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TOR\Desktop\New folder\2020\3 Mar\31 Mar 20\"/>
    </mc:Choice>
  </mc:AlternateContent>
  <bookViews>
    <workbookView xWindow="0" yWindow="0" windowWidth="28800" windowHeight="13020" activeTab="2"/>
  </bookViews>
  <sheets>
    <sheet name="MD-STORE" sheetId="1" r:id="rId1"/>
    <sheet name="STORE-MD" sheetId="2" r:id="rId2"/>
    <sheet name="SUMM" sheetId="3" r:id="rId3"/>
    <sheet name="GP" sheetId="4" r:id="rId4"/>
    <sheet name="ACH" sheetId="5" r:id="rId5"/>
  </sheets>
  <externalReferences>
    <externalReference r:id="rId6"/>
  </externalReferences>
  <definedNames>
    <definedName name="_xlnm.Print_Titles" localSheetId="4">ACH!$1:$9</definedName>
    <definedName name="_xlnm.Print_Titles" localSheetId="3">GP!$1:$9</definedName>
    <definedName name="_xlnm.Print_Titles" localSheetId="0">'MD-STORE'!$1:$9</definedName>
    <definedName name="_xlnm.Print_Titles" localSheetId="1">'STORE-MD'!$1:$9</definedName>
    <definedName name="_xlnm.Print_Titles" localSheetId="2">SUMM!$1:$9</definedName>
  </definedNames>
  <calcPr calcId="152511"/>
  <pivotCaches>
    <pivotCache cacheId="21" r:id="rId7"/>
    <pivotCache cacheId="26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1" i="5"/>
  <c r="A3" i="4"/>
  <c r="G9" i="4" s="1"/>
  <c r="K110" i="3"/>
  <c r="L109" i="3"/>
  <c r="K109" i="3"/>
  <c r="J109" i="3"/>
  <c r="L108" i="3"/>
  <c r="K108" i="3"/>
  <c r="J108" i="3"/>
  <c r="L107" i="3"/>
  <c r="K107" i="3"/>
  <c r="J107" i="3"/>
  <c r="L106" i="3"/>
  <c r="K106" i="3"/>
  <c r="J106" i="3"/>
  <c r="L105" i="3"/>
  <c r="K105" i="3"/>
  <c r="J105" i="3"/>
  <c r="L104" i="3"/>
  <c r="K104" i="3"/>
  <c r="J104" i="3"/>
  <c r="L103" i="3"/>
  <c r="K103" i="3"/>
  <c r="J103" i="3"/>
  <c r="L102" i="3"/>
  <c r="K102" i="3"/>
  <c r="J102" i="3"/>
  <c r="L101" i="3"/>
  <c r="K101" i="3"/>
  <c r="J101" i="3"/>
  <c r="L93" i="3"/>
  <c r="L110" i="3" s="1"/>
  <c r="K93" i="3"/>
  <c r="J93" i="3"/>
  <c r="J110" i="3" s="1"/>
  <c r="L92" i="3"/>
  <c r="K92" i="3"/>
  <c r="J92" i="3"/>
  <c r="L91" i="3"/>
  <c r="K91" i="3"/>
  <c r="J91" i="3"/>
  <c r="L90" i="3"/>
  <c r="K90" i="3"/>
  <c r="J90" i="3"/>
  <c r="L89" i="3"/>
  <c r="K89" i="3"/>
  <c r="J89" i="3"/>
  <c r="L88" i="3"/>
  <c r="K88" i="3"/>
  <c r="J88" i="3"/>
  <c r="L87" i="3"/>
  <c r="K87" i="3"/>
  <c r="J87" i="3"/>
  <c r="L86" i="3"/>
  <c r="K86" i="3"/>
  <c r="J86" i="3"/>
  <c r="L85" i="3"/>
  <c r="K85" i="3"/>
  <c r="J85" i="3"/>
  <c r="L84" i="3"/>
  <c r="K84" i="3"/>
  <c r="J84" i="3"/>
  <c r="L83" i="3"/>
  <c r="K83" i="3"/>
  <c r="J83" i="3"/>
  <c r="L82" i="3"/>
  <c r="K82" i="3"/>
  <c r="J82" i="3"/>
  <c r="L81" i="3"/>
  <c r="K81" i="3"/>
  <c r="J81" i="3"/>
  <c r="L80" i="3"/>
  <c r="K80" i="3"/>
  <c r="J80" i="3"/>
  <c r="L79" i="3"/>
  <c r="K79" i="3"/>
  <c r="J79" i="3"/>
  <c r="L78" i="3"/>
  <c r="K78" i="3"/>
  <c r="J78" i="3"/>
  <c r="L77" i="3"/>
  <c r="K77" i="3"/>
  <c r="J77" i="3"/>
  <c r="L76" i="3"/>
  <c r="K76" i="3"/>
  <c r="J76" i="3"/>
  <c r="L75" i="3"/>
  <c r="K75" i="3"/>
  <c r="J75" i="3"/>
  <c r="L74" i="3"/>
  <c r="K74" i="3"/>
  <c r="J74" i="3"/>
  <c r="L73" i="3"/>
  <c r="K73" i="3"/>
  <c r="J73" i="3"/>
  <c r="L72" i="3"/>
  <c r="K72" i="3"/>
  <c r="J72" i="3"/>
  <c r="L71" i="3"/>
  <c r="K71" i="3"/>
  <c r="J71" i="3"/>
  <c r="L70" i="3"/>
  <c r="K70" i="3"/>
  <c r="J70" i="3"/>
  <c r="L69" i="3"/>
  <c r="K69" i="3"/>
  <c r="J69" i="3"/>
  <c r="L68" i="3"/>
  <c r="K68" i="3"/>
  <c r="J68" i="3"/>
  <c r="L67" i="3"/>
  <c r="K67" i="3"/>
  <c r="J67" i="3"/>
  <c r="L66" i="3"/>
  <c r="K66" i="3"/>
  <c r="J66" i="3"/>
  <c r="L65" i="3"/>
  <c r="K65" i="3"/>
  <c r="J65" i="3"/>
  <c r="L64" i="3"/>
  <c r="K64" i="3"/>
  <c r="J64" i="3"/>
  <c r="L63" i="3"/>
  <c r="K63" i="3"/>
  <c r="J63" i="3"/>
  <c r="L62" i="3"/>
  <c r="K62" i="3"/>
  <c r="J62" i="3"/>
  <c r="L61" i="3"/>
  <c r="K61" i="3"/>
  <c r="J61" i="3"/>
  <c r="L60" i="3"/>
  <c r="K60" i="3"/>
  <c r="J60" i="3"/>
  <c r="L59" i="3"/>
  <c r="K59" i="3"/>
  <c r="J59" i="3"/>
  <c r="L58" i="3"/>
  <c r="K58" i="3"/>
  <c r="J58" i="3"/>
  <c r="L57" i="3"/>
  <c r="K57" i="3"/>
  <c r="J57" i="3"/>
  <c r="L56" i="3"/>
  <c r="K56" i="3"/>
  <c r="J56" i="3"/>
  <c r="L55" i="3"/>
  <c r="K55" i="3"/>
  <c r="J55" i="3"/>
  <c r="L54" i="3"/>
  <c r="K54" i="3"/>
  <c r="J54" i="3"/>
  <c r="L53" i="3"/>
  <c r="K53" i="3"/>
  <c r="J53" i="3"/>
  <c r="L52" i="3"/>
  <c r="K52" i="3"/>
  <c r="J52" i="3"/>
  <c r="L51" i="3"/>
  <c r="K51" i="3"/>
  <c r="J51" i="3"/>
  <c r="L50" i="3"/>
  <c r="K50" i="3"/>
  <c r="J50" i="3"/>
  <c r="L49" i="3"/>
  <c r="K49" i="3"/>
  <c r="J49" i="3"/>
  <c r="L48" i="3"/>
  <c r="K48" i="3"/>
  <c r="J48" i="3"/>
  <c r="L47" i="3"/>
  <c r="K47" i="3"/>
  <c r="J47" i="3"/>
  <c r="L46" i="3"/>
  <c r="K46" i="3"/>
  <c r="J46" i="3"/>
  <c r="L45" i="3"/>
  <c r="K45" i="3"/>
  <c r="J45" i="3"/>
  <c r="L44" i="3"/>
  <c r="K44" i="3"/>
  <c r="J44" i="3"/>
  <c r="L43" i="3"/>
  <c r="K43" i="3"/>
  <c r="J43" i="3"/>
  <c r="L42" i="3"/>
  <c r="K42" i="3"/>
  <c r="J42" i="3"/>
  <c r="L41" i="3"/>
  <c r="K41" i="3"/>
  <c r="J41" i="3"/>
  <c r="L40" i="3"/>
  <c r="K40" i="3"/>
  <c r="J40" i="3"/>
  <c r="L39" i="3"/>
  <c r="K39" i="3"/>
  <c r="J39" i="3"/>
  <c r="L38" i="3"/>
  <c r="K38" i="3"/>
  <c r="J38" i="3"/>
  <c r="L37" i="3"/>
  <c r="K37" i="3"/>
  <c r="J37" i="3"/>
  <c r="L36" i="3"/>
  <c r="K36" i="3"/>
  <c r="J36" i="3"/>
  <c r="L35" i="3"/>
  <c r="K35" i="3"/>
  <c r="J35" i="3"/>
  <c r="L34" i="3"/>
  <c r="K34" i="3"/>
  <c r="J34" i="3"/>
  <c r="L33" i="3"/>
  <c r="K33" i="3"/>
  <c r="J33" i="3"/>
  <c r="L32" i="3"/>
  <c r="K32" i="3"/>
  <c r="J32" i="3"/>
  <c r="L31" i="3"/>
  <c r="K31" i="3"/>
  <c r="J31" i="3"/>
  <c r="L30" i="3"/>
  <c r="K30" i="3"/>
  <c r="J30" i="3"/>
  <c r="L29" i="3"/>
  <c r="K29" i="3"/>
  <c r="J29" i="3"/>
  <c r="L28" i="3"/>
  <c r="K28" i="3"/>
  <c r="J28" i="3"/>
  <c r="L27" i="3"/>
  <c r="K27" i="3"/>
  <c r="J27" i="3"/>
  <c r="L26" i="3"/>
  <c r="K26" i="3"/>
  <c r="J26" i="3"/>
  <c r="L25" i="3"/>
  <c r="K25" i="3"/>
  <c r="J25" i="3"/>
  <c r="L24" i="3"/>
  <c r="K24" i="3"/>
  <c r="J24" i="3"/>
  <c r="L23" i="3"/>
  <c r="K23" i="3"/>
  <c r="J23" i="3"/>
  <c r="L22" i="3"/>
  <c r="K22" i="3"/>
  <c r="J22" i="3"/>
  <c r="L21" i="3"/>
  <c r="K21" i="3"/>
  <c r="J21" i="3"/>
  <c r="L20" i="3"/>
  <c r="K20" i="3"/>
  <c r="J20" i="3"/>
  <c r="L19" i="3"/>
  <c r="K19" i="3"/>
  <c r="J19" i="3"/>
  <c r="L18" i="3"/>
  <c r="K18" i="3"/>
  <c r="J18" i="3"/>
  <c r="L17" i="3"/>
  <c r="K17" i="3"/>
  <c r="J17" i="3"/>
  <c r="L16" i="3"/>
  <c r="K16" i="3"/>
  <c r="J16" i="3"/>
  <c r="L15" i="3"/>
  <c r="K15" i="3"/>
  <c r="J15" i="3"/>
  <c r="L14" i="3"/>
  <c r="K14" i="3"/>
  <c r="J14" i="3"/>
  <c r="L13" i="3"/>
  <c r="K13" i="3"/>
  <c r="J13" i="3"/>
  <c r="L12" i="3"/>
  <c r="K12" i="3"/>
  <c r="J12" i="3"/>
  <c r="L11" i="3"/>
  <c r="K11" i="3"/>
  <c r="J11" i="3"/>
  <c r="L10" i="3"/>
  <c r="K10" i="3"/>
  <c r="J10" i="3"/>
  <c r="J9" i="3"/>
  <c r="K9" i="3" s="1"/>
  <c r="A3" i="2"/>
  <c r="A1" i="2"/>
  <c r="A3" i="1"/>
  <c r="A1" i="1"/>
  <c r="L9" i="3" l="1"/>
  <c r="L100" i="3" s="1"/>
  <c r="K100" i="3"/>
  <c r="G89" i="4"/>
  <c r="G88" i="4"/>
  <c r="G81" i="4"/>
  <c r="G80" i="4"/>
  <c r="G73" i="4"/>
  <c r="G72" i="4"/>
  <c r="G65" i="4"/>
  <c r="G64" i="4"/>
  <c r="G57" i="4"/>
  <c r="G56" i="4"/>
  <c r="G49" i="4"/>
  <c r="G48" i="4"/>
  <c r="G41" i="4"/>
  <c r="G40" i="4"/>
  <c r="G36" i="4"/>
  <c r="G34" i="4"/>
  <c r="G32" i="4"/>
  <c r="G30" i="4"/>
  <c r="G28" i="4"/>
  <c r="G26" i="4"/>
  <c r="G24" i="4"/>
  <c r="G87" i="4"/>
  <c r="G86" i="4"/>
  <c r="G79" i="4"/>
  <c r="G78" i="4"/>
  <c r="G71" i="4"/>
  <c r="G70" i="4"/>
  <c r="G63" i="4"/>
  <c r="G62" i="4"/>
  <c r="G55" i="4"/>
  <c r="G54" i="4"/>
  <c r="G47" i="4"/>
  <c r="G46" i="4"/>
  <c r="G93" i="4"/>
  <c r="G92" i="4"/>
  <c r="G85" i="4"/>
  <c r="G84" i="4"/>
  <c r="G77" i="4"/>
  <c r="G76" i="4"/>
  <c r="G69" i="4"/>
  <c r="G68" i="4"/>
  <c r="G61" i="4"/>
  <c r="G60" i="4"/>
  <c r="G53" i="4"/>
  <c r="G52" i="4"/>
  <c r="G45" i="4"/>
  <c r="G44" i="4"/>
  <c r="G37" i="4"/>
  <c r="G35" i="4"/>
  <c r="G33" i="4"/>
  <c r="G31" i="4"/>
  <c r="G29" i="4"/>
  <c r="G27" i="4"/>
  <c r="G25" i="4"/>
  <c r="G74" i="4"/>
  <c r="G67" i="4"/>
  <c r="G43" i="4"/>
  <c r="G23" i="4"/>
  <c r="G21" i="4"/>
  <c r="G19" i="4"/>
  <c r="G17" i="4"/>
  <c r="G15" i="4"/>
  <c r="G13" i="4"/>
  <c r="G11" i="4"/>
  <c r="G91" i="4"/>
  <c r="G66" i="4"/>
  <c r="G59" i="4"/>
  <c r="G39" i="4"/>
  <c r="G82" i="4"/>
  <c r="G75" i="4"/>
  <c r="G38" i="4"/>
  <c r="G90" i="4"/>
  <c r="G83" i="4"/>
  <c r="G58" i="4"/>
  <c r="G51" i="4"/>
  <c r="G42" i="4"/>
  <c r="G22" i="4"/>
  <c r="G20" i="4"/>
  <c r="G18" i="4"/>
  <c r="G16" i="4"/>
  <c r="G14" i="4"/>
  <c r="G12" i="4"/>
  <c r="G10" i="4"/>
  <c r="G50" i="4"/>
  <c r="H9" i="4"/>
  <c r="J100" i="3"/>
  <c r="K9" i="4"/>
  <c r="H92" i="4" l="1"/>
  <c r="H90" i="4"/>
  <c r="H88" i="4"/>
  <c r="H86" i="4"/>
  <c r="H84" i="4"/>
  <c r="H82" i="4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87" i="4"/>
  <c r="H79" i="4"/>
  <c r="H71" i="4"/>
  <c r="H63" i="4"/>
  <c r="H55" i="4"/>
  <c r="H47" i="4"/>
  <c r="H39" i="4"/>
  <c r="H93" i="4"/>
  <c r="H85" i="4"/>
  <c r="H77" i="4"/>
  <c r="H69" i="4"/>
  <c r="H61" i="4"/>
  <c r="H53" i="4"/>
  <c r="H45" i="4"/>
  <c r="H91" i="4"/>
  <c r="H83" i="4"/>
  <c r="H75" i="4"/>
  <c r="H67" i="4"/>
  <c r="H59" i="4"/>
  <c r="H51" i="4"/>
  <c r="H43" i="4"/>
  <c r="H81" i="4"/>
  <c r="H49" i="4"/>
  <c r="H41" i="4"/>
  <c r="H36" i="4"/>
  <c r="H32" i="4"/>
  <c r="H28" i="4"/>
  <c r="H24" i="4"/>
  <c r="H21" i="4"/>
  <c r="H13" i="4"/>
  <c r="H73" i="4"/>
  <c r="H37" i="4"/>
  <c r="H33" i="4"/>
  <c r="H29" i="4"/>
  <c r="H25" i="4"/>
  <c r="H22" i="4"/>
  <c r="H20" i="4"/>
  <c r="H18" i="4"/>
  <c r="H16" i="4"/>
  <c r="H14" i="4"/>
  <c r="H12" i="4"/>
  <c r="H10" i="4"/>
  <c r="H35" i="4"/>
  <c r="H27" i="4"/>
  <c r="H19" i="4"/>
  <c r="H17" i="4"/>
  <c r="H15" i="4"/>
  <c r="H65" i="4"/>
  <c r="H34" i="4"/>
  <c r="H30" i="4"/>
  <c r="H26" i="4"/>
  <c r="I9" i="4"/>
  <c r="H89" i="4"/>
  <c r="H57" i="4"/>
  <c r="H31" i="4"/>
  <c r="H23" i="4"/>
  <c r="H11" i="4"/>
  <c r="K93" i="4"/>
  <c r="K91" i="4"/>
  <c r="K89" i="4"/>
  <c r="K87" i="4"/>
  <c r="K85" i="4"/>
  <c r="K83" i="4"/>
  <c r="K81" i="4"/>
  <c r="K79" i="4"/>
  <c r="K77" i="4"/>
  <c r="K75" i="4"/>
  <c r="K73" i="4"/>
  <c r="K71" i="4"/>
  <c r="K69" i="4"/>
  <c r="K67" i="4"/>
  <c r="K65" i="4"/>
  <c r="K63" i="4"/>
  <c r="K61" i="4"/>
  <c r="K59" i="4"/>
  <c r="K57" i="4"/>
  <c r="K55" i="4"/>
  <c r="K53" i="4"/>
  <c r="K51" i="4"/>
  <c r="K49" i="4"/>
  <c r="K47" i="4"/>
  <c r="K45" i="4"/>
  <c r="K43" i="4"/>
  <c r="K41" i="4"/>
  <c r="K39" i="4"/>
  <c r="K37" i="4"/>
  <c r="K92" i="4"/>
  <c r="K84" i="4"/>
  <c r="K76" i="4"/>
  <c r="K68" i="4"/>
  <c r="K60" i="4"/>
  <c r="K52" i="4"/>
  <c r="K44" i="4"/>
  <c r="K90" i="4"/>
  <c r="K82" i="4"/>
  <c r="K74" i="4"/>
  <c r="K66" i="4"/>
  <c r="K58" i="4"/>
  <c r="K50" i="4"/>
  <c r="K88" i="4"/>
  <c r="K80" i="4"/>
  <c r="K72" i="4"/>
  <c r="K64" i="4"/>
  <c r="K56" i="4"/>
  <c r="K48" i="4"/>
  <c r="K40" i="4"/>
  <c r="K70" i="4"/>
  <c r="K33" i="4"/>
  <c r="K29" i="4"/>
  <c r="K25" i="4"/>
  <c r="L9" i="4"/>
  <c r="K10" i="4"/>
  <c r="K62" i="4"/>
  <c r="K42" i="4"/>
  <c r="K34" i="4"/>
  <c r="K30" i="4"/>
  <c r="K26" i="4"/>
  <c r="K21" i="4"/>
  <c r="K19" i="4"/>
  <c r="K17" i="4"/>
  <c r="K15" i="4"/>
  <c r="K13" i="4"/>
  <c r="K11" i="4"/>
  <c r="K46" i="4"/>
  <c r="K32" i="4"/>
  <c r="K24" i="4"/>
  <c r="K22" i="4"/>
  <c r="K20" i="4"/>
  <c r="K86" i="4"/>
  <c r="K54" i="4"/>
  <c r="K38" i="4"/>
  <c r="K35" i="4"/>
  <c r="K31" i="4"/>
  <c r="K27" i="4"/>
  <c r="K23" i="4"/>
  <c r="K78" i="4"/>
  <c r="K36" i="4"/>
  <c r="K28" i="4"/>
  <c r="K18" i="4"/>
  <c r="K16" i="4"/>
  <c r="K14" i="4"/>
  <c r="K12" i="4"/>
  <c r="L91" i="4" l="1"/>
  <c r="L90" i="4"/>
  <c r="L83" i="4"/>
  <c r="L82" i="4"/>
  <c r="L75" i="4"/>
  <c r="L74" i="4"/>
  <c r="L67" i="4"/>
  <c r="L66" i="4"/>
  <c r="L59" i="4"/>
  <c r="L58" i="4"/>
  <c r="L51" i="4"/>
  <c r="L50" i="4"/>
  <c r="L43" i="4"/>
  <c r="L42" i="4"/>
  <c r="L36" i="4"/>
  <c r="L34" i="4"/>
  <c r="L32" i="4"/>
  <c r="L30" i="4"/>
  <c r="L28" i="4"/>
  <c r="L26" i="4"/>
  <c r="L24" i="4"/>
  <c r="L89" i="4"/>
  <c r="L88" i="4"/>
  <c r="L81" i="4"/>
  <c r="L80" i="4"/>
  <c r="L73" i="4"/>
  <c r="L72" i="4"/>
  <c r="L65" i="4"/>
  <c r="L64" i="4"/>
  <c r="L57" i="4"/>
  <c r="L56" i="4"/>
  <c r="L49" i="4"/>
  <c r="L48" i="4"/>
  <c r="L87" i="4"/>
  <c r="L86" i="4"/>
  <c r="L79" i="4"/>
  <c r="L78" i="4"/>
  <c r="L71" i="4"/>
  <c r="L70" i="4"/>
  <c r="L63" i="4"/>
  <c r="L62" i="4"/>
  <c r="L55" i="4"/>
  <c r="L54" i="4"/>
  <c r="L47" i="4"/>
  <c r="L46" i="4"/>
  <c r="L39" i="4"/>
  <c r="L38" i="4"/>
  <c r="L35" i="4"/>
  <c r="L33" i="4"/>
  <c r="L31" i="4"/>
  <c r="L29" i="4"/>
  <c r="L27" i="4"/>
  <c r="L25" i="4"/>
  <c r="L23" i="4"/>
  <c r="L84" i="4"/>
  <c r="L77" i="4"/>
  <c r="L52" i="4"/>
  <c r="L45" i="4"/>
  <c r="L37" i="4"/>
  <c r="L21" i="4"/>
  <c r="L19" i="4"/>
  <c r="L17" i="4"/>
  <c r="L15" i="4"/>
  <c r="L13" i="4"/>
  <c r="L11" i="4"/>
  <c r="L76" i="4"/>
  <c r="L69" i="4"/>
  <c r="L44" i="4"/>
  <c r="L40" i="4"/>
  <c r="L92" i="4"/>
  <c r="L85" i="4"/>
  <c r="L53" i="4"/>
  <c r="L41" i="4"/>
  <c r="M9" i="4"/>
  <c r="L93" i="4"/>
  <c r="L68" i="4"/>
  <c r="L61" i="4"/>
  <c r="L22" i="4"/>
  <c r="L20" i="4"/>
  <c r="L18" i="4"/>
  <c r="L16" i="4"/>
  <c r="L14" i="4"/>
  <c r="L12" i="4"/>
  <c r="L10" i="4"/>
  <c r="L60" i="4"/>
  <c r="I93" i="4"/>
  <c r="I86" i="4"/>
  <c r="I85" i="4"/>
  <c r="I78" i="4"/>
  <c r="I77" i="4"/>
  <c r="I70" i="4"/>
  <c r="I69" i="4"/>
  <c r="I62" i="4"/>
  <c r="I61" i="4"/>
  <c r="I54" i="4"/>
  <c r="I53" i="4"/>
  <c r="I46" i="4"/>
  <c r="I45" i="4"/>
  <c r="I38" i="4"/>
  <c r="I37" i="4"/>
  <c r="I35" i="4"/>
  <c r="I33" i="4"/>
  <c r="I31" i="4"/>
  <c r="I29" i="4"/>
  <c r="I27" i="4"/>
  <c r="I25" i="4"/>
  <c r="I23" i="4"/>
  <c r="I92" i="4"/>
  <c r="I91" i="4"/>
  <c r="I84" i="4"/>
  <c r="I83" i="4"/>
  <c r="I76" i="4"/>
  <c r="I75" i="4"/>
  <c r="I68" i="4"/>
  <c r="I67" i="4"/>
  <c r="I60" i="4"/>
  <c r="I59" i="4"/>
  <c r="I52" i="4"/>
  <c r="I51" i="4"/>
  <c r="I44" i="4"/>
  <c r="I90" i="4"/>
  <c r="I89" i="4"/>
  <c r="I82" i="4"/>
  <c r="I81" i="4"/>
  <c r="I74" i="4"/>
  <c r="I73" i="4"/>
  <c r="I66" i="4"/>
  <c r="I65" i="4"/>
  <c r="I58" i="4"/>
  <c r="I57" i="4"/>
  <c r="I50" i="4"/>
  <c r="I49" i="4"/>
  <c r="I42" i="4"/>
  <c r="I41" i="4"/>
  <c r="I36" i="4"/>
  <c r="I34" i="4"/>
  <c r="I32" i="4"/>
  <c r="I30" i="4"/>
  <c r="I28" i="4"/>
  <c r="I26" i="4"/>
  <c r="I24" i="4"/>
  <c r="I88" i="4"/>
  <c r="I63" i="4"/>
  <c r="I56" i="4"/>
  <c r="I39" i="4"/>
  <c r="I22" i="4"/>
  <c r="I20" i="4"/>
  <c r="I18" i="4"/>
  <c r="I16" i="4"/>
  <c r="I14" i="4"/>
  <c r="I12" i="4"/>
  <c r="I10" i="4"/>
  <c r="I87" i="4"/>
  <c r="I80" i="4"/>
  <c r="I55" i="4"/>
  <c r="I48" i="4"/>
  <c r="I64" i="4"/>
  <c r="I79" i="4"/>
  <c r="I72" i="4"/>
  <c r="I47" i="4"/>
  <c r="I40" i="4"/>
  <c r="I21" i="4"/>
  <c r="I19" i="4"/>
  <c r="I17" i="4"/>
  <c r="I15" i="4"/>
  <c r="I13" i="4"/>
  <c r="I11" i="4"/>
  <c r="I71" i="4"/>
  <c r="I43" i="4"/>
  <c r="M92" i="4" l="1"/>
  <c r="M90" i="4"/>
  <c r="M88" i="4"/>
  <c r="M86" i="4"/>
  <c r="M84" i="4"/>
  <c r="M82" i="4"/>
  <c r="M80" i="4"/>
  <c r="M78" i="4"/>
  <c r="M76" i="4"/>
  <c r="M74" i="4"/>
  <c r="M72" i="4"/>
  <c r="M70" i="4"/>
  <c r="M68" i="4"/>
  <c r="M66" i="4"/>
  <c r="M64" i="4"/>
  <c r="M62" i="4"/>
  <c r="M60" i="4"/>
  <c r="M58" i="4"/>
  <c r="M56" i="4"/>
  <c r="M54" i="4"/>
  <c r="M52" i="4"/>
  <c r="M50" i="4"/>
  <c r="M48" i="4"/>
  <c r="M46" i="4"/>
  <c r="M44" i="4"/>
  <c r="M42" i="4"/>
  <c r="M40" i="4"/>
  <c r="M38" i="4"/>
  <c r="M89" i="4"/>
  <c r="M81" i="4"/>
  <c r="M73" i="4"/>
  <c r="M65" i="4"/>
  <c r="M57" i="4"/>
  <c r="M49" i="4"/>
  <c r="M41" i="4"/>
  <c r="M87" i="4"/>
  <c r="M79" i="4"/>
  <c r="M71" i="4"/>
  <c r="M63" i="4"/>
  <c r="M55" i="4"/>
  <c r="M47" i="4"/>
  <c r="M93" i="4"/>
  <c r="M85" i="4"/>
  <c r="M77" i="4"/>
  <c r="M69" i="4"/>
  <c r="M61" i="4"/>
  <c r="M53" i="4"/>
  <c r="M45" i="4"/>
  <c r="M37" i="4"/>
  <c r="M91" i="4"/>
  <c r="M59" i="4"/>
  <c r="M34" i="4"/>
  <c r="M30" i="4"/>
  <c r="M26" i="4"/>
  <c r="M67" i="4"/>
  <c r="M17" i="4"/>
  <c r="M15" i="4"/>
  <c r="M83" i="4"/>
  <c r="M51" i="4"/>
  <c r="M35" i="4"/>
  <c r="M31" i="4"/>
  <c r="M27" i="4"/>
  <c r="M23" i="4"/>
  <c r="M22" i="4"/>
  <c r="M20" i="4"/>
  <c r="M18" i="4"/>
  <c r="M16" i="4"/>
  <c r="M14" i="4"/>
  <c r="M12" i="4"/>
  <c r="M10" i="4"/>
  <c r="M29" i="4"/>
  <c r="M13" i="4"/>
  <c r="M11" i="4"/>
  <c r="M75" i="4"/>
  <c r="M43" i="4"/>
  <c r="M36" i="4"/>
  <c r="M32" i="4"/>
  <c r="M28" i="4"/>
  <c r="M24" i="4"/>
  <c r="M39" i="4"/>
  <c r="M33" i="4"/>
  <c r="M25" i="4"/>
  <c r="M21" i="4"/>
  <c r="M19" i="4"/>
</calcChain>
</file>

<file path=xl/sharedStrings.xml><?xml version="1.0" encoding="utf-8"?>
<sst xmlns="http://schemas.openxmlformats.org/spreadsheetml/2006/main" count="1989" uniqueCount="205">
  <si>
    <t>RAMAYANA-ROBINSON SUPERMARKET</t>
  </si>
  <si>
    <t>Store Name</t>
  </si>
  <si>
    <t>(Multiple Items)</t>
  </si>
  <si>
    <t>Values</t>
  </si>
  <si>
    <t>MD</t>
  </si>
  <si>
    <t>STORE</t>
  </si>
  <si>
    <t xml:space="preserve"> TARGET</t>
  </si>
  <si>
    <t xml:space="preserve"> ACTUAL</t>
  </si>
  <si>
    <t xml:space="preserve"> % ACH</t>
  </si>
  <si>
    <t xml:space="preserve"> GP TGT</t>
  </si>
  <si>
    <t xml:space="preserve"> GP ACT</t>
  </si>
  <si>
    <t xml:space="preserve"> +/- GP</t>
  </si>
  <si>
    <t>M6A</t>
  </si>
  <si>
    <t>O041 - ORANGEMART MEDAN</t>
  </si>
  <si>
    <t>RS66 - ROBINSON ANDALAS</t>
  </si>
  <si>
    <t>RS67 - ROBINSON KARAWANG</t>
  </si>
  <si>
    <t>RS91 - ROBINSON ABEPURA</t>
  </si>
  <si>
    <t>RS94 - ROBINSON SAMARINDA TC</t>
  </si>
  <si>
    <t>S002 - ROBINSON PULOGADUNG</t>
  </si>
  <si>
    <t>S010 - ROBINSON PAL MERAH</t>
  </si>
  <si>
    <t>S011 - ROBINSON PASAR MINGGU</t>
  </si>
  <si>
    <t>S013 - ROBINSON KRAMAT JATI</t>
  </si>
  <si>
    <t>S014 - ROBINSON PASAR KOPRO</t>
  </si>
  <si>
    <t>S015 - ROBINSON BOGOR</t>
  </si>
  <si>
    <t>S020 - ROBINSON CIPUTAT</t>
  </si>
  <si>
    <t>S021 - ROBINSON PRATAMA PLAZA BEKASI</t>
  </si>
  <si>
    <t>S022 - ROBINSON PASAR MINGGU</t>
  </si>
  <si>
    <t>S026 - ROBINSON CIMONE</t>
  </si>
  <si>
    <t>S029 - ROBINSON TANJUNG PRIOK</t>
  </si>
  <si>
    <t>S031 - ROBINSON KODIM TANGERANG</t>
  </si>
  <si>
    <t>S032 - ROBINSON TEBET</t>
  </si>
  <si>
    <t>S033 - ROBINSON TANJUNG PRIOK</t>
  </si>
  <si>
    <t>S034 - ROBINSON DEPOK</t>
  </si>
  <si>
    <t>S035 - ROBINSON CILEGON</t>
  </si>
  <si>
    <t>S036 - ROBINSON BOGOR</t>
  </si>
  <si>
    <t>S037 - ROBINSON CIBITUNG</t>
  </si>
  <si>
    <t>S038 - ROBINSON KLENDER</t>
  </si>
  <si>
    <t>S039 - ROBINSON SADANG TERMINAL SQUARE</t>
  </si>
  <si>
    <t>S040 - ROBINSON CENGKARENG</t>
  </si>
  <si>
    <t>S043 - ROBINSON CIBINONG II</t>
  </si>
  <si>
    <t>S045 - ROBINSON JAMBI</t>
  </si>
  <si>
    <t>S046 - ROBINSON CIANJUR</t>
  </si>
  <si>
    <t>S047 - ROBINSON CIBUBUR II</t>
  </si>
  <si>
    <t>S048 - ROBINSON LAMPUNG</t>
  </si>
  <si>
    <t>S049 - ROBINSON CILEDUG</t>
  </si>
  <si>
    <t>S051 - ROBINSON BALIKPAPAN</t>
  </si>
  <si>
    <t>S052 - ROBINSON PANGKAL PINANG</t>
  </si>
  <si>
    <t>S055 - ROBINSON SAMARINDA</t>
  </si>
  <si>
    <t>S058 - ROBINSON MEDAN II</t>
  </si>
  <si>
    <t>S060 - ROBINSON TARAKAN</t>
  </si>
  <si>
    <t>S061 - ROBINSON KUPANG</t>
  </si>
  <si>
    <t>S062 - ROBINSON MEDAN III</t>
  </si>
  <si>
    <t>S063 - ROBINSON BANJARMASIN II</t>
  </si>
  <si>
    <t>S068 - ROBINSON CILEUNGSI</t>
  </si>
  <si>
    <t>S071 - ROBINSON BOGOR TRADE MALL</t>
  </si>
  <si>
    <t>S074 - ROBINSON SENTRA GROSIR CIKARANG</t>
  </si>
  <si>
    <t>S075 - ROBINSON MALL SERANG BANTEN</t>
  </si>
  <si>
    <t>S077 - ROBINSON BUKIT TINGGI - JAM GADANG</t>
  </si>
  <si>
    <t>S079 - ROBINSON MAKASAR</t>
  </si>
  <si>
    <t>S080 - ROBINSON PLAZA DUMAI</t>
  </si>
  <si>
    <t>S081 - ROBINSON PLAZA BONTANG</t>
  </si>
  <si>
    <t>S082 - ROBINSON SESETAN</t>
  </si>
  <si>
    <t>S083 - ROBINSON BANYUWANGI</t>
  </si>
  <si>
    <t>S086 - ROBINSON KERINCI</t>
  </si>
  <si>
    <t>S088 - ROBINSON PAYA KUMBUH</t>
  </si>
  <si>
    <t>S089 - ROBINSON TEBING TINGGI</t>
  </si>
  <si>
    <t>S090 - ROBINSON KOTA BUMI</t>
  </si>
  <si>
    <t>S097 - ROBINSON PADALARANG</t>
  </si>
  <si>
    <t>S099 - ROBINSON GARUT</t>
  </si>
  <si>
    <t>S100 - ROBINSON CIREBON</t>
  </si>
  <si>
    <t>S101 - ROBINSON LAMPUNG</t>
  </si>
  <si>
    <t>S102 - ROBINSON KEBAYORAN LAMA</t>
  </si>
  <si>
    <t>S103 - ROBINSON SORONG</t>
  </si>
  <si>
    <t>S105 - ROBINSON PARUNG</t>
  </si>
  <si>
    <t>S106 - ROBINSON CIBADAK</t>
  </si>
  <si>
    <t>S107 - ROBINSON CIBINONG</t>
  </si>
  <si>
    <t>S109 - ROBINSON KLENDER</t>
  </si>
  <si>
    <t>S110 - ROBINSON PEKALONGAN</t>
  </si>
  <si>
    <t>S114 - ROBINSON BOGOR</t>
  </si>
  <si>
    <t>S121 - ROBINSON TAJUR</t>
  </si>
  <si>
    <t>S124 - ROBINSON CIKUPA</t>
  </si>
  <si>
    <t>S125 - ROBINSON JATINEGARA II</t>
  </si>
  <si>
    <t>S203 - ROBINSON SALATIGA</t>
  </si>
  <si>
    <t>S205 - ROBINSON SUKABUMI</t>
  </si>
  <si>
    <t>S212 - ROBINSON CIMAHI</t>
  </si>
  <si>
    <t>S213 - ROBINSON MALANG</t>
  </si>
  <si>
    <t>S216 - ROBINSON GRESIK</t>
  </si>
  <si>
    <t>S220 - ROBINSON BALI</t>
  </si>
  <si>
    <t>S221 - ROBINSON BATAM II</t>
  </si>
  <si>
    <t>S223 - ROBINSON KRIAN</t>
  </si>
  <si>
    <t>S226 - ROBINSON TANJUNG PINANG</t>
  </si>
  <si>
    <t>S227 - ROBINSON SIDOARJO II</t>
  </si>
  <si>
    <t>S229 - ROBINSON BALI II</t>
  </si>
  <si>
    <t>S230 - ROBINSON BATAM III (PANBILL)</t>
  </si>
  <si>
    <t>M6A Total</t>
  </si>
  <si>
    <t>M6B</t>
  </si>
  <si>
    <t>M6B Total</t>
  </si>
  <si>
    <t>M7A</t>
  </si>
  <si>
    <t>M7A Total</t>
  </si>
  <si>
    <t>M7B</t>
  </si>
  <si>
    <t>M7B Total</t>
  </si>
  <si>
    <t>M7C</t>
  </si>
  <si>
    <t>M7C Total</t>
  </si>
  <si>
    <t>M8A</t>
  </si>
  <si>
    <t>S999 - ROBINSON WHOLESALE</t>
  </si>
  <si>
    <t>M8A Total</t>
  </si>
  <si>
    <t>M8B</t>
  </si>
  <si>
    <t>M8B Total</t>
  </si>
  <si>
    <t>M8C</t>
  </si>
  <si>
    <t>M8C Total</t>
  </si>
  <si>
    <t>M8D</t>
  </si>
  <si>
    <t>M8D Total</t>
  </si>
  <si>
    <t>Grand Total</t>
  </si>
  <si>
    <t>O041 - ORANGEMART MEDAN Total</t>
  </si>
  <si>
    <t>RS66 - ROBINSON ANDALAS Total</t>
  </si>
  <si>
    <t>RS67 - ROBINSON KARAWANG Total</t>
  </si>
  <si>
    <t>RS91 - ROBINSON ABEPURA Total</t>
  </si>
  <si>
    <t>RS94 - ROBINSON SAMARINDA TC Total</t>
  </si>
  <si>
    <t>S002 - ROBINSON PULOGADUNG Total</t>
  </si>
  <si>
    <t>S010 - ROBINSON PAL MERAH Total</t>
  </si>
  <si>
    <t>S011 - ROBINSON PASAR MINGGU Total</t>
  </si>
  <si>
    <t>S013 - ROBINSON KRAMAT JATI Total</t>
  </si>
  <si>
    <t>S014 - ROBINSON PASAR KOPRO Total</t>
  </si>
  <si>
    <t>S015 - ROBINSON BOGOR Total</t>
  </si>
  <si>
    <t>S020 - ROBINSON CIPUTAT Total</t>
  </si>
  <si>
    <t>S021 - ROBINSON PRATAMA PLAZA BEKASI Total</t>
  </si>
  <si>
    <t>S022 - ROBINSON PASAR MINGGU Total</t>
  </si>
  <si>
    <t>S026 - ROBINSON CIMONE Total</t>
  </si>
  <si>
    <t>S029 - ROBINSON TANJUNG PRIOK Total</t>
  </si>
  <si>
    <t>S031 - ROBINSON KODIM TANGERANG Total</t>
  </si>
  <si>
    <t>S032 - ROBINSON TEBET Total</t>
  </si>
  <si>
    <t>S033 - ROBINSON TANJUNG PRIOK Total</t>
  </si>
  <si>
    <t>S034 - ROBINSON DEPOK Total</t>
  </si>
  <si>
    <t>S035 - ROBINSON CILEGON Total</t>
  </si>
  <si>
    <t>S036 - ROBINSON BOGOR Total</t>
  </si>
  <si>
    <t>S037 - ROBINSON CIBITUNG Total</t>
  </si>
  <si>
    <t>S038 - ROBINSON KLENDER Total</t>
  </si>
  <si>
    <t>S039 - ROBINSON SADANG TERMINAL SQUARE Total</t>
  </si>
  <si>
    <t>S040 - ROBINSON CENGKARENG Total</t>
  </si>
  <si>
    <t>S043 - ROBINSON CIBINONG II Total</t>
  </si>
  <si>
    <t>S045 - ROBINSON JAMBI Total</t>
  </si>
  <si>
    <t>S046 - ROBINSON CIANJUR Total</t>
  </si>
  <si>
    <t>S047 - ROBINSON CIBUBUR II Total</t>
  </si>
  <si>
    <t>S048 - ROBINSON LAMPUNG Total</t>
  </si>
  <si>
    <t>S049 - ROBINSON CILEDUG Total</t>
  </si>
  <si>
    <t>S051 - ROBINSON BALIKPAPAN Total</t>
  </si>
  <si>
    <t>S052 - ROBINSON PANGKAL PINANG Total</t>
  </si>
  <si>
    <t>S055 - ROBINSON SAMARINDA Total</t>
  </si>
  <si>
    <t>S058 - ROBINSON MEDAN II Total</t>
  </si>
  <si>
    <t>S060 - ROBINSON TARAKAN Total</t>
  </si>
  <si>
    <t>S061 - ROBINSON KUPANG Total</t>
  </si>
  <si>
    <t>S062 - ROBINSON MEDAN III Total</t>
  </si>
  <si>
    <t>S063 - ROBINSON BANJARMASIN II Total</t>
  </si>
  <si>
    <t>S068 - ROBINSON CILEUNGSI Total</t>
  </si>
  <si>
    <t>S071 - ROBINSON BOGOR TRADE MALL Total</t>
  </si>
  <si>
    <t>S074 - ROBINSON SENTRA GROSIR CIKARANG Total</t>
  </si>
  <si>
    <t>S075 - ROBINSON MALL SERANG BANTEN Total</t>
  </si>
  <si>
    <t>S077 - ROBINSON BUKIT TINGGI - JAM GADANG Total</t>
  </si>
  <si>
    <t>S079 - ROBINSON MAKASAR Total</t>
  </si>
  <si>
    <t>S080 - ROBINSON PLAZA DUMAI Total</t>
  </si>
  <si>
    <t>S081 - ROBINSON PLAZA BONTANG Total</t>
  </si>
  <si>
    <t>S082 - ROBINSON SESETAN Total</t>
  </si>
  <si>
    <t>S083 - ROBINSON BANYUWANGI Total</t>
  </si>
  <si>
    <t>S086 - ROBINSON KERINCI Total</t>
  </si>
  <si>
    <t>S088 - ROBINSON PAYA KUMBUH Total</t>
  </si>
  <si>
    <t>S089 - ROBINSON TEBING TINGGI Total</t>
  </si>
  <si>
    <t>S090 - ROBINSON KOTA BUMI Total</t>
  </si>
  <si>
    <t>S097 - ROBINSON PADALARANG Total</t>
  </si>
  <si>
    <t>S099 - ROBINSON GARUT Total</t>
  </si>
  <si>
    <t>S100 - ROBINSON CIREBON Total</t>
  </si>
  <si>
    <t>S101 - ROBINSON LAMPUNG Total</t>
  </si>
  <si>
    <t>S102 - ROBINSON KEBAYORAN LAMA Total</t>
  </si>
  <si>
    <t>S103 - ROBINSON SORONG Total</t>
  </si>
  <si>
    <t>S105 - ROBINSON PARUNG Total</t>
  </si>
  <si>
    <t>S106 - ROBINSON CIBADAK Total</t>
  </si>
  <si>
    <t>S107 - ROBINSON CIBINONG Total</t>
  </si>
  <si>
    <t>S109 - ROBINSON KLENDER Total</t>
  </si>
  <si>
    <t>S110 - ROBINSON PEKALONGAN Total</t>
  </si>
  <si>
    <t>S114 - ROBINSON BOGOR Total</t>
  </si>
  <si>
    <t>S121 - ROBINSON TAJUR Total</t>
  </si>
  <si>
    <t>S124 - ROBINSON CIKUPA Total</t>
  </si>
  <si>
    <t>S125 - ROBINSON JATINEGARA II Total</t>
  </si>
  <si>
    <t>S203 - ROBINSON SALATIGA Total</t>
  </si>
  <si>
    <t>S205 - ROBINSON SUKABUMI Total</t>
  </si>
  <si>
    <t>S212 - ROBINSON CIMAHI Total</t>
  </si>
  <si>
    <t>S213 - ROBINSON MALANG Total</t>
  </si>
  <si>
    <t>S216 - ROBINSON GRESIK Total</t>
  </si>
  <si>
    <t>S220 - ROBINSON BALI Total</t>
  </si>
  <si>
    <t>S221 - ROBINSON BATAM II Total</t>
  </si>
  <si>
    <t>S223 - ROBINSON KRIAN Total</t>
  </si>
  <si>
    <t>S226 - ROBINSON TANJUNG PINANG Total</t>
  </si>
  <si>
    <t>S227 - ROBINSON SIDOARJO II Total</t>
  </si>
  <si>
    <t>S229 - ROBINSON BALI II Total</t>
  </si>
  <si>
    <t>S230 - ROBINSON BATAM III (PANBILL) Total</t>
  </si>
  <si>
    <t>S999 - ROBINSON WHOLESALE Total</t>
  </si>
  <si>
    <t>SALES ACHIEVEMENT REPORT</t>
  </si>
  <si>
    <t>1 - 31 MAR 2020</t>
  </si>
  <si>
    <t>LAST 3 DAYS</t>
  </si>
  <si>
    <t xml:space="preserve">+/- ACH </t>
  </si>
  <si>
    <t>S136 - ROBINSON KUTABUMI</t>
  </si>
  <si>
    <t>(All)</t>
  </si>
  <si>
    <t xml:space="preserve">+/-ACH </t>
  </si>
  <si>
    <t>GP LAST 3 DAYS</t>
  </si>
  <si>
    <t>+/- GP LAST 3 DAYS</t>
  </si>
  <si>
    <t xml:space="preserve">+/- GP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</si>
</sst>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??_);_(@_)"/>
    <numFmt numFmtId="165" formatCode="0.0"/>
    <numFmt numFmtId="166" formatCode="_(* #,##0.00_);_(* \(#,##0.00\);_(* &quot;-&quot;_);_(@_)"/>
    <numFmt numFmtId="167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quotePrefix="1" applyFont="1"/>
    <xf numFmtId="3" fontId="3" fillId="0" borderId="0" xfId="0" applyNumberFormat="1" applyFont="1"/>
    <xf numFmtId="10" fontId="3" fillId="0" borderId="0" xfId="0" applyNumberFormat="1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2" borderId="1" xfId="0" applyFont="1" applyFill="1" applyBorder="1"/>
    <xf numFmtId="0" fontId="7" fillId="2" borderId="2" xfId="0" applyFont="1" applyFill="1" applyBorder="1" applyAlignment="1">
      <alignment horizontal="right"/>
    </xf>
    <xf numFmtId="0" fontId="7" fillId="2" borderId="2" xfId="0" applyFont="1" applyFill="1" applyBorder="1"/>
    <xf numFmtId="3" fontId="6" fillId="0" borderId="0" xfId="0" applyNumberFormat="1" applyFont="1"/>
    <xf numFmtId="10" fontId="6" fillId="0" borderId="0" xfId="0" applyNumberFormat="1" applyFont="1"/>
    <xf numFmtId="43" fontId="6" fillId="0" borderId="3" xfId="1" applyNumberFormat="1" applyFont="1" applyBorder="1"/>
    <xf numFmtId="43" fontId="6" fillId="0" borderId="0" xfId="1" applyNumberFormat="1" applyFont="1"/>
    <xf numFmtId="43" fontId="6" fillId="0" borderId="0" xfId="0" applyNumberFormat="1" applyFont="1"/>
    <xf numFmtId="164" fontId="6" fillId="0" borderId="0" xfId="1" applyNumberFormat="1" applyFont="1"/>
    <xf numFmtId="43" fontId="8" fillId="0" borderId="4" xfId="1" applyNumberFormat="1" applyFont="1" applyBorder="1"/>
    <xf numFmtId="165" fontId="6" fillId="0" borderId="0" xfId="0" applyNumberFormat="1" applyFont="1"/>
    <xf numFmtId="166" fontId="6" fillId="0" borderId="3" xfId="2" applyNumberFormat="1" applyFont="1" applyBorder="1"/>
    <xf numFmtId="167" fontId="6" fillId="0" borderId="0" xfId="1" applyNumberFormat="1" applyFont="1"/>
    <xf numFmtId="167" fontId="6" fillId="0" borderId="0" xfId="0" applyNumberFormat="1" applyFont="1"/>
    <xf numFmtId="166" fontId="8" fillId="0" borderId="4" xfId="0" applyNumberFormat="1" applyFont="1" applyBorder="1"/>
    <xf numFmtId="167" fontId="0" fillId="0" borderId="0" xfId="1" applyNumberFormat="1" applyFont="1"/>
    <xf numFmtId="0" fontId="7" fillId="2" borderId="1" xfId="0" quotePrefix="1" applyFont="1" applyFill="1" applyBorder="1"/>
    <xf numFmtId="10" fontId="6" fillId="0" borderId="3" xfId="3" applyNumberFormat="1" applyFont="1" applyBorder="1"/>
    <xf numFmtId="10" fontId="8" fillId="0" borderId="4" xfId="3" applyNumberFormat="1" applyFont="1" applyBorder="1"/>
    <xf numFmtId="0" fontId="7" fillId="0" borderId="0" xfId="0" applyFont="1"/>
  </cellXfs>
  <cellStyles count="4">
    <cellStyle name="Comma" xfId="1" builtinId="3"/>
    <cellStyle name="Comma [0]" xfId="2" builtinId="6"/>
    <cellStyle name="Normal" xfId="0" builtinId="0"/>
    <cellStyle name="Percent" xfId="3" builtinId="5"/>
  </cellStyles>
  <dxfs count="22">
    <dxf>
      <font>
        <sz val="10"/>
      </font>
    </dxf>
    <dxf>
      <font>
        <color auto="1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sz val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</font>
    </dxf>
    <dxf>
      <font>
        <sz val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0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sz val="10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lily%20Achievement%20by%20District%202020_31%20M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REM"/>
      <sheetName val="MD-STORE"/>
      <sheetName val="SPAR-NON SPAR"/>
      <sheetName val="STORE-MD"/>
      <sheetName val="SUMM"/>
      <sheetName val="GP"/>
      <sheetName val="ACH"/>
      <sheetName val="DATA"/>
      <sheetName val="DATA GP"/>
      <sheetName val="FLAG"/>
      <sheetName val="Sheet1"/>
      <sheetName val="DATA TRADER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A1" t="str">
            <v>Last Sales 201802 : 2018-02-28</v>
          </cell>
        </row>
        <row r="2">
          <cell r="BA2" t="str">
            <v>===============================================================================================================================================================================================================================================================</v>
          </cell>
        </row>
        <row r="3">
          <cell r="BA3">
            <v>1</v>
          </cell>
          <cell r="BB3">
            <v>2</v>
          </cell>
          <cell r="BC3">
            <v>3</v>
          </cell>
          <cell r="BD3">
            <v>4</v>
          </cell>
          <cell r="BE3">
            <v>5</v>
          </cell>
          <cell r="BF3">
            <v>6</v>
          </cell>
          <cell r="BG3">
            <v>7</v>
          </cell>
          <cell r="BH3">
            <v>8</v>
          </cell>
          <cell r="BI3">
            <v>9</v>
          </cell>
          <cell r="BJ3">
            <v>10</v>
          </cell>
          <cell r="BK3">
            <v>11</v>
          </cell>
          <cell r="BL3">
            <v>12</v>
          </cell>
          <cell r="BM3">
            <v>13</v>
          </cell>
          <cell r="BN3">
            <v>14</v>
          </cell>
          <cell r="BO3">
            <v>15</v>
          </cell>
          <cell r="BP3">
            <v>16</v>
          </cell>
          <cell r="BQ3">
            <v>17</v>
          </cell>
          <cell r="BR3">
            <v>18</v>
          </cell>
          <cell r="BS3">
            <v>19</v>
          </cell>
          <cell r="BT3">
            <v>20</v>
          </cell>
          <cell r="BU3">
            <v>21</v>
          </cell>
          <cell r="BV3">
            <v>22</v>
          </cell>
          <cell r="BW3">
            <v>23</v>
          </cell>
          <cell r="BX3">
            <v>24</v>
          </cell>
          <cell r="BY3">
            <v>25</v>
          </cell>
          <cell r="BZ3">
            <v>26</v>
          </cell>
          <cell r="CA3">
            <v>27</v>
          </cell>
          <cell r="CB3">
            <v>28</v>
          </cell>
          <cell r="CC3">
            <v>29</v>
          </cell>
          <cell r="CD3">
            <v>30</v>
          </cell>
          <cell r="CE3">
            <v>31</v>
          </cell>
          <cell r="CF3">
            <v>32</v>
          </cell>
          <cell r="CG3">
            <v>33</v>
          </cell>
          <cell r="CH3">
            <v>34</v>
          </cell>
        </row>
        <row r="5">
          <cell r="BA5" t="str">
            <v>SALES PERCENTATION BY STORE ( Bulan/Tahun : "0617" )</v>
          </cell>
        </row>
        <row r="8">
          <cell r="BA8" t="str">
            <v>NilaiNet</v>
          </cell>
          <cell r="BB8" t="str">
            <v xml:space="preserve">  :  </v>
          </cell>
          <cell r="BC8" t="b">
            <v>1</v>
          </cell>
          <cell r="BD8" t="str">
            <v xml:space="preserve">  </v>
          </cell>
          <cell r="BE8" t="str">
            <v>MD</v>
          </cell>
          <cell r="BF8" t="str">
            <v xml:space="preserve">  :  </v>
          </cell>
          <cell r="BG8" t="str">
            <v>61,62,71,72,73,81,82,83,84</v>
          </cell>
          <cell r="BH8" t="str">
            <v xml:space="preserve">  </v>
          </cell>
        </row>
        <row r="9">
          <cell r="BA9" t="str">
            <v>Type</v>
          </cell>
          <cell r="BB9" t="str">
            <v xml:space="preserve">  :  </v>
          </cell>
          <cell r="BC9" t="str">
            <v>Harian</v>
          </cell>
          <cell r="BD9" t="str">
            <v xml:space="preserve">  </v>
          </cell>
          <cell r="BE9" t="str">
            <v>Sort</v>
          </cell>
          <cell r="BF9" t="str">
            <v xml:space="preserve">  :  </v>
          </cell>
          <cell r="BG9" t="str">
            <v>Toko</v>
          </cell>
          <cell r="BH9" t="str">
            <v xml:space="preserve">  </v>
          </cell>
        </row>
        <row r="11">
          <cell r="BA11" t="str">
            <v>===============================================================================================================================================================================================================================================================</v>
          </cell>
        </row>
        <row r="13">
          <cell r="BA13" t="str">
            <v>Toko</v>
          </cell>
          <cell r="BB13" t="str">
            <v>Target</v>
          </cell>
          <cell r="BC13" t="str">
            <v>% Akum</v>
          </cell>
          <cell r="BD13" t="str">
            <v>% MrgnS</v>
          </cell>
          <cell r="BE13">
            <v>1</v>
          </cell>
          <cell r="BF13">
            <v>2</v>
          </cell>
          <cell r="BG13">
            <v>3</v>
          </cell>
          <cell r="BH13">
            <v>4</v>
          </cell>
          <cell r="BI13">
            <v>5</v>
          </cell>
          <cell r="BJ13">
            <v>6</v>
          </cell>
          <cell r="BK13">
            <v>7</v>
          </cell>
          <cell r="BL13">
            <v>8</v>
          </cell>
          <cell r="BM13">
            <v>9</v>
          </cell>
          <cell r="BN13">
            <v>10</v>
          </cell>
          <cell r="BO13">
            <v>11</v>
          </cell>
          <cell r="BP13">
            <v>12</v>
          </cell>
          <cell r="BQ13">
            <v>13</v>
          </cell>
          <cell r="BR13">
            <v>14</v>
          </cell>
          <cell r="BS13">
            <v>15</v>
          </cell>
          <cell r="BT13">
            <v>16</v>
          </cell>
          <cell r="BU13">
            <v>17</v>
          </cell>
          <cell r="BV13">
            <v>18</v>
          </cell>
          <cell r="BW13">
            <v>19</v>
          </cell>
          <cell r="BX13">
            <v>20</v>
          </cell>
          <cell r="BY13">
            <v>21</v>
          </cell>
          <cell r="BZ13">
            <v>22</v>
          </cell>
          <cell r="CA13">
            <v>23</v>
          </cell>
          <cell r="CB13">
            <v>24</v>
          </cell>
          <cell r="CC13">
            <v>25</v>
          </cell>
          <cell r="CD13">
            <v>26</v>
          </cell>
          <cell r="CE13">
            <v>27</v>
          </cell>
          <cell r="CF13">
            <v>28</v>
          </cell>
          <cell r="CG13">
            <v>29</v>
          </cell>
          <cell r="CH13">
            <v>30</v>
          </cell>
          <cell r="CI13">
            <v>31</v>
          </cell>
        </row>
        <row r="15">
          <cell r="BA15" t="str">
            <v>Group R-</v>
          </cell>
        </row>
        <row r="16">
          <cell r="BB16">
            <v>3274100000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</row>
        <row r="17">
          <cell r="BA17" t="str">
            <v>***SUB TOTAL***</v>
          </cell>
          <cell r="BB17">
            <v>3274100000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</row>
        <row r="19">
          <cell r="BA19" t="str">
            <v>Group RA</v>
          </cell>
        </row>
        <row r="20">
          <cell r="BA20" t="str">
            <v>S002 - ROBINSON PULOGADUNG</v>
          </cell>
          <cell r="BB20">
            <v>1490000000</v>
          </cell>
          <cell r="BC20">
            <v>68.7</v>
          </cell>
          <cell r="BD20">
            <v>20.803998839795501</v>
          </cell>
          <cell r="BE20">
            <v>8.3350355999999994</v>
          </cell>
          <cell r="BF20">
            <v>2.6385811697986501</v>
          </cell>
          <cell r="BG20">
            <v>1.8609581986577099</v>
          </cell>
          <cell r="BH20">
            <v>1.7235522838926101</v>
          </cell>
          <cell r="BI20">
            <v>6.34690308993288</v>
          </cell>
          <cell r="BJ20">
            <v>4.7007180402684501</v>
          </cell>
          <cell r="BK20">
            <v>4.5338467389261696</v>
          </cell>
          <cell r="BL20">
            <v>6.8507553342281797</v>
          </cell>
          <cell r="BM20">
            <v>3.61839165503355</v>
          </cell>
          <cell r="BN20">
            <v>3.53047388993288</v>
          </cell>
          <cell r="BO20">
            <v>3.1687633006711402</v>
          </cell>
          <cell r="BP20">
            <v>2.1301641442952999</v>
          </cell>
          <cell r="BQ20">
            <v>1.52772792416107</v>
          </cell>
          <cell r="BR20">
            <v>2.1758526577181199</v>
          </cell>
          <cell r="BS20">
            <v>3.5023498234899302</v>
          </cell>
          <cell r="BT20">
            <v>0.96709735906040195</v>
          </cell>
          <cell r="BU20">
            <v>1.45668822617449</v>
          </cell>
          <cell r="BV20">
            <v>1.07274301342281</v>
          </cell>
          <cell r="BW20">
            <v>0.96732410067114005</v>
          </cell>
          <cell r="BX20">
            <v>1.3347587516778501</v>
          </cell>
          <cell r="BY20">
            <v>2.23510987046979</v>
          </cell>
          <cell r="BZ20">
            <v>1.9128940758389199</v>
          </cell>
          <cell r="CA20">
            <v>0.51533521275167704</v>
          </cell>
          <cell r="CB20">
            <v>1.59447952281879</v>
          </cell>
        </row>
        <row r="21">
          <cell r="BA21" t="str">
            <v>RS67 - ROBINSON KARAWANG</v>
          </cell>
          <cell r="BB21">
            <v>2410000000</v>
          </cell>
          <cell r="BC21">
            <v>58.03</v>
          </cell>
          <cell r="BD21">
            <v>16.706417121719301</v>
          </cell>
          <cell r="BE21">
            <v>7.4558908539419004</v>
          </cell>
          <cell r="BF21">
            <v>1.8581729278008201</v>
          </cell>
          <cell r="BG21">
            <v>2.0241382867219899</v>
          </cell>
          <cell r="BH21">
            <v>1.8376454410788301</v>
          </cell>
          <cell r="BI21">
            <v>1.6577204381742701</v>
          </cell>
          <cell r="BJ21">
            <v>8.0692150950207395</v>
          </cell>
          <cell r="BK21">
            <v>3.3745983439834002</v>
          </cell>
          <cell r="BL21">
            <v>4.7448381983402399</v>
          </cell>
          <cell r="BM21">
            <v>1.85627334356846</v>
          </cell>
          <cell r="BN21">
            <v>2.7852667560165898</v>
          </cell>
          <cell r="BO21">
            <v>2.2653631331950201</v>
          </cell>
          <cell r="BP21">
            <v>2.20385390165975</v>
          </cell>
          <cell r="BQ21">
            <v>1.09332607634854</v>
          </cell>
          <cell r="BR21">
            <v>2.74599455726141</v>
          </cell>
          <cell r="BS21">
            <v>2.84095103278008</v>
          </cell>
          <cell r="BT21">
            <v>0.61667312780082895</v>
          </cell>
          <cell r="BU21">
            <v>1.00546011618257</v>
          </cell>
          <cell r="BV21">
            <v>0.80042362448132698</v>
          </cell>
          <cell r="BW21">
            <v>0.71749122572614099</v>
          </cell>
          <cell r="BX21">
            <v>0.67248202614107799</v>
          </cell>
          <cell r="BY21">
            <v>1.5205494904564301</v>
          </cell>
          <cell r="BZ21">
            <v>1.5085920352697</v>
          </cell>
          <cell r="CA21">
            <v>0.66819488879667999</v>
          </cell>
          <cell r="CB21">
            <v>0.60969755062240605</v>
          </cell>
          <cell r="CC21">
            <v>1.3175768912863</v>
          </cell>
          <cell r="CD21">
            <v>0.66536571701244795</v>
          </cell>
          <cell r="CE21">
            <v>1.11399221535269</v>
          </cell>
        </row>
        <row r="22">
          <cell r="BA22" t="str">
            <v>S010 - ROBINSON PAL MERAH</v>
          </cell>
          <cell r="BB22">
            <v>1660000000</v>
          </cell>
          <cell r="BC22">
            <v>84.39</v>
          </cell>
          <cell r="BD22">
            <v>16.636787228399101</v>
          </cell>
          <cell r="BE22">
            <v>6.8865155084337299</v>
          </cell>
          <cell r="BF22">
            <v>3.7751751783132499</v>
          </cell>
          <cell r="BG22">
            <v>3.5649412704819201</v>
          </cell>
          <cell r="BH22">
            <v>2.5145144867469802</v>
          </cell>
          <cell r="BI22">
            <v>2.6308994831325299</v>
          </cell>
          <cell r="BJ22">
            <v>2.7288114951807199</v>
          </cell>
          <cell r="BK22">
            <v>4.3684539168674599</v>
          </cell>
          <cell r="BL22">
            <v>5.0372326957831302</v>
          </cell>
          <cell r="BM22">
            <v>1.9992160885542101</v>
          </cell>
          <cell r="BN22">
            <v>2.2479044819277099</v>
          </cell>
          <cell r="BO22">
            <v>2.32940394518072</v>
          </cell>
          <cell r="BP22">
            <v>1.6365944590361401</v>
          </cell>
          <cell r="BQ22">
            <v>2.2486093301204799</v>
          </cell>
          <cell r="BR22">
            <v>3.9223800295180702</v>
          </cell>
          <cell r="BS22">
            <v>4.7711270524096303</v>
          </cell>
          <cell r="BT22">
            <v>1.6273546939759</v>
          </cell>
          <cell r="BU22">
            <v>2.1154395072289098</v>
          </cell>
          <cell r="BV22">
            <v>1.9760523879517999</v>
          </cell>
          <cell r="BW22">
            <v>1.8340889138554199</v>
          </cell>
          <cell r="BX22">
            <v>1.75144297891566</v>
          </cell>
          <cell r="BY22">
            <v>4.4849391012048097</v>
          </cell>
          <cell r="BZ22">
            <v>3.6154249060240899</v>
          </cell>
          <cell r="CA22">
            <v>1.5446372030120401</v>
          </cell>
          <cell r="CB22">
            <v>2.3363379072289101</v>
          </cell>
          <cell r="CC22">
            <v>2.02332180240963</v>
          </cell>
          <cell r="CD22">
            <v>1.5180927632530099</v>
          </cell>
          <cell r="CE22">
            <v>1.6211169777108401</v>
          </cell>
          <cell r="CF22">
            <v>3.1106449024096299</v>
          </cell>
          <cell r="CG22">
            <v>2.8466701054216799</v>
          </cell>
          <cell r="CH22">
            <v>1.32310755180722</v>
          </cell>
        </row>
        <row r="23">
          <cell r="BA23" t="str">
            <v>S114 - ROBINSON BOGOR</v>
          </cell>
          <cell r="BB23">
            <v>1120000000</v>
          </cell>
          <cell r="BC23">
            <v>95.15</v>
          </cell>
          <cell r="BD23">
            <v>14.1056040719174</v>
          </cell>
          <cell r="BE23">
            <v>7.8223538107142803</v>
          </cell>
          <cell r="BF23">
            <v>2.1416015312500001</v>
          </cell>
          <cell r="BG23">
            <v>2.0210238544642798</v>
          </cell>
          <cell r="BH23">
            <v>1.55239534553571</v>
          </cell>
          <cell r="BI23">
            <v>2.11002647678571</v>
          </cell>
          <cell r="BJ23">
            <v>12.70336009375</v>
          </cell>
          <cell r="BK23">
            <v>4.4619465866071399</v>
          </cell>
          <cell r="BL23">
            <v>5.7373099500000002</v>
          </cell>
          <cell r="BM23">
            <v>2.9149737883928499</v>
          </cell>
          <cell r="BN23">
            <v>3.1867957419642798</v>
          </cell>
          <cell r="BO23">
            <v>3.58053925803571</v>
          </cell>
          <cell r="BP23">
            <v>3.7201705553571398</v>
          </cell>
          <cell r="BQ23">
            <v>1.7687332303571399</v>
          </cell>
          <cell r="BR23">
            <v>2.7769071205357099</v>
          </cell>
          <cell r="BS23">
            <v>4.6283763964285702</v>
          </cell>
          <cell r="BT23">
            <v>1.1132272937500001</v>
          </cell>
          <cell r="BU23">
            <v>1.0192513241071399</v>
          </cell>
          <cell r="BV23">
            <v>1.1005145428571399</v>
          </cell>
          <cell r="BW23">
            <v>0.957021141964285</v>
          </cell>
          <cell r="BX23">
            <v>1.6064762919642801</v>
          </cell>
          <cell r="BY23">
            <v>2.4182455008928501</v>
          </cell>
          <cell r="BZ23">
            <v>2.2602262330357101</v>
          </cell>
          <cell r="CA23">
            <v>0.99437683035714197</v>
          </cell>
          <cell r="CB23">
            <v>0.94706067053571397</v>
          </cell>
          <cell r="CC23">
            <v>1.66694343303571</v>
          </cell>
          <cell r="CD23">
            <v>4.0722063116071396</v>
          </cell>
          <cell r="CE23">
            <v>1.20988403928571</v>
          </cell>
          <cell r="CF23">
            <v>10.277205458928499</v>
          </cell>
          <cell r="CG23">
            <v>1.8595709116071399</v>
          </cell>
          <cell r="CH23">
            <v>2.52224839821428</v>
          </cell>
        </row>
        <row r="24">
          <cell r="BA24" t="str">
            <v>S035 - ROBINSON CILEGON</v>
          </cell>
          <cell r="BB24">
            <v>1710000000</v>
          </cell>
          <cell r="BC24">
            <v>89.08</v>
          </cell>
          <cell r="BD24">
            <v>18.906135004588101</v>
          </cell>
          <cell r="BE24">
            <v>8.0563266649122802</v>
          </cell>
          <cell r="BF24">
            <v>2.8038562900584698</v>
          </cell>
          <cell r="BG24">
            <v>2.0746406397660802</v>
          </cell>
          <cell r="BH24">
            <v>2.3031652953216302</v>
          </cell>
          <cell r="BI24">
            <v>2.42309421052631</v>
          </cell>
          <cell r="BJ24">
            <v>2.8570012713450201</v>
          </cell>
          <cell r="BK24">
            <v>5.6908251760233899</v>
          </cell>
          <cell r="BL24">
            <v>6.5122281333333296</v>
          </cell>
          <cell r="BM24">
            <v>1.8010329631578901</v>
          </cell>
          <cell r="BN24">
            <v>2.23684785380116</v>
          </cell>
          <cell r="BO24">
            <v>4.6235472216374198</v>
          </cell>
          <cell r="BP24">
            <v>2.4579913654970702</v>
          </cell>
          <cell r="BQ24">
            <v>4.4735782356725098</v>
          </cell>
          <cell r="BR24">
            <v>10.362110316959001</v>
          </cell>
          <cell r="BS24">
            <v>3.8933704473684201</v>
          </cell>
          <cell r="BT24">
            <v>1.2678507409356701</v>
          </cell>
          <cell r="BU24">
            <v>1.00926227660818</v>
          </cell>
          <cell r="BV24">
            <v>1.1059960923976599</v>
          </cell>
          <cell r="BW24">
            <v>1.0568985964912201</v>
          </cell>
          <cell r="BX24">
            <v>1.1428250497076</v>
          </cell>
          <cell r="BY24">
            <v>1.8779944584795301</v>
          </cell>
          <cell r="BZ24">
            <v>1.7923460982456101</v>
          </cell>
          <cell r="CA24">
            <v>0.933926977777777</v>
          </cell>
          <cell r="CB24">
            <v>0.76320926549707602</v>
          </cell>
          <cell r="CC24">
            <v>1.6860145678362499</v>
          </cell>
          <cell r="CD24">
            <v>1.26328742982456</v>
          </cell>
          <cell r="CE24">
            <v>1.7733316766081799</v>
          </cell>
          <cell r="CF24">
            <v>6.8751570029239701</v>
          </cell>
          <cell r="CG24">
            <v>2.5056128730994098</v>
          </cell>
          <cell r="CH24">
            <v>1.4543586660818699</v>
          </cell>
        </row>
        <row r="25">
          <cell r="BA25" t="str">
            <v>S039 - ROBINSON SADANG TERMINAL SQUARE</v>
          </cell>
          <cell r="BB25">
            <v>1020000000</v>
          </cell>
          <cell r="BC25">
            <v>86.2</v>
          </cell>
          <cell r="BD25">
            <v>13.917201027568099</v>
          </cell>
          <cell r="BE25">
            <v>11.3690185254901</v>
          </cell>
          <cell r="BF25">
            <v>2.5184262656862701</v>
          </cell>
          <cell r="BG25">
            <v>2.3843676774509799</v>
          </cell>
          <cell r="BH25">
            <v>1.98711662647058</v>
          </cell>
          <cell r="BI25">
            <v>2.0886366205882299</v>
          </cell>
          <cell r="BJ25">
            <v>2.6945336921568601</v>
          </cell>
          <cell r="BK25">
            <v>6.0973596588235202</v>
          </cell>
          <cell r="BL25">
            <v>6.6502469186274498</v>
          </cell>
          <cell r="BM25">
            <v>2.9190495990195999</v>
          </cell>
          <cell r="BN25">
            <v>3.04174997254901</v>
          </cell>
          <cell r="BO25">
            <v>2.7521249637254899</v>
          </cell>
          <cell r="BP25">
            <v>2.9524391392156799</v>
          </cell>
          <cell r="BQ25">
            <v>3.3654766068627402</v>
          </cell>
          <cell r="BR25">
            <v>4.9201046509803898</v>
          </cell>
          <cell r="BS25">
            <v>5.9877484450980303</v>
          </cell>
          <cell r="BT25">
            <v>2.8789947352941101</v>
          </cell>
          <cell r="BU25">
            <v>2.1816613676470502</v>
          </cell>
          <cell r="BV25">
            <v>0.97788344019607798</v>
          </cell>
          <cell r="BW25">
            <v>2.0203975980392102</v>
          </cell>
          <cell r="BX25">
            <v>1.3341994274509801</v>
          </cell>
          <cell r="BY25">
            <v>1.7102601715686201</v>
          </cell>
          <cell r="BZ25">
            <v>1.95840940392156</v>
          </cell>
          <cell r="CA25">
            <v>0.77302746470588202</v>
          </cell>
          <cell r="CB25">
            <v>0.572736245098039</v>
          </cell>
          <cell r="CC25">
            <v>1.5108715441176399</v>
          </cell>
          <cell r="CD25">
            <v>1.2105556470588199</v>
          </cell>
          <cell r="CE25">
            <v>0.77011679215686202</v>
          </cell>
          <cell r="CF25">
            <v>1.32190851078431</v>
          </cell>
          <cell r="CG25">
            <v>1.3320128980392101</v>
          </cell>
          <cell r="CH25">
            <v>3.9201960607843098</v>
          </cell>
        </row>
        <row r="26">
          <cell r="BA26" t="str">
            <v>S040 - ROBINSON CENGKARENG</v>
          </cell>
          <cell r="BB26">
            <v>2120000000</v>
          </cell>
          <cell r="BC26">
            <v>83.6</v>
          </cell>
          <cell r="BD26">
            <v>17.639306225042301</v>
          </cell>
          <cell r="BE26">
            <v>8.4770930952830099</v>
          </cell>
          <cell r="BF26">
            <v>3.2588714650943298</v>
          </cell>
          <cell r="BG26">
            <v>2.5084445367924499</v>
          </cell>
          <cell r="BH26">
            <v>2.3410912759433899</v>
          </cell>
          <cell r="BI26">
            <v>2.3337081716981101</v>
          </cell>
          <cell r="BJ26">
            <v>6.5321053311320698</v>
          </cell>
          <cell r="BK26">
            <v>5.1334923226414997</v>
          </cell>
          <cell r="BL26">
            <v>7.5035165165094302</v>
          </cell>
          <cell r="BM26">
            <v>2.9695210726414998</v>
          </cell>
          <cell r="BN26">
            <v>3.1288360858490498</v>
          </cell>
          <cell r="BO26">
            <v>3.2441825231132002</v>
          </cell>
          <cell r="BP26">
            <v>2.6525922976415002</v>
          </cell>
          <cell r="BQ26">
            <v>1.7169839702830101</v>
          </cell>
          <cell r="BR26">
            <v>3.2943545292452798</v>
          </cell>
          <cell r="BS26">
            <v>4.6881377429245203</v>
          </cell>
          <cell r="BT26">
            <v>1.2250493504716899</v>
          </cell>
          <cell r="BU26">
            <v>1.3898266650943301</v>
          </cell>
          <cell r="BV26">
            <v>1.1651331231132001</v>
          </cell>
          <cell r="BW26">
            <v>1.0453551693396199</v>
          </cell>
          <cell r="BX26">
            <v>1.9260323816037701</v>
          </cell>
          <cell r="BY26">
            <v>2.6096032745283</v>
          </cell>
          <cell r="BZ26">
            <v>2.7592082254716899</v>
          </cell>
          <cell r="CA26">
            <v>0.983213263679245</v>
          </cell>
          <cell r="CB26">
            <v>1.1194851509433901</v>
          </cell>
          <cell r="CC26">
            <v>0.95803361886792404</v>
          </cell>
          <cell r="CD26">
            <v>0.86737140424528303</v>
          </cell>
          <cell r="CE26">
            <v>2.4977741344339601</v>
          </cell>
          <cell r="CF26">
            <v>1.88229652216981</v>
          </cell>
          <cell r="CG26">
            <v>2.1745448773584899</v>
          </cell>
          <cell r="CH26">
            <v>1.21005905943396</v>
          </cell>
        </row>
        <row r="27">
          <cell r="BA27" t="str">
            <v>S102 - ROBINSON KEBAYORAN LAMA</v>
          </cell>
          <cell r="BB27">
            <v>3100000000</v>
          </cell>
          <cell r="BC27">
            <v>79.89</v>
          </cell>
          <cell r="BD27">
            <v>9.8060705272277104</v>
          </cell>
          <cell r="BE27">
            <v>7.0121752199999996</v>
          </cell>
          <cell r="BF27">
            <v>2.6388757990322498</v>
          </cell>
          <cell r="BG27">
            <v>2.6068307925806402</v>
          </cell>
          <cell r="BH27">
            <v>2.1072938022580598</v>
          </cell>
          <cell r="BI27">
            <v>2.8403344874193501</v>
          </cell>
          <cell r="BJ27">
            <v>3.2117699167741902</v>
          </cell>
          <cell r="BK27">
            <v>5.2017349748386996</v>
          </cell>
          <cell r="BL27">
            <v>5.52602459387096</v>
          </cell>
          <cell r="BM27">
            <v>2.1014020977419299</v>
          </cell>
          <cell r="BN27">
            <v>1.7083408980645101</v>
          </cell>
          <cell r="BO27">
            <v>3.4872246990322502</v>
          </cell>
          <cell r="BP27">
            <v>3.3736158093548299</v>
          </cell>
          <cell r="BQ27">
            <v>1.93336881741935</v>
          </cell>
          <cell r="BR27">
            <v>3.4901387967741901</v>
          </cell>
          <cell r="BS27">
            <v>4.3668229990322498</v>
          </cell>
          <cell r="BT27">
            <v>1.40814125838709</v>
          </cell>
          <cell r="BU27">
            <v>1.9246147280645101</v>
          </cell>
          <cell r="BV27">
            <v>1.7121153254838699</v>
          </cell>
          <cell r="BW27">
            <v>1.5329831109677401</v>
          </cell>
          <cell r="BX27">
            <v>1.2342183248387</v>
          </cell>
          <cell r="BY27">
            <v>3.9931513074193501</v>
          </cell>
          <cell r="BZ27">
            <v>3.82141347967741</v>
          </cell>
          <cell r="CA27">
            <v>1.09544876419354</v>
          </cell>
          <cell r="CB27">
            <v>1.0966459422580599</v>
          </cell>
          <cell r="CC27">
            <v>1.52054778774193</v>
          </cell>
          <cell r="CD27">
            <v>1.2968150264516101</v>
          </cell>
          <cell r="CE27">
            <v>1.31251765967741</v>
          </cell>
          <cell r="CF27">
            <v>2.3807404725806398</v>
          </cell>
          <cell r="CG27">
            <v>2.72875018967741</v>
          </cell>
          <cell r="CH27">
            <v>1.22570578516129</v>
          </cell>
        </row>
        <row r="28">
          <cell r="BA28" t="str">
            <v>S014 - ROBINSON PASAR KOPRO</v>
          </cell>
          <cell r="BB28">
            <v>2060000000</v>
          </cell>
          <cell r="BC28">
            <v>86.48</v>
          </cell>
          <cell r="BD28">
            <v>18.151838862685899</v>
          </cell>
          <cell r="BE28">
            <v>6.4024052859223302</v>
          </cell>
          <cell r="BF28">
            <v>5.2395076092232999</v>
          </cell>
          <cell r="BG28">
            <v>3.73540282669902</v>
          </cell>
          <cell r="BH28">
            <v>2.4247468946601902</v>
          </cell>
          <cell r="BI28">
            <v>2.4750727063106699</v>
          </cell>
          <cell r="BJ28">
            <v>2.3768289422329998</v>
          </cell>
          <cell r="BK28">
            <v>3.8265942723300901</v>
          </cell>
          <cell r="BL28">
            <v>5.1751740524271801</v>
          </cell>
          <cell r="BM28">
            <v>2.6534569728155302</v>
          </cell>
          <cell r="BN28">
            <v>2.20224931553398</v>
          </cell>
          <cell r="BO28">
            <v>2.5359643388349502</v>
          </cell>
          <cell r="BP28">
            <v>2.3962256893203802</v>
          </cell>
          <cell r="BQ28">
            <v>1.6932670174757201</v>
          </cell>
          <cell r="BR28">
            <v>4.0382789116504796</v>
          </cell>
          <cell r="BS28">
            <v>5.4854245718446597</v>
          </cell>
          <cell r="BT28">
            <v>1.8252892504854299</v>
          </cell>
          <cell r="BU28">
            <v>1.7244566038834901</v>
          </cell>
          <cell r="BV28">
            <v>2.2323359985436801</v>
          </cell>
          <cell r="BW28">
            <v>1.6450592029126201</v>
          </cell>
          <cell r="BX28">
            <v>1.32177105485436</v>
          </cell>
          <cell r="BY28">
            <v>4.3966800645630997</v>
          </cell>
          <cell r="BZ28">
            <v>3.84860431165048</v>
          </cell>
          <cell r="CA28">
            <v>1.1054235436893201</v>
          </cell>
          <cell r="CB28">
            <v>1.3267656956310601</v>
          </cell>
          <cell r="CC28">
            <v>1.92085068203883</v>
          </cell>
          <cell r="CD28">
            <v>1.4735909616504801</v>
          </cell>
          <cell r="CE28">
            <v>1.52559917524271</v>
          </cell>
          <cell r="CF28">
            <v>5.2946455179611602</v>
          </cell>
          <cell r="CG28">
            <v>2.96346670339805</v>
          </cell>
          <cell r="CH28">
            <v>1.2146234009708701</v>
          </cell>
        </row>
        <row r="29">
          <cell r="BA29" t="str">
            <v>S015 - ROBINSON BOGOR</v>
          </cell>
          <cell r="BB29">
            <v>1870000000</v>
          </cell>
          <cell r="BC29">
            <v>83.27</v>
          </cell>
          <cell r="BD29">
            <v>20.848941491786899</v>
          </cell>
          <cell r="BE29">
            <v>8.0678611860962501</v>
          </cell>
          <cell r="BF29">
            <v>2.7859615112299401</v>
          </cell>
          <cell r="BG29">
            <v>2.66479362941176</v>
          </cell>
          <cell r="BH29">
            <v>2.3057974930481202</v>
          </cell>
          <cell r="BI29">
            <v>2.0350539262031999</v>
          </cell>
          <cell r="BJ29">
            <v>2.4519200844919702</v>
          </cell>
          <cell r="BK29">
            <v>8.3920133133689792</v>
          </cell>
          <cell r="BL29">
            <v>4.7485474999999999</v>
          </cell>
          <cell r="BM29">
            <v>2.0699885791443799</v>
          </cell>
          <cell r="BN29">
            <v>2.6468063401069499</v>
          </cell>
          <cell r="BO29">
            <v>2.35352733529411</v>
          </cell>
          <cell r="BP29">
            <v>3.0965891080213899</v>
          </cell>
          <cell r="BQ29">
            <v>2.16502826951871</v>
          </cell>
          <cell r="BR29">
            <v>4.0828512518716504</v>
          </cell>
          <cell r="BS29">
            <v>3.7453984454545401</v>
          </cell>
          <cell r="BT29">
            <v>1.36488313582887</v>
          </cell>
          <cell r="BU29">
            <v>1.6253174893048099</v>
          </cell>
          <cell r="BV29">
            <v>1.66296425775401</v>
          </cell>
          <cell r="BW29">
            <v>1.3750375550802101</v>
          </cell>
          <cell r="BX29">
            <v>1.49350959786096</v>
          </cell>
          <cell r="BY29">
            <v>2.84141535668449</v>
          </cell>
          <cell r="BZ29">
            <v>2.1324853588235202</v>
          </cell>
          <cell r="CA29">
            <v>0.97314259037433104</v>
          </cell>
          <cell r="CB29">
            <v>1.17754757540106</v>
          </cell>
          <cell r="CC29">
            <v>1.6055168224598899</v>
          </cell>
          <cell r="CD29">
            <v>0.85305376096256602</v>
          </cell>
          <cell r="CE29">
            <v>1.68819728609625</v>
          </cell>
          <cell r="CF29">
            <v>4.2509938251336798</v>
          </cell>
          <cell r="CG29">
            <v>3.6794945406417101</v>
          </cell>
          <cell r="CH29">
            <v>2.9314065647058798</v>
          </cell>
        </row>
        <row r="30">
          <cell r="BA30" t="str">
            <v>S020 - ROBINSON CIPUTAT</v>
          </cell>
          <cell r="BB30">
            <v>1730000000</v>
          </cell>
          <cell r="BC30">
            <v>72.319999999999993</v>
          </cell>
          <cell r="BD30">
            <v>-1.47026271164504</v>
          </cell>
          <cell r="BE30">
            <v>7.9292866797687802</v>
          </cell>
          <cell r="BF30">
            <v>2.73792068959537</v>
          </cell>
          <cell r="BG30">
            <v>2.1200865150289001</v>
          </cell>
          <cell r="BH30">
            <v>2.36405256820809</v>
          </cell>
          <cell r="BI30">
            <v>2.14054378901734</v>
          </cell>
          <cell r="BJ30">
            <v>2.3042076531791902</v>
          </cell>
          <cell r="BK30">
            <v>9.2372204046242707</v>
          </cell>
          <cell r="BL30">
            <v>5.4101356982658899</v>
          </cell>
          <cell r="BM30">
            <v>2.6712500716763001</v>
          </cell>
          <cell r="BN30">
            <v>2.62914065202312</v>
          </cell>
          <cell r="BO30">
            <v>1.8845337647398801</v>
          </cell>
          <cell r="BP30">
            <v>3.09146811040462</v>
          </cell>
          <cell r="BQ30">
            <v>1.8180095098265801</v>
          </cell>
          <cell r="BR30">
            <v>2.5623033416184899</v>
          </cell>
          <cell r="BS30">
            <v>4.4475238277456599</v>
          </cell>
          <cell r="BT30">
            <v>0.91963004161849704</v>
          </cell>
          <cell r="BU30">
            <v>1.6932280017340999</v>
          </cell>
          <cell r="BV30">
            <v>1.2720503236994201</v>
          </cell>
          <cell r="BW30">
            <v>1.01043282543352</v>
          </cell>
          <cell r="BX30">
            <v>1.08269899306358</v>
          </cell>
          <cell r="BY30">
            <v>1.9198070601156001</v>
          </cell>
          <cell r="BZ30">
            <v>2.0271367150289001</v>
          </cell>
          <cell r="CA30">
            <v>0.88514375144508595</v>
          </cell>
          <cell r="CB30">
            <v>0.94774251213872795</v>
          </cell>
          <cell r="CC30">
            <v>1.09821451329479</v>
          </cell>
          <cell r="CD30">
            <v>0.71693051849710898</v>
          </cell>
          <cell r="CE30">
            <v>1.2900301497109801</v>
          </cell>
          <cell r="CF30">
            <v>1.7772551057803401</v>
          </cell>
          <cell r="CG30">
            <v>1.63775529421965</v>
          </cell>
          <cell r="CH30">
            <v>0.69613079768786101</v>
          </cell>
        </row>
        <row r="31">
          <cell r="BA31" t="str">
            <v>S021 - ROBINSON PRATAMA PLAZA BEKASI</v>
          </cell>
          <cell r="BB31">
            <v>1070000000</v>
          </cell>
          <cell r="BC31">
            <v>89.29</v>
          </cell>
          <cell r="BD31">
            <v>15.2246645520139</v>
          </cell>
          <cell r="BE31">
            <v>7.3813672383177504</v>
          </cell>
          <cell r="BF31">
            <v>3.0246833971962599</v>
          </cell>
          <cell r="BG31">
            <v>2.7010443700934501</v>
          </cell>
          <cell r="BH31">
            <v>3.04511296448598</v>
          </cell>
          <cell r="BI31">
            <v>9.8050609420560697</v>
          </cell>
          <cell r="BJ31">
            <v>2.90404242149532</v>
          </cell>
          <cell r="BK31">
            <v>4.3002219214953197</v>
          </cell>
          <cell r="BL31">
            <v>4.9804955420560697</v>
          </cell>
          <cell r="BM31">
            <v>1.8113767392523299</v>
          </cell>
          <cell r="BN31">
            <v>1.71865479719626</v>
          </cell>
          <cell r="BO31">
            <v>1.73473299719626</v>
          </cell>
          <cell r="BP31">
            <v>1.77671361682242</v>
          </cell>
          <cell r="BQ31">
            <v>2.5647795831775699</v>
          </cell>
          <cell r="BR31">
            <v>3.4722453485981299</v>
          </cell>
          <cell r="BS31">
            <v>5.9186470037383101</v>
          </cell>
          <cell r="BT31">
            <v>1.5104672897196201</v>
          </cell>
          <cell r="BU31">
            <v>2.1762483018691499</v>
          </cell>
          <cell r="BV31">
            <v>1.84145570747663</v>
          </cell>
          <cell r="BW31">
            <v>1.91856908691588</v>
          </cell>
          <cell r="BX31">
            <v>2.13299550093457</v>
          </cell>
          <cell r="BY31">
            <v>4.0182269560747601</v>
          </cell>
          <cell r="BZ31">
            <v>3.4227969102803701</v>
          </cell>
          <cell r="CA31">
            <v>1.45963674299065</v>
          </cell>
          <cell r="CB31">
            <v>1.4072397121495299</v>
          </cell>
          <cell r="CC31">
            <v>2.2016255897196202</v>
          </cell>
          <cell r="CD31">
            <v>1.3139091037383099</v>
          </cell>
          <cell r="CE31">
            <v>2.0328424112149501</v>
          </cell>
          <cell r="CF31">
            <v>2.2723006420560701</v>
          </cell>
          <cell r="CG31">
            <v>2.90678631401869</v>
          </cell>
          <cell r="CH31">
            <v>1.5316494953271</v>
          </cell>
        </row>
        <row r="32">
          <cell r="BA32" t="str">
            <v>S022 - ROBINSON PASAR MINGGU</v>
          </cell>
          <cell r="BB32">
            <v>1869800000</v>
          </cell>
          <cell r="BC32">
            <v>95.03</v>
          </cell>
          <cell r="BD32">
            <v>13.675169340996</v>
          </cell>
          <cell r="BE32">
            <v>9.4922140111241795</v>
          </cell>
          <cell r="BF32">
            <v>4.2932981709273701</v>
          </cell>
          <cell r="BG32">
            <v>2.3346803208899298</v>
          </cell>
          <cell r="BH32">
            <v>3.3692797534495602</v>
          </cell>
          <cell r="BI32">
            <v>2.11350294844368</v>
          </cell>
          <cell r="BJ32">
            <v>4.6525539940100504</v>
          </cell>
          <cell r="BK32">
            <v>5.8411572146753601</v>
          </cell>
          <cell r="BL32">
            <v>7.32150767033907</v>
          </cell>
          <cell r="BM32">
            <v>3.0322315087175</v>
          </cell>
          <cell r="BN32">
            <v>2.8747833971547698</v>
          </cell>
          <cell r="BO32">
            <v>3.6297498459728299</v>
          </cell>
          <cell r="BP32">
            <v>3.6311285319285398</v>
          </cell>
          <cell r="BQ32">
            <v>1.92986483902021</v>
          </cell>
          <cell r="BR32">
            <v>2.7504425318215802</v>
          </cell>
          <cell r="BS32">
            <v>5.8550711514600398</v>
          </cell>
          <cell r="BT32">
            <v>1.1958903813241999</v>
          </cell>
          <cell r="BU32">
            <v>1.5687132367098</v>
          </cell>
          <cell r="BV32">
            <v>1.39734776125788</v>
          </cell>
          <cell r="BW32">
            <v>1.4132081741362701</v>
          </cell>
          <cell r="BX32">
            <v>1.27599501818376</v>
          </cell>
          <cell r="BY32">
            <v>3.2862736790031</v>
          </cell>
          <cell r="BZ32">
            <v>4.4442527633971496</v>
          </cell>
          <cell r="CA32">
            <v>0.74954041769173096</v>
          </cell>
          <cell r="CB32">
            <v>1.01431715531072</v>
          </cell>
          <cell r="CC32">
            <v>1.28946213124398</v>
          </cell>
          <cell r="CD32">
            <v>1.15879959353941</v>
          </cell>
          <cell r="CE32">
            <v>1.44934519948657</v>
          </cell>
          <cell r="CF32">
            <v>2.6591873034549098</v>
          </cell>
          <cell r="CG32">
            <v>7.2827286404963001</v>
          </cell>
          <cell r="CH32">
            <v>1.72744026045566</v>
          </cell>
        </row>
        <row r="33">
          <cell r="BA33" t="str">
            <v>S026 - ROBINSON CIMONE</v>
          </cell>
          <cell r="BB33">
            <v>679900000</v>
          </cell>
          <cell r="BC33">
            <v>97.16</v>
          </cell>
          <cell r="BD33">
            <v>16.380505738674099</v>
          </cell>
          <cell r="BE33">
            <v>10.2600534666862</v>
          </cell>
          <cell r="BF33">
            <v>3.4997952522429698</v>
          </cell>
          <cell r="BG33">
            <v>3.7464606074422702</v>
          </cell>
          <cell r="BH33">
            <v>2.4942214487424601</v>
          </cell>
          <cell r="BI33">
            <v>2.1707140432416501</v>
          </cell>
          <cell r="BJ33">
            <v>5.0119830445653699</v>
          </cell>
          <cell r="BK33">
            <v>5.2806241520811801</v>
          </cell>
          <cell r="BL33">
            <v>6.8749688601264802</v>
          </cell>
          <cell r="BM33">
            <v>2.87719626121488</v>
          </cell>
          <cell r="BN33">
            <v>5.7310453272539998</v>
          </cell>
          <cell r="BO33">
            <v>4.7685977658479102</v>
          </cell>
          <cell r="BP33">
            <v>3.1469106883365199</v>
          </cell>
          <cell r="BQ33">
            <v>2.0336383732901799</v>
          </cell>
          <cell r="BR33">
            <v>3.4131162509192499</v>
          </cell>
          <cell r="BS33">
            <v>4.6756365789086596</v>
          </cell>
          <cell r="BT33">
            <v>0.97850998382114995</v>
          </cell>
          <cell r="BU33">
            <v>1.54228360935431</v>
          </cell>
          <cell r="BV33">
            <v>1.04714135902338</v>
          </cell>
          <cell r="BW33">
            <v>1.0860797484924201</v>
          </cell>
          <cell r="BX33">
            <v>1.1910478246801</v>
          </cell>
          <cell r="BY33">
            <v>2.7639911942932698</v>
          </cell>
          <cell r="BZ33">
            <v>3.8160546227386298</v>
          </cell>
          <cell r="CA33">
            <v>1.1250516723047499</v>
          </cell>
          <cell r="CB33">
            <v>1.35814797176055</v>
          </cell>
          <cell r="CC33">
            <v>3.6309746315634599</v>
          </cell>
          <cell r="CD33">
            <v>1.4282679261656099</v>
          </cell>
          <cell r="CE33">
            <v>1.7300507545227199</v>
          </cell>
          <cell r="CF33">
            <v>2.3795665053684298</v>
          </cell>
          <cell r="CG33">
            <v>5.4996730695690497</v>
          </cell>
          <cell r="CH33">
            <v>1.6026556140608901</v>
          </cell>
        </row>
        <row r="34">
          <cell r="BA34" t="str">
            <v>S029 - ROBINSON TANJUNG PRIOK</v>
          </cell>
          <cell r="BB34">
            <v>2080000000</v>
          </cell>
          <cell r="BC34">
            <v>84.31</v>
          </cell>
          <cell r="BD34">
            <v>8.7991288374001808</v>
          </cell>
          <cell r="BE34">
            <v>9.1092684706730704</v>
          </cell>
          <cell r="BF34">
            <v>2.5381225586538401</v>
          </cell>
          <cell r="BG34">
            <v>1.9944912341346099</v>
          </cell>
          <cell r="BH34">
            <v>6.7091481149038401</v>
          </cell>
          <cell r="BI34">
            <v>1.9594506413461501</v>
          </cell>
          <cell r="BJ34">
            <v>2.4174565634615299</v>
          </cell>
          <cell r="BK34">
            <v>4.6278325182692299</v>
          </cell>
          <cell r="BL34">
            <v>5.2394063235576898</v>
          </cell>
          <cell r="BM34">
            <v>1.9618740278846101</v>
          </cell>
          <cell r="BN34">
            <v>2.53289318846153</v>
          </cell>
          <cell r="BO34">
            <v>2.0419795298076902</v>
          </cell>
          <cell r="BP34">
            <v>1.8064231043269201</v>
          </cell>
          <cell r="BQ34">
            <v>1.98164194759615</v>
          </cell>
          <cell r="BR34">
            <v>4.2703419918269203</v>
          </cell>
          <cell r="BS34">
            <v>5.0583139495192304</v>
          </cell>
          <cell r="BT34">
            <v>1.3800197004807599</v>
          </cell>
          <cell r="BU34">
            <v>1.26046575432692</v>
          </cell>
          <cell r="BV34">
            <v>1.3115005937499999</v>
          </cell>
          <cell r="BW34">
            <v>0.98533833269230697</v>
          </cell>
          <cell r="BX34">
            <v>1.8952284081730699</v>
          </cell>
          <cell r="BY34">
            <v>3.6150024317307601</v>
          </cell>
          <cell r="BZ34">
            <v>4.2735573081730696</v>
          </cell>
          <cell r="CA34">
            <v>0.94119918269230696</v>
          </cell>
          <cell r="CB34">
            <v>1.34825252211538</v>
          </cell>
          <cell r="CC34">
            <v>1.9205317591346101</v>
          </cell>
          <cell r="CD34">
            <v>1.24049667740384</v>
          </cell>
          <cell r="CE34">
            <v>2.2753847860576899</v>
          </cell>
          <cell r="CF34">
            <v>3.0330557384615302</v>
          </cell>
          <cell r="CG34">
            <v>3.4768277774038401</v>
          </cell>
          <cell r="CH34">
            <v>1.1006951086538399</v>
          </cell>
        </row>
        <row r="35">
          <cell r="BA35" t="str">
            <v>S031 - ROBINSON KODIM TANGERANG</v>
          </cell>
          <cell r="BB35">
            <v>690000000</v>
          </cell>
          <cell r="BC35">
            <v>87.27</v>
          </cell>
          <cell r="BD35">
            <v>16.706478191074201</v>
          </cell>
          <cell r="BE35">
            <v>10.8316384188405</v>
          </cell>
          <cell r="BF35">
            <v>3.3943571275362299</v>
          </cell>
          <cell r="BG35">
            <v>2.7868960999999999</v>
          </cell>
          <cell r="BH35">
            <v>3.1798185985507201</v>
          </cell>
          <cell r="BI35">
            <v>2.6381592173913</v>
          </cell>
          <cell r="BJ35">
            <v>2.9159299318840501</v>
          </cell>
          <cell r="BK35">
            <v>5.9946742405797098</v>
          </cell>
          <cell r="BL35">
            <v>7.4877103202898496</v>
          </cell>
          <cell r="BM35">
            <v>3.7051364652173899</v>
          </cell>
          <cell r="BN35">
            <v>4.2477453681159396</v>
          </cell>
          <cell r="BO35">
            <v>2.7007257666666602</v>
          </cell>
          <cell r="BP35">
            <v>3.3359006231884001</v>
          </cell>
          <cell r="BQ35">
            <v>1.90878595652173</v>
          </cell>
          <cell r="BR35">
            <v>3.5949827231884002</v>
          </cell>
          <cell r="BS35">
            <v>5.2816327768115903</v>
          </cell>
          <cell r="BT35">
            <v>3.0613162463768102</v>
          </cell>
          <cell r="BU35">
            <v>2.1445945840579701</v>
          </cell>
          <cell r="BV35">
            <v>1.29683067391304</v>
          </cell>
          <cell r="BW35">
            <v>1.2305951565217299</v>
          </cell>
          <cell r="BX35">
            <v>1.14606430144927</v>
          </cell>
          <cell r="BY35">
            <v>2.5613750739130401</v>
          </cell>
          <cell r="BZ35">
            <v>1.8121950144927499</v>
          </cell>
          <cell r="CA35">
            <v>1.1018103594202799</v>
          </cell>
          <cell r="CB35">
            <v>1.0763182739130399</v>
          </cell>
          <cell r="CC35">
            <v>1.2152369333333299</v>
          </cell>
          <cell r="CD35">
            <v>0.94170704347825995</v>
          </cell>
          <cell r="CE35">
            <v>1.34263054492753</v>
          </cell>
          <cell r="CF35">
            <v>1.42088496086956</v>
          </cell>
          <cell r="CG35">
            <v>2.02059252753623</v>
          </cell>
          <cell r="CH35">
            <v>0.89552638985507205</v>
          </cell>
        </row>
        <row r="36">
          <cell r="BA36" t="str">
            <v>S032 - ROBINSON TEBET</v>
          </cell>
          <cell r="BB36">
            <v>1170000000</v>
          </cell>
          <cell r="BC36">
            <v>98.59</v>
          </cell>
          <cell r="BD36">
            <v>4.8410687896853499</v>
          </cell>
          <cell r="BE36">
            <v>5.5441237957264899</v>
          </cell>
          <cell r="BF36">
            <v>4.0780445769230704</v>
          </cell>
          <cell r="BG36">
            <v>3.7506140905982899</v>
          </cell>
          <cell r="BH36">
            <v>3.0575578264957199</v>
          </cell>
          <cell r="BI36">
            <v>3.4170073358974302</v>
          </cell>
          <cell r="BJ36">
            <v>4.8458223042734998</v>
          </cell>
          <cell r="BK36">
            <v>5.5390754982905896</v>
          </cell>
          <cell r="BL36">
            <v>6.2721508008546998</v>
          </cell>
          <cell r="BM36">
            <v>2.4801517068375998</v>
          </cell>
          <cell r="BN36">
            <v>2.0722111948717901</v>
          </cell>
          <cell r="BO36">
            <v>2.2488606316239301</v>
          </cell>
          <cell r="BP36">
            <v>2.30955845641025</v>
          </cell>
          <cell r="BQ36">
            <v>2.3701588735042698</v>
          </cell>
          <cell r="BR36">
            <v>3.72084137521367</v>
          </cell>
          <cell r="BS36">
            <v>5.3637905444444396</v>
          </cell>
          <cell r="BT36">
            <v>2.1079279529914499</v>
          </cell>
          <cell r="BU36">
            <v>3.1165634401709399</v>
          </cell>
          <cell r="BV36">
            <v>2.6705036957264898</v>
          </cell>
          <cell r="BW36">
            <v>2.2892812786324699</v>
          </cell>
          <cell r="BX36">
            <v>2.1524315521367501</v>
          </cell>
          <cell r="BY36">
            <v>5.0448697999999998</v>
          </cell>
          <cell r="BZ36">
            <v>4.5641889529914499</v>
          </cell>
          <cell r="CA36">
            <v>2.09728575555555</v>
          </cell>
          <cell r="CB36">
            <v>1.6452110965811899</v>
          </cell>
          <cell r="CC36">
            <v>2.52613184786324</v>
          </cell>
          <cell r="CD36">
            <v>2.1333798529914501</v>
          </cell>
          <cell r="CE36">
            <v>2.4601177196581099</v>
          </cell>
          <cell r="CF36">
            <v>2.9044434589743502</v>
          </cell>
          <cell r="CG36">
            <v>3.4166413752136702</v>
          </cell>
          <cell r="CH36">
            <v>2.38805812991452</v>
          </cell>
        </row>
        <row r="37">
          <cell r="BA37" t="str">
            <v>S033 - ROBINSON TANJUNG PRIOK</v>
          </cell>
          <cell r="BB37">
            <v>890000000</v>
          </cell>
          <cell r="BC37">
            <v>95.85</v>
          </cell>
          <cell r="BD37">
            <v>13.668903995506801</v>
          </cell>
          <cell r="BE37">
            <v>7.0286617415730301</v>
          </cell>
          <cell r="BF37">
            <v>2.99986275730337</v>
          </cell>
          <cell r="BG37">
            <v>2.7962449123595499</v>
          </cell>
          <cell r="BH37">
            <v>3.0786287235955001</v>
          </cell>
          <cell r="BI37">
            <v>2.8614671213483098</v>
          </cell>
          <cell r="BJ37">
            <v>3.6695472921348302</v>
          </cell>
          <cell r="BK37">
            <v>5.2669725876404403</v>
          </cell>
          <cell r="BL37">
            <v>5.2757762382022397</v>
          </cell>
          <cell r="BM37">
            <v>3.4793275629213398</v>
          </cell>
          <cell r="BN37">
            <v>3.6817554303370699</v>
          </cell>
          <cell r="BO37">
            <v>3.7215139033707798</v>
          </cell>
          <cell r="BP37">
            <v>2.76027924719101</v>
          </cell>
          <cell r="BQ37">
            <v>2.7259070280898801</v>
          </cell>
          <cell r="BR37">
            <v>3.1829512921348302</v>
          </cell>
          <cell r="BS37">
            <v>3.8287029966292101</v>
          </cell>
          <cell r="BT37">
            <v>2.1168744438202198</v>
          </cell>
          <cell r="BU37">
            <v>1.95742690786516</v>
          </cell>
          <cell r="BV37">
            <v>2.3771731078651599</v>
          </cell>
          <cell r="BW37">
            <v>1.2460681887640399</v>
          </cell>
          <cell r="BX37">
            <v>1.64130723370786</v>
          </cell>
          <cell r="BY37">
            <v>3.0703884359550502</v>
          </cell>
          <cell r="BZ37">
            <v>3.2187176561797699</v>
          </cell>
          <cell r="CA37">
            <v>1.38618315168539</v>
          </cell>
          <cell r="CB37">
            <v>9.6082030820224702</v>
          </cell>
          <cell r="CC37">
            <v>1.92417511348314</v>
          </cell>
          <cell r="CD37">
            <v>1.5594639707865099</v>
          </cell>
          <cell r="CE37">
            <v>2.1042196235955002</v>
          </cell>
          <cell r="CF37">
            <v>2.7818956539325801</v>
          </cell>
          <cell r="CG37">
            <v>3.3878302808988701</v>
          </cell>
          <cell r="CH37">
            <v>1.11112546966292</v>
          </cell>
        </row>
        <row r="38">
          <cell r="BA38" t="str">
            <v>S034 - ROBINSON DEPOK</v>
          </cell>
          <cell r="BB38">
            <v>2320000000</v>
          </cell>
          <cell r="BC38">
            <v>81.59</v>
          </cell>
          <cell r="BD38">
            <v>13.150678002236599</v>
          </cell>
          <cell r="BE38">
            <v>8.0401949254310292</v>
          </cell>
          <cell r="BF38">
            <v>3.3406278969827499</v>
          </cell>
          <cell r="BG38">
            <v>2.3342442422413701</v>
          </cell>
          <cell r="BH38">
            <v>2.9292408284482701</v>
          </cell>
          <cell r="BI38">
            <v>2.7368085025862001</v>
          </cell>
          <cell r="BJ38">
            <v>5.4837450987068896</v>
          </cell>
          <cell r="BK38">
            <v>5.1188446909482703</v>
          </cell>
          <cell r="BL38">
            <v>5.1727578530172398</v>
          </cell>
          <cell r="BM38">
            <v>2.4495650866379299</v>
          </cell>
          <cell r="BN38">
            <v>2.1675571068965498</v>
          </cell>
          <cell r="BO38">
            <v>2.0304955754310301</v>
          </cell>
          <cell r="BP38">
            <v>1.25833521551724</v>
          </cell>
          <cell r="BQ38">
            <v>1.7844101909482699</v>
          </cell>
          <cell r="BR38">
            <v>2.6747873814655101</v>
          </cell>
          <cell r="BS38">
            <v>3.41797627974137</v>
          </cell>
          <cell r="BT38">
            <v>1.1879523810344801</v>
          </cell>
          <cell r="BU38">
            <v>1.4038180400861999</v>
          </cell>
          <cell r="BV38">
            <v>1.6187639978448201</v>
          </cell>
          <cell r="BW38">
            <v>1.59386374353448</v>
          </cell>
          <cell r="BX38">
            <v>1.9949622633620601</v>
          </cell>
          <cell r="BY38">
            <v>3.0886539577586198</v>
          </cell>
          <cell r="BZ38">
            <v>2.5160693749999998</v>
          </cell>
          <cell r="CA38">
            <v>1.6428788711206801</v>
          </cell>
          <cell r="CB38">
            <v>1.7348018495689601</v>
          </cell>
          <cell r="CC38">
            <v>1.7412840534482701</v>
          </cell>
          <cell r="CD38">
            <v>1.7919630767241299</v>
          </cell>
          <cell r="CE38">
            <v>2.2057214431034402</v>
          </cell>
          <cell r="CF38">
            <v>3.31375559137931</v>
          </cell>
          <cell r="CG38">
            <v>3.30902182068965</v>
          </cell>
          <cell r="CH38">
            <v>1.50689810646551</v>
          </cell>
        </row>
        <row r="39">
          <cell r="BA39" t="str">
            <v>S036 - ROBINSON BOGOR</v>
          </cell>
          <cell r="BB39">
            <v>610000000</v>
          </cell>
          <cell r="BC39">
            <v>90.74</v>
          </cell>
          <cell r="BD39">
            <v>19.797759153123199</v>
          </cell>
          <cell r="BE39">
            <v>7.6435140803278596</v>
          </cell>
          <cell r="BF39">
            <v>3.1500790213114702</v>
          </cell>
          <cell r="BG39">
            <v>2.4205084245901598</v>
          </cell>
          <cell r="BH39">
            <v>2.1541188950819601</v>
          </cell>
          <cell r="BI39">
            <v>2.0899060999999999</v>
          </cell>
          <cell r="BJ39">
            <v>2.04177049016393</v>
          </cell>
          <cell r="BK39">
            <v>4.1392878737704901</v>
          </cell>
          <cell r="BL39">
            <v>7.9349397704918001</v>
          </cell>
          <cell r="BM39">
            <v>2.9799646147540901</v>
          </cell>
          <cell r="BN39">
            <v>4.3505472655737698</v>
          </cell>
          <cell r="BO39">
            <v>4.0080266524590096</v>
          </cell>
          <cell r="BP39">
            <v>4.35938974262295</v>
          </cell>
          <cell r="BQ39">
            <v>1.8633204049180301</v>
          </cell>
          <cell r="BR39">
            <v>3.2739807852459002</v>
          </cell>
          <cell r="BS39">
            <v>4.3822100311475403</v>
          </cell>
          <cell r="BT39">
            <v>1.1117393393442601</v>
          </cell>
          <cell r="BU39">
            <v>1.55368851311475</v>
          </cell>
          <cell r="BV39">
            <v>1.3199171459016299</v>
          </cell>
          <cell r="BW39">
            <v>1.3785794163934399</v>
          </cell>
          <cell r="BX39">
            <v>1.4272202508196701</v>
          </cell>
          <cell r="BY39">
            <v>3.2485802098360601</v>
          </cell>
          <cell r="BZ39">
            <v>2.3089902409835998</v>
          </cell>
          <cell r="CA39">
            <v>1.1160488672131099</v>
          </cell>
          <cell r="CB39">
            <v>0.92582998032786801</v>
          </cell>
          <cell r="CC39">
            <v>1.96217217377049</v>
          </cell>
          <cell r="CD39">
            <v>7.6689241606557301</v>
          </cell>
          <cell r="CE39">
            <v>1.60416668688524</v>
          </cell>
          <cell r="CF39">
            <v>5.3905689262295002</v>
          </cell>
          <cell r="CG39">
            <v>2.4310867377049101</v>
          </cell>
          <cell r="CH39">
            <v>0.49680022622950798</v>
          </cell>
        </row>
        <row r="40">
          <cell r="BA40" t="str">
            <v>S037 - ROBINSON CIBITUNG</v>
          </cell>
          <cell r="BB40">
            <v>1600000000</v>
          </cell>
          <cell r="BC40">
            <v>85.54</v>
          </cell>
          <cell r="BD40">
            <v>19.533392884864401</v>
          </cell>
          <cell r="BE40">
            <v>8.7921151287499999</v>
          </cell>
          <cell r="BF40">
            <v>2.1532966018750002</v>
          </cell>
          <cell r="BG40">
            <v>3.3476195875000001</v>
          </cell>
          <cell r="BH40">
            <v>1.92128203</v>
          </cell>
          <cell r="BI40">
            <v>2.581442595625</v>
          </cell>
          <cell r="BJ40">
            <v>1.583086024375</v>
          </cell>
          <cell r="BK40">
            <v>5.2868353906249999</v>
          </cell>
          <cell r="BL40">
            <v>6.672737170625</v>
          </cell>
          <cell r="BM40">
            <v>2.3408571281250001</v>
          </cell>
          <cell r="BN40">
            <v>3.2252075687500001</v>
          </cell>
          <cell r="BO40">
            <v>3.4548246943750001</v>
          </cell>
          <cell r="BP40">
            <v>3.3550957837499999</v>
          </cell>
          <cell r="BQ40">
            <v>1.5263760093750001</v>
          </cell>
          <cell r="BR40">
            <v>2.7114032275</v>
          </cell>
          <cell r="BS40">
            <v>5.805125505625</v>
          </cell>
          <cell r="BT40">
            <v>0.91916793124999996</v>
          </cell>
          <cell r="BU40">
            <v>2.3167686931249998</v>
          </cell>
          <cell r="BV40">
            <v>1.8984781525000001</v>
          </cell>
          <cell r="BW40">
            <v>0.88455563312499996</v>
          </cell>
          <cell r="BX40">
            <v>0.99279385499999995</v>
          </cell>
          <cell r="BY40">
            <v>2.4959052318750001</v>
          </cell>
          <cell r="BZ40">
            <v>3.6199182406250001</v>
          </cell>
          <cell r="CA40">
            <v>1.04612134</v>
          </cell>
          <cell r="CB40">
            <v>1.705845123125</v>
          </cell>
          <cell r="CC40">
            <v>2.8536013231249999</v>
          </cell>
          <cell r="CD40">
            <v>1.83949155</v>
          </cell>
          <cell r="CE40">
            <v>2.3105331200000001</v>
          </cell>
          <cell r="CF40">
            <v>3.7917848618750001</v>
          </cell>
          <cell r="CG40">
            <v>2.3910617887500001</v>
          </cell>
          <cell r="CH40">
            <v>1.7143982474999999</v>
          </cell>
        </row>
        <row r="41">
          <cell r="BA41" t="str">
            <v>S038 - ROBINSON KLENDER</v>
          </cell>
          <cell r="BB41">
            <v>920000000</v>
          </cell>
          <cell r="BC41">
            <v>111.13</v>
          </cell>
          <cell r="BD41">
            <v>15.3675881959213</v>
          </cell>
          <cell r="BE41">
            <v>10.9125816684782</v>
          </cell>
          <cell r="BF41">
            <v>2.7839206652173898</v>
          </cell>
          <cell r="BG41">
            <v>2.5633865500000002</v>
          </cell>
          <cell r="BH41">
            <v>2.1160080619565198</v>
          </cell>
          <cell r="BI41">
            <v>2.7238087565217302</v>
          </cell>
          <cell r="BJ41">
            <v>4.4386260010869503</v>
          </cell>
          <cell r="BK41">
            <v>7.9837249326086903</v>
          </cell>
          <cell r="BL41">
            <v>8.4289436119565195</v>
          </cell>
          <cell r="BM41">
            <v>3.9470189880434701</v>
          </cell>
          <cell r="BN41">
            <v>5.0153338500000002</v>
          </cell>
          <cell r="BO41">
            <v>5.4366309630434699</v>
          </cell>
          <cell r="BP41">
            <v>4.7417193130434701</v>
          </cell>
          <cell r="BQ41">
            <v>2.3029618923912998</v>
          </cell>
          <cell r="BR41">
            <v>4.8045681391304296</v>
          </cell>
          <cell r="BS41">
            <v>6.7993874673913002</v>
          </cell>
          <cell r="BT41">
            <v>1.53632963586956</v>
          </cell>
          <cell r="BU41">
            <v>1.6121006</v>
          </cell>
          <cell r="BV41">
            <v>1.8905713141304299</v>
          </cell>
          <cell r="BW41">
            <v>1.3804094771739099</v>
          </cell>
          <cell r="BX41">
            <v>2.2085661445652098</v>
          </cell>
          <cell r="BY41">
            <v>3.9162360760869501</v>
          </cell>
          <cell r="BZ41">
            <v>3.78334680760869</v>
          </cell>
          <cell r="CA41">
            <v>0.90352102499999998</v>
          </cell>
          <cell r="CB41">
            <v>1.8330825021739099</v>
          </cell>
          <cell r="CC41">
            <v>2.7547155184782599</v>
          </cell>
          <cell r="CD41">
            <v>2.7464860043478199</v>
          </cell>
          <cell r="CE41">
            <v>2.9380164445652102</v>
          </cell>
          <cell r="CF41">
            <v>3.7555273260869502</v>
          </cell>
          <cell r="CG41">
            <v>3.4867054163043401</v>
          </cell>
          <cell r="CH41">
            <v>1.38239209891304</v>
          </cell>
        </row>
        <row r="42">
          <cell r="BA42" t="str">
            <v>S043 - ROBINSON CIBINONG II</v>
          </cell>
          <cell r="BB42">
            <v>1040000000</v>
          </cell>
          <cell r="BC42">
            <v>84.38</v>
          </cell>
          <cell r="BD42">
            <v>16.199844451752899</v>
          </cell>
          <cell r="BE42">
            <v>9.7258039903846107</v>
          </cell>
          <cell r="BF42">
            <v>3.0897370701922999</v>
          </cell>
          <cell r="BG42">
            <v>2.4624207711538402</v>
          </cell>
          <cell r="BH42">
            <v>1.69127689038461</v>
          </cell>
          <cell r="BI42">
            <v>2.3290155471153802</v>
          </cell>
          <cell r="BJ42">
            <v>2.8169856278846099</v>
          </cell>
          <cell r="BK42">
            <v>6.6188109971153803</v>
          </cell>
          <cell r="BL42">
            <v>11.3521627192307</v>
          </cell>
          <cell r="BM42">
            <v>2.9913915721153801</v>
          </cell>
          <cell r="BN42">
            <v>2.8590090201923002</v>
          </cell>
          <cell r="BO42">
            <v>3.40168390865384</v>
          </cell>
          <cell r="BP42">
            <v>2.7592578836538402</v>
          </cell>
          <cell r="BQ42">
            <v>1.6250943548076899</v>
          </cell>
          <cell r="BR42">
            <v>3.7269690144230698</v>
          </cell>
          <cell r="BS42">
            <v>5.3965960211538402</v>
          </cell>
          <cell r="BT42">
            <v>0.97310958846153806</v>
          </cell>
          <cell r="BU42">
            <v>0.705002432692307</v>
          </cell>
          <cell r="BV42">
            <v>1.3615570913461501</v>
          </cell>
          <cell r="BW42">
            <v>0.834928667307692</v>
          </cell>
          <cell r="BX42">
            <v>1.11598781346153</v>
          </cell>
          <cell r="BY42">
            <v>2.6552555240384601</v>
          </cell>
          <cell r="BZ42">
            <v>2.3204397951922999</v>
          </cell>
          <cell r="CA42">
            <v>1.0085586442307599</v>
          </cell>
          <cell r="CB42">
            <v>1.07340655096153</v>
          </cell>
          <cell r="CC42">
            <v>1.7096643788461501</v>
          </cell>
          <cell r="CD42">
            <v>0.69957384807692302</v>
          </cell>
          <cell r="CE42">
            <v>1.3185620730769201</v>
          </cell>
          <cell r="CF42">
            <v>2.7995456855769199</v>
          </cell>
          <cell r="CG42">
            <v>2.0506592134615298</v>
          </cell>
          <cell r="CH42">
            <v>0.904993823076923</v>
          </cell>
        </row>
        <row r="43">
          <cell r="BA43" t="str">
            <v>S047 - ROBINSON CIBUBUR II</v>
          </cell>
          <cell r="BB43">
            <v>2800000000</v>
          </cell>
          <cell r="BC43">
            <v>99.85</v>
          </cell>
          <cell r="BD43">
            <v>12.1399530522375</v>
          </cell>
          <cell r="BE43">
            <v>6.5432660539285701</v>
          </cell>
          <cell r="BF43">
            <v>3.4461523292857099</v>
          </cell>
          <cell r="BG43">
            <v>3.27948176464285</v>
          </cell>
          <cell r="BH43">
            <v>2.3494864275</v>
          </cell>
          <cell r="BI43">
            <v>3.0874604778571402</v>
          </cell>
          <cell r="BJ43">
            <v>3.6639788446428501</v>
          </cell>
          <cell r="BK43">
            <v>6.9643509249999997</v>
          </cell>
          <cell r="BL43">
            <v>4.9546199849999999</v>
          </cell>
          <cell r="BM43">
            <v>2.7824861150000002</v>
          </cell>
          <cell r="BN43">
            <v>2.55169836928571</v>
          </cell>
          <cell r="BO43">
            <v>2.50071739785714</v>
          </cell>
          <cell r="BP43">
            <v>1.9333228010714201</v>
          </cell>
          <cell r="BQ43">
            <v>1.96821793178571</v>
          </cell>
          <cell r="BR43">
            <v>3.2582990060714199</v>
          </cell>
          <cell r="BS43">
            <v>5.6450295678571401</v>
          </cell>
          <cell r="BT43">
            <v>1.32554940642857</v>
          </cell>
          <cell r="BU43">
            <v>2.3227217942857101</v>
          </cell>
          <cell r="BV43">
            <v>2.9135530528571398</v>
          </cell>
          <cell r="BW43">
            <v>7.8253797032142796</v>
          </cell>
          <cell r="BX43">
            <v>2.21618822678571</v>
          </cell>
          <cell r="BY43">
            <v>3.9871123721428501</v>
          </cell>
          <cell r="BZ43">
            <v>4.5657821103571399</v>
          </cell>
          <cell r="CA43">
            <v>1.31588537428571</v>
          </cell>
          <cell r="CB43">
            <v>1.9606843125</v>
          </cell>
          <cell r="CC43">
            <v>2.3983555096428502</v>
          </cell>
          <cell r="CD43">
            <v>1.87332700285714</v>
          </cell>
          <cell r="CE43">
            <v>2.45437497964285</v>
          </cell>
          <cell r="CF43">
            <v>3.6010125342857102</v>
          </cell>
          <cell r="CG43">
            <v>3.72992452535714</v>
          </cell>
          <cell r="CH43">
            <v>2.4270161264285699</v>
          </cell>
        </row>
        <row r="44">
          <cell r="BA44" t="str">
            <v>S049 - ROBINSON CILEDUG</v>
          </cell>
          <cell r="BB44">
            <v>1060100000</v>
          </cell>
          <cell r="BC44">
            <v>101.24</v>
          </cell>
          <cell r="BD44">
            <v>-5.4739152846670001</v>
          </cell>
          <cell r="BE44">
            <v>9.5892167550231093</v>
          </cell>
          <cell r="BF44">
            <v>4.1715451231015903</v>
          </cell>
          <cell r="BG44">
            <v>2.8550890755589</v>
          </cell>
          <cell r="BH44">
            <v>2.8219769191585602</v>
          </cell>
          <cell r="BI44">
            <v>2.6318705640977198</v>
          </cell>
          <cell r="BJ44">
            <v>2.6575022582775198</v>
          </cell>
          <cell r="BK44">
            <v>6.8939968795396602</v>
          </cell>
          <cell r="BL44">
            <v>8.4804966220167906</v>
          </cell>
          <cell r="BM44">
            <v>5.1767703292142198</v>
          </cell>
          <cell r="BN44">
            <v>4.9560020875389101</v>
          </cell>
          <cell r="BO44">
            <v>4.0034419705688098</v>
          </cell>
          <cell r="BP44">
            <v>3.8035182463918402</v>
          </cell>
          <cell r="BQ44">
            <v>2.4588202094142</v>
          </cell>
          <cell r="BR44">
            <v>3.9633800377322799</v>
          </cell>
          <cell r="BS44">
            <v>7.5636498377511501</v>
          </cell>
          <cell r="BT44">
            <v>0.98997497311574301</v>
          </cell>
          <cell r="BU44">
            <v>1.1406876756909701</v>
          </cell>
          <cell r="BV44">
            <v>1.68380940854636</v>
          </cell>
          <cell r="BW44">
            <v>1.3545685822092199</v>
          </cell>
          <cell r="BX44">
            <v>1.5787171681916801</v>
          </cell>
          <cell r="BY44">
            <v>3.4172688104895701</v>
          </cell>
          <cell r="BZ44">
            <v>3.5504070870672502</v>
          </cell>
          <cell r="CA44">
            <v>1.10453574474106</v>
          </cell>
          <cell r="CB44">
            <v>1.7651178454862699</v>
          </cell>
          <cell r="CC44">
            <v>2.5175104735402298</v>
          </cell>
          <cell r="CD44">
            <v>0.75394548250165005</v>
          </cell>
          <cell r="CE44">
            <v>1.98795905386284</v>
          </cell>
          <cell r="CF44">
            <v>3.1976692670502702</v>
          </cell>
          <cell r="CG44">
            <v>3.0248301763984502</v>
          </cell>
          <cell r="CH44">
            <v>1.1425600943307199</v>
          </cell>
        </row>
        <row r="45">
          <cell r="BA45" t="str">
            <v>S068 - ROBINSON CILEUNGSI</v>
          </cell>
          <cell r="BB45">
            <v>820000000</v>
          </cell>
          <cell r="BC45">
            <v>74.69</v>
          </cell>
          <cell r="BD45">
            <v>-13.432202344153801</v>
          </cell>
          <cell r="BE45">
            <v>7.7152617414634097</v>
          </cell>
          <cell r="BF45">
            <v>1.58675865731707</v>
          </cell>
          <cell r="BG45">
            <v>1.5880049182926801</v>
          </cell>
          <cell r="BH45">
            <v>2.4143911548780399</v>
          </cell>
          <cell r="BI45">
            <v>2.9831626804878</v>
          </cell>
          <cell r="BJ45">
            <v>3.2726888365853601</v>
          </cell>
          <cell r="BK45">
            <v>6.8653686256097499</v>
          </cell>
          <cell r="BL45">
            <v>6.8140684207316999</v>
          </cell>
          <cell r="BM45">
            <v>3.3433964536585301</v>
          </cell>
          <cell r="BN45">
            <v>3.2312337292682898</v>
          </cell>
          <cell r="BO45">
            <v>2.5443150365853602</v>
          </cell>
          <cell r="BP45">
            <v>3.3806841987804801</v>
          </cell>
          <cell r="BQ45">
            <v>1.5577859231707301</v>
          </cell>
          <cell r="BR45">
            <v>2.7714446317073098</v>
          </cell>
          <cell r="BS45">
            <v>4.7880121219512102</v>
          </cell>
          <cell r="BT45">
            <v>1.0915260390243899</v>
          </cell>
          <cell r="BU45">
            <v>1.19319355853658</v>
          </cell>
          <cell r="BV45">
            <v>1.5441942256097501</v>
          </cell>
          <cell r="BW45">
            <v>0.70608108536585301</v>
          </cell>
          <cell r="BX45">
            <v>0.90791141707317002</v>
          </cell>
          <cell r="BY45">
            <v>2.6678753560975599</v>
          </cell>
          <cell r="BZ45">
            <v>2.7019802707317</v>
          </cell>
          <cell r="CA45">
            <v>0.54872397195121903</v>
          </cell>
          <cell r="CB45">
            <v>1.11168269878048</v>
          </cell>
          <cell r="CC45">
            <v>1.13859615853658</v>
          </cell>
          <cell r="CD45">
            <v>0.72526157073170705</v>
          </cell>
          <cell r="CE45">
            <v>0.83795829512195097</v>
          </cell>
          <cell r="CF45">
            <v>1.39652933902439</v>
          </cell>
          <cell r="CG45">
            <v>1.8668574073170701</v>
          </cell>
          <cell r="CH45">
            <v>1.3964402902438999</v>
          </cell>
        </row>
        <row r="46">
          <cell r="BA46" t="str">
            <v>S071 - ROBINSON BOGOR TRADE MALL</v>
          </cell>
          <cell r="BB46">
            <v>2560000000</v>
          </cell>
          <cell r="BC46">
            <v>76.23</v>
          </cell>
          <cell r="BD46">
            <v>21.096398736371</v>
          </cell>
          <cell r="BE46">
            <v>7.6333020414062496</v>
          </cell>
          <cell r="BF46">
            <v>3.4590015101562499</v>
          </cell>
          <cell r="BG46">
            <v>2.8866017406250002</v>
          </cell>
          <cell r="BH46">
            <v>2.4634605554687501</v>
          </cell>
          <cell r="BI46">
            <v>2.7037191687500002</v>
          </cell>
          <cell r="BJ46">
            <v>4.0423492589843697</v>
          </cell>
          <cell r="BK46">
            <v>6.1745837480468699</v>
          </cell>
          <cell r="BL46">
            <v>4.6986161660156203</v>
          </cell>
          <cell r="BM46">
            <v>3.0367882777343702</v>
          </cell>
          <cell r="BN46">
            <v>6.8043901882812499</v>
          </cell>
          <cell r="BO46">
            <v>2.6398102230468701</v>
          </cell>
          <cell r="BP46">
            <v>2.73867745</v>
          </cell>
          <cell r="BQ46">
            <v>2.1394394992187502</v>
          </cell>
          <cell r="BR46">
            <v>2.9494450351562498</v>
          </cell>
          <cell r="BS46">
            <v>3.8292691039062499</v>
          </cell>
          <cell r="BT46">
            <v>1.6406516375</v>
          </cell>
          <cell r="BU46">
            <v>1.55597190195312</v>
          </cell>
          <cell r="BV46">
            <v>1.2996351792968699</v>
          </cell>
          <cell r="BW46">
            <v>1.3805211679687499</v>
          </cell>
          <cell r="BX46">
            <v>1.4102085613281199</v>
          </cell>
          <cell r="BY46">
            <v>1.9673759277343701</v>
          </cell>
          <cell r="BZ46">
            <v>1.6922868652343701</v>
          </cell>
          <cell r="CA46">
            <v>1.0309617730468701</v>
          </cell>
          <cell r="CB46">
            <v>0.88978923593750003</v>
          </cell>
          <cell r="CC46">
            <v>1.5566351222656201</v>
          </cell>
          <cell r="CD46">
            <v>1.09405943632812</v>
          </cell>
          <cell r="CE46">
            <v>2.5148350425781199</v>
          </cell>
        </row>
        <row r="47">
          <cell r="BA47" t="str">
            <v>S074 - ROBINSON SENTRA GROSIR CIKARANG</v>
          </cell>
          <cell r="BB47">
            <v>1700000000</v>
          </cell>
          <cell r="BC47">
            <v>64.430000000000007</v>
          </cell>
          <cell r="BD47">
            <v>10.084804561660199</v>
          </cell>
          <cell r="BE47">
            <v>8.6806473494117604</v>
          </cell>
          <cell r="BF47">
            <v>2.4996367370588199</v>
          </cell>
          <cell r="BG47">
            <v>2.1411291182352898</v>
          </cell>
          <cell r="BH47">
            <v>1.4530353188235201</v>
          </cell>
          <cell r="BI47">
            <v>1.7958987982352901</v>
          </cell>
          <cell r="BJ47">
            <v>1.7011044200000001</v>
          </cell>
          <cell r="BK47">
            <v>3.7804885905882299</v>
          </cell>
          <cell r="BL47">
            <v>4.7782022264705803</v>
          </cell>
          <cell r="BM47">
            <v>2.8974723676470502</v>
          </cell>
          <cell r="BN47">
            <v>3.62095329058823</v>
          </cell>
          <cell r="BO47">
            <v>2.0379212994117601</v>
          </cell>
          <cell r="BP47">
            <v>3.2306206047058801</v>
          </cell>
          <cell r="BQ47">
            <v>1.5498402147058801</v>
          </cell>
          <cell r="BR47">
            <v>2.79934293647058</v>
          </cell>
          <cell r="BS47">
            <v>3.1260802452941099</v>
          </cell>
          <cell r="BT47">
            <v>1.4969842305882299</v>
          </cell>
          <cell r="BU47">
            <v>0.98765052176470502</v>
          </cell>
          <cell r="BV47">
            <v>1.4500315864705799</v>
          </cell>
          <cell r="BW47">
            <v>0.78065713647058799</v>
          </cell>
          <cell r="BX47">
            <v>0.96117876058823504</v>
          </cell>
          <cell r="BY47">
            <v>1.7197406282352901</v>
          </cell>
          <cell r="BZ47">
            <v>1.66813954352941</v>
          </cell>
          <cell r="CA47">
            <v>0.94039215705882295</v>
          </cell>
          <cell r="CB47">
            <v>1.11578918529411</v>
          </cell>
          <cell r="CC47">
            <v>1.43838986823529</v>
          </cell>
          <cell r="CD47">
            <v>0.65710014764705804</v>
          </cell>
          <cell r="CE47">
            <v>1.0117850982352901</v>
          </cell>
          <cell r="CF47">
            <v>1.7110644494117599</v>
          </cell>
          <cell r="CG47">
            <v>1.4863810882352899</v>
          </cell>
          <cell r="CH47">
            <v>0.91428532882352898</v>
          </cell>
        </row>
        <row r="48">
          <cell r="BA48" t="str">
            <v>S075 - ROBINSON MALL SERANG BANTEN</v>
          </cell>
          <cell r="BB48">
            <v>1350000000</v>
          </cell>
          <cell r="BC48">
            <v>86.51</v>
          </cell>
          <cell r="BD48">
            <v>-19.415797364707402</v>
          </cell>
          <cell r="BE48">
            <v>8.8225693837036996</v>
          </cell>
          <cell r="BF48">
            <v>2.5803224192592502</v>
          </cell>
          <cell r="BG48">
            <v>1.9634476948148101</v>
          </cell>
          <cell r="BH48">
            <v>1.74725665555555</v>
          </cell>
          <cell r="BI48">
            <v>2.6602997244444402</v>
          </cell>
          <cell r="BJ48">
            <v>2.9239159466666602</v>
          </cell>
          <cell r="BK48">
            <v>5.91009491925925</v>
          </cell>
          <cell r="BL48">
            <v>5.9337833407407397</v>
          </cell>
          <cell r="BM48">
            <v>2.2749119681481398</v>
          </cell>
          <cell r="BN48">
            <v>3.2033843925925898</v>
          </cell>
          <cell r="BO48">
            <v>2.2923887259259201</v>
          </cell>
          <cell r="BP48">
            <v>2.2982989029629599</v>
          </cell>
          <cell r="BQ48">
            <v>2.35487714148148</v>
          </cell>
          <cell r="BR48">
            <v>6.8069691888888801</v>
          </cell>
          <cell r="BS48">
            <v>7.7281925400000002</v>
          </cell>
          <cell r="BT48">
            <v>2.17774909629629</v>
          </cell>
          <cell r="BU48">
            <v>1.7360799711111099</v>
          </cell>
          <cell r="BV48">
            <v>1.14823424666666</v>
          </cell>
          <cell r="BW48">
            <v>1.1497821629629601</v>
          </cell>
          <cell r="BX48">
            <v>1.5344492000000001</v>
          </cell>
          <cell r="BY48">
            <v>2.54126294962962</v>
          </cell>
          <cell r="BZ48">
            <v>1.9838477622222199</v>
          </cell>
          <cell r="CA48">
            <v>1.11449994888888</v>
          </cell>
          <cell r="CB48">
            <v>0.735207526666666</v>
          </cell>
          <cell r="CC48">
            <v>6.54075536296296</v>
          </cell>
          <cell r="CD48">
            <v>0.68171280148148095</v>
          </cell>
          <cell r="CE48">
            <v>1.63405538148148</v>
          </cell>
          <cell r="CF48">
            <v>1.58972903407407</v>
          </cell>
          <cell r="CG48">
            <v>1.5960203459259199</v>
          </cell>
          <cell r="CH48">
            <v>0.85054103037036999</v>
          </cell>
        </row>
        <row r="49">
          <cell r="BA49" t="str">
            <v>S105 - ROBINSON PARUNG</v>
          </cell>
          <cell r="BB49">
            <v>1840000000</v>
          </cell>
          <cell r="BC49">
            <v>72.17</v>
          </cell>
          <cell r="BD49">
            <v>13.984983984967</v>
          </cell>
          <cell r="BE49">
            <v>6.7370684586956502</v>
          </cell>
          <cell r="BF49">
            <v>2.5750067201086901</v>
          </cell>
          <cell r="BG49">
            <v>2.3250156510869502</v>
          </cell>
          <cell r="BH49">
            <v>1.80758524510869</v>
          </cell>
          <cell r="BI49">
            <v>1.79452178695652</v>
          </cell>
          <cell r="BJ49">
            <v>2.4006391679347798</v>
          </cell>
          <cell r="BK49">
            <v>6.9487045842391302</v>
          </cell>
          <cell r="BL49">
            <v>4.6906553065217302</v>
          </cell>
          <cell r="BM49">
            <v>1.4407535250000001</v>
          </cell>
          <cell r="BN49">
            <v>1.7037085000000001</v>
          </cell>
          <cell r="BO49">
            <v>1.78602851032608</v>
          </cell>
          <cell r="BP49">
            <v>1.40960096358695</v>
          </cell>
          <cell r="BQ49">
            <v>1.88067786576086</v>
          </cell>
          <cell r="BR49">
            <v>3.38060946086956</v>
          </cell>
          <cell r="BS49">
            <v>4.2618102032608602</v>
          </cell>
          <cell r="BT49">
            <v>1.10673371467391</v>
          </cell>
          <cell r="BU49">
            <v>1.1210067559782599</v>
          </cell>
          <cell r="BV49">
            <v>1.2084086554347799</v>
          </cell>
          <cell r="BW49">
            <v>0.77451946739130395</v>
          </cell>
          <cell r="BX49">
            <v>1.2528915663043401</v>
          </cell>
          <cell r="BY49">
            <v>2.4290776391304298</v>
          </cell>
          <cell r="BZ49">
            <v>1.9509683891304299</v>
          </cell>
          <cell r="CA49">
            <v>6.9768630836956502</v>
          </cell>
          <cell r="CB49">
            <v>1.3142712201086899</v>
          </cell>
          <cell r="CC49">
            <v>1.47346616630434</v>
          </cell>
          <cell r="CD49">
            <v>1.2584867331521701</v>
          </cell>
          <cell r="CE49">
            <v>1.37035330108695</v>
          </cell>
          <cell r="CF49">
            <v>1.7931194413043401</v>
          </cell>
          <cell r="CG49">
            <v>1.9980101380434701</v>
          </cell>
          <cell r="CH49">
            <v>0.99988878206521703</v>
          </cell>
        </row>
        <row r="50">
          <cell r="BA50" t="str">
            <v>S107 - ROBINSON CIBINONG</v>
          </cell>
          <cell r="BB50">
            <v>819900000</v>
          </cell>
          <cell r="BC50">
            <v>107.47</v>
          </cell>
          <cell r="BD50">
            <v>28.045620931597998</v>
          </cell>
          <cell r="BE50">
            <v>6.6961524466398297</v>
          </cell>
          <cell r="BF50">
            <v>1.81155228930357</v>
          </cell>
          <cell r="BG50">
            <v>1.39977813391877</v>
          </cell>
          <cell r="BH50">
            <v>1.0573613367483801</v>
          </cell>
          <cell r="BI50">
            <v>1.54025677521648</v>
          </cell>
          <cell r="BJ50">
            <v>10.7797964471276</v>
          </cell>
          <cell r="BK50">
            <v>7.4190801109891398</v>
          </cell>
          <cell r="BL50">
            <v>7.8048946505671397</v>
          </cell>
          <cell r="BM50">
            <v>3.9016200414684699</v>
          </cell>
          <cell r="BN50">
            <v>4.7369793499207198</v>
          </cell>
          <cell r="BO50">
            <v>4.0215171337967996</v>
          </cell>
          <cell r="BP50">
            <v>4.0378055848274101</v>
          </cell>
          <cell r="BQ50">
            <v>1.4324532162458801</v>
          </cell>
          <cell r="BR50">
            <v>3.0559256177582599</v>
          </cell>
          <cell r="BS50">
            <v>4.0675780046347096</v>
          </cell>
          <cell r="BT50">
            <v>0.61413104524941997</v>
          </cell>
          <cell r="BU50">
            <v>0.82022493474813996</v>
          </cell>
          <cell r="BV50">
            <v>1.2030176216611701</v>
          </cell>
          <cell r="BW50">
            <v>0.86786718380290195</v>
          </cell>
          <cell r="BX50">
            <v>1.10258665081107</v>
          </cell>
          <cell r="BY50">
            <v>2.30455131235516</v>
          </cell>
          <cell r="BZ50">
            <v>2.6943490791559901</v>
          </cell>
          <cell r="CA50">
            <v>1.1181974582266101</v>
          </cell>
          <cell r="CB50">
            <v>0.91305610074399302</v>
          </cell>
          <cell r="CC50">
            <v>8.2515348261983092</v>
          </cell>
          <cell r="CD50">
            <v>1.32898797902183</v>
          </cell>
          <cell r="CE50">
            <v>15.5996786852055</v>
          </cell>
          <cell r="CF50">
            <v>3.00106299670691</v>
          </cell>
          <cell r="CG50">
            <v>2.0681983107696</v>
          </cell>
          <cell r="CH50">
            <v>1.82407742041712</v>
          </cell>
        </row>
        <row r="51">
          <cell r="BA51" t="str">
            <v>S109 - ROBINSON KLENDER</v>
          </cell>
          <cell r="BB51">
            <v>520000000</v>
          </cell>
          <cell r="BC51">
            <v>100.96</v>
          </cell>
          <cell r="BD51">
            <v>13.0037289182916</v>
          </cell>
          <cell r="BE51">
            <v>11.5135744326923</v>
          </cell>
          <cell r="BF51">
            <v>1.8238465711538401</v>
          </cell>
          <cell r="BG51">
            <v>1.5368857730769201</v>
          </cell>
          <cell r="BH51">
            <v>1.90199060576923</v>
          </cell>
          <cell r="BI51">
            <v>2.7471884288461501</v>
          </cell>
          <cell r="BJ51">
            <v>4.2970854384615302</v>
          </cell>
          <cell r="BK51">
            <v>6.81563980576923</v>
          </cell>
          <cell r="BL51">
            <v>9.7232592499999999</v>
          </cell>
          <cell r="BM51">
            <v>5.9783702961538401</v>
          </cell>
          <cell r="BN51">
            <v>6.3561095365384599</v>
          </cell>
          <cell r="BO51">
            <v>6.2189430865384603</v>
          </cell>
          <cell r="BP51">
            <v>4.29238909038461</v>
          </cell>
          <cell r="BQ51">
            <v>1.2734679038461501</v>
          </cell>
          <cell r="BR51">
            <v>3.8768011403846101</v>
          </cell>
          <cell r="BS51">
            <v>5.4298391096153802</v>
          </cell>
          <cell r="BT51">
            <v>1.25375916730769</v>
          </cell>
          <cell r="BU51">
            <v>1.41196725</v>
          </cell>
          <cell r="BV51">
            <v>1.390340025</v>
          </cell>
          <cell r="BW51">
            <v>1.50939571730769</v>
          </cell>
          <cell r="BX51">
            <v>1.19153334615384</v>
          </cell>
          <cell r="BY51">
            <v>3.7994016057692299</v>
          </cell>
          <cell r="BZ51">
            <v>3.6907501192307599</v>
          </cell>
          <cell r="CA51">
            <v>0.99713635769230702</v>
          </cell>
          <cell r="CB51">
            <v>0.98644597884615304</v>
          </cell>
          <cell r="CC51">
            <v>0.92510241153846096</v>
          </cell>
          <cell r="CD51">
            <v>0.94956210576922995</v>
          </cell>
          <cell r="CE51">
            <v>1.4259839096153799</v>
          </cell>
          <cell r="CF51">
            <v>2.19722370384615</v>
          </cell>
          <cell r="CG51">
            <v>4.03483570961538</v>
          </cell>
          <cell r="CH51">
            <v>1.4087166711538399</v>
          </cell>
        </row>
        <row r="52">
          <cell r="BA52" t="str">
            <v>S011 - ROBINSON PASAR MINGGU</v>
          </cell>
          <cell r="BB52">
            <v>1390200000</v>
          </cell>
          <cell r="BC52">
            <v>108.77</v>
          </cell>
          <cell r="BD52">
            <v>-19.4003830762326</v>
          </cell>
          <cell r="BE52">
            <v>11.930862785210699</v>
          </cell>
          <cell r="BF52">
            <v>3.3891460480506401</v>
          </cell>
          <cell r="BG52">
            <v>3.79467977772982</v>
          </cell>
          <cell r="BH52">
            <v>3.86466370162566</v>
          </cell>
          <cell r="BI52">
            <v>3.1729593101711902</v>
          </cell>
          <cell r="BJ52">
            <v>4.2298073701625603</v>
          </cell>
          <cell r="BK52">
            <v>4.7975021184002298</v>
          </cell>
          <cell r="BL52">
            <v>4.9138330592720401</v>
          </cell>
          <cell r="BM52">
            <v>1.66342707596029</v>
          </cell>
          <cell r="BN52">
            <v>3.0152369205869598</v>
          </cell>
          <cell r="BO52">
            <v>2.1340358430441602</v>
          </cell>
          <cell r="BP52">
            <v>1.97441281110631</v>
          </cell>
          <cell r="BQ52">
            <v>1.72568984894259</v>
          </cell>
          <cell r="BR52">
            <v>2.2814092799597101</v>
          </cell>
          <cell r="BS52">
            <v>4.9991362084592099</v>
          </cell>
          <cell r="BT52">
            <v>1.23421150410012</v>
          </cell>
          <cell r="BU52">
            <v>3.2936946878147002</v>
          </cell>
          <cell r="BV52">
            <v>2.12171858149906</v>
          </cell>
          <cell r="BW52">
            <v>2.0089924823766299</v>
          </cell>
          <cell r="BX52">
            <v>8.3087055502805303</v>
          </cell>
          <cell r="BY52">
            <v>4.8940036095525796</v>
          </cell>
          <cell r="BZ52">
            <v>5.7115379017407504</v>
          </cell>
          <cell r="CA52">
            <v>0.89039833764925902</v>
          </cell>
          <cell r="CB52">
            <v>2.5286136929938099</v>
          </cell>
          <cell r="CC52">
            <v>2.3384701237232002</v>
          </cell>
          <cell r="CD52">
            <v>2.0463599309451799</v>
          </cell>
          <cell r="CE52">
            <v>3.0374592785210699</v>
          </cell>
          <cell r="CF52">
            <v>5.5481638404546096</v>
          </cell>
          <cell r="CG52">
            <v>5.5437183189469099</v>
          </cell>
          <cell r="CH52">
            <v>1.37286195223708</v>
          </cell>
        </row>
        <row r="53">
          <cell r="BA53" t="str">
            <v>S013 - ROBINSON KRAMAT JATI</v>
          </cell>
          <cell r="BB53">
            <v>1510100000</v>
          </cell>
          <cell r="BC53">
            <v>94.09</v>
          </cell>
          <cell r="BD53">
            <v>4.4728150017352304</v>
          </cell>
          <cell r="BE53">
            <v>9.7166688358386804</v>
          </cell>
          <cell r="BF53">
            <v>2.77990495662538</v>
          </cell>
          <cell r="BG53">
            <v>3.71844110456261</v>
          </cell>
          <cell r="BH53">
            <v>3.3058842732269298</v>
          </cell>
          <cell r="BI53">
            <v>4.0185206734653303</v>
          </cell>
          <cell r="BJ53">
            <v>3.6634009641745502</v>
          </cell>
          <cell r="BK53">
            <v>5.6672772472021702</v>
          </cell>
          <cell r="BL53">
            <v>6.0817539076882303</v>
          </cell>
          <cell r="BM53">
            <v>1.72254970266869</v>
          </cell>
          <cell r="BN53">
            <v>6.73814891729024</v>
          </cell>
          <cell r="BO53">
            <v>3.1651332871995201</v>
          </cell>
          <cell r="BP53">
            <v>3.0672452446857799</v>
          </cell>
          <cell r="BQ53">
            <v>2.00452255810873</v>
          </cell>
          <cell r="BR53">
            <v>3.2935334706310799</v>
          </cell>
          <cell r="BS53">
            <v>3.5587612297198801</v>
          </cell>
          <cell r="BT53">
            <v>1.5239995682405101</v>
          </cell>
          <cell r="BU53">
            <v>1.79782936759155</v>
          </cell>
          <cell r="BV53">
            <v>1.3999722170717099</v>
          </cell>
          <cell r="BW53">
            <v>1.52336612144891</v>
          </cell>
          <cell r="BX53">
            <v>1.75538035494338</v>
          </cell>
          <cell r="BY53">
            <v>4.18032526720084</v>
          </cell>
          <cell r="BZ53">
            <v>3.2384252513078602</v>
          </cell>
          <cell r="CA53">
            <v>1.0514810191377999</v>
          </cell>
          <cell r="CB53">
            <v>1.6433222303158701</v>
          </cell>
          <cell r="CC53">
            <v>2.1512019276869001</v>
          </cell>
          <cell r="CD53">
            <v>1.6297483961327</v>
          </cell>
          <cell r="CE53">
            <v>1.7092132521025001</v>
          </cell>
          <cell r="CF53">
            <v>3.1598898867624601</v>
          </cell>
          <cell r="CG53">
            <v>3.1797467386265801</v>
          </cell>
          <cell r="CH53">
            <v>1.6411404191775301</v>
          </cell>
        </row>
        <row r="54">
          <cell r="BA54" t="str">
            <v>S999 - ROBINSON WHOLESALE</v>
          </cell>
          <cell r="BB54">
            <v>5010000000</v>
          </cell>
          <cell r="BC54">
            <v>35.56</v>
          </cell>
          <cell r="BD54">
            <v>-10.9120597723374</v>
          </cell>
          <cell r="BI54">
            <v>3.8636361077844299</v>
          </cell>
          <cell r="BJ54">
            <v>4.7645615568862203</v>
          </cell>
          <cell r="BM54">
            <v>1.9923736526946101</v>
          </cell>
          <cell r="BT54">
            <v>5.4708756886227503</v>
          </cell>
          <cell r="CD54">
            <v>8.9820359281437092</v>
          </cell>
          <cell r="CH54">
            <v>10.489929101796401</v>
          </cell>
        </row>
        <row r="55">
          <cell r="BA55" t="str">
            <v>S121 - ROBINSON TAJUR</v>
          </cell>
          <cell r="BB55">
            <v>590100000</v>
          </cell>
          <cell r="BC55">
            <v>90.01</v>
          </cell>
          <cell r="BD55">
            <v>10.737698202048501</v>
          </cell>
          <cell r="BE55">
            <v>8.1102637332655405</v>
          </cell>
          <cell r="BF55">
            <v>3.0965964616166701</v>
          </cell>
          <cell r="BG55">
            <v>2.66420843585832</v>
          </cell>
          <cell r="BH55">
            <v>1.99195445348246</v>
          </cell>
          <cell r="BI55">
            <v>2.9982087222504599</v>
          </cell>
          <cell r="BJ55">
            <v>2.6058435858329001</v>
          </cell>
          <cell r="BK55">
            <v>5.7841069208608697</v>
          </cell>
          <cell r="BL55">
            <v>8.3720477715641408</v>
          </cell>
          <cell r="BM55">
            <v>4.0151276563294296</v>
          </cell>
          <cell r="BN55">
            <v>4.8467780122013204</v>
          </cell>
          <cell r="BO55">
            <v>3.8605110286392099</v>
          </cell>
          <cell r="BP55">
            <v>2.28283481952211</v>
          </cell>
          <cell r="BQ55">
            <v>2.4969555685476998</v>
          </cell>
          <cell r="BR55">
            <v>3.2936363768852699</v>
          </cell>
          <cell r="BS55">
            <v>3.7474794560243998</v>
          </cell>
          <cell r="BT55">
            <v>1.80994337739366</v>
          </cell>
          <cell r="BU55">
            <v>1.5201198915437999</v>
          </cell>
          <cell r="BV55">
            <v>1.36721667852906</v>
          </cell>
          <cell r="BW55">
            <v>1.4656088544314501</v>
          </cell>
          <cell r="BX55">
            <v>1.1484427656329399</v>
          </cell>
          <cell r="BY55">
            <v>2.55714310455854</v>
          </cell>
          <cell r="BZ55">
            <v>2.9783816980172801</v>
          </cell>
          <cell r="CA55">
            <v>1.50416408066429</v>
          </cell>
          <cell r="CB55">
            <v>1.0009712336892</v>
          </cell>
          <cell r="CC55">
            <v>1.7505389815285499</v>
          </cell>
          <cell r="CD55">
            <v>0.88146348076597103</v>
          </cell>
          <cell r="CE55">
            <v>1.75038140654126</v>
          </cell>
          <cell r="CF55">
            <v>3.5823114455176999</v>
          </cell>
          <cell r="CG55">
            <v>3.18902299271309</v>
          </cell>
          <cell r="CH55">
            <v>3.3351452736824201</v>
          </cell>
        </row>
        <row r="56">
          <cell r="BA56" t="str">
            <v>S124 - ROBINSON CIKUPA</v>
          </cell>
          <cell r="BB56">
            <v>590000000</v>
          </cell>
          <cell r="BC56">
            <v>95.36</v>
          </cell>
          <cell r="BD56">
            <v>7.8042078802668202</v>
          </cell>
          <cell r="BE56">
            <v>12.3930776457627</v>
          </cell>
          <cell r="BF56">
            <v>3.0549010644067698</v>
          </cell>
          <cell r="BG56">
            <v>2.2616057999999999</v>
          </cell>
          <cell r="BH56">
            <v>3.2573875169491502</v>
          </cell>
          <cell r="BI56">
            <v>2.83120502203389</v>
          </cell>
          <cell r="BJ56">
            <v>3.56908437118644</v>
          </cell>
          <cell r="BK56">
            <v>10.040057645762699</v>
          </cell>
          <cell r="BL56">
            <v>11.3427611525423</v>
          </cell>
          <cell r="BM56">
            <v>3.8100669610169402</v>
          </cell>
          <cell r="BN56">
            <v>3.62391567118644</v>
          </cell>
          <cell r="BO56">
            <v>1.68457694406779</v>
          </cell>
          <cell r="BP56">
            <v>2.5546371135593202</v>
          </cell>
          <cell r="BQ56">
            <v>2.6700745000000001</v>
          </cell>
          <cell r="BR56">
            <v>4.2703445915254203</v>
          </cell>
          <cell r="BS56">
            <v>6.2812418186440597</v>
          </cell>
          <cell r="BT56">
            <v>1.3217076796610101</v>
          </cell>
          <cell r="BU56">
            <v>1.2737885084745699</v>
          </cell>
          <cell r="BV56">
            <v>1.4663449932203301</v>
          </cell>
          <cell r="BW56">
            <v>1.0864918067796601</v>
          </cell>
          <cell r="BX56">
            <v>0.92824122372881301</v>
          </cell>
          <cell r="BY56">
            <v>2.6429454847457601</v>
          </cell>
          <cell r="BZ56">
            <v>2.5460885559322</v>
          </cell>
          <cell r="CA56">
            <v>0.44723382372881298</v>
          </cell>
          <cell r="CB56">
            <v>0.342855677966101</v>
          </cell>
          <cell r="CC56">
            <v>1.9993176237288099</v>
          </cell>
          <cell r="CD56">
            <v>1.8263567474576199</v>
          </cell>
          <cell r="CE56">
            <v>1.32008427457627</v>
          </cell>
          <cell r="CF56">
            <v>1.6194882813559299</v>
          </cell>
          <cell r="CG56">
            <v>2.1674090898305001</v>
          </cell>
          <cell r="CH56">
            <v>0.72887727457627105</v>
          </cell>
        </row>
        <row r="57">
          <cell r="BA57" t="str">
            <v>S125 - ROBINSON JATINEGARA II</v>
          </cell>
          <cell r="BB57">
            <v>2810000000</v>
          </cell>
          <cell r="BC57">
            <v>88.94</v>
          </cell>
          <cell r="BD57">
            <v>5.3952447693975998</v>
          </cell>
          <cell r="BE57">
            <v>10.5792962348754</v>
          </cell>
          <cell r="BF57">
            <v>3.23567439928825</v>
          </cell>
          <cell r="BG57">
            <v>3.1333748597864699</v>
          </cell>
          <cell r="BH57">
            <v>2.3584086167259701</v>
          </cell>
          <cell r="BI57">
            <v>2.8906990693950099</v>
          </cell>
          <cell r="BJ57">
            <v>2.6549191626334498</v>
          </cell>
          <cell r="BK57">
            <v>3.9932109455516001</v>
          </cell>
          <cell r="BL57">
            <v>4.63933741957295</v>
          </cell>
          <cell r="BM57">
            <v>2.34982381067615</v>
          </cell>
          <cell r="BN57">
            <v>2.41308723879003</v>
          </cell>
          <cell r="BO57">
            <v>3.3588342786476799</v>
          </cell>
          <cell r="BP57">
            <v>2.8656742754448299</v>
          </cell>
          <cell r="BQ57">
            <v>2.41726171992882</v>
          </cell>
          <cell r="BR57">
            <v>3.1638527939501699</v>
          </cell>
          <cell r="BS57">
            <v>3.9359745110320201</v>
          </cell>
          <cell r="BT57">
            <v>1.59258969750889</v>
          </cell>
          <cell r="BU57">
            <v>1.94133080889679</v>
          </cell>
          <cell r="BV57">
            <v>1.7167439975088901</v>
          </cell>
          <cell r="BW57">
            <v>5.5037599288256196</v>
          </cell>
          <cell r="BX57">
            <v>1.3442190480427001</v>
          </cell>
          <cell r="BY57">
            <v>2.8699580494661898</v>
          </cell>
          <cell r="BZ57">
            <v>2.5145886199288201</v>
          </cell>
          <cell r="CA57">
            <v>1.06680720177935</v>
          </cell>
          <cell r="CB57">
            <v>1.30011832384341</v>
          </cell>
          <cell r="CC57">
            <v>1.5977875053380699</v>
          </cell>
          <cell r="CD57">
            <v>2.2213617007117401</v>
          </cell>
          <cell r="CE57">
            <v>3.0873286829181401</v>
          </cell>
          <cell r="CF57">
            <v>3.60865757366548</v>
          </cell>
          <cell r="CG57">
            <v>2.9681132580071101</v>
          </cell>
          <cell r="CH57">
            <v>1.6220358548042699</v>
          </cell>
        </row>
        <row r="58">
          <cell r="BA58" t="str">
            <v>S136 - ROBINSON KUTABUMI</v>
          </cell>
          <cell r="BB58">
            <v>150000000</v>
          </cell>
          <cell r="BC58">
            <v>91.06</v>
          </cell>
          <cell r="BD58">
            <v>21.042621945051501</v>
          </cell>
          <cell r="BE58">
            <v>11.2353088266666</v>
          </cell>
          <cell r="BF58">
            <v>2.38805452666666</v>
          </cell>
          <cell r="BG58">
            <v>3.06479694666666</v>
          </cell>
          <cell r="BH58">
            <v>2.98612829333333</v>
          </cell>
          <cell r="BI58">
            <v>3.9561106000000001</v>
          </cell>
          <cell r="BJ58">
            <v>3.6616804466666601</v>
          </cell>
          <cell r="BK58">
            <v>5.0863284333333301</v>
          </cell>
          <cell r="BL58">
            <v>5.1106133399999996</v>
          </cell>
          <cell r="BM58">
            <v>2.0652787799999999</v>
          </cell>
          <cell r="BN58">
            <v>1.71174332666666</v>
          </cell>
          <cell r="BO58">
            <v>1.79484059333333</v>
          </cell>
          <cell r="BP58">
            <v>2.4116638533333301</v>
          </cell>
          <cell r="BQ58">
            <v>3.0230139533333298</v>
          </cell>
          <cell r="BR58">
            <v>3.9767205799999998</v>
          </cell>
          <cell r="BS58">
            <v>5.6343265933333297</v>
          </cell>
          <cell r="BT58">
            <v>0.91856667333333297</v>
          </cell>
          <cell r="BU58">
            <v>1.3806211799999999</v>
          </cell>
          <cell r="BV58">
            <v>1.1480660733333301</v>
          </cell>
          <cell r="BW58">
            <v>1.14171152666666</v>
          </cell>
          <cell r="BX58">
            <v>1.18208483333333</v>
          </cell>
          <cell r="BY58">
            <v>2.6540002533333298</v>
          </cell>
          <cell r="BZ58">
            <v>3.42143452</v>
          </cell>
          <cell r="CA58">
            <v>0.90953331333333298</v>
          </cell>
          <cell r="CB58">
            <v>0.46173271333333299</v>
          </cell>
          <cell r="CC58">
            <v>2.69219698666666</v>
          </cell>
          <cell r="CD58">
            <v>1.11158133333333</v>
          </cell>
          <cell r="CE58">
            <v>3.0262881400000001</v>
          </cell>
          <cell r="CF58">
            <v>5.2110561666666602</v>
          </cell>
          <cell r="CG58">
            <v>6.1493182333333296</v>
          </cell>
          <cell r="CH58">
            <v>1.5483878733333301</v>
          </cell>
        </row>
        <row r="59">
          <cell r="BA59" t="str">
            <v>***SUB TOTAL***</v>
          </cell>
          <cell r="BB59">
            <v>60750100000</v>
          </cell>
          <cell r="BC59">
            <v>81.438999999999993</v>
          </cell>
          <cell r="BD59">
            <v>10.375999999999999</v>
          </cell>
          <cell r="BE59">
            <v>7.681</v>
          </cell>
          <cell r="BF59">
            <v>2.782</v>
          </cell>
          <cell r="BG59">
            <v>2.4350000000000001</v>
          </cell>
          <cell r="BH59">
            <v>2.3170000000000002</v>
          </cell>
          <cell r="BI59">
            <v>2.8530000000000002</v>
          </cell>
          <cell r="BJ59">
            <v>3.9540000000000002</v>
          </cell>
          <cell r="BK59">
            <v>5.1420000000000003</v>
          </cell>
          <cell r="BL59">
            <v>5.4870000000000001</v>
          </cell>
          <cell r="BM59">
            <v>2.5779999999999998</v>
          </cell>
          <cell r="BN59">
            <v>2.9180000000000001</v>
          </cell>
          <cell r="BO59">
            <v>2.6619999999999999</v>
          </cell>
          <cell r="BP59">
            <v>2.4620000000000002</v>
          </cell>
          <cell r="BQ59">
            <v>1.87</v>
          </cell>
          <cell r="BR59">
            <v>3.3069999999999999</v>
          </cell>
          <cell r="BS59">
            <v>4.2949999999999999</v>
          </cell>
          <cell r="BT59">
            <v>1.7190000000000001</v>
          </cell>
          <cell r="BU59">
            <v>1.52</v>
          </cell>
          <cell r="BV59">
            <v>1.444</v>
          </cell>
          <cell r="BW59">
            <v>1.671</v>
          </cell>
          <cell r="BX59">
            <v>1.4910000000000001</v>
          </cell>
          <cell r="BY59">
            <v>2.7789999999999999</v>
          </cell>
          <cell r="BZ59">
            <v>2.7170000000000001</v>
          </cell>
          <cell r="CA59">
            <v>1.155</v>
          </cell>
          <cell r="CB59">
            <v>1.302</v>
          </cell>
          <cell r="CC59">
            <v>1.7849999999999999</v>
          </cell>
          <cell r="CD59">
            <v>2.044</v>
          </cell>
          <cell r="CE59">
            <v>1.8540000000000001</v>
          </cell>
          <cell r="CF59">
            <v>2.6619999999999999</v>
          </cell>
          <cell r="CG59">
            <v>2.4369999999999998</v>
          </cell>
          <cell r="CH59">
            <v>2.1150000000000002</v>
          </cell>
          <cell r="CI59">
            <v>0</v>
          </cell>
        </row>
        <row r="61">
          <cell r="BA61" t="str">
            <v>Group RB</v>
          </cell>
        </row>
        <row r="62">
          <cell r="BA62" t="str">
            <v>S110 - ROBINSON PEKALONGAN</v>
          </cell>
          <cell r="BB62">
            <v>970000000</v>
          </cell>
          <cell r="BC62">
            <v>75.78</v>
          </cell>
          <cell r="BD62">
            <v>12.4143066108856</v>
          </cell>
          <cell r="BE62">
            <v>5.32932994226804</v>
          </cell>
          <cell r="BF62">
            <v>1.7356567247422601</v>
          </cell>
          <cell r="BG62">
            <v>1.7842521185567</v>
          </cell>
          <cell r="BH62">
            <v>1.69302659381443</v>
          </cell>
          <cell r="BI62">
            <v>1.85058365051546</v>
          </cell>
          <cell r="BJ62">
            <v>2.35352451752577</v>
          </cell>
          <cell r="BK62">
            <v>7.0900044546391703</v>
          </cell>
          <cell r="BL62">
            <v>9.4753193701030902</v>
          </cell>
          <cell r="BM62">
            <v>3.3184314927835001</v>
          </cell>
          <cell r="BN62">
            <v>4.0913674175257704</v>
          </cell>
          <cell r="BO62">
            <v>3.51192880412371</v>
          </cell>
          <cell r="BP62">
            <v>3.07131952061855</v>
          </cell>
          <cell r="BQ62">
            <v>2.4662196711340201</v>
          </cell>
          <cell r="BR62">
            <v>7.1936115515463896</v>
          </cell>
          <cell r="BS62">
            <v>5.1117890298969</v>
          </cell>
          <cell r="BT62">
            <v>1.41415689381443</v>
          </cell>
          <cell r="BU62">
            <v>1.1798334608247401</v>
          </cell>
          <cell r="BV62">
            <v>0.79807956804123703</v>
          </cell>
          <cell r="BW62">
            <v>0.70246404536082396</v>
          </cell>
          <cell r="BX62">
            <v>1.45965749484536</v>
          </cell>
          <cell r="BY62">
            <v>1.8038214721649399</v>
          </cell>
          <cell r="BZ62">
            <v>1.6505936175257701</v>
          </cell>
          <cell r="CA62">
            <v>1.0525811773195799</v>
          </cell>
          <cell r="CB62">
            <v>0.76585329381443201</v>
          </cell>
          <cell r="CC62">
            <v>0.64292116288659695</v>
          </cell>
          <cell r="CD62">
            <v>0.45420249072164898</v>
          </cell>
          <cell r="CE62">
            <v>1.06333796804123</v>
          </cell>
          <cell r="CF62">
            <v>0.84185870206185498</v>
          </cell>
          <cell r="CG62">
            <v>1.0249663412371099</v>
          </cell>
          <cell r="CH62">
            <v>0.84753330103092706</v>
          </cell>
        </row>
        <row r="63">
          <cell r="BA63" t="str">
            <v>S203 - ROBINSON SALATIGA</v>
          </cell>
          <cell r="BB63">
            <v>550000000</v>
          </cell>
          <cell r="BC63">
            <v>90.24</v>
          </cell>
          <cell r="BD63">
            <v>11.913596789123</v>
          </cell>
          <cell r="BE63">
            <v>7.7361215545454503</v>
          </cell>
          <cell r="BF63">
            <v>1.71577035090909</v>
          </cell>
          <cell r="BG63">
            <v>1.7529033109090899</v>
          </cell>
          <cell r="BH63">
            <v>1.5097577272727201</v>
          </cell>
          <cell r="BI63">
            <v>1.94516049090909</v>
          </cell>
          <cell r="BJ63">
            <v>1.9189766981818099</v>
          </cell>
          <cell r="BK63">
            <v>4.5967853181818104</v>
          </cell>
          <cell r="BL63">
            <v>13.733518232727199</v>
          </cell>
          <cell r="BM63">
            <v>3.7701131763636302</v>
          </cell>
          <cell r="BN63">
            <v>4.8191405254545403</v>
          </cell>
          <cell r="BO63">
            <v>6.3333413945454504</v>
          </cell>
          <cell r="BP63">
            <v>5.2323169418181799</v>
          </cell>
          <cell r="BQ63">
            <v>1.49962038545454</v>
          </cell>
          <cell r="BR63">
            <v>2.7202802127272698</v>
          </cell>
          <cell r="BS63">
            <v>8.8323454909090895</v>
          </cell>
          <cell r="BT63">
            <v>1.0832353690909</v>
          </cell>
          <cell r="BU63">
            <v>0.86156547272727202</v>
          </cell>
          <cell r="BV63">
            <v>0.65149729272727197</v>
          </cell>
          <cell r="BW63">
            <v>0.56729001636363596</v>
          </cell>
          <cell r="BX63">
            <v>0.98694531818181797</v>
          </cell>
          <cell r="BY63">
            <v>1.89753663090909</v>
          </cell>
          <cell r="BZ63">
            <v>6.2871052399999998</v>
          </cell>
          <cell r="CA63">
            <v>0.98969428181818098</v>
          </cell>
          <cell r="CB63">
            <v>0.97859255999999994</v>
          </cell>
          <cell r="CC63">
            <v>1.3717997527272701</v>
          </cell>
          <cell r="CD63">
            <v>1.04743289272727</v>
          </cell>
          <cell r="CE63">
            <v>1.1649165236363599</v>
          </cell>
          <cell r="CF63">
            <v>1.9884601690909001</v>
          </cell>
          <cell r="CG63">
            <v>1.52375209090909</v>
          </cell>
          <cell r="CH63">
            <v>0.71994953818181795</v>
          </cell>
        </row>
        <row r="64">
          <cell r="BA64" t="str">
            <v>S221 - ROBINSON BATAM II</v>
          </cell>
          <cell r="BB64">
            <v>1030000000</v>
          </cell>
          <cell r="BC64">
            <v>81.489999999999995</v>
          </cell>
          <cell r="BD64">
            <v>14.3689715026079</v>
          </cell>
          <cell r="BE64">
            <v>11.856175922329999</v>
          </cell>
          <cell r="BF64">
            <v>2.3598090291262102</v>
          </cell>
          <cell r="BG64">
            <v>1.9710685436893201</v>
          </cell>
          <cell r="BH64">
            <v>1.87456980582524</v>
          </cell>
          <cell r="BI64">
            <v>2.0417384466019399</v>
          </cell>
          <cell r="BJ64">
            <v>2.0347130097087298</v>
          </cell>
          <cell r="BK64">
            <v>2.9176008737863999</v>
          </cell>
          <cell r="BL64">
            <v>8.9929845631067895</v>
          </cell>
          <cell r="BM64">
            <v>1.9553077669902901</v>
          </cell>
          <cell r="BN64">
            <v>2.1706321359223302</v>
          </cell>
          <cell r="BO64">
            <v>2.0019364077669901</v>
          </cell>
          <cell r="BP64">
            <v>1.80252970873786</v>
          </cell>
          <cell r="BQ64">
            <v>1.7382867961165001</v>
          </cell>
          <cell r="BR64">
            <v>4.2624604854368897</v>
          </cell>
          <cell r="BS64">
            <v>8.2551314563106697</v>
          </cell>
          <cell r="BT64">
            <v>1.7671592233009701</v>
          </cell>
          <cell r="BU64">
            <v>1.75514097087378</v>
          </cell>
          <cell r="BV64">
            <v>1.6094184466019399</v>
          </cell>
          <cell r="BW64">
            <v>1.3672539805825199</v>
          </cell>
          <cell r="BX64">
            <v>1.40880864077669</v>
          </cell>
          <cell r="BY64">
            <v>2.5337014563106699</v>
          </cell>
          <cell r="BZ64">
            <v>2.6633343689320301</v>
          </cell>
          <cell r="CA64">
            <v>1.45992766990291</v>
          </cell>
          <cell r="CB64">
            <v>1.2511150485436799</v>
          </cell>
          <cell r="CC64">
            <v>1.41777902912621</v>
          </cell>
          <cell r="CD64">
            <v>2.02606300970873</v>
          </cell>
          <cell r="CE64">
            <v>1.30744475728155</v>
          </cell>
          <cell r="CF64">
            <v>1.9302208737863999</v>
          </cell>
          <cell r="CG64">
            <v>1.79577106796116</v>
          </cell>
          <cell r="CH64">
            <v>0.96124805825242698</v>
          </cell>
        </row>
        <row r="65">
          <cell r="BA65" t="str">
            <v>S046 - ROBINSON CIANJUR</v>
          </cell>
          <cell r="BB65">
            <v>740000000</v>
          </cell>
          <cell r="BC65">
            <v>78.89</v>
          </cell>
          <cell r="BD65">
            <v>6.7002739327182397</v>
          </cell>
          <cell r="BE65">
            <v>5.8006478459459396</v>
          </cell>
          <cell r="BF65">
            <v>1.88607774459459</v>
          </cell>
          <cell r="BG65">
            <v>1.49387820675675</v>
          </cell>
          <cell r="BH65">
            <v>1.8610363527027001</v>
          </cell>
          <cell r="BI65">
            <v>1.08082758378378</v>
          </cell>
          <cell r="BJ65">
            <v>2.1134337256756699</v>
          </cell>
          <cell r="BK65">
            <v>5.45608781351351</v>
          </cell>
          <cell r="BL65">
            <v>7.9040270378378299</v>
          </cell>
          <cell r="BM65">
            <v>3.2735922837837799</v>
          </cell>
          <cell r="BN65">
            <v>1.9038321472972899</v>
          </cell>
          <cell r="BO65">
            <v>3.9325821864864801</v>
          </cell>
          <cell r="BP65">
            <v>1.88601967162162</v>
          </cell>
          <cell r="BQ65">
            <v>2.1923164162162099</v>
          </cell>
          <cell r="BR65">
            <v>4.6450221216216203</v>
          </cell>
          <cell r="BS65">
            <v>5.4502208243243198</v>
          </cell>
          <cell r="BT65">
            <v>1.2523541918918899</v>
          </cell>
          <cell r="BU65">
            <v>0.86399787972972897</v>
          </cell>
          <cell r="BV65">
            <v>0.881896389189189</v>
          </cell>
          <cell r="BW65">
            <v>1.42028512297297</v>
          </cell>
          <cell r="BX65">
            <v>1.60595451486486</v>
          </cell>
          <cell r="BY65">
            <v>4.2504211527026996</v>
          </cell>
          <cell r="BZ65">
            <v>2.88808473783783</v>
          </cell>
          <cell r="CA65">
            <v>1.0260458418918901</v>
          </cell>
          <cell r="CB65">
            <v>0.75796935135135102</v>
          </cell>
          <cell r="CC65">
            <v>1.11540957837837</v>
          </cell>
          <cell r="CD65">
            <v>0.70539938243243205</v>
          </cell>
          <cell r="CE65">
            <v>1.1316127729729699</v>
          </cell>
          <cell r="CF65">
            <v>4.78633654189189</v>
          </cell>
          <cell r="CG65">
            <v>4.4900682108108096</v>
          </cell>
          <cell r="CH65">
            <v>0.83039228918918895</v>
          </cell>
        </row>
        <row r="66">
          <cell r="BA66" t="str">
            <v>S061 - ROBINSON KUPANG</v>
          </cell>
          <cell r="BB66">
            <v>2310000000</v>
          </cell>
          <cell r="BC66">
            <v>83.56</v>
          </cell>
          <cell r="BD66">
            <v>11.2946733844988</v>
          </cell>
          <cell r="BE66">
            <v>5.7808133974025901</v>
          </cell>
          <cell r="BF66">
            <v>2.4649253363636299</v>
          </cell>
          <cell r="BG66">
            <v>2.6653793779220698</v>
          </cell>
          <cell r="BH66">
            <v>2.2425202095237999</v>
          </cell>
          <cell r="BI66">
            <v>2.3816230614718599</v>
          </cell>
          <cell r="BJ66">
            <v>2.9865923701298698</v>
          </cell>
          <cell r="BK66">
            <v>4.6457694095238002</v>
          </cell>
          <cell r="BL66">
            <v>5.1231354640692599</v>
          </cell>
          <cell r="BM66">
            <v>2.0525128004329001</v>
          </cell>
          <cell r="BN66">
            <v>2.2039019588744502</v>
          </cell>
          <cell r="BO66">
            <v>2.1183208463203398</v>
          </cell>
          <cell r="BP66">
            <v>2.2680688489177401</v>
          </cell>
          <cell r="BQ66">
            <v>2.6776514965367899</v>
          </cell>
          <cell r="BR66">
            <v>4.3670326121212097</v>
          </cell>
          <cell r="BS66">
            <v>5.0472572333333297</v>
          </cell>
          <cell r="BT66">
            <v>1.89761895627705</v>
          </cell>
          <cell r="BU66">
            <v>2.7463082346320302</v>
          </cell>
          <cell r="BV66">
            <v>2.2875627822510798</v>
          </cell>
          <cell r="BW66">
            <v>2.6941161406926399</v>
          </cell>
          <cell r="BX66">
            <v>3.1562045008658002</v>
          </cell>
          <cell r="BY66">
            <v>4.10410613939393</v>
          </cell>
          <cell r="BZ66">
            <v>3.2523548424242401</v>
          </cell>
          <cell r="CA66">
            <v>1.79961454069264</v>
          </cell>
          <cell r="CB66">
            <v>1.3081544627705599</v>
          </cell>
          <cell r="CC66">
            <v>1.92611057619047</v>
          </cell>
          <cell r="CD66">
            <v>1.3990765831168801</v>
          </cell>
          <cell r="CE66">
            <v>2.4365829870129798</v>
          </cell>
          <cell r="CF66">
            <v>1.91081469956709</v>
          </cell>
          <cell r="CG66">
            <v>2.0605577294372202</v>
          </cell>
          <cell r="CH66">
            <v>1.5519508606060599</v>
          </cell>
        </row>
        <row r="67">
          <cell r="BA67" t="str">
            <v>S082 - ROBINSON SESETAN</v>
          </cell>
          <cell r="BB67">
            <v>2300000000</v>
          </cell>
          <cell r="BC67">
            <v>99.67</v>
          </cell>
          <cell r="BD67">
            <v>12.8685569041336</v>
          </cell>
          <cell r="BE67">
            <v>7.5986481147826002</v>
          </cell>
          <cell r="BF67">
            <v>3.6423180130434698</v>
          </cell>
          <cell r="BG67">
            <v>3.7181295617391301</v>
          </cell>
          <cell r="BH67">
            <v>3.21870458173913</v>
          </cell>
          <cell r="BI67">
            <v>2.1878878908695598</v>
          </cell>
          <cell r="BJ67">
            <v>2.7882016613043401</v>
          </cell>
          <cell r="BK67">
            <v>3.04043388652173</v>
          </cell>
          <cell r="BL67">
            <v>5.12714438043478</v>
          </cell>
          <cell r="BM67">
            <v>2.2174744339130399</v>
          </cell>
          <cell r="BN67">
            <v>1.99195095565217</v>
          </cell>
          <cell r="BO67">
            <v>1.99191089913043</v>
          </cell>
          <cell r="BP67">
            <v>1.4135301739130399</v>
          </cell>
          <cell r="BQ67">
            <v>2.2816133165217298</v>
          </cell>
          <cell r="BR67">
            <v>5.7996584056521696</v>
          </cell>
          <cell r="BS67">
            <v>6.16161286</v>
          </cell>
          <cell r="BT67">
            <v>2.96513456347826</v>
          </cell>
          <cell r="BU67">
            <v>5.5512009739130397</v>
          </cell>
          <cell r="BV67">
            <v>2.9356193791304301</v>
          </cell>
          <cell r="BW67">
            <v>2.1666023239130401</v>
          </cell>
          <cell r="BX67">
            <v>2.6574596817391298</v>
          </cell>
          <cell r="BY67">
            <v>5.6165605821739097</v>
          </cell>
          <cell r="BZ67">
            <v>6.5369971295652096</v>
          </cell>
          <cell r="CA67">
            <v>4.8593611869565203</v>
          </cell>
          <cell r="CB67">
            <v>2.7357051469565201</v>
          </cell>
          <cell r="CE67">
            <v>1.87817916826086</v>
          </cell>
          <cell r="CF67">
            <v>3.2767496969565202</v>
          </cell>
          <cell r="CG67">
            <v>3.8713195086956498</v>
          </cell>
          <cell r="CH67">
            <v>1.43777139</v>
          </cell>
        </row>
        <row r="68">
          <cell r="BA68" t="str">
            <v>S083 - ROBINSON BANYUWANGI</v>
          </cell>
          <cell r="BB68">
            <v>1300000000</v>
          </cell>
          <cell r="BC68">
            <v>84.99</v>
          </cell>
          <cell r="BD68">
            <v>13.792346877669999</v>
          </cell>
          <cell r="BE68">
            <v>6.2217449807692304</v>
          </cell>
          <cell r="BF68">
            <v>3.3439785815384599</v>
          </cell>
          <cell r="BG68">
            <v>2.4423508738461499</v>
          </cell>
          <cell r="BH68">
            <v>2.7895368453846099</v>
          </cell>
          <cell r="BI68">
            <v>2.0439996946153798</v>
          </cell>
          <cell r="BJ68">
            <v>2.11970673538461</v>
          </cell>
          <cell r="BK68">
            <v>4.1394006092307603</v>
          </cell>
          <cell r="BL68">
            <v>5.4130332292307601</v>
          </cell>
          <cell r="BM68">
            <v>1.42248772846153</v>
          </cell>
          <cell r="BN68">
            <v>1.9228651146153799</v>
          </cell>
          <cell r="BO68">
            <v>1.8820135323076901</v>
          </cell>
          <cell r="BP68">
            <v>2.9301518584615298</v>
          </cell>
          <cell r="BQ68">
            <v>2.3659221807692301</v>
          </cell>
          <cell r="BR68">
            <v>3.1663306238461502</v>
          </cell>
          <cell r="BS68">
            <v>5.2786608499999996</v>
          </cell>
          <cell r="BT68">
            <v>2.88266585230769</v>
          </cell>
          <cell r="BU68">
            <v>2.3350874338461498</v>
          </cell>
          <cell r="BV68">
            <v>2.5386841769230699</v>
          </cell>
          <cell r="BW68">
            <v>2.2087631730769202</v>
          </cell>
          <cell r="BX68">
            <v>2.1571476138461501</v>
          </cell>
          <cell r="BY68">
            <v>3.8196360430769198</v>
          </cell>
          <cell r="BZ68">
            <v>4.3397230992307598</v>
          </cell>
          <cell r="CA68">
            <v>1.98373276615384</v>
          </cell>
          <cell r="CB68">
            <v>2.4340657153846101</v>
          </cell>
          <cell r="CC68">
            <v>1.5921670676923001</v>
          </cell>
          <cell r="CD68">
            <v>1.56734775615384</v>
          </cell>
          <cell r="CE68">
            <v>1.5048307261538401</v>
          </cell>
          <cell r="CF68">
            <v>2.7642923130769201</v>
          </cell>
          <cell r="CG68">
            <v>3.4724428899999999</v>
          </cell>
          <cell r="CH68">
            <v>1.90806167307692</v>
          </cell>
        </row>
        <row r="69">
          <cell r="BA69" t="str">
            <v>S097 - ROBINSON PADALARANG</v>
          </cell>
          <cell r="BB69">
            <v>660000000</v>
          </cell>
          <cell r="BC69">
            <v>112.16</v>
          </cell>
          <cell r="BD69">
            <v>4.0525799049657296</v>
          </cell>
          <cell r="BE69">
            <v>8.3469773727272703</v>
          </cell>
          <cell r="BF69">
            <v>5.0893873121212101</v>
          </cell>
          <cell r="BG69">
            <v>3.1063707545454502</v>
          </cell>
          <cell r="BH69">
            <v>2.9713470166666598</v>
          </cell>
          <cell r="BI69">
            <v>3.3104073303030299</v>
          </cell>
          <cell r="BJ69">
            <v>3.6252092348484801</v>
          </cell>
          <cell r="BK69">
            <v>7.6534301666666602</v>
          </cell>
          <cell r="BL69">
            <v>13.081029162121199</v>
          </cell>
          <cell r="BM69">
            <v>5.5557095030303003</v>
          </cell>
          <cell r="BN69">
            <v>5.4761359818181798</v>
          </cell>
          <cell r="BO69">
            <v>5.9372806742424196</v>
          </cell>
          <cell r="BP69">
            <v>6.3970475424242403</v>
          </cell>
          <cell r="BQ69">
            <v>1.8373600803030301</v>
          </cell>
          <cell r="BR69">
            <v>2.6501869121212098</v>
          </cell>
          <cell r="BS69">
            <v>3.9727629515151501</v>
          </cell>
          <cell r="BT69">
            <v>1.57729718787878</v>
          </cell>
          <cell r="BU69">
            <v>1.7003517863636299</v>
          </cell>
          <cell r="BV69">
            <v>4.08780202727272</v>
          </cell>
          <cell r="BW69">
            <v>1.16683891666666</v>
          </cell>
          <cell r="BX69">
            <v>1.2540520363636301</v>
          </cell>
          <cell r="BY69">
            <v>3.3858602242424198</v>
          </cell>
          <cell r="BZ69">
            <v>3.69257122272727</v>
          </cell>
          <cell r="CA69">
            <v>1.3988802257575701</v>
          </cell>
          <cell r="CB69">
            <v>2.2010701606060601</v>
          </cell>
          <cell r="CC69">
            <v>1.98233865454545</v>
          </cell>
          <cell r="CD69">
            <v>2.3560845742424199</v>
          </cell>
          <cell r="CE69">
            <v>2.72752563787878</v>
          </cell>
          <cell r="CF69">
            <v>2.5500308075757498</v>
          </cell>
          <cell r="CG69">
            <v>1.9826631833333299</v>
          </cell>
          <cell r="CH69">
            <v>1.08153694090909</v>
          </cell>
        </row>
        <row r="70">
          <cell r="BA70" t="str">
            <v>S099 - ROBINSON GARUT</v>
          </cell>
          <cell r="BB70">
            <v>3120000000</v>
          </cell>
          <cell r="BC70">
            <v>95.39</v>
          </cell>
          <cell r="BD70">
            <v>22.758250514488701</v>
          </cell>
          <cell r="BE70">
            <v>8.4561318092948703</v>
          </cell>
          <cell r="BF70">
            <v>4.2396240048076903</v>
          </cell>
          <cell r="BG70">
            <v>2.82751025224358</v>
          </cell>
          <cell r="BH70">
            <v>2.7544966830128201</v>
          </cell>
          <cell r="BI70">
            <v>3.1894976266025599</v>
          </cell>
          <cell r="BJ70">
            <v>2.91980899230769</v>
          </cell>
          <cell r="BK70">
            <v>6.0015177778846098</v>
          </cell>
          <cell r="BL70">
            <v>7.2956267701922997</v>
          </cell>
          <cell r="BM70">
            <v>2.2795493858974298</v>
          </cell>
          <cell r="BN70">
            <v>2.46043155673076</v>
          </cell>
          <cell r="BO70">
            <v>2.0268932544871698</v>
          </cell>
          <cell r="BP70">
            <v>2.7658922426282002</v>
          </cell>
          <cell r="BQ70">
            <v>2.80453888333333</v>
          </cell>
          <cell r="BR70">
            <v>4.1032787410256404</v>
          </cell>
          <cell r="BS70">
            <v>6.0399901250000001</v>
          </cell>
          <cell r="BT70">
            <v>2.5456041721153801</v>
          </cell>
          <cell r="BU70">
            <v>1.9490215782051199</v>
          </cell>
          <cell r="BV70">
            <v>1.9807591733974299</v>
          </cell>
          <cell r="BW70">
            <v>1.8396460490384601</v>
          </cell>
          <cell r="BX70">
            <v>2.68042125608974</v>
          </cell>
          <cell r="BY70">
            <v>3.9042559647435802</v>
          </cell>
          <cell r="BZ70">
            <v>3.6155739121794799</v>
          </cell>
          <cell r="CA70">
            <v>1.9275724496794799</v>
          </cell>
          <cell r="CB70">
            <v>1.4129559717948701</v>
          </cell>
          <cell r="CC70">
            <v>1.85448257596153</v>
          </cell>
          <cell r="CD70">
            <v>1.60438760865384</v>
          </cell>
          <cell r="CE70">
            <v>1.9923874112179401</v>
          </cell>
          <cell r="CF70">
            <v>2.6135728137820502</v>
          </cell>
          <cell r="CG70">
            <v>4.1973915698717903</v>
          </cell>
          <cell r="CH70">
            <v>1.10403194198717</v>
          </cell>
        </row>
        <row r="71">
          <cell r="BA71" t="str">
            <v>S100 - ROBINSON CIREBON</v>
          </cell>
          <cell r="BB71">
            <v>1100000000</v>
          </cell>
          <cell r="BC71">
            <v>89.04</v>
          </cell>
          <cell r="BD71">
            <v>14.647659783440901</v>
          </cell>
          <cell r="BE71">
            <v>12.231316456363601</v>
          </cell>
          <cell r="BF71">
            <v>2.7109702699999998</v>
          </cell>
          <cell r="BG71">
            <v>2.30944490636363</v>
          </cell>
          <cell r="BH71">
            <v>1.45412519727272</v>
          </cell>
          <cell r="BI71">
            <v>2.4475756999999998</v>
          </cell>
          <cell r="BJ71">
            <v>2.2697212572727201</v>
          </cell>
          <cell r="BK71">
            <v>7.8196082218181804</v>
          </cell>
          <cell r="BL71">
            <v>7.2815801145454504</v>
          </cell>
          <cell r="BM71">
            <v>2.0928368772727199</v>
          </cell>
          <cell r="BN71">
            <v>1.9002770899999999</v>
          </cell>
          <cell r="BO71">
            <v>1.8834780172727199</v>
          </cell>
          <cell r="BP71">
            <v>1.5553003836363599</v>
          </cell>
          <cell r="BQ71">
            <v>2.2909237572727199</v>
          </cell>
          <cell r="BR71">
            <v>9.0724061436363606</v>
          </cell>
          <cell r="BS71">
            <v>9.3324951081818099</v>
          </cell>
          <cell r="BT71">
            <v>2.1139465754545399</v>
          </cell>
          <cell r="BU71">
            <v>1.83196961454545</v>
          </cell>
          <cell r="BV71">
            <v>1.31727797181818</v>
          </cell>
          <cell r="BW71">
            <v>1.4570227181818101</v>
          </cell>
          <cell r="BX71">
            <v>1.4475689036363599</v>
          </cell>
          <cell r="BY71">
            <v>2.2362429236363601</v>
          </cell>
          <cell r="BZ71">
            <v>2.30474849818181</v>
          </cell>
          <cell r="CA71">
            <v>1.27454826</v>
          </cell>
          <cell r="CB71">
            <v>1.0348658490909</v>
          </cell>
          <cell r="CC71">
            <v>1.2041219999999999</v>
          </cell>
          <cell r="CD71">
            <v>0.80027303090908997</v>
          </cell>
          <cell r="CE71">
            <v>1.1645025763636301</v>
          </cell>
          <cell r="CF71">
            <v>1.4960793309090901</v>
          </cell>
          <cell r="CG71">
            <v>1.5241719736363599</v>
          </cell>
          <cell r="CH71">
            <v>1.1853197918181799</v>
          </cell>
        </row>
        <row r="72">
          <cell r="BA72" t="str">
            <v>S106 - ROBINSON CIBADAK</v>
          </cell>
          <cell r="BB72">
            <v>1750000000</v>
          </cell>
          <cell r="BC72">
            <v>71.94</v>
          </cell>
          <cell r="BD72">
            <v>19.734463533089698</v>
          </cell>
          <cell r="BE72">
            <v>9.7996737417142796</v>
          </cell>
          <cell r="BF72">
            <v>2.2835693737142799</v>
          </cell>
          <cell r="BG72">
            <v>1.7973993708571401</v>
          </cell>
          <cell r="BH72">
            <v>1.50505246171428</v>
          </cell>
          <cell r="BI72">
            <v>1.5426314091428499</v>
          </cell>
          <cell r="BJ72">
            <v>1.8233741474285701</v>
          </cell>
          <cell r="BK72">
            <v>5.04670735714285</v>
          </cell>
          <cell r="BL72">
            <v>5.8120100497142797</v>
          </cell>
          <cell r="BM72">
            <v>1.5332875137142801</v>
          </cell>
          <cell r="BN72">
            <v>2.6759460057142799</v>
          </cell>
          <cell r="BO72">
            <v>2.7108260617142799</v>
          </cell>
          <cell r="BP72">
            <v>2.1495182079999999</v>
          </cell>
          <cell r="BQ72">
            <v>1.63013496971428</v>
          </cell>
          <cell r="BR72">
            <v>3.5749874771428498</v>
          </cell>
          <cell r="BS72">
            <v>4.2158666971428502</v>
          </cell>
          <cell r="BT72">
            <v>1.2430366068571399</v>
          </cell>
          <cell r="BU72">
            <v>1.3189741880000001</v>
          </cell>
          <cell r="BV72">
            <v>1.2008337931428501</v>
          </cell>
          <cell r="BW72">
            <v>1.15673442571428</v>
          </cell>
          <cell r="BX72">
            <v>1.2118146988571401</v>
          </cell>
          <cell r="BY72">
            <v>3.5729617194285699</v>
          </cell>
          <cell r="BZ72">
            <v>2.7900616091428501</v>
          </cell>
          <cell r="CA72">
            <v>1.1342829011428499</v>
          </cell>
          <cell r="CB72">
            <v>1.8839604171428499</v>
          </cell>
          <cell r="CC72">
            <v>1.1649295045714201</v>
          </cell>
          <cell r="CD72">
            <v>1.0061205942857101</v>
          </cell>
          <cell r="CE72">
            <v>1.5147128417142799</v>
          </cell>
          <cell r="CF72">
            <v>1.9578737559999999</v>
          </cell>
          <cell r="CG72">
            <v>1.7471165725714199</v>
          </cell>
          <cell r="CH72">
            <v>0.93549823600000004</v>
          </cell>
        </row>
        <row r="73">
          <cell r="BA73" t="str">
            <v>S205 - ROBINSON SUKABUMI</v>
          </cell>
          <cell r="BB73">
            <v>2980000000</v>
          </cell>
          <cell r="BC73">
            <v>93.19</v>
          </cell>
          <cell r="BD73">
            <v>15.7886083691418</v>
          </cell>
          <cell r="BE73">
            <v>9.38604633087248</v>
          </cell>
          <cell r="BF73">
            <v>2.84349644060402</v>
          </cell>
          <cell r="BG73">
            <v>2.5023756352348898</v>
          </cell>
          <cell r="BH73">
            <v>2.17942379664429</v>
          </cell>
          <cell r="BI73">
            <v>2.5934303375838899</v>
          </cell>
          <cell r="BJ73">
            <v>3.4693104664429502</v>
          </cell>
          <cell r="BK73">
            <v>6.3603358785234798</v>
          </cell>
          <cell r="BL73">
            <v>7.2389862392617399</v>
          </cell>
          <cell r="BM73">
            <v>2.5647079600671101</v>
          </cell>
          <cell r="BN73">
            <v>2.7356998852348902</v>
          </cell>
          <cell r="BO73">
            <v>3.0422326936241602</v>
          </cell>
          <cell r="BP73">
            <v>2.7598612520134198</v>
          </cell>
          <cell r="BQ73">
            <v>2.2356520258389199</v>
          </cell>
          <cell r="BR73">
            <v>2.98924058087248</v>
          </cell>
          <cell r="BS73">
            <v>5.4158775895973097</v>
          </cell>
          <cell r="BT73">
            <v>2.2125532083892598</v>
          </cell>
          <cell r="BU73">
            <v>1.59424610234899</v>
          </cell>
          <cell r="BV73">
            <v>1.6058212704697901</v>
          </cell>
          <cell r="BW73">
            <v>1.3233255124161001</v>
          </cell>
          <cell r="BX73">
            <v>1.6196912197986499</v>
          </cell>
          <cell r="BY73">
            <v>3.5348377463087202</v>
          </cell>
          <cell r="BZ73">
            <v>3.7305012966442899</v>
          </cell>
          <cell r="CA73">
            <v>1.71712622617449</v>
          </cell>
          <cell r="CB73">
            <v>2.0011604429530201</v>
          </cell>
          <cell r="CC73">
            <v>2.32365359697986</v>
          </cell>
          <cell r="CD73">
            <v>1.3459195416107299</v>
          </cell>
          <cell r="CE73">
            <v>1.77818283791946</v>
          </cell>
          <cell r="CF73">
            <v>3.9659687593959698</v>
          </cell>
          <cell r="CG73">
            <v>4.2221266748322099</v>
          </cell>
          <cell r="CH73">
            <v>1.89920969664429</v>
          </cell>
        </row>
        <row r="74">
          <cell r="BA74" t="str">
            <v>S212 - ROBINSON CIMAHI</v>
          </cell>
          <cell r="BB74">
            <v>950000000</v>
          </cell>
          <cell r="BC74">
            <v>78.62</v>
          </cell>
          <cell r="BD74">
            <v>4.7069764871160702</v>
          </cell>
          <cell r="BE74">
            <v>8.1718452126315704</v>
          </cell>
          <cell r="BF74">
            <v>2.2550280505263101</v>
          </cell>
          <cell r="BG74">
            <v>2.74150035263157</v>
          </cell>
          <cell r="BH74">
            <v>2.6129672863157798</v>
          </cell>
          <cell r="BI74">
            <v>2.6958660905263101</v>
          </cell>
          <cell r="BJ74">
            <v>4.7294221473684201</v>
          </cell>
          <cell r="BK74">
            <v>6.4630732610526298</v>
          </cell>
          <cell r="BL74">
            <v>8.0345242210526298</v>
          </cell>
          <cell r="BM74">
            <v>2.8146942663157799</v>
          </cell>
          <cell r="BN74">
            <v>2.1422537589473598</v>
          </cell>
          <cell r="BO74">
            <v>3.62163517473684</v>
          </cell>
          <cell r="BP74">
            <v>2.8497611284210498</v>
          </cell>
          <cell r="BQ74">
            <v>1.4160113136842101</v>
          </cell>
          <cell r="BR74">
            <v>2.4136385347368399</v>
          </cell>
          <cell r="BS74">
            <v>3.4321855368421001</v>
          </cell>
          <cell r="BT74">
            <v>1.6974674136842101</v>
          </cell>
          <cell r="BU74">
            <v>1.10534858421052</v>
          </cell>
          <cell r="BV74">
            <v>1.0932646126315699</v>
          </cell>
          <cell r="BW74">
            <v>0.78202080210526304</v>
          </cell>
          <cell r="BX74">
            <v>1.3010550526315701</v>
          </cell>
          <cell r="BY74">
            <v>3.1254802800000001</v>
          </cell>
          <cell r="BZ74">
            <v>3.1041735199999998</v>
          </cell>
          <cell r="CA74">
            <v>0.80624824736842104</v>
          </cell>
          <cell r="CB74">
            <v>1.2808618894736801</v>
          </cell>
          <cell r="CC74">
            <v>1.14739396105263</v>
          </cell>
          <cell r="CD74">
            <v>0.77911101368420999</v>
          </cell>
          <cell r="CE74">
            <v>0.73281337684210501</v>
          </cell>
          <cell r="CF74">
            <v>2.2760974768421001</v>
          </cell>
          <cell r="CG74">
            <v>1.5459061989473599</v>
          </cell>
          <cell r="CH74">
            <v>1.45160766315789</v>
          </cell>
        </row>
        <row r="75">
          <cell r="BA75" t="str">
            <v>S213 - ROBINSON MALANG</v>
          </cell>
          <cell r="BB75">
            <v>1200000000</v>
          </cell>
          <cell r="BC75">
            <v>76.28</v>
          </cell>
          <cell r="BD75">
            <v>3.9068556329416202</v>
          </cell>
          <cell r="BE75">
            <v>10.4694091675</v>
          </cell>
          <cell r="BF75">
            <v>1.6689012541666599</v>
          </cell>
          <cell r="BG75">
            <v>2.1071515700000001</v>
          </cell>
          <cell r="BH75">
            <v>2.40358041833333</v>
          </cell>
          <cell r="BI75">
            <v>1.94051088583333</v>
          </cell>
          <cell r="BJ75">
            <v>2.5032464550000002</v>
          </cell>
          <cell r="BK75">
            <v>3.7592535283333302</v>
          </cell>
          <cell r="BL75">
            <v>6.9712158341666601</v>
          </cell>
          <cell r="BM75">
            <v>4.2362550691666598</v>
          </cell>
          <cell r="BN75">
            <v>3.2591779891666599</v>
          </cell>
          <cell r="BO75">
            <v>2.9889024608333301</v>
          </cell>
          <cell r="BP75">
            <v>2.6303753575000002</v>
          </cell>
          <cell r="BQ75">
            <v>2.9718068766666601</v>
          </cell>
          <cell r="BR75">
            <v>3.2492008399999999</v>
          </cell>
          <cell r="BS75">
            <v>7.5230540775000003</v>
          </cell>
          <cell r="BT75">
            <v>1.4865432525</v>
          </cell>
          <cell r="BU75">
            <v>0.86790583666666599</v>
          </cell>
          <cell r="BV75">
            <v>0.90542245333333304</v>
          </cell>
          <cell r="BW75">
            <v>1.0159753524999999</v>
          </cell>
          <cell r="BX75">
            <v>1.23648603833333</v>
          </cell>
          <cell r="BY75">
            <v>1.63617920083333</v>
          </cell>
          <cell r="BZ75">
            <v>2.6985715008333302</v>
          </cell>
          <cell r="CA75">
            <v>0.54828056416666604</v>
          </cell>
          <cell r="CB75">
            <v>0.36343769333333298</v>
          </cell>
          <cell r="CC75">
            <v>0.74861509000000004</v>
          </cell>
          <cell r="CD75">
            <v>0.60568925083333303</v>
          </cell>
          <cell r="CE75">
            <v>1.32284568333333</v>
          </cell>
          <cell r="CF75">
            <v>1.63711349583333</v>
          </cell>
          <cell r="CG75">
            <v>1.9467302099999999</v>
          </cell>
          <cell r="CH75">
            <v>0.58065391</v>
          </cell>
        </row>
        <row r="76">
          <cell r="BA76" t="str">
            <v>S216 - ROBINSON GRESIK</v>
          </cell>
          <cell r="BB76">
            <v>930000000</v>
          </cell>
          <cell r="BC76">
            <v>93.04</v>
          </cell>
          <cell r="BD76">
            <v>2.4022555930051901</v>
          </cell>
          <cell r="BE76">
            <v>13.0557471053763</v>
          </cell>
          <cell r="BF76">
            <v>1.2697978989247301</v>
          </cell>
          <cell r="BG76">
            <v>1.1100248784946201</v>
          </cell>
          <cell r="BH76">
            <v>1.37083727741935</v>
          </cell>
          <cell r="BI76">
            <v>1.44604671290322</v>
          </cell>
          <cell r="BJ76">
            <v>2.4967982258064501</v>
          </cell>
          <cell r="BK76">
            <v>6.1300854591397798</v>
          </cell>
          <cell r="BL76">
            <v>6.2198612451612902</v>
          </cell>
          <cell r="BM76">
            <v>3.3346095795698898</v>
          </cell>
          <cell r="BN76">
            <v>3.3671957763440798</v>
          </cell>
          <cell r="BO76">
            <v>3.5645236956989201</v>
          </cell>
          <cell r="BP76">
            <v>3.3267334483870901</v>
          </cell>
          <cell r="BQ76">
            <v>2.5883114172043</v>
          </cell>
          <cell r="BR76">
            <v>4.9230815322580597</v>
          </cell>
          <cell r="BS76">
            <v>8.7032552924731093</v>
          </cell>
          <cell r="BT76">
            <v>1.9497427602150501</v>
          </cell>
          <cell r="BU76">
            <v>3.1379561430107499</v>
          </cell>
          <cell r="BV76">
            <v>1.6928305419354801</v>
          </cell>
          <cell r="BW76">
            <v>1.7086911215053699</v>
          </cell>
          <cell r="BX76">
            <v>1.5328258365591301</v>
          </cell>
          <cell r="BY76">
            <v>2.63689566344086</v>
          </cell>
          <cell r="BZ76">
            <v>3.2384400193548299</v>
          </cell>
          <cell r="CA76">
            <v>0.70055083010752595</v>
          </cell>
          <cell r="CB76">
            <v>1.55594844301075</v>
          </cell>
          <cell r="CC76">
            <v>0.89991782795698905</v>
          </cell>
          <cell r="CD76">
            <v>1.0463275344086</v>
          </cell>
          <cell r="CE76">
            <v>1.8632269268817201</v>
          </cell>
          <cell r="CF76">
            <v>2.0852572870967698</v>
          </cell>
          <cell r="CG76">
            <v>4.2514322559139703</v>
          </cell>
          <cell r="CH76">
            <v>1.83044132258064</v>
          </cell>
        </row>
        <row r="77">
          <cell r="BA77" t="str">
            <v>S220 - ROBINSON BALI</v>
          </cell>
          <cell r="BB77">
            <v>1910000000</v>
          </cell>
          <cell r="BC77">
            <v>83.96</v>
          </cell>
          <cell r="BD77">
            <v>13.5593057709433</v>
          </cell>
          <cell r="BE77">
            <v>7.4672048554973802</v>
          </cell>
          <cell r="BF77">
            <v>2.5025129183246002</v>
          </cell>
          <cell r="BG77">
            <v>3.7149793869109899</v>
          </cell>
          <cell r="BH77">
            <v>2.7894458356020899</v>
          </cell>
          <cell r="BI77">
            <v>2.7741831664921399</v>
          </cell>
          <cell r="BJ77">
            <v>2.40498905078534</v>
          </cell>
          <cell r="BK77">
            <v>4.0332877083769603</v>
          </cell>
          <cell r="BL77">
            <v>6.2822241047120402</v>
          </cell>
          <cell r="BM77">
            <v>1.5856181712041799</v>
          </cell>
          <cell r="BN77">
            <v>1.9860721869109901</v>
          </cell>
          <cell r="BO77">
            <v>1.9433678816753901</v>
          </cell>
          <cell r="BP77">
            <v>1.44138988795811</v>
          </cell>
          <cell r="BQ77">
            <v>1.6988479445026099</v>
          </cell>
          <cell r="BR77">
            <v>4.6718375162303598</v>
          </cell>
          <cell r="BS77">
            <v>7.2837849910994699</v>
          </cell>
          <cell r="BT77">
            <v>1.8020196261780099</v>
          </cell>
          <cell r="BU77">
            <v>4.9603735916230303</v>
          </cell>
          <cell r="BV77">
            <v>1.5515420408376901</v>
          </cell>
          <cell r="BW77">
            <v>1.63539744293193</v>
          </cell>
          <cell r="BX77">
            <v>3.7113380712041799</v>
          </cell>
          <cell r="BY77">
            <v>3.1200070607329802</v>
          </cell>
          <cell r="BZ77">
            <v>4.2625298696335001</v>
          </cell>
          <cell r="CA77">
            <v>2.80558683926701</v>
          </cell>
          <cell r="CB77">
            <v>1.45030055287958</v>
          </cell>
          <cell r="CE77">
            <v>0.85701191465968496</v>
          </cell>
          <cell r="CF77">
            <v>2.2090711240837599</v>
          </cell>
          <cell r="CG77">
            <v>2.0693074926701498</v>
          </cell>
          <cell r="CH77">
            <v>0.94871834450261705</v>
          </cell>
        </row>
        <row r="78">
          <cell r="BA78" t="str">
            <v>S223 - ROBINSON KRIAN</v>
          </cell>
          <cell r="BB78">
            <v>929900000</v>
          </cell>
          <cell r="BC78">
            <v>83.9</v>
          </cell>
          <cell r="BD78">
            <v>10.1669131189706</v>
          </cell>
          <cell r="BE78">
            <v>11.810406359823601</v>
          </cell>
          <cell r="BF78">
            <v>2.3230530347349099</v>
          </cell>
          <cell r="BG78">
            <v>1.2376577072803501</v>
          </cell>
          <cell r="BH78">
            <v>1.65810517797612</v>
          </cell>
          <cell r="BI78">
            <v>1.4113896644800501</v>
          </cell>
          <cell r="BJ78">
            <v>1.68688627594364</v>
          </cell>
          <cell r="BK78">
            <v>5.1391847478223402</v>
          </cell>
          <cell r="BL78">
            <v>7.3031689170878504</v>
          </cell>
          <cell r="BM78">
            <v>4.9444711345305903</v>
          </cell>
          <cell r="BN78">
            <v>5.9840472244327296</v>
          </cell>
          <cell r="BO78">
            <v>4.8137271706635101</v>
          </cell>
          <cell r="BP78">
            <v>3.8204103226153299</v>
          </cell>
          <cell r="BQ78">
            <v>1.07970060544144</v>
          </cell>
          <cell r="BR78">
            <v>7.5053138595547901</v>
          </cell>
          <cell r="BS78">
            <v>3.28578039466609</v>
          </cell>
          <cell r="BT78">
            <v>0.82854026024303595</v>
          </cell>
          <cell r="BU78">
            <v>1.0316609130013901</v>
          </cell>
          <cell r="BV78">
            <v>0.88300876545865103</v>
          </cell>
          <cell r="BW78">
            <v>0.88295179374126198</v>
          </cell>
          <cell r="BX78">
            <v>1.1975418044951001</v>
          </cell>
          <cell r="BY78">
            <v>1.9950330315087601</v>
          </cell>
          <cell r="BZ78">
            <v>2.3213348134207901</v>
          </cell>
          <cell r="CA78">
            <v>0.77236006559845105</v>
          </cell>
          <cell r="CB78">
            <v>1.1802682557264199</v>
          </cell>
          <cell r="CC78">
            <v>0.98960815141413006</v>
          </cell>
          <cell r="CD78">
            <v>0.66254150123669198</v>
          </cell>
          <cell r="CE78">
            <v>0.68910379073018602</v>
          </cell>
          <cell r="CF78">
            <v>1.8282414238090099</v>
          </cell>
          <cell r="CG78">
            <v>2.3589537477147999</v>
          </cell>
          <cell r="CH78">
            <v>2.2774897311538802</v>
          </cell>
        </row>
        <row r="79">
          <cell r="BA79" t="str">
            <v>S226 - ROBINSON TANJUNG PINANG</v>
          </cell>
          <cell r="BB79">
            <v>800000000</v>
          </cell>
          <cell r="BC79">
            <v>83.44</v>
          </cell>
          <cell r="BD79">
            <v>3.28820387520254</v>
          </cell>
          <cell r="BE79">
            <v>10.74983986</v>
          </cell>
          <cell r="BF79">
            <v>1.8250424750000001</v>
          </cell>
          <cell r="BG79">
            <v>1.53744815125</v>
          </cell>
          <cell r="BH79">
            <v>1.6581872687500001</v>
          </cell>
          <cell r="BI79">
            <v>1.55486073375</v>
          </cell>
          <cell r="BJ79">
            <v>2.0742430024999998</v>
          </cell>
          <cell r="BK79">
            <v>4.9174843137500002</v>
          </cell>
          <cell r="BL79">
            <v>9.5649768887499995</v>
          </cell>
          <cell r="BM79">
            <v>1.1920663199999999</v>
          </cell>
          <cell r="BN79">
            <v>1.4487067737499999</v>
          </cell>
          <cell r="BO79">
            <v>1.48475854125</v>
          </cell>
          <cell r="BP79">
            <v>1.3819239225</v>
          </cell>
          <cell r="BQ79">
            <v>1.5060754862500001</v>
          </cell>
          <cell r="BR79">
            <v>5.5786764375000004</v>
          </cell>
          <cell r="BS79">
            <v>6.7499203625000002</v>
          </cell>
          <cell r="BT79">
            <v>1.6431030225000001</v>
          </cell>
          <cell r="BU79">
            <v>1.62492457625</v>
          </cell>
          <cell r="BV79">
            <v>1.31992651375</v>
          </cell>
          <cell r="BW79">
            <v>1.0154459025</v>
          </cell>
          <cell r="BX79">
            <v>1.32904674875</v>
          </cell>
          <cell r="BY79">
            <v>2.2793787724999999</v>
          </cell>
          <cell r="BZ79">
            <v>4.267020585</v>
          </cell>
          <cell r="CA79">
            <v>0.91568094624999996</v>
          </cell>
          <cell r="CB79">
            <v>1.1285970887500001</v>
          </cell>
          <cell r="CC79">
            <v>1.0775790375000001</v>
          </cell>
          <cell r="CD79">
            <v>0.58656013875000002</v>
          </cell>
          <cell r="CE79">
            <v>3.2823779900000001</v>
          </cell>
          <cell r="CF79">
            <v>3.0266238437499999</v>
          </cell>
          <cell r="CG79">
            <v>5.1406584899999999</v>
          </cell>
          <cell r="CH79">
            <v>1.5775150849999999</v>
          </cell>
        </row>
        <row r="80">
          <cell r="BA80" t="str">
            <v>S227 - ROBINSON SIDOARJO II</v>
          </cell>
          <cell r="BB80">
            <v>1460000000</v>
          </cell>
          <cell r="BC80">
            <v>77.72</v>
          </cell>
          <cell r="BD80">
            <v>16.22465135561</v>
          </cell>
          <cell r="BE80">
            <v>9.1656469520547894</v>
          </cell>
          <cell r="BF80">
            <v>2.3232678753424598</v>
          </cell>
          <cell r="BG80">
            <v>1.87170123013698</v>
          </cell>
          <cell r="BH80">
            <v>2.4620176404109499</v>
          </cell>
          <cell r="BI80">
            <v>2.3768414876712298</v>
          </cell>
          <cell r="BJ80">
            <v>2.3903104821917802</v>
          </cell>
          <cell r="BK80">
            <v>3.8344505219178</v>
          </cell>
          <cell r="BL80">
            <v>10.523067739041</v>
          </cell>
          <cell r="BM80">
            <v>1.86834485273972</v>
          </cell>
          <cell r="BN80">
            <v>2.6386589657534198</v>
          </cell>
          <cell r="BO80">
            <v>1.87445042739726</v>
          </cell>
          <cell r="BP80">
            <v>2.86517222602739</v>
          </cell>
          <cell r="BQ80">
            <v>1.5797093815068399</v>
          </cell>
          <cell r="BR80">
            <v>3.54222690958904</v>
          </cell>
          <cell r="BS80">
            <v>8.2867663712328703</v>
          </cell>
          <cell r="BT80">
            <v>1.1161393623287601</v>
          </cell>
          <cell r="BU80">
            <v>1.0487254013698599</v>
          </cell>
          <cell r="BV80">
            <v>1.47484740136986</v>
          </cell>
          <cell r="BW80">
            <v>1.1496321054794501</v>
          </cell>
          <cell r="BX80">
            <v>1.20742620547945</v>
          </cell>
          <cell r="BY80">
            <v>2.1426763479452</v>
          </cell>
          <cell r="BZ80">
            <v>2.23250789109589</v>
          </cell>
          <cell r="CA80">
            <v>0.62903792191780805</v>
          </cell>
          <cell r="CB80">
            <v>1.28305911780821</v>
          </cell>
          <cell r="CC80">
            <v>1.2804636890410901</v>
          </cell>
          <cell r="CD80">
            <v>0.81130100958904094</v>
          </cell>
          <cell r="CE80">
            <v>0.93675672260273901</v>
          </cell>
          <cell r="CF80">
            <v>1.8381699308219099</v>
          </cell>
          <cell r="CG80">
            <v>1.98874019657534</v>
          </cell>
          <cell r="CH80">
            <v>0.97418550890410904</v>
          </cell>
        </row>
        <row r="81">
          <cell r="BA81" t="str">
            <v>S229 - ROBINSON BALI II</v>
          </cell>
          <cell r="BB81">
            <v>420000000</v>
          </cell>
          <cell r="BC81">
            <v>75.27</v>
          </cell>
          <cell r="BD81">
            <v>15.1498679205854</v>
          </cell>
          <cell r="BE81">
            <v>9.8569932380952299</v>
          </cell>
          <cell r="BF81">
            <v>1.95503193095238</v>
          </cell>
          <cell r="BG81">
            <v>2.5701748214285698</v>
          </cell>
          <cell r="BH81">
            <v>3.0528761499999999</v>
          </cell>
          <cell r="BI81">
            <v>2.8605480309523799</v>
          </cell>
          <cell r="BJ81">
            <v>2.79433506666666</v>
          </cell>
          <cell r="BK81">
            <v>3.5538844333333302</v>
          </cell>
          <cell r="BL81">
            <v>6.6910490595237997</v>
          </cell>
          <cell r="BM81">
            <v>1.1906846095238</v>
          </cell>
          <cell r="BN81">
            <v>1.2391960404761899</v>
          </cell>
          <cell r="BO81">
            <v>1.2558884095238001</v>
          </cell>
          <cell r="BP81">
            <v>1.0183161380952299</v>
          </cell>
          <cell r="BQ81">
            <v>1.5219005523809499</v>
          </cell>
          <cell r="BR81">
            <v>3.9398340071428501</v>
          </cell>
          <cell r="BS81">
            <v>6.2623061547618999</v>
          </cell>
          <cell r="BT81">
            <v>1.76519850238095</v>
          </cell>
          <cell r="BU81">
            <v>4.30388167857142</v>
          </cell>
          <cell r="BV81">
            <v>3.8749926666666599</v>
          </cell>
          <cell r="BW81">
            <v>3.81067115714285</v>
          </cell>
          <cell r="BX81">
            <v>1.4178805880952301</v>
          </cell>
          <cell r="BY81">
            <v>2.3375696404761901</v>
          </cell>
          <cell r="BZ81">
            <v>3.6096065047619001</v>
          </cell>
          <cell r="CA81">
            <v>2.3340516428571401</v>
          </cell>
          <cell r="CB81">
            <v>2.0502683928571401</v>
          </cell>
        </row>
        <row r="82">
          <cell r="BA82" t="str">
            <v>S230 - ROBINSON BATAM III (PANBILL)</v>
          </cell>
          <cell r="BB82">
            <v>1790000000</v>
          </cell>
          <cell r="BC82">
            <v>108.96</v>
          </cell>
          <cell r="BD82">
            <v>10.028486826697799</v>
          </cell>
          <cell r="BE82">
            <v>10.2170507262569</v>
          </cell>
          <cell r="BF82">
            <v>2.8485269273743001</v>
          </cell>
          <cell r="BG82">
            <v>2.57181832402234</v>
          </cell>
          <cell r="BH82">
            <v>2.0345596648044602</v>
          </cell>
          <cell r="BI82">
            <v>3.79830458100558</v>
          </cell>
          <cell r="BJ82">
            <v>2.76219709497206</v>
          </cell>
          <cell r="BK82">
            <v>4.4706856983240204</v>
          </cell>
          <cell r="BL82">
            <v>7.5288060335195501</v>
          </cell>
          <cell r="BM82">
            <v>2.3365921787709398</v>
          </cell>
          <cell r="BN82">
            <v>2.2718305027932901</v>
          </cell>
          <cell r="BO82">
            <v>2.5274579329608899</v>
          </cell>
          <cell r="BP82">
            <v>2.06121793296089</v>
          </cell>
          <cell r="BQ82">
            <v>2.0952756424581001</v>
          </cell>
          <cell r="BR82">
            <v>5.31635787709497</v>
          </cell>
          <cell r="BS82">
            <v>7.8079709497206702</v>
          </cell>
          <cell r="BT82">
            <v>2.27252832402234</v>
          </cell>
          <cell r="BU82">
            <v>2.3242367597765301</v>
          </cell>
          <cell r="BV82">
            <v>1.84525882681564</v>
          </cell>
          <cell r="BW82">
            <v>1.35836648044692</v>
          </cell>
          <cell r="BX82">
            <v>2.6575783240223401</v>
          </cell>
          <cell r="BY82">
            <v>5.0586333519553</v>
          </cell>
          <cell r="BZ82">
            <v>5.0670501117318398</v>
          </cell>
          <cell r="CA82">
            <v>2.3858137988826802</v>
          </cell>
          <cell r="CB82">
            <v>4.0411432402234597</v>
          </cell>
          <cell r="CC82">
            <v>5.9364107821229002</v>
          </cell>
          <cell r="CD82">
            <v>2.5537784357541802</v>
          </cell>
          <cell r="CE82">
            <v>3.2716737430167502</v>
          </cell>
          <cell r="CF82">
            <v>3.7078393296089298</v>
          </cell>
          <cell r="CG82">
            <v>3.9298577653631201</v>
          </cell>
          <cell r="CH82">
            <v>1.90424810055865</v>
          </cell>
        </row>
        <row r="83">
          <cell r="BA83" t="str">
            <v>***SUB TOTAL***</v>
          </cell>
          <cell r="BB83">
            <v>29199900000</v>
          </cell>
          <cell r="BC83">
            <v>87.992999999999995</v>
          </cell>
          <cell r="BD83">
            <v>13.063000000000001</v>
          </cell>
          <cell r="BE83">
            <v>8.8160000000000007</v>
          </cell>
          <cell r="BF83">
            <v>2.738</v>
          </cell>
          <cell r="BG83">
            <v>2.4580000000000002</v>
          </cell>
          <cell r="BH83">
            <v>2.282</v>
          </cell>
          <cell r="BI83">
            <v>2.39</v>
          </cell>
          <cell r="BJ83">
            <v>2.6659999999999999</v>
          </cell>
          <cell r="BK83">
            <v>5.0540000000000003</v>
          </cell>
          <cell r="BL83">
            <v>7.3129999999999997</v>
          </cell>
          <cell r="BM83">
            <v>2.4550000000000001</v>
          </cell>
          <cell r="BN83">
            <v>2.6259999999999999</v>
          </cell>
          <cell r="BO83">
            <v>2.6509999999999998</v>
          </cell>
          <cell r="BP83">
            <v>2.4870000000000001</v>
          </cell>
          <cell r="BQ83">
            <v>2.1440000000000001</v>
          </cell>
          <cell r="BR83">
            <v>4.4870000000000001</v>
          </cell>
          <cell r="BS83">
            <v>6.2240000000000002</v>
          </cell>
          <cell r="BT83">
            <v>1.9490000000000001</v>
          </cell>
          <cell r="BU83">
            <v>2.2850000000000001</v>
          </cell>
          <cell r="BV83">
            <v>1.768</v>
          </cell>
          <cell r="BW83">
            <v>1.5629999999999999</v>
          </cell>
          <cell r="BX83">
            <v>2.0230000000000001</v>
          </cell>
          <cell r="BY83">
            <v>3.4169999999999998</v>
          </cell>
          <cell r="BZ83">
            <v>3.669</v>
          </cell>
          <cell r="CA83">
            <v>1.7889999999999999</v>
          </cell>
          <cell r="CB83">
            <v>1.702</v>
          </cell>
          <cell r="CC83">
            <v>1.53</v>
          </cell>
          <cell r="CD83">
            <v>1.075</v>
          </cell>
          <cell r="CE83">
            <v>1.6830000000000001</v>
          </cell>
          <cell r="CF83">
            <v>2.5150000000000001</v>
          </cell>
          <cell r="CG83">
            <v>2.9060000000000001</v>
          </cell>
          <cell r="CH83">
            <v>1.327</v>
          </cell>
          <cell r="CI83">
            <v>0</v>
          </cell>
        </row>
        <row r="85">
          <cell r="BA85" t="str">
            <v>Group RC</v>
          </cell>
        </row>
        <row r="86">
          <cell r="BA86" t="str">
            <v>O041 - ORANGEMART MEDAN</v>
          </cell>
          <cell r="BB86">
            <v>1620000000</v>
          </cell>
          <cell r="BC86">
            <v>91.43</v>
          </cell>
          <cell r="BD86">
            <v>4.9094440104963102</v>
          </cell>
          <cell r="BE86">
            <v>10.964460975308601</v>
          </cell>
          <cell r="BF86">
            <v>2.2949865851851801</v>
          </cell>
          <cell r="BG86">
            <v>2.13998839506172</v>
          </cell>
          <cell r="BH86">
            <v>2.2417017611111101</v>
          </cell>
          <cell r="BI86">
            <v>2.0293535098765401</v>
          </cell>
          <cell r="BJ86">
            <v>3.2212281981481401</v>
          </cell>
          <cell r="BK86">
            <v>6.8853632759259202</v>
          </cell>
          <cell r="BL86">
            <v>7.5512026166666599</v>
          </cell>
          <cell r="BM86">
            <v>2.04036642901234</v>
          </cell>
          <cell r="BN86">
            <v>2.66471968888888</v>
          </cell>
          <cell r="BO86">
            <v>2.4300963037036998</v>
          </cell>
          <cell r="BP86">
            <v>2.25135478148148</v>
          </cell>
          <cell r="BQ86">
            <v>2.2010433876543201</v>
          </cell>
          <cell r="BR86">
            <v>8.1648823333333294</v>
          </cell>
          <cell r="BS86">
            <v>5.7539576129629602</v>
          </cell>
          <cell r="BT86">
            <v>2.1630197191358</v>
          </cell>
          <cell r="BU86">
            <v>2.8527717709876499</v>
          </cell>
          <cell r="BV86">
            <v>1.79073119382716</v>
          </cell>
          <cell r="BW86">
            <v>1.75683645864197</v>
          </cell>
          <cell r="BX86">
            <v>1.9452549648148101</v>
          </cell>
          <cell r="BY86">
            <v>2.5951744395061702</v>
          </cell>
          <cell r="BZ86">
            <v>2.9375952975308599</v>
          </cell>
          <cell r="CA86">
            <v>1.7995841919753</v>
          </cell>
          <cell r="CB86">
            <v>1.3722559925925899</v>
          </cell>
          <cell r="CC86">
            <v>1.2110868703703701</v>
          </cell>
          <cell r="CD86">
            <v>1.01728990679012</v>
          </cell>
          <cell r="CE86">
            <v>1.20753570123456</v>
          </cell>
          <cell r="CF86">
            <v>2.3541777660493799</v>
          </cell>
          <cell r="CG86">
            <v>2.60076794567901</v>
          </cell>
          <cell r="CH86">
            <v>0.99048310493827096</v>
          </cell>
        </row>
        <row r="87">
          <cell r="BA87" t="str">
            <v>RS66 - ROBINSON ANDALAS</v>
          </cell>
          <cell r="BB87">
            <v>4350000000</v>
          </cell>
          <cell r="BC87">
            <v>73.150000000000006</v>
          </cell>
          <cell r="BD87">
            <v>8.0112677803105203</v>
          </cell>
          <cell r="BE87">
            <v>6.24105636413793</v>
          </cell>
          <cell r="BF87">
            <v>2.3597591124137902</v>
          </cell>
          <cell r="BG87">
            <v>2.39046814160919</v>
          </cell>
          <cell r="BH87">
            <v>2.1636603193103401</v>
          </cell>
          <cell r="BI87">
            <v>1.9464543958620599</v>
          </cell>
          <cell r="BJ87">
            <v>2.26269939172413</v>
          </cell>
          <cell r="BK87">
            <v>3.5124759114942501</v>
          </cell>
          <cell r="BL87">
            <v>7.9996471312643598</v>
          </cell>
          <cell r="BM87">
            <v>1.95820483425287</v>
          </cell>
          <cell r="BN87">
            <v>1.7888689609195401</v>
          </cell>
          <cell r="BO87">
            <v>1.6200796200000001</v>
          </cell>
          <cell r="BP87">
            <v>1.89880558114942</v>
          </cell>
          <cell r="BQ87">
            <v>2.0231587367816002</v>
          </cell>
          <cell r="BR87">
            <v>3.91571920160919</v>
          </cell>
          <cell r="BS87">
            <v>5.5054650880459697</v>
          </cell>
          <cell r="BT87">
            <v>1.92092179011494</v>
          </cell>
          <cell r="BU87">
            <v>1.3999518190804501</v>
          </cell>
          <cell r="BV87">
            <v>1.5940667422988499</v>
          </cell>
          <cell r="BW87">
            <v>1.69354413264367</v>
          </cell>
          <cell r="BX87">
            <v>1.8394139903448199</v>
          </cell>
          <cell r="BY87">
            <v>1.96765432022988</v>
          </cell>
          <cell r="BZ87">
            <v>2.0954763726436698</v>
          </cell>
          <cell r="CA87">
            <v>1.2302864577011401</v>
          </cell>
          <cell r="CB87">
            <v>1.1931444268965501</v>
          </cell>
          <cell r="CC87">
            <v>1.42725110206896</v>
          </cell>
          <cell r="CD87">
            <v>1.2530348333333301</v>
          </cell>
          <cell r="CE87">
            <v>1.89115467701149</v>
          </cell>
          <cell r="CF87">
            <v>3.2630645222988499</v>
          </cell>
          <cell r="CG87">
            <v>1.7841266668965501</v>
          </cell>
          <cell r="CH87">
            <v>1.00879635517241</v>
          </cell>
        </row>
        <row r="88">
          <cell r="BA88" t="str">
            <v>RS91 - ROBINSON ABEPURA</v>
          </cell>
          <cell r="BB88">
            <v>2520000000</v>
          </cell>
          <cell r="BC88">
            <v>83.99</v>
          </cell>
          <cell r="BD88">
            <v>21.014123212550601</v>
          </cell>
          <cell r="BE88">
            <v>5.6462884301587302</v>
          </cell>
          <cell r="BF88">
            <v>2.3145242511904698</v>
          </cell>
          <cell r="BG88">
            <v>2.6448347099206302</v>
          </cell>
          <cell r="BH88">
            <v>2.32796102619047</v>
          </cell>
          <cell r="BI88">
            <v>2.2417082253968199</v>
          </cell>
          <cell r="BJ88">
            <v>3.08480749325396</v>
          </cell>
          <cell r="BK88">
            <v>7.4207038591269798</v>
          </cell>
          <cell r="BL88">
            <v>7.31278979365079</v>
          </cell>
          <cell r="BM88">
            <v>2.0535191734126901</v>
          </cell>
          <cell r="BN88">
            <v>1.73602507103174</v>
          </cell>
          <cell r="BO88">
            <v>1.63244813809523</v>
          </cell>
          <cell r="BP88">
            <v>1.5819861281745999</v>
          </cell>
          <cell r="BQ88">
            <v>2.1870478531746</v>
          </cell>
          <cell r="BR88">
            <v>3.2168012769841199</v>
          </cell>
          <cell r="BS88">
            <v>3.9244281099206302</v>
          </cell>
          <cell r="BT88">
            <v>2.9029791972222201</v>
          </cell>
          <cell r="BU88">
            <v>2.1467772043650699</v>
          </cell>
          <cell r="BV88">
            <v>2.2335069829365</v>
          </cell>
          <cell r="BW88">
            <v>2.3357452559523799</v>
          </cell>
          <cell r="BX88">
            <v>2.2478072063491998</v>
          </cell>
          <cell r="BY88">
            <v>3.0337907734126901</v>
          </cell>
          <cell r="BZ88">
            <v>3.4271858460317399</v>
          </cell>
          <cell r="CA88">
            <v>2.9188894484126902</v>
          </cell>
          <cell r="CB88">
            <v>2.5618732749999999</v>
          </cell>
          <cell r="CC88">
            <v>1.17560168253968</v>
          </cell>
          <cell r="CD88">
            <v>1.3159297103174601</v>
          </cell>
          <cell r="CE88">
            <v>1.42506414682539</v>
          </cell>
          <cell r="CF88">
            <v>2.8929715630952302</v>
          </cell>
          <cell r="CG88">
            <v>2.3143377325396801</v>
          </cell>
          <cell r="CH88">
            <v>1.73059068888888</v>
          </cell>
        </row>
        <row r="89">
          <cell r="BA89" t="str">
            <v>RS94 - ROBINSON SAMARINDA TC</v>
          </cell>
          <cell r="BB89">
            <v>1100000000</v>
          </cell>
          <cell r="BC89">
            <v>81.86</v>
          </cell>
          <cell r="BD89">
            <v>15.82063175377</v>
          </cell>
          <cell r="BE89">
            <v>7.4451704890909003</v>
          </cell>
          <cell r="BF89">
            <v>2.4383636700000002</v>
          </cell>
          <cell r="BG89">
            <v>3.1157503554545398</v>
          </cell>
          <cell r="BH89">
            <v>2.2289881045454498</v>
          </cell>
          <cell r="BI89">
            <v>1.9205391418181801</v>
          </cell>
          <cell r="BJ89">
            <v>2.5412629636363602</v>
          </cell>
          <cell r="BK89">
            <v>5.0608001209090903</v>
          </cell>
          <cell r="BL89">
            <v>6.0662649318181803</v>
          </cell>
          <cell r="BM89">
            <v>2.22688510818181</v>
          </cell>
          <cell r="BN89">
            <v>1.56399829</v>
          </cell>
          <cell r="BO89">
            <v>1.4342626390908999</v>
          </cell>
          <cell r="BP89">
            <v>1.74117585363636</v>
          </cell>
          <cell r="BQ89">
            <v>2.7967251190909002</v>
          </cell>
          <cell r="BR89">
            <v>6.0852146881818099</v>
          </cell>
          <cell r="BS89">
            <v>8.8235272690908992</v>
          </cell>
          <cell r="BT89">
            <v>2.0784741499999999</v>
          </cell>
          <cell r="BU89">
            <v>2.2724927290908998</v>
          </cell>
          <cell r="BV89">
            <v>2.1147768490908998</v>
          </cell>
          <cell r="BW89">
            <v>1.6129104999999999</v>
          </cell>
          <cell r="BX89">
            <v>1.4156100300000001</v>
          </cell>
          <cell r="BY89">
            <v>2.1914892509090902</v>
          </cell>
          <cell r="BZ89">
            <v>2.9187221027272701</v>
          </cell>
          <cell r="CA89">
            <v>1.32883931272727</v>
          </cell>
          <cell r="CB89">
            <v>1.26756137181818</v>
          </cell>
          <cell r="CC89">
            <v>1.00558869454545</v>
          </cell>
          <cell r="CD89">
            <v>1.1319509063636299</v>
          </cell>
          <cell r="CE89">
            <v>1.6484446681818099</v>
          </cell>
          <cell r="CF89">
            <v>2.2780959099999998</v>
          </cell>
          <cell r="CG89">
            <v>1.6269237281818101</v>
          </cell>
          <cell r="CH89">
            <v>1.4757264918181801</v>
          </cell>
        </row>
        <row r="90">
          <cell r="BA90" t="str">
            <v>S058 - ROBINSON MEDAN II</v>
          </cell>
          <cell r="BB90">
            <v>769900000</v>
          </cell>
          <cell r="BC90">
            <v>81.209999999999994</v>
          </cell>
          <cell r="BD90">
            <v>8.8234996833074693</v>
          </cell>
          <cell r="BE90">
            <v>10.201491293674501</v>
          </cell>
          <cell r="BF90">
            <v>1.6529956111183199</v>
          </cell>
          <cell r="BG90">
            <v>1.6658591193661501</v>
          </cell>
          <cell r="BH90">
            <v>2.1110634316144901</v>
          </cell>
          <cell r="BI90">
            <v>1.97089397843875</v>
          </cell>
          <cell r="BJ90">
            <v>2.7625579166125398</v>
          </cell>
          <cell r="BK90">
            <v>6.6992282984803202</v>
          </cell>
          <cell r="BL90">
            <v>9.1342387751655991</v>
          </cell>
          <cell r="BM90">
            <v>5.7879127652941902</v>
          </cell>
          <cell r="BN90">
            <v>3.01783098064683</v>
          </cell>
          <cell r="BO90">
            <v>2.7135286361865099</v>
          </cell>
          <cell r="BP90">
            <v>2.5167561657358002</v>
          </cell>
          <cell r="BQ90">
            <v>1.40961112871801</v>
          </cell>
          <cell r="BR90">
            <v>4.8237203753734201</v>
          </cell>
          <cell r="BS90">
            <v>4.7522265346148798</v>
          </cell>
          <cell r="BT90">
            <v>2.6558037602286002</v>
          </cell>
          <cell r="BU90">
            <v>1.2747657215222701</v>
          </cell>
          <cell r="BV90">
            <v>1.53702032211975</v>
          </cell>
          <cell r="BW90">
            <v>1.09668882452266</v>
          </cell>
          <cell r="BX90">
            <v>1.38929934147291</v>
          </cell>
          <cell r="BY90">
            <v>3.5017185478633501</v>
          </cell>
          <cell r="BZ90">
            <v>3.3119512092479502</v>
          </cell>
          <cell r="CA90">
            <v>1.1821582634108301</v>
          </cell>
          <cell r="CB90">
            <v>0.53733852448369901</v>
          </cell>
          <cell r="CE90">
            <v>0.15579886738537399</v>
          </cell>
          <cell r="CF90">
            <v>1.05643063774516</v>
          </cell>
          <cell r="CG90">
            <v>1.8254709403818601</v>
          </cell>
          <cell r="CH90">
            <v>0.468797437329523</v>
          </cell>
        </row>
        <row r="91">
          <cell r="BA91" t="str">
            <v>S077 - ROBINSON BUKIT TINGGI - JAM GADANG</v>
          </cell>
          <cell r="BB91">
            <v>920000000</v>
          </cell>
          <cell r="BC91">
            <v>68.319999999999993</v>
          </cell>
          <cell r="BD91">
            <v>16.363115839705198</v>
          </cell>
          <cell r="BE91">
            <v>5.3682041684782602</v>
          </cell>
          <cell r="BF91">
            <v>1.4613603673913</v>
          </cell>
          <cell r="BG91">
            <v>2.2703732260869498</v>
          </cell>
          <cell r="BH91">
            <v>1.5526919173913001</v>
          </cell>
          <cell r="BI91">
            <v>1.6435997586956499</v>
          </cell>
          <cell r="BJ91">
            <v>2.5303091760869498</v>
          </cell>
          <cell r="BK91">
            <v>4.2413026065217299</v>
          </cell>
          <cell r="BL91">
            <v>8.8249705010869501</v>
          </cell>
          <cell r="BM91">
            <v>1.3151865760869501</v>
          </cell>
          <cell r="BN91">
            <v>1.7997067043478201</v>
          </cell>
          <cell r="BO91">
            <v>1.3912446695652101</v>
          </cell>
          <cell r="BP91">
            <v>1.62799654456521</v>
          </cell>
          <cell r="BQ91">
            <v>1.5721102891304299</v>
          </cell>
          <cell r="BR91">
            <v>6.3228607217391302</v>
          </cell>
          <cell r="BS91">
            <v>3.6163443195652101</v>
          </cell>
          <cell r="BT91">
            <v>5.2404955684782601</v>
          </cell>
          <cell r="BU91">
            <v>0.96907016956521697</v>
          </cell>
          <cell r="BV91">
            <v>0.81092552826086906</v>
          </cell>
          <cell r="BW91">
            <v>0.88018615</v>
          </cell>
          <cell r="BX91">
            <v>1.3963228641304299</v>
          </cell>
          <cell r="BY91">
            <v>1.2629892793478199</v>
          </cell>
          <cell r="BZ91">
            <v>1.3125800597826001</v>
          </cell>
          <cell r="CA91">
            <v>0.715939411956521</v>
          </cell>
          <cell r="CB91">
            <v>0.472499769565217</v>
          </cell>
          <cell r="CC91">
            <v>0.63102532065217298</v>
          </cell>
          <cell r="CD91">
            <v>0.51697684673913002</v>
          </cell>
          <cell r="CE91">
            <v>0.70526631413043395</v>
          </cell>
          <cell r="CF91">
            <v>1.4505646054347801</v>
          </cell>
          <cell r="CG91">
            <v>5.39953171413043</v>
          </cell>
          <cell r="CH91">
            <v>1.02097571956521</v>
          </cell>
        </row>
        <row r="92">
          <cell r="BA92" t="str">
            <v>S081 - ROBINSON PLAZA BONTANG</v>
          </cell>
          <cell r="BB92">
            <v>2130000000</v>
          </cell>
          <cell r="BC92">
            <v>68.260000000000005</v>
          </cell>
          <cell r="BD92">
            <v>12.655259222366301</v>
          </cell>
          <cell r="BE92">
            <v>6.2611016746478798</v>
          </cell>
          <cell r="BF92">
            <v>1.8914710140844999</v>
          </cell>
          <cell r="BG92">
            <v>1.6501709333333301</v>
          </cell>
          <cell r="BH92">
            <v>1.69317642347417</v>
          </cell>
          <cell r="BI92">
            <v>1.86344661173708</v>
          </cell>
          <cell r="BJ92">
            <v>1.8592043755868499</v>
          </cell>
          <cell r="BK92">
            <v>4.0464503413145501</v>
          </cell>
          <cell r="BL92">
            <v>7.4521781178403703</v>
          </cell>
          <cell r="BM92">
            <v>1.1342661596244099</v>
          </cell>
          <cell r="BN92">
            <v>1.1179623582159599</v>
          </cell>
          <cell r="BO92">
            <v>0.946070277464788</v>
          </cell>
          <cell r="BP92">
            <v>1.3094941211267599</v>
          </cell>
          <cell r="BQ92">
            <v>1.7641767131455299</v>
          </cell>
          <cell r="BR92">
            <v>3.16423066948356</v>
          </cell>
          <cell r="BS92">
            <v>9.6599573962441294</v>
          </cell>
          <cell r="BT92">
            <v>2.3788197389671302</v>
          </cell>
          <cell r="BU92">
            <v>1.7139651328638399</v>
          </cell>
          <cell r="BV92">
            <v>1.9862530436619701</v>
          </cell>
          <cell r="BW92">
            <v>1.2483506647887299</v>
          </cell>
          <cell r="BX92">
            <v>1.27551356901408</v>
          </cell>
          <cell r="BY92">
            <v>2.29402648732394</v>
          </cell>
          <cell r="BZ92">
            <v>1.7870266258215901</v>
          </cell>
          <cell r="CA92">
            <v>0.91158816525821496</v>
          </cell>
          <cell r="CB92">
            <v>1.80288756995305</v>
          </cell>
          <cell r="CC92">
            <v>1.5209804361502299</v>
          </cell>
          <cell r="CD92">
            <v>0.76908423004694804</v>
          </cell>
          <cell r="CE92">
            <v>1.0717793511736999</v>
          </cell>
          <cell r="CF92">
            <v>1.3659098046948299</v>
          </cell>
          <cell r="CG92">
            <v>1.3345122319248801</v>
          </cell>
          <cell r="CH92">
            <v>0.98995904272300395</v>
          </cell>
        </row>
        <row r="93">
          <cell r="BA93" t="str">
            <v>S045 - ROBINSON JAMBI</v>
          </cell>
          <cell r="BB93">
            <v>1140000000</v>
          </cell>
          <cell r="BC93">
            <v>64.069999999999993</v>
          </cell>
          <cell r="BD93">
            <v>17.3488500331501</v>
          </cell>
          <cell r="BE93">
            <v>5.1151912552631504</v>
          </cell>
          <cell r="BF93">
            <v>2.61745545614035</v>
          </cell>
          <cell r="BG93">
            <v>2.44558814561403</v>
          </cell>
          <cell r="BH93">
            <v>1.85985643508771</v>
          </cell>
          <cell r="BI93">
            <v>2.2679278517543802</v>
          </cell>
          <cell r="BJ93">
            <v>3.4821541657894701</v>
          </cell>
          <cell r="BK93">
            <v>7.2183314385964898</v>
          </cell>
          <cell r="BL93">
            <v>5.5753549754385903</v>
          </cell>
          <cell r="BM93">
            <v>1.86956288947368</v>
          </cell>
          <cell r="BN93">
            <v>1.8754656938596399</v>
          </cell>
          <cell r="BO93">
            <v>2.28182294210526</v>
          </cell>
          <cell r="BP93">
            <v>2.7261929105263101</v>
          </cell>
          <cell r="BQ93">
            <v>1.6247827833333299</v>
          </cell>
          <cell r="BR93">
            <v>4.2543312622806999</v>
          </cell>
          <cell r="BS93">
            <v>5.6017101166666601</v>
          </cell>
          <cell r="BT93">
            <v>1.89578709210526</v>
          </cell>
          <cell r="BU93">
            <v>1.48184836666666</v>
          </cell>
          <cell r="BV93">
            <v>0.99018931929824505</v>
          </cell>
          <cell r="BW93">
            <v>0.87423621929824502</v>
          </cell>
          <cell r="BX93">
            <v>0.89694128508771898</v>
          </cell>
          <cell r="BY93">
            <v>1.10845461842105</v>
          </cell>
          <cell r="BZ93">
            <v>1.52453913333333</v>
          </cell>
          <cell r="CA93">
            <v>0.80458113947368404</v>
          </cell>
          <cell r="CB93">
            <v>0.53673350350877103</v>
          </cell>
          <cell r="CC93">
            <v>0.46323326666666598</v>
          </cell>
          <cell r="CD93">
            <v>0.38819303421052598</v>
          </cell>
          <cell r="CE93">
            <v>0.47559715000000002</v>
          </cell>
          <cell r="CF93">
            <v>0.87457069824561395</v>
          </cell>
          <cell r="CG93">
            <v>0.64107445350877101</v>
          </cell>
          <cell r="CH93">
            <v>0.30012829824561399</v>
          </cell>
        </row>
        <row r="94">
          <cell r="BA94" t="str">
            <v>S048 - ROBINSON LAMPUNG</v>
          </cell>
          <cell r="BB94">
            <v>650000000</v>
          </cell>
          <cell r="BC94">
            <v>109.06</v>
          </cell>
          <cell r="BD94">
            <v>30.177680279343001</v>
          </cell>
          <cell r="BE94">
            <v>4.9894548615384604</v>
          </cell>
          <cell r="BF94">
            <v>1.5068586769230701</v>
          </cell>
          <cell r="BG94">
            <v>2.7730836753846102</v>
          </cell>
          <cell r="BH94">
            <v>1.51809421846153</v>
          </cell>
          <cell r="BI94">
            <v>1.7780446538461501</v>
          </cell>
          <cell r="BJ94">
            <v>3.01821401692307</v>
          </cell>
          <cell r="BK94">
            <v>7.6600318723076901</v>
          </cell>
          <cell r="BL94">
            <v>8.9877430092307602</v>
          </cell>
          <cell r="BM94">
            <v>4.3650700876922999</v>
          </cell>
          <cell r="BN94">
            <v>4.7671166876923001</v>
          </cell>
          <cell r="BO94">
            <v>5.7306323076923</v>
          </cell>
          <cell r="BP94">
            <v>5.9101149076923001</v>
          </cell>
          <cell r="BQ94">
            <v>2.6569014261538402</v>
          </cell>
          <cell r="BR94">
            <v>2.6247433199999999</v>
          </cell>
          <cell r="BS94">
            <v>3.4584180323076898</v>
          </cell>
          <cell r="BT94">
            <v>1.6816531476923</v>
          </cell>
          <cell r="BU94">
            <v>1.3831126892307599</v>
          </cell>
          <cell r="BV94">
            <v>1.48124866461538</v>
          </cell>
          <cell r="BW94">
            <v>1.3346088046153799</v>
          </cell>
          <cell r="BX94">
            <v>1.8472706953846101</v>
          </cell>
          <cell r="BY94">
            <v>2.52083106307692</v>
          </cell>
          <cell r="BZ94">
            <v>2.57518164923076</v>
          </cell>
          <cell r="CA94">
            <v>0.95452124000000005</v>
          </cell>
          <cell r="CB94">
            <v>1.0248109569230699</v>
          </cell>
          <cell r="CC94">
            <v>1.07117943692307</v>
          </cell>
          <cell r="CD94">
            <v>0.82978229230769196</v>
          </cell>
          <cell r="CE94">
            <v>7.1833532938461504</v>
          </cell>
          <cell r="CF94">
            <v>8.0628153446153803</v>
          </cell>
          <cell r="CG94">
            <v>7.7818949369230701</v>
          </cell>
          <cell r="CH94">
            <v>7.5807303876922996</v>
          </cell>
        </row>
        <row r="95">
          <cell r="BA95" t="str">
            <v>S051 - ROBINSON BALIKPAPAN</v>
          </cell>
          <cell r="BB95">
            <v>1190000000</v>
          </cell>
          <cell r="BC95">
            <v>71.08</v>
          </cell>
          <cell r="BD95">
            <v>18.324835492002901</v>
          </cell>
          <cell r="BE95">
            <v>7.93063514957983</v>
          </cell>
          <cell r="BF95">
            <v>1.9987770042016799</v>
          </cell>
          <cell r="BG95">
            <v>2.2623821966386499</v>
          </cell>
          <cell r="BH95">
            <v>2.2756112663865502</v>
          </cell>
          <cell r="BI95">
            <v>1.83255422605042</v>
          </cell>
          <cell r="BJ95">
            <v>2.9058696142857099</v>
          </cell>
          <cell r="BK95">
            <v>3.6119400151260499</v>
          </cell>
          <cell r="BL95">
            <v>9.4654104512604995</v>
          </cell>
          <cell r="BM95">
            <v>1.8422834151260501</v>
          </cell>
          <cell r="BN95">
            <v>2.1244740663865498</v>
          </cell>
          <cell r="BO95">
            <v>2.0069008369747801</v>
          </cell>
          <cell r="BP95">
            <v>2.0938652605042001</v>
          </cell>
          <cell r="BQ95">
            <v>2.2240035428571399</v>
          </cell>
          <cell r="BR95">
            <v>3.3699875453781498</v>
          </cell>
          <cell r="BS95">
            <v>6.7284501033613404</v>
          </cell>
          <cell r="BT95">
            <v>1.75462650504201</v>
          </cell>
          <cell r="BU95">
            <v>1.4145511857142801</v>
          </cell>
          <cell r="BV95">
            <v>1.7563387252100799</v>
          </cell>
          <cell r="BW95">
            <v>1.0521069739495701</v>
          </cell>
          <cell r="BX95">
            <v>1.60424444705882</v>
          </cell>
          <cell r="BY95">
            <v>1.7472172899159599</v>
          </cell>
          <cell r="BZ95">
            <v>1.2943675882352901</v>
          </cell>
          <cell r="CA95">
            <v>0.65860076470588202</v>
          </cell>
          <cell r="CB95">
            <v>0.73362628655462103</v>
          </cell>
          <cell r="CC95">
            <v>0.94904898571428498</v>
          </cell>
          <cell r="CD95">
            <v>0.84448109075630196</v>
          </cell>
          <cell r="CE95">
            <v>0.96333947731092395</v>
          </cell>
          <cell r="CF95">
            <v>1.3079651504201599</v>
          </cell>
          <cell r="CG95">
            <v>1.14703368487394</v>
          </cell>
          <cell r="CH95">
            <v>1.17459291008403</v>
          </cell>
        </row>
        <row r="96">
          <cell r="BA96" t="str">
            <v>S052 - ROBINSON PANGKAL PINANG</v>
          </cell>
          <cell r="BB96">
            <v>990000000</v>
          </cell>
          <cell r="BC96">
            <v>78.94</v>
          </cell>
          <cell r="BD96">
            <v>-6.8066170790609899</v>
          </cell>
          <cell r="BE96">
            <v>8.3013240535353496</v>
          </cell>
          <cell r="BF96">
            <v>1.74654165454545</v>
          </cell>
          <cell r="BG96">
            <v>1.89565132323232</v>
          </cell>
          <cell r="BH96">
            <v>1.9272131848484799</v>
          </cell>
          <cell r="BI96">
            <v>1.6878299121212099</v>
          </cell>
          <cell r="BJ96">
            <v>1.9670484686868599</v>
          </cell>
          <cell r="BK96">
            <v>5.46648633434343</v>
          </cell>
          <cell r="BL96">
            <v>7.1343969010101</v>
          </cell>
          <cell r="BM96">
            <v>1.8968238616161599</v>
          </cell>
          <cell r="BN96">
            <v>1.60946184949494</v>
          </cell>
          <cell r="BO96">
            <v>1.6312991949494899</v>
          </cell>
          <cell r="BP96">
            <v>1.9195353535353501</v>
          </cell>
          <cell r="BQ96">
            <v>2.1571145020202001</v>
          </cell>
          <cell r="BR96">
            <v>12.9946120757575</v>
          </cell>
          <cell r="BS96">
            <v>5.1652201202020196</v>
          </cell>
          <cell r="BT96">
            <v>1.2934874858585801</v>
          </cell>
          <cell r="BU96">
            <v>1.3826050191919099</v>
          </cell>
          <cell r="BV96">
            <v>0.99646070505050499</v>
          </cell>
          <cell r="BW96">
            <v>1.34917775454545</v>
          </cell>
          <cell r="BX96">
            <v>2.0027958757575699</v>
          </cell>
          <cell r="BY96">
            <v>2.9684240717171702</v>
          </cell>
          <cell r="BZ96">
            <v>2.4144424808080802</v>
          </cell>
          <cell r="CA96">
            <v>0.92168432121212096</v>
          </cell>
          <cell r="CB96">
            <v>0.97078954444444399</v>
          </cell>
          <cell r="CC96">
            <v>0.90335705050505</v>
          </cell>
          <cell r="CD96">
            <v>0.68605285959595896</v>
          </cell>
          <cell r="CE96">
            <v>1.45794617171717</v>
          </cell>
          <cell r="CF96">
            <v>1.6121791070706999</v>
          </cell>
          <cell r="CG96">
            <v>1.49175747070707</v>
          </cell>
          <cell r="CH96">
            <v>0.98481211919191902</v>
          </cell>
        </row>
        <row r="97">
          <cell r="BA97" t="str">
            <v>S055 - ROBINSON SAMARINDA</v>
          </cell>
          <cell r="BB97">
            <v>810000000</v>
          </cell>
          <cell r="BC97">
            <v>57.67</v>
          </cell>
          <cell r="BD97">
            <v>16.201911234345999</v>
          </cell>
          <cell r="BE97">
            <v>5.8744490518518502</v>
          </cell>
          <cell r="BF97">
            <v>1.9120214469135799</v>
          </cell>
          <cell r="BG97">
            <v>1.85174984814814</v>
          </cell>
          <cell r="BH97">
            <v>2.0574967777777702</v>
          </cell>
          <cell r="BI97">
            <v>1.81379197160493</v>
          </cell>
          <cell r="BJ97">
            <v>2.2203697395061699</v>
          </cell>
          <cell r="BK97">
            <v>4.5823372728395002</v>
          </cell>
          <cell r="BL97">
            <v>5.0118946580246897</v>
          </cell>
          <cell r="BM97">
            <v>1.3511023604938199</v>
          </cell>
          <cell r="BN97">
            <v>2.22732159876543</v>
          </cell>
          <cell r="BO97">
            <v>1.83850442716049</v>
          </cell>
          <cell r="BP97">
            <v>1.43622828024691</v>
          </cell>
          <cell r="BQ97">
            <v>1.9028389716049301</v>
          </cell>
          <cell r="BR97">
            <v>2.47683922098765</v>
          </cell>
          <cell r="BS97">
            <v>6.5178485271604902</v>
          </cell>
          <cell r="BT97">
            <v>1.28141834444444</v>
          </cell>
          <cell r="BU97">
            <v>1.36910214938271</v>
          </cell>
          <cell r="BV97">
            <v>1.1642478864197501</v>
          </cell>
          <cell r="BW97">
            <v>0.96826795802469101</v>
          </cell>
          <cell r="BX97">
            <v>0.76852945925925897</v>
          </cell>
          <cell r="BY97">
            <v>1.8153284888888801</v>
          </cell>
          <cell r="BZ97">
            <v>1.21343846049382</v>
          </cell>
          <cell r="CA97">
            <v>0.55791259382715996</v>
          </cell>
          <cell r="CB97">
            <v>0.66497508148148099</v>
          </cell>
          <cell r="CC97">
            <v>0.72388501111111103</v>
          </cell>
          <cell r="CD97">
            <v>0.470917245679012</v>
          </cell>
          <cell r="CE97">
            <v>0.71599373580246894</v>
          </cell>
          <cell r="CF97">
            <v>1.8667315074074</v>
          </cell>
          <cell r="CG97">
            <v>1.0168755074074001</v>
          </cell>
        </row>
        <row r="98">
          <cell r="BA98" t="str">
            <v>S060 - ROBINSON TARAKAN</v>
          </cell>
          <cell r="BB98">
            <v>880000000</v>
          </cell>
          <cell r="BC98">
            <v>90.3</v>
          </cell>
          <cell r="BD98">
            <v>20.617287277408501</v>
          </cell>
          <cell r="BE98">
            <v>7.4615557034090898</v>
          </cell>
          <cell r="BF98">
            <v>2.2075344102272698</v>
          </cell>
          <cell r="BG98">
            <v>2.0693667738636301</v>
          </cell>
          <cell r="BH98">
            <v>1.6974637022727199</v>
          </cell>
          <cell r="BI98">
            <v>1.91433809204545</v>
          </cell>
          <cell r="BJ98">
            <v>2.8606627409090901</v>
          </cell>
          <cell r="BK98">
            <v>4.7675463625000001</v>
          </cell>
          <cell r="BL98">
            <v>6.7789519102272697</v>
          </cell>
          <cell r="BM98">
            <v>1.4760635738636301</v>
          </cell>
          <cell r="BN98">
            <v>1.6920755249999999</v>
          </cell>
          <cell r="BO98">
            <v>1.9269486409090899</v>
          </cell>
          <cell r="BP98">
            <v>1.7712871511363599</v>
          </cell>
          <cell r="BQ98">
            <v>3.21391192840909</v>
          </cell>
          <cell r="BR98">
            <v>5.5475945636363599</v>
          </cell>
          <cell r="BS98">
            <v>6.4957383409090896</v>
          </cell>
          <cell r="BT98">
            <v>1.4153174238636299</v>
          </cell>
          <cell r="BU98">
            <v>2.5989498000000002</v>
          </cell>
          <cell r="BV98">
            <v>2.3542145170454498</v>
          </cell>
          <cell r="BW98">
            <v>2.4055241022727198</v>
          </cell>
          <cell r="BX98">
            <v>3.4630819943181801</v>
          </cell>
          <cell r="BY98">
            <v>5.1200845818181797</v>
          </cell>
          <cell r="BZ98">
            <v>3.3039784318181802</v>
          </cell>
          <cell r="CA98">
            <v>1.2117330920454501</v>
          </cell>
          <cell r="CB98">
            <v>1.15009113295454</v>
          </cell>
          <cell r="CC98">
            <v>1.03113889545454</v>
          </cell>
          <cell r="CD98">
            <v>0.97566561818181796</v>
          </cell>
          <cell r="CE98">
            <v>1.6296541170454499</v>
          </cell>
          <cell r="CF98">
            <v>3.7109681715909</v>
          </cell>
          <cell r="CG98">
            <v>6.6246846238636303</v>
          </cell>
          <cell r="CH98">
            <v>1.4251375102272701</v>
          </cell>
        </row>
        <row r="99">
          <cell r="BA99" t="str">
            <v>S062 - ROBINSON MEDAN III</v>
          </cell>
          <cell r="BB99">
            <v>690000000</v>
          </cell>
          <cell r="BC99">
            <v>106.01</v>
          </cell>
          <cell r="BD99">
            <v>-1.1518378388774899</v>
          </cell>
          <cell r="BE99">
            <v>10.088470423188401</v>
          </cell>
          <cell r="BF99">
            <v>2.73381711884057</v>
          </cell>
          <cell r="BG99">
            <v>3.6352005391304298</v>
          </cell>
          <cell r="BH99">
            <v>3.3423443217391302</v>
          </cell>
          <cell r="BI99">
            <v>3.00499866956521</v>
          </cell>
          <cell r="BJ99">
            <v>3.5059182449275301</v>
          </cell>
          <cell r="BK99">
            <v>5.17901013333333</v>
          </cell>
          <cell r="BL99">
            <v>7.46740925507246</v>
          </cell>
          <cell r="BM99">
            <v>3.6762942985507201</v>
          </cell>
          <cell r="BN99">
            <v>4.6264682681159401</v>
          </cell>
          <cell r="BO99">
            <v>5.2404632942028897</v>
          </cell>
          <cell r="BP99">
            <v>3.5400490913043399</v>
          </cell>
          <cell r="BQ99">
            <v>1.95466708840579</v>
          </cell>
          <cell r="BR99">
            <v>4.0149846028985499</v>
          </cell>
          <cell r="BS99">
            <v>4.7444919130434702</v>
          </cell>
          <cell r="BT99">
            <v>3.5400527507246302</v>
          </cell>
          <cell r="BU99">
            <v>2.08104095507246</v>
          </cell>
          <cell r="BV99">
            <v>2.6130652855072398</v>
          </cell>
          <cell r="BW99">
            <v>2.5907372768115899</v>
          </cell>
          <cell r="BX99">
            <v>2.7977559985507199</v>
          </cell>
          <cell r="BY99">
            <v>3.3165242028985502</v>
          </cell>
          <cell r="BZ99">
            <v>3.2475193913043401</v>
          </cell>
          <cell r="CA99">
            <v>2.3887919608695598</v>
          </cell>
          <cell r="CB99">
            <v>1.59373198260869</v>
          </cell>
          <cell r="CC99">
            <v>1.90485619130434</v>
          </cell>
          <cell r="CD99">
            <v>1.79230043913043</v>
          </cell>
          <cell r="CE99">
            <v>2.35151889855072</v>
          </cell>
          <cell r="CF99">
            <v>2.7938693420289802</v>
          </cell>
          <cell r="CG99">
            <v>3.7293079289855</v>
          </cell>
          <cell r="CH99">
            <v>2.5147142188405698</v>
          </cell>
        </row>
        <row r="100">
          <cell r="BA100" t="str">
            <v>S063 - ROBINSON BANJARMASIN II</v>
          </cell>
          <cell r="BB100">
            <v>630000000</v>
          </cell>
          <cell r="BC100">
            <v>90.42</v>
          </cell>
          <cell r="BD100">
            <v>14.3099811652068</v>
          </cell>
          <cell r="BE100">
            <v>7.9831501079364999</v>
          </cell>
          <cell r="BF100">
            <v>4.0761400460317398</v>
          </cell>
          <cell r="BG100">
            <v>2.1741222793650699</v>
          </cell>
          <cell r="BH100">
            <v>2.69793193650793</v>
          </cell>
          <cell r="BI100">
            <v>2.0170094380952301</v>
          </cell>
          <cell r="BJ100">
            <v>3.30790044444444</v>
          </cell>
          <cell r="BK100">
            <v>4.8155772111111101</v>
          </cell>
          <cell r="BL100">
            <v>7.89552356507936</v>
          </cell>
          <cell r="BM100">
            <v>1.8980279301587299</v>
          </cell>
          <cell r="BN100">
            <v>1.9587701349206299</v>
          </cell>
          <cell r="BO100">
            <v>3.1952833047619</v>
          </cell>
          <cell r="BP100">
            <v>1.5678137365079301</v>
          </cell>
          <cell r="BQ100">
            <v>1.3462497222222201</v>
          </cell>
          <cell r="BR100">
            <v>4.5282417666666603</v>
          </cell>
          <cell r="BS100">
            <v>11.639112896825299</v>
          </cell>
          <cell r="BT100">
            <v>1.5143350587301501</v>
          </cell>
          <cell r="BU100">
            <v>1.65667801904761</v>
          </cell>
          <cell r="BV100">
            <v>1.5690866825396801</v>
          </cell>
          <cell r="BW100">
            <v>1.3705679873015799</v>
          </cell>
          <cell r="BX100">
            <v>1.2645148873015799</v>
          </cell>
          <cell r="BY100">
            <v>2.94304247936507</v>
          </cell>
          <cell r="BZ100">
            <v>3.1770163317460298</v>
          </cell>
          <cell r="CA100">
            <v>1.41648042539682</v>
          </cell>
          <cell r="CB100">
            <v>1.3053098412698401</v>
          </cell>
          <cell r="CC100">
            <v>1.8978657301587301</v>
          </cell>
          <cell r="CD100">
            <v>1.1273383571428499</v>
          </cell>
          <cell r="CE100">
            <v>1.78760209047619</v>
          </cell>
          <cell r="CF100">
            <v>3.0234557301587301</v>
          </cell>
          <cell r="CG100">
            <v>3.1319097460317402</v>
          </cell>
          <cell r="CH100">
            <v>2.1305197682539601</v>
          </cell>
        </row>
        <row r="101">
          <cell r="BA101" t="str">
            <v>S079 - ROBINSON MAKASAR</v>
          </cell>
          <cell r="BB101">
            <v>1560000000</v>
          </cell>
          <cell r="BC101">
            <v>74.05</v>
          </cell>
          <cell r="BD101">
            <v>12.094884477406501</v>
          </cell>
          <cell r="BE101">
            <v>9.9529764205128206</v>
          </cell>
          <cell r="BF101">
            <v>2.1132868782051202</v>
          </cell>
          <cell r="BG101">
            <v>2.1675258506410202</v>
          </cell>
          <cell r="BH101">
            <v>1.8592899961538401</v>
          </cell>
          <cell r="BI101">
            <v>2.06097844935897</v>
          </cell>
          <cell r="BJ101">
            <v>2.47984139294871</v>
          </cell>
          <cell r="BK101">
            <v>4.4834508121794796</v>
          </cell>
          <cell r="BL101">
            <v>4.5265744448717902</v>
          </cell>
          <cell r="BM101">
            <v>1.9966894724358899</v>
          </cell>
          <cell r="BN101">
            <v>1.9949292025640999</v>
          </cell>
          <cell r="BO101">
            <v>1.8609717365384599</v>
          </cell>
          <cell r="BP101">
            <v>1.8424913211538401</v>
          </cell>
          <cell r="BQ101">
            <v>2.5695644935897399</v>
          </cell>
          <cell r="BR101">
            <v>5.9669960538461497</v>
          </cell>
          <cell r="BS101">
            <v>7.2670843243589696</v>
          </cell>
          <cell r="BT101">
            <v>1.7033056756410201</v>
          </cell>
          <cell r="BU101">
            <v>1.9300130532051201</v>
          </cell>
          <cell r="BV101">
            <v>1.6887200019230699</v>
          </cell>
          <cell r="BW101">
            <v>1.21510857435897</v>
          </cell>
          <cell r="BX101">
            <v>1.9356459102564101</v>
          </cell>
          <cell r="BY101">
            <v>1.40273597179487</v>
          </cell>
          <cell r="BZ101">
            <v>6.0951304205128203</v>
          </cell>
          <cell r="CA101">
            <v>1.1284268403846101</v>
          </cell>
          <cell r="CB101">
            <v>1.2592153512820501</v>
          </cell>
          <cell r="CC101">
            <v>0.53833127884615295</v>
          </cell>
          <cell r="CD101">
            <v>0.53593765192307596</v>
          </cell>
          <cell r="CE101">
            <v>0.55380540833333303</v>
          </cell>
          <cell r="CF101">
            <v>0.92217309999999997</v>
          </cell>
        </row>
        <row r="102">
          <cell r="BA102" t="str">
            <v>S080 - ROBINSON PLAZA DUMAI</v>
          </cell>
          <cell r="BB102">
            <v>940000000</v>
          </cell>
          <cell r="BC102">
            <v>89.09</v>
          </cell>
          <cell r="BD102">
            <v>15.0026043700841</v>
          </cell>
          <cell r="BE102">
            <v>7.2286062021276498</v>
          </cell>
          <cell r="BF102">
            <v>2.3463029999999998</v>
          </cell>
          <cell r="BG102">
            <v>2.1569091585106301</v>
          </cell>
          <cell r="BH102">
            <v>1.9193832117021199</v>
          </cell>
          <cell r="BI102">
            <v>1.36550565</v>
          </cell>
          <cell r="BJ102">
            <v>2.42560213404255</v>
          </cell>
          <cell r="BK102">
            <v>8.7385153170212693</v>
          </cell>
          <cell r="BL102">
            <v>5.0824214095744598</v>
          </cell>
          <cell r="BM102">
            <v>1.7559443351063799</v>
          </cell>
          <cell r="BN102">
            <v>1.4798468287233999</v>
          </cell>
          <cell r="BO102">
            <v>1.5776605074468</v>
          </cell>
          <cell r="BP102">
            <v>1.6664246287233999</v>
          </cell>
          <cell r="BQ102">
            <v>2.0584003893617</v>
          </cell>
          <cell r="BR102">
            <v>7.4104763521276498</v>
          </cell>
          <cell r="BS102">
            <v>8.6753429287233992</v>
          </cell>
          <cell r="BT102">
            <v>1.4922158925531901</v>
          </cell>
          <cell r="BU102">
            <v>1.7870054117021199</v>
          </cell>
          <cell r="BV102">
            <v>1.90430110638297</v>
          </cell>
          <cell r="BW102">
            <v>2.2293901680851</v>
          </cell>
          <cell r="BX102">
            <v>1.71309010638297</v>
          </cell>
          <cell r="BY102">
            <v>3.0847385138297798</v>
          </cell>
          <cell r="BZ102">
            <v>2.8088974670212701</v>
          </cell>
          <cell r="CA102">
            <v>1.4492486882978699</v>
          </cell>
          <cell r="CB102">
            <v>1.1946318968085099</v>
          </cell>
          <cell r="CC102">
            <v>1.2184497159574399</v>
          </cell>
          <cell r="CD102">
            <v>1.1141069606382901</v>
          </cell>
          <cell r="CE102">
            <v>1.3112505127659499</v>
          </cell>
          <cell r="CF102">
            <v>2.3413078212765899</v>
          </cell>
          <cell r="CG102">
            <v>2.18474187978723</v>
          </cell>
          <cell r="CH102">
            <v>7.3656468425531898</v>
          </cell>
        </row>
        <row r="103">
          <cell r="BA103" t="str">
            <v>S086 - ROBINSON KERINCI</v>
          </cell>
          <cell r="BB103">
            <v>860000000</v>
          </cell>
          <cell r="BC103">
            <v>80.33</v>
          </cell>
          <cell r="BD103">
            <v>13.304001634939199</v>
          </cell>
          <cell r="BE103">
            <v>6.9808918162790601</v>
          </cell>
          <cell r="BF103">
            <v>2.5486175255813901</v>
          </cell>
          <cell r="BG103">
            <v>1.7400588488372</v>
          </cell>
          <cell r="BH103">
            <v>2.4547881430232499</v>
          </cell>
          <cell r="BI103">
            <v>2.1137188976744099</v>
          </cell>
          <cell r="BJ103">
            <v>2.9455341034883702</v>
          </cell>
          <cell r="BK103">
            <v>5.3145932523255803</v>
          </cell>
          <cell r="BL103">
            <v>6.1579255744186003</v>
          </cell>
          <cell r="BM103">
            <v>2.2678324848837201</v>
          </cell>
          <cell r="BN103">
            <v>2.4367374534883699</v>
          </cell>
          <cell r="BO103">
            <v>2.0470131976744099</v>
          </cell>
          <cell r="BP103">
            <v>2.1708761581395302</v>
          </cell>
          <cell r="BQ103">
            <v>2.4134432616278998</v>
          </cell>
          <cell r="BR103">
            <v>3.1109498232558099</v>
          </cell>
          <cell r="BS103">
            <v>4.7563441034883702</v>
          </cell>
          <cell r="BT103">
            <v>1.2339801569767399</v>
          </cell>
          <cell r="BU103">
            <v>1.4135145348837199</v>
          </cell>
          <cell r="BV103">
            <v>1.6974177372093</v>
          </cell>
          <cell r="BW103">
            <v>1.3259139197674401</v>
          </cell>
          <cell r="BX103">
            <v>1.51611198023255</v>
          </cell>
          <cell r="BY103">
            <v>1.94936568837209</v>
          </cell>
          <cell r="BZ103">
            <v>2.1324912953488302</v>
          </cell>
          <cell r="CA103">
            <v>1.2070427511627899</v>
          </cell>
          <cell r="CB103">
            <v>1.20842832674418</v>
          </cell>
          <cell r="CC103">
            <v>1.44391048953488</v>
          </cell>
          <cell r="CD103">
            <v>1.0921719093023201</v>
          </cell>
          <cell r="CE103">
            <v>1.39355329418604</v>
          </cell>
          <cell r="CF103">
            <v>5.40990167209302</v>
          </cell>
          <cell r="CG103">
            <v>5.1645598825581303</v>
          </cell>
          <cell r="CH103">
            <v>2.6835042418604602</v>
          </cell>
        </row>
        <row r="104">
          <cell r="BA104" t="str">
            <v>S088 - ROBINSON PAYA KUMBUH</v>
          </cell>
          <cell r="BB104">
            <v>530000000</v>
          </cell>
          <cell r="BC104">
            <v>70.739999999999995</v>
          </cell>
          <cell r="BD104">
            <v>3.3821902866858502</v>
          </cell>
          <cell r="BE104">
            <v>8.4426585830188596</v>
          </cell>
          <cell r="BF104">
            <v>2.0956158396226399</v>
          </cell>
          <cell r="BG104">
            <v>1.3442836188679199</v>
          </cell>
          <cell r="BH104">
            <v>1.06399368867924</v>
          </cell>
          <cell r="BI104">
            <v>0.73171643773584905</v>
          </cell>
          <cell r="BJ104">
            <v>2.2570205301886701</v>
          </cell>
          <cell r="BK104">
            <v>5.8474146150943298</v>
          </cell>
          <cell r="BL104">
            <v>13.6692586981132</v>
          </cell>
          <cell r="BM104">
            <v>1.06272620943396</v>
          </cell>
          <cell r="BN104">
            <v>1.33755146981132</v>
          </cell>
          <cell r="BO104">
            <v>1.1370148</v>
          </cell>
          <cell r="BP104">
            <v>2.12008095094339</v>
          </cell>
          <cell r="BQ104">
            <v>1.7425969075471599</v>
          </cell>
          <cell r="BR104">
            <v>3.68208002075471</v>
          </cell>
          <cell r="BS104">
            <v>8.9869082698113196</v>
          </cell>
          <cell r="BT104">
            <v>0.58071305471698098</v>
          </cell>
          <cell r="BU104">
            <v>0.69663815094339598</v>
          </cell>
          <cell r="BV104">
            <v>1.17055393584905</v>
          </cell>
          <cell r="BW104">
            <v>0.745057973584905</v>
          </cell>
          <cell r="BX104">
            <v>1.1573617169811301</v>
          </cell>
          <cell r="BY104">
            <v>2.2860231547169798</v>
          </cell>
          <cell r="BZ104">
            <v>2.0065816698113199</v>
          </cell>
          <cell r="CA104">
            <v>1.3566017132075401</v>
          </cell>
          <cell r="CB104">
            <v>1.3387234886792401</v>
          </cell>
          <cell r="CC104">
            <v>1.4556665207547099</v>
          </cell>
          <cell r="CD104">
            <v>2.4216562981131999</v>
          </cell>
        </row>
        <row r="105">
          <cell r="BA105" t="str">
            <v>S089 - ROBINSON TEBING TINGGI</v>
          </cell>
          <cell r="BB105">
            <v>460000000</v>
          </cell>
          <cell r="BC105">
            <v>85.17</v>
          </cell>
          <cell r="BD105">
            <v>1.00355386221553</v>
          </cell>
          <cell r="BE105">
            <v>11.3033721152173</v>
          </cell>
          <cell r="BF105">
            <v>2.7562920304347802</v>
          </cell>
          <cell r="BG105">
            <v>3.2114335978260802</v>
          </cell>
          <cell r="BH105">
            <v>2.7226290500000001</v>
          </cell>
          <cell r="BI105">
            <v>1.5780294478260799</v>
          </cell>
          <cell r="BJ105">
            <v>2.6597534304347801</v>
          </cell>
          <cell r="BK105">
            <v>4.5367820369565202</v>
          </cell>
          <cell r="BL105">
            <v>6.5642493304347802</v>
          </cell>
          <cell r="BM105">
            <v>7.1549043804347798</v>
          </cell>
          <cell r="BN105">
            <v>5.4438951391304302</v>
          </cell>
          <cell r="BO105">
            <v>1.6065601608695601</v>
          </cell>
          <cell r="BP105">
            <v>1.54405763695652</v>
          </cell>
          <cell r="BQ105">
            <v>1.4110044173912999</v>
          </cell>
          <cell r="BR105">
            <v>2.46045719347826</v>
          </cell>
          <cell r="BS105">
            <v>4.5107946521739102</v>
          </cell>
          <cell r="BT105">
            <v>1.26206831304347</v>
          </cell>
          <cell r="BU105">
            <v>1.1190442608695601</v>
          </cell>
          <cell r="BV105">
            <v>1.7189072239130401</v>
          </cell>
          <cell r="BW105">
            <v>1.4171122456521701</v>
          </cell>
          <cell r="BX105">
            <v>2.4485580652173899</v>
          </cell>
          <cell r="BY105">
            <v>3.0195384456521701</v>
          </cell>
          <cell r="BZ105">
            <v>3.3367975847825999</v>
          </cell>
          <cell r="CA105">
            <v>1.35842448260869</v>
          </cell>
          <cell r="CB105">
            <v>0.87306733913043399</v>
          </cell>
          <cell r="CC105">
            <v>0.67582272391304299</v>
          </cell>
          <cell r="CD105">
            <v>1.62152725869565</v>
          </cell>
          <cell r="CE105">
            <v>1.6511708304347801</v>
          </cell>
          <cell r="CF105">
            <v>2.3685059108695601</v>
          </cell>
          <cell r="CG105">
            <v>1.7784055347826</v>
          </cell>
          <cell r="CH105">
            <v>1.0607364086956499</v>
          </cell>
        </row>
        <row r="106">
          <cell r="BA106" t="str">
            <v>S090 - ROBINSON KOTA BUMI</v>
          </cell>
          <cell r="BB106">
            <v>590000000</v>
          </cell>
          <cell r="BC106">
            <v>65.010000000000005</v>
          </cell>
          <cell r="BD106">
            <v>-76.280690986163407</v>
          </cell>
          <cell r="BE106">
            <v>3.9957828966101601</v>
          </cell>
          <cell r="BF106">
            <v>2.2278221288135498</v>
          </cell>
          <cell r="BG106">
            <v>1.70250940508474</v>
          </cell>
          <cell r="BH106">
            <v>1.62024299152542</v>
          </cell>
          <cell r="BI106">
            <v>1.9062751067796599</v>
          </cell>
          <cell r="BJ106">
            <v>4.2229332813559299</v>
          </cell>
          <cell r="BK106">
            <v>7.2385244169491498</v>
          </cell>
          <cell r="BL106">
            <v>6.9059914186440601</v>
          </cell>
          <cell r="BM106">
            <v>2.73055686101694</v>
          </cell>
          <cell r="BN106">
            <v>1.4409182457627101</v>
          </cell>
          <cell r="BO106">
            <v>1.7668938491525401</v>
          </cell>
          <cell r="BP106">
            <v>1.2176959457627099</v>
          </cell>
          <cell r="BQ106">
            <v>1.5924256203389799</v>
          </cell>
          <cell r="BR106">
            <v>2.6743393101694899</v>
          </cell>
          <cell r="BS106">
            <v>3.8517057474576202</v>
          </cell>
          <cell r="BT106">
            <v>1.70271304067796</v>
          </cell>
          <cell r="BU106">
            <v>1.0485313000000001</v>
          </cell>
          <cell r="BV106">
            <v>1.2281499949152499</v>
          </cell>
          <cell r="BW106">
            <v>0.72407104915254195</v>
          </cell>
          <cell r="BX106">
            <v>1.69983694576271</v>
          </cell>
          <cell r="BY106">
            <v>2.9513859491525398</v>
          </cell>
          <cell r="BZ106">
            <v>3.6099893254237201</v>
          </cell>
          <cell r="CA106">
            <v>2.1551788966101602</v>
          </cell>
          <cell r="CB106">
            <v>1.65094913728813</v>
          </cell>
          <cell r="CC106">
            <v>1.84867452203389</v>
          </cell>
          <cell r="CD106">
            <v>1.3005446135593199</v>
          </cell>
        </row>
        <row r="107">
          <cell r="BA107" t="str">
            <v>S101 - ROBINSON LAMPUNG</v>
          </cell>
          <cell r="BB107">
            <v>1030000000</v>
          </cell>
          <cell r="BC107">
            <v>83.42</v>
          </cell>
          <cell r="BD107">
            <v>-23.420243867121499</v>
          </cell>
          <cell r="BE107">
            <v>5.5579633252427101</v>
          </cell>
          <cell r="BF107">
            <v>2.3089300038834901</v>
          </cell>
          <cell r="BG107">
            <v>1.6264424708737799</v>
          </cell>
          <cell r="BH107">
            <v>2.2469599495145598</v>
          </cell>
          <cell r="BI107">
            <v>1.8896597349514499</v>
          </cell>
          <cell r="BJ107">
            <v>3.2059195631067898</v>
          </cell>
          <cell r="BK107">
            <v>6.8090191165048504</v>
          </cell>
          <cell r="BL107">
            <v>6.4002644252427103</v>
          </cell>
          <cell r="BM107">
            <v>3.0787568524271798</v>
          </cell>
          <cell r="BN107">
            <v>3.4984838699029099</v>
          </cell>
          <cell r="BO107">
            <v>3.4578634300970799</v>
          </cell>
          <cell r="BP107">
            <v>4.3537034640776602</v>
          </cell>
          <cell r="BQ107">
            <v>2.02642451650485</v>
          </cell>
          <cell r="BR107">
            <v>4.4392280708737797</v>
          </cell>
          <cell r="BS107">
            <v>3.9556257582524199</v>
          </cell>
          <cell r="BT107">
            <v>2.1083544990291201</v>
          </cell>
          <cell r="BU107">
            <v>1.25338633009708</v>
          </cell>
          <cell r="BV107">
            <v>1.5302586728155301</v>
          </cell>
          <cell r="BW107">
            <v>1.3012074737863999</v>
          </cell>
          <cell r="BX107">
            <v>2.5732546514563102</v>
          </cell>
          <cell r="BY107">
            <v>1.5062257805825201</v>
          </cell>
          <cell r="BZ107">
            <v>1.76620764951456</v>
          </cell>
          <cell r="CA107">
            <v>0.64308002233009698</v>
          </cell>
          <cell r="CB107">
            <v>0.89260804563106699</v>
          </cell>
          <cell r="CC107">
            <v>1.14243963009708</v>
          </cell>
          <cell r="CD107">
            <v>0.87928166116504802</v>
          </cell>
          <cell r="CE107">
            <v>2.8262440941747502</v>
          </cell>
          <cell r="CF107">
            <v>5.1966695466019397</v>
          </cell>
          <cell r="CG107">
            <v>3.0288882669902901</v>
          </cell>
          <cell r="CH107">
            <v>1.9184649970873699</v>
          </cell>
        </row>
        <row r="108">
          <cell r="BA108" t="str">
            <v>S103 - ROBINSON SORONG</v>
          </cell>
          <cell r="BB108">
            <v>1900000000</v>
          </cell>
          <cell r="BC108">
            <v>85.06</v>
          </cell>
          <cell r="BD108">
            <v>24.323663340961598</v>
          </cell>
          <cell r="BE108">
            <v>4.7782392226315702</v>
          </cell>
          <cell r="BF108">
            <v>3.2139923284210501</v>
          </cell>
          <cell r="BG108">
            <v>3.0274580200000001</v>
          </cell>
          <cell r="BH108">
            <v>2.7790027136842101</v>
          </cell>
          <cell r="BI108">
            <v>3.1147594600000001</v>
          </cell>
          <cell r="BJ108">
            <v>2.9715148373684199</v>
          </cell>
          <cell r="BK108">
            <v>4.4477478594736803</v>
          </cell>
          <cell r="BL108">
            <v>6.0607427789473602</v>
          </cell>
          <cell r="BM108">
            <v>2.9702379068421001</v>
          </cell>
          <cell r="BN108">
            <v>3.3542536757894701</v>
          </cell>
          <cell r="BO108">
            <v>2.6373098515789399</v>
          </cell>
          <cell r="BP108">
            <v>2.7343901857894699</v>
          </cell>
          <cell r="BQ108">
            <v>2.7727252673684202</v>
          </cell>
          <cell r="BR108">
            <v>4.8874542578947304</v>
          </cell>
          <cell r="BS108">
            <v>4.7946407547368404</v>
          </cell>
          <cell r="BT108">
            <v>2.7061334257894698</v>
          </cell>
          <cell r="BU108">
            <v>2.6973213910526299</v>
          </cell>
          <cell r="BV108">
            <v>2.4140204142105199</v>
          </cell>
          <cell r="BW108">
            <v>2.3116322584210498</v>
          </cell>
          <cell r="BX108">
            <v>2.3066245989473599</v>
          </cell>
          <cell r="BY108">
            <v>2.82025581947368</v>
          </cell>
          <cell r="BZ108">
            <v>2.0259395294736802</v>
          </cell>
          <cell r="CA108">
            <v>2.1890535473684198</v>
          </cell>
          <cell r="CB108">
            <v>2.2742347668420999</v>
          </cell>
          <cell r="CC108">
            <v>1.9477389347368399</v>
          </cell>
          <cell r="CD108">
            <v>1.26219622736842</v>
          </cell>
          <cell r="CE108">
            <v>1.2279699052631501</v>
          </cell>
          <cell r="CF108">
            <v>1.5397586084210499</v>
          </cell>
          <cell r="CG108">
            <v>1.67501375842105</v>
          </cell>
          <cell r="CH108">
            <v>1.12171743368421</v>
          </cell>
        </row>
        <row r="109">
          <cell r="BA109" t="str">
            <v>***SUB TOTAL***</v>
          </cell>
          <cell r="BB109">
            <v>28259900000</v>
          </cell>
          <cell r="BC109">
            <v>79.004000000000005</v>
          </cell>
          <cell r="BD109">
            <v>10.115</v>
          </cell>
          <cell r="BE109">
            <v>7.03</v>
          </cell>
          <cell r="BF109">
            <v>2.3010000000000002</v>
          </cell>
          <cell r="BG109">
            <v>2.29</v>
          </cell>
          <cell r="BH109">
            <v>2.1259999999999999</v>
          </cell>
          <cell r="BI109">
            <v>2.0179999999999998</v>
          </cell>
          <cell r="BJ109">
            <v>2.7160000000000002</v>
          </cell>
          <cell r="BK109">
            <v>5.3259999999999996</v>
          </cell>
          <cell r="BL109">
            <v>7.1980000000000004</v>
          </cell>
          <cell r="BM109">
            <v>2.254</v>
          </cell>
          <cell r="BN109">
            <v>2.2029999999999998</v>
          </cell>
          <cell r="BO109">
            <v>2.0630000000000002</v>
          </cell>
          <cell r="BP109">
            <v>2.1259999999999999</v>
          </cell>
          <cell r="BQ109">
            <v>2.125</v>
          </cell>
          <cell r="BR109">
            <v>4.7679999999999998</v>
          </cell>
          <cell r="BS109">
            <v>6.0039999999999996</v>
          </cell>
          <cell r="BT109">
            <v>2.1240000000000001</v>
          </cell>
          <cell r="BU109">
            <v>1.7509999999999999</v>
          </cell>
          <cell r="BV109">
            <v>1.738</v>
          </cell>
          <cell r="BW109">
            <v>1.5760000000000001</v>
          </cell>
          <cell r="BX109">
            <v>1.8280000000000001</v>
          </cell>
          <cell r="BY109">
            <v>2.3929999999999998</v>
          </cell>
          <cell r="BZ109">
            <v>2.5880000000000001</v>
          </cell>
          <cell r="CA109">
            <v>1.397</v>
          </cell>
          <cell r="CB109">
            <v>1.3440000000000001</v>
          </cell>
          <cell r="CC109">
            <v>1.1890000000000001</v>
          </cell>
          <cell r="CD109">
            <v>1.01</v>
          </cell>
          <cell r="CE109">
            <v>1.4330000000000001</v>
          </cell>
          <cell r="CF109">
            <v>2.4249999999999998</v>
          </cell>
          <cell r="CG109">
            <v>2.2029999999999998</v>
          </cell>
          <cell r="CH109">
            <v>1.4570000000000001</v>
          </cell>
          <cell r="CI109">
            <v>0</v>
          </cell>
        </row>
        <row r="111">
          <cell r="BA111" t="str">
            <v>Grand Total</v>
          </cell>
          <cell r="BB111">
            <v>118209900000</v>
          </cell>
          <cell r="BC111">
            <v>82.475999999999999</v>
          </cell>
          <cell r="BD111">
            <v>11.023</v>
          </cell>
          <cell r="BE111">
            <v>7.806</v>
          </cell>
          <cell r="BF111">
            <v>2.6560000000000001</v>
          </cell>
          <cell r="BG111">
            <v>2.4060000000000001</v>
          </cell>
          <cell r="BH111">
            <v>2.2629999999999999</v>
          </cell>
          <cell r="BI111">
            <v>2.5390000000000001</v>
          </cell>
          <cell r="BJ111">
            <v>3.34</v>
          </cell>
          <cell r="BK111">
            <v>5.1639999999999997</v>
          </cell>
          <cell r="BL111">
            <v>6.3470000000000004</v>
          </cell>
          <cell r="BM111">
            <v>2.4700000000000002</v>
          </cell>
          <cell r="BN111">
            <v>2.6749999999999998</v>
          </cell>
          <cell r="BO111">
            <v>2.516</v>
          </cell>
          <cell r="BP111">
            <v>2.3879999999999999</v>
          </cell>
          <cell r="BQ111">
            <v>1.9990000000000001</v>
          </cell>
          <cell r="BR111">
            <v>3.948</v>
          </cell>
          <cell r="BS111">
            <v>5.18</v>
          </cell>
          <cell r="BT111">
            <v>1.873</v>
          </cell>
          <cell r="BU111">
            <v>1.764</v>
          </cell>
          <cell r="BV111">
            <v>1.5940000000000001</v>
          </cell>
          <cell r="BW111">
            <v>1.6220000000000001</v>
          </cell>
          <cell r="BX111">
            <v>1.7030000000000001</v>
          </cell>
          <cell r="BY111">
            <v>2.8439999999999999</v>
          </cell>
          <cell r="BZ111">
            <v>2.9209999999999998</v>
          </cell>
          <cell r="CA111">
            <v>1.369</v>
          </cell>
          <cell r="CB111">
            <v>1.411</v>
          </cell>
          <cell r="CC111">
            <v>1.579</v>
          </cell>
          <cell r="CD111">
            <v>1.5580000000000001</v>
          </cell>
          <cell r="CE111">
            <v>1.7110000000000001</v>
          </cell>
          <cell r="CF111">
            <v>2.569</v>
          </cell>
          <cell r="CG111">
            <v>2.4969999999999999</v>
          </cell>
          <cell r="CH111">
            <v>1.7629999999999999</v>
          </cell>
          <cell r="CI111">
            <v>0</v>
          </cell>
        </row>
        <row r="112">
          <cell r="CI112">
            <v>0</v>
          </cell>
        </row>
        <row r="128">
          <cell r="BA128">
            <v>2</v>
          </cell>
          <cell r="BB128">
            <v>3</v>
          </cell>
          <cell r="BC128">
            <v>4</v>
          </cell>
          <cell r="BD128">
            <v>5</v>
          </cell>
          <cell r="BE128">
            <v>6</v>
          </cell>
          <cell r="BF128">
            <v>7</v>
          </cell>
          <cell r="BG128">
            <v>8</v>
          </cell>
          <cell r="BH128">
            <v>9</v>
          </cell>
          <cell r="BI128">
            <v>10</v>
          </cell>
          <cell r="BJ128">
            <v>11</v>
          </cell>
          <cell r="BK128">
            <v>12</v>
          </cell>
          <cell r="BL128">
            <v>13</v>
          </cell>
          <cell r="BM128">
            <v>14</v>
          </cell>
          <cell r="BN128">
            <v>15</v>
          </cell>
          <cell r="BO128">
            <v>16</v>
          </cell>
          <cell r="BP128">
            <v>17</v>
          </cell>
          <cell r="BQ128">
            <v>18</v>
          </cell>
          <cell r="BR128">
            <v>19</v>
          </cell>
          <cell r="BS128">
            <v>20</v>
          </cell>
          <cell r="BT128">
            <v>21</v>
          </cell>
          <cell r="BU128">
            <v>22</v>
          </cell>
          <cell r="BV128">
            <v>23</v>
          </cell>
          <cell r="BW128">
            <v>24</v>
          </cell>
          <cell r="BX128">
            <v>25</v>
          </cell>
          <cell r="BY128">
            <v>26</v>
          </cell>
          <cell r="BZ128">
            <v>27</v>
          </cell>
          <cell r="CA128">
            <v>28</v>
          </cell>
          <cell r="CB128">
            <v>29</v>
          </cell>
          <cell r="CC128">
            <v>30</v>
          </cell>
          <cell r="CD128">
            <v>31</v>
          </cell>
          <cell r="CE128">
            <v>32</v>
          </cell>
          <cell r="CF128">
            <v>33</v>
          </cell>
          <cell r="CG128">
            <v>34</v>
          </cell>
          <cell r="CH128">
            <v>35</v>
          </cell>
          <cell r="CI128">
            <v>36</v>
          </cell>
        </row>
        <row r="129">
          <cell r="BA129" t="str">
            <v>Last Sales 202003 : 2020-03-31</v>
          </cell>
          <cell r="BC129" t="str">
            <v>Last Sales 202004 :   ----  m.akhlis -- 01-Apr-2020 09:17:44</v>
          </cell>
        </row>
        <row r="130">
          <cell r="BA130" t="str">
            <v>===============================================================================================================================================================================================================================================================</v>
          </cell>
        </row>
        <row r="132">
          <cell r="BA132" t="str">
            <v>SALES PERCENTATION BY MD ( Bulan/Tahun : "0320" )</v>
          </cell>
        </row>
        <row r="134">
          <cell r="BA134" t="str">
            <v>NilaiNet</v>
          </cell>
          <cell r="BB134" t="str">
            <v xml:space="preserve">  :  </v>
          </cell>
          <cell r="BC134" t="b">
            <v>1</v>
          </cell>
          <cell r="BD134" t="str">
            <v xml:space="preserve">  </v>
          </cell>
          <cell r="BE134" t="str">
            <v>MD</v>
          </cell>
          <cell r="BF134" t="str">
            <v xml:space="preserve">  :  </v>
          </cell>
          <cell r="BG134" t="str">
            <v>61,62,71,72,73,81,82,83,84</v>
          </cell>
          <cell r="BH134" t="str">
            <v xml:space="preserve">  </v>
          </cell>
        </row>
        <row r="135">
          <cell r="BA135" t="str">
            <v>Type</v>
          </cell>
          <cell r="BB135" t="str">
            <v xml:space="preserve">  :  </v>
          </cell>
          <cell r="BC135" t="str">
            <v>Harian</v>
          </cell>
          <cell r="BD135" t="str">
            <v xml:space="preserve">  </v>
          </cell>
          <cell r="BE135" t="str">
            <v>Sort</v>
          </cell>
          <cell r="BF135" t="str">
            <v xml:space="preserve">  :  </v>
          </cell>
          <cell r="BG135" t="str">
            <v>MD</v>
          </cell>
          <cell r="BH135" t="str">
            <v xml:space="preserve">  </v>
          </cell>
        </row>
        <row r="136">
          <cell r="BA136" t="str">
            <v>===============================================================================================================================================================================================================================================================</v>
          </cell>
        </row>
        <row r="137">
          <cell r="BA137" t="str">
            <v>MD</v>
          </cell>
          <cell r="BB137" t="str">
            <v>Target</v>
          </cell>
          <cell r="BC137" t="str">
            <v>% Akum</v>
          </cell>
          <cell r="BD137" t="str">
            <v>% MrgnS</v>
          </cell>
          <cell r="BE137">
            <v>1</v>
          </cell>
          <cell r="BF137">
            <v>2</v>
          </cell>
          <cell r="BG137">
            <v>3</v>
          </cell>
          <cell r="BH137">
            <v>4</v>
          </cell>
          <cell r="BI137">
            <v>5</v>
          </cell>
          <cell r="BJ137">
            <v>6</v>
          </cell>
          <cell r="BK137">
            <v>7</v>
          </cell>
          <cell r="BL137">
            <v>8</v>
          </cell>
          <cell r="BM137">
            <v>9</v>
          </cell>
          <cell r="BN137">
            <v>10</v>
          </cell>
          <cell r="BO137">
            <v>11</v>
          </cell>
          <cell r="BP137">
            <v>12</v>
          </cell>
          <cell r="BQ137">
            <v>13</v>
          </cell>
          <cell r="BR137">
            <v>14</v>
          </cell>
          <cell r="BS137">
            <v>15</v>
          </cell>
          <cell r="BT137">
            <v>16</v>
          </cell>
          <cell r="BU137">
            <v>17</v>
          </cell>
          <cell r="BV137">
            <v>18</v>
          </cell>
          <cell r="BW137">
            <v>19</v>
          </cell>
          <cell r="BX137">
            <v>20</v>
          </cell>
          <cell r="BY137">
            <v>21</v>
          </cell>
          <cell r="BZ137">
            <v>22</v>
          </cell>
          <cell r="CA137">
            <v>23</v>
          </cell>
          <cell r="CB137">
            <v>24</v>
          </cell>
          <cell r="CC137">
            <v>25</v>
          </cell>
          <cell r="CD137">
            <v>26</v>
          </cell>
          <cell r="CE137">
            <v>27</v>
          </cell>
          <cell r="CF137">
            <v>28</v>
          </cell>
          <cell r="CG137">
            <v>29</v>
          </cell>
          <cell r="CH137">
            <v>30</v>
          </cell>
          <cell r="CI137">
            <v>31</v>
          </cell>
        </row>
        <row r="139">
          <cell r="BA139" t="str">
            <v>Group Bazaar</v>
          </cell>
        </row>
        <row r="140">
          <cell r="AZ140" t="str">
            <v>M6A</v>
          </cell>
          <cell r="BA140" t="str">
            <v>061 TOYS</v>
          </cell>
          <cell r="BB140">
            <v>4036600000</v>
          </cell>
          <cell r="BC140">
            <v>60.58</v>
          </cell>
          <cell r="BD140">
            <v>24.073612412759001</v>
          </cell>
          <cell r="BE140">
            <v>6.5070847227864999</v>
          </cell>
          <cell r="BF140">
            <v>2.51191643412773</v>
          </cell>
          <cell r="BG140">
            <v>2.2642300200663898</v>
          </cell>
          <cell r="BH140">
            <v>2.2521332148342599</v>
          </cell>
          <cell r="BI140">
            <v>2.4447038829708099</v>
          </cell>
          <cell r="BJ140">
            <v>2.6523732012089298</v>
          </cell>
          <cell r="BK140">
            <v>4.9084210283406797</v>
          </cell>
          <cell r="BL140">
            <v>5.7829357474111802</v>
          </cell>
          <cell r="BM140">
            <v>2.23347132041817</v>
          </cell>
          <cell r="BN140">
            <v>2.14293431947678</v>
          </cell>
          <cell r="BO140">
            <v>1.61631700639151</v>
          </cell>
          <cell r="BP140">
            <v>1.53432467646038</v>
          </cell>
          <cell r="BQ140">
            <v>1.9481529995540801</v>
          </cell>
          <cell r="BR140">
            <v>3.6887821589951901</v>
          </cell>
          <cell r="BS140">
            <v>4.1775751957092604</v>
          </cell>
          <cell r="BT140">
            <v>1.3129485428330701</v>
          </cell>
          <cell r="BU140">
            <v>1.3750518446217099</v>
          </cell>
          <cell r="BV140">
            <v>1.20571309939057</v>
          </cell>
          <cell r="BW140">
            <v>1.1169484068275199</v>
          </cell>
          <cell r="BX140">
            <v>1.0567503579745301</v>
          </cell>
          <cell r="BY140">
            <v>1.62399895035425</v>
          </cell>
          <cell r="BZ140">
            <v>1.45834238368924</v>
          </cell>
          <cell r="CA140">
            <v>0.68209591388792501</v>
          </cell>
          <cell r="CB140">
            <v>0.60241571495813295</v>
          </cell>
          <cell r="CC140">
            <v>0.58360368453649103</v>
          </cell>
          <cell r="CD140">
            <v>0.39761651340236798</v>
          </cell>
          <cell r="CE140">
            <v>0.57354085121141496</v>
          </cell>
          <cell r="CF140">
            <v>0.67596755635931205</v>
          </cell>
          <cell r="CG140">
            <v>0.753727654461675</v>
          </cell>
          <cell r="CH140">
            <v>0.49904336570381003</v>
          </cell>
        </row>
        <row r="141">
          <cell r="AZ141" t="str">
            <v>M6B</v>
          </cell>
          <cell r="BA141" t="str">
            <v>062 STATIONERY</v>
          </cell>
          <cell r="BB141">
            <v>1846400000</v>
          </cell>
          <cell r="BC141">
            <v>56.01</v>
          </cell>
          <cell r="BD141">
            <v>28.088912891931201</v>
          </cell>
          <cell r="BE141">
            <v>5.4302285972703599</v>
          </cell>
          <cell r="BF141">
            <v>2.10415252437175</v>
          </cell>
          <cell r="BG141">
            <v>2.0159608860485201</v>
          </cell>
          <cell r="BH141">
            <v>1.996035799935</v>
          </cell>
          <cell r="BI141">
            <v>2.2434769085788502</v>
          </cell>
          <cell r="BJ141">
            <v>2.7509765863301499</v>
          </cell>
          <cell r="BK141">
            <v>4.3319353823656801</v>
          </cell>
          <cell r="BL141">
            <v>5.4581881114601298</v>
          </cell>
          <cell r="BM141">
            <v>1.9902693484618701</v>
          </cell>
          <cell r="BN141">
            <v>1.8791763057842199</v>
          </cell>
          <cell r="BO141">
            <v>1.61547472432842</v>
          </cell>
          <cell r="BP141">
            <v>1.5864416047443599</v>
          </cell>
          <cell r="BQ141">
            <v>1.9388383042677599</v>
          </cell>
          <cell r="BR141">
            <v>3.16036332105719</v>
          </cell>
          <cell r="BS141">
            <v>3.72644726224003</v>
          </cell>
          <cell r="BT141">
            <v>1.2639167628899399</v>
          </cell>
          <cell r="BU141">
            <v>1.34965344779029</v>
          </cell>
          <cell r="BV141">
            <v>1.3514929776863001</v>
          </cell>
          <cell r="BW141">
            <v>1.04423531520797</v>
          </cell>
          <cell r="BX141">
            <v>0.93796202827122999</v>
          </cell>
          <cell r="BY141">
            <v>1.57224106802426</v>
          </cell>
          <cell r="BZ141">
            <v>1.41299944486568</v>
          </cell>
          <cell r="CA141">
            <v>0.71282675584921995</v>
          </cell>
          <cell r="CB141">
            <v>0.71507623970970502</v>
          </cell>
          <cell r="CC141">
            <v>0.594497302318024</v>
          </cell>
          <cell r="CD141">
            <v>0.46930582647313601</v>
          </cell>
          <cell r="CE141">
            <v>0.57326509748700105</v>
          </cell>
          <cell r="CF141">
            <v>0.676294020797227</v>
          </cell>
          <cell r="CG141">
            <v>0.69238584434575301</v>
          </cell>
          <cell r="CH141">
            <v>0.41330070028162902</v>
          </cell>
        </row>
        <row r="142">
          <cell r="AZ142" t="str">
            <v>M7A</v>
          </cell>
          <cell r="BA142" t="str">
            <v>071 BED &amp; BATH</v>
          </cell>
          <cell r="BB142">
            <v>4395300000</v>
          </cell>
          <cell r="BC142">
            <v>78.16</v>
          </cell>
          <cell r="BD142">
            <v>25.642459220882301</v>
          </cell>
          <cell r="BE142">
            <v>7.4105899133164899</v>
          </cell>
          <cell r="BF142">
            <v>3.34211532318613</v>
          </cell>
          <cell r="BG142">
            <v>3.1975247655450101</v>
          </cell>
          <cell r="BH142">
            <v>3.1269512561144799</v>
          </cell>
          <cell r="BI142">
            <v>3.2395288373944799</v>
          </cell>
          <cell r="BJ142">
            <v>3.5063041981207101</v>
          </cell>
          <cell r="BK142">
            <v>5.44277050531249</v>
          </cell>
          <cell r="BL142">
            <v>6.4156869879189102</v>
          </cell>
          <cell r="BM142">
            <v>2.4683553436625401</v>
          </cell>
          <cell r="BN142">
            <v>2.5575051957773001</v>
          </cell>
          <cell r="BO142">
            <v>2.4971770213637199</v>
          </cell>
          <cell r="BP142">
            <v>2.1962659504470601</v>
          </cell>
          <cell r="BQ142">
            <v>2.8362160475962899</v>
          </cell>
          <cell r="BR142">
            <v>4.0066288785748396</v>
          </cell>
          <cell r="BS142">
            <v>4.1658273990398804</v>
          </cell>
          <cell r="BT142">
            <v>1.8495941257707</v>
          </cell>
          <cell r="BU142">
            <v>2.0678183778126602</v>
          </cell>
          <cell r="BV142">
            <v>1.7341934395831899</v>
          </cell>
          <cell r="BW142">
            <v>1.4587982542716</v>
          </cell>
          <cell r="BX142">
            <v>1.5634882356153099</v>
          </cell>
          <cell r="BY142">
            <v>2.3190568188746998</v>
          </cell>
          <cell r="BZ142">
            <v>2.2566585539098498</v>
          </cell>
          <cell r="CA142">
            <v>0.99851658134825805</v>
          </cell>
          <cell r="CB142">
            <v>1.05811956225968</v>
          </cell>
          <cell r="CC142">
            <v>1.17474995199417</v>
          </cell>
          <cell r="CD142">
            <v>0.824450129001433</v>
          </cell>
          <cell r="CE142">
            <v>1.0758402109070999</v>
          </cell>
          <cell r="CF142">
            <v>1.3453777555570701</v>
          </cell>
          <cell r="CG142">
            <v>1.24307958683138</v>
          </cell>
          <cell r="CH142">
            <v>0.78324296111755698</v>
          </cell>
        </row>
        <row r="143">
          <cell r="AZ143" t="str">
            <v>M7B</v>
          </cell>
          <cell r="BA143" t="str">
            <v>072 HOUSEHOLD</v>
          </cell>
          <cell r="BB143">
            <v>4213600000</v>
          </cell>
          <cell r="BC143">
            <v>70.33</v>
          </cell>
          <cell r="BD143">
            <v>27.572955205481801</v>
          </cell>
          <cell r="BE143">
            <v>6.2047448535693901</v>
          </cell>
          <cell r="BF143">
            <v>2.6471042882570699</v>
          </cell>
          <cell r="BG143">
            <v>2.5176992419783502</v>
          </cell>
          <cell r="BH143">
            <v>2.7856970680653101</v>
          </cell>
          <cell r="BI143">
            <v>2.8959632862635201</v>
          </cell>
          <cell r="BJ143">
            <v>3.21260755482247</v>
          </cell>
          <cell r="BK143">
            <v>4.8024756405449001</v>
          </cell>
          <cell r="BL143">
            <v>5.5404160981108701</v>
          </cell>
          <cell r="BM143">
            <v>2.2403992699829098</v>
          </cell>
          <cell r="BN143">
            <v>2.2723700935067401</v>
          </cell>
          <cell r="BO143">
            <v>1.79802369968672</v>
          </cell>
          <cell r="BP143">
            <v>1.7525337884469301</v>
          </cell>
          <cell r="BQ143">
            <v>2.4392404753654802</v>
          </cell>
          <cell r="BR143">
            <v>3.5292896879153202</v>
          </cell>
          <cell r="BS143">
            <v>4.0280317488608297</v>
          </cell>
          <cell r="BT143">
            <v>1.70337446696411</v>
          </cell>
          <cell r="BU143">
            <v>1.7704338378108899</v>
          </cell>
          <cell r="BV143">
            <v>1.64482639144674</v>
          </cell>
          <cell r="BW143">
            <v>1.3452803291722</v>
          </cell>
          <cell r="BX143">
            <v>1.49901293881716</v>
          </cell>
          <cell r="BY143">
            <v>2.3432446048509501</v>
          </cell>
          <cell r="BZ143">
            <v>2.1851953472090302</v>
          </cell>
          <cell r="CA143">
            <v>1.0190406210841001</v>
          </cell>
          <cell r="CB143">
            <v>1.0376590103474399</v>
          </cell>
          <cell r="CC143">
            <v>1.3565385708183</v>
          </cell>
          <cell r="CD143">
            <v>1.06909897996962</v>
          </cell>
          <cell r="CE143">
            <v>0.97696981298651897</v>
          </cell>
          <cell r="CF143">
            <v>1.49602823144104</v>
          </cell>
          <cell r="CG143">
            <v>1.5080919835769799</v>
          </cell>
          <cell r="CH143">
            <v>0.70589099060186</v>
          </cell>
        </row>
        <row r="144">
          <cell r="AZ144" t="str">
            <v>M7C</v>
          </cell>
          <cell r="BA144" t="str">
            <v>073 ELECTRONIC</v>
          </cell>
          <cell r="BB144">
            <v>4481600000</v>
          </cell>
          <cell r="BC144">
            <v>68.48</v>
          </cell>
          <cell r="BD144">
            <v>24.1470757052465</v>
          </cell>
          <cell r="BE144">
            <v>6.0697989548375499</v>
          </cell>
          <cell r="BF144">
            <v>3.1527391224116301</v>
          </cell>
          <cell r="BG144">
            <v>2.7143052586129901</v>
          </cell>
          <cell r="BH144">
            <v>2.85651441784184</v>
          </cell>
          <cell r="BI144">
            <v>2.5553735895662202</v>
          </cell>
          <cell r="BJ144">
            <v>2.8153617815066001</v>
          </cell>
          <cell r="BK144">
            <v>4.1056345990271303</v>
          </cell>
          <cell r="BL144">
            <v>4.8180408465726501</v>
          </cell>
          <cell r="BM144">
            <v>2.1353084117279502</v>
          </cell>
          <cell r="BN144">
            <v>2.37193057122456</v>
          </cell>
          <cell r="BO144">
            <v>1.6721626436986701</v>
          </cell>
          <cell r="BP144">
            <v>1.77807561094252</v>
          </cell>
          <cell r="BQ144">
            <v>2.1306705658693299</v>
          </cell>
          <cell r="BR144">
            <v>3.21843242056408</v>
          </cell>
          <cell r="BS144">
            <v>4.0254710766244104</v>
          </cell>
          <cell r="BT144">
            <v>1.7539068852641899</v>
          </cell>
          <cell r="BU144">
            <v>1.86407715793466</v>
          </cell>
          <cell r="BV144">
            <v>1.60097423353266</v>
          </cell>
          <cell r="BW144">
            <v>1.6513979397982801</v>
          </cell>
          <cell r="BX144">
            <v>1.4269101341038899</v>
          </cell>
          <cell r="BY144">
            <v>2.0634630292752498</v>
          </cell>
          <cell r="BZ144">
            <v>2.0846229888878902</v>
          </cell>
          <cell r="CA144">
            <v>1.242067465191</v>
          </cell>
          <cell r="CB144">
            <v>1.14632142471438</v>
          </cell>
          <cell r="CC144">
            <v>1.33745162084969</v>
          </cell>
          <cell r="CD144">
            <v>1.03667472844519</v>
          </cell>
          <cell r="CE144">
            <v>1.0493559523384499</v>
          </cell>
          <cell r="CF144">
            <v>1.4489125220903201</v>
          </cell>
          <cell r="CG144">
            <v>1.47643181096037</v>
          </cell>
          <cell r="CH144">
            <v>0.87492707649053902</v>
          </cell>
        </row>
        <row r="145">
          <cell r="AZ145" t="str">
            <v>M8A</v>
          </cell>
          <cell r="BA145" t="str">
            <v>081 BEAUTY,HOME CARE AND CLEANING</v>
          </cell>
          <cell r="BB145">
            <v>30567900000</v>
          </cell>
          <cell r="BC145">
            <v>81.599999999999994</v>
          </cell>
          <cell r="BD145">
            <v>16.514492399860401</v>
          </cell>
          <cell r="BE145">
            <v>9.2830684540318398</v>
          </cell>
          <cell r="BF145">
            <v>3.2165256080725202</v>
          </cell>
          <cell r="BG145">
            <v>2.7758805591486402</v>
          </cell>
          <cell r="BH145">
            <v>2.77311171771695</v>
          </cell>
          <cell r="BI145">
            <v>2.71041016857553</v>
          </cell>
          <cell r="BJ145">
            <v>3.5501053618011</v>
          </cell>
          <cell r="BK145">
            <v>5.5506534363498901</v>
          </cell>
          <cell r="BL145">
            <v>6.4060510922896201</v>
          </cell>
          <cell r="BM145">
            <v>2.0681515490432698</v>
          </cell>
          <cell r="BN145">
            <v>1.7153850764691001</v>
          </cell>
          <cell r="BO145">
            <v>1.5454385266570401</v>
          </cell>
          <cell r="BP145">
            <v>1.4408829952662701</v>
          </cell>
          <cell r="BQ145">
            <v>1.7237092916425401</v>
          </cell>
          <cell r="BR145">
            <v>3.2379960897869902</v>
          </cell>
          <cell r="BS145">
            <v>4.0909874105515902</v>
          </cell>
          <cell r="BT145">
            <v>2.298194479503</v>
          </cell>
          <cell r="BU145">
            <v>1.65239338139028</v>
          </cell>
          <cell r="BV145">
            <v>1.59356056595317</v>
          </cell>
          <cell r="BW145">
            <v>1.72478176809659</v>
          </cell>
          <cell r="BX145">
            <v>1.52235370156275</v>
          </cell>
          <cell r="BY145">
            <v>2.8419853296759001</v>
          </cell>
          <cell r="BZ145">
            <v>2.74583107311918</v>
          </cell>
          <cell r="CA145">
            <v>1.28821145155538</v>
          </cell>
          <cell r="CB145">
            <v>1.69441643642513</v>
          </cell>
          <cell r="CC145">
            <v>2.1210244455458098</v>
          </cell>
          <cell r="CD145">
            <v>1.4563041411415201</v>
          </cell>
          <cell r="CE145">
            <v>1.7614557974869001</v>
          </cell>
          <cell r="CF145">
            <v>2.8313797942612999</v>
          </cell>
          <cell r="CG145">
            <v>2.80796994157269</v>
          </cell>
          <cell r="CH145">
            <v>1.1750057030741301</v>
          </cell>
        </row>
        <row r="146">
          <cell r="AZ146" t="str">
            <v>M8B</v>
          </cell>
          <cell r="BA146" t="str">
            <v>082 FOODS</v>
          </cell>
          <cell r="BB146">
            <v>35105200000</v>
          </cell>
          <cell r="BC146">
            <v>93.59</v>
          </cell>
          <cell r="BD146">
            <v>12.877704539485901</v>
          </cell>
          <cell r="BE146">
            <v>9.4631684543885193</v>
          </cell>
          <cell r="BF146">
            <v>2.27342646109408</v>
          </cell>
          <cell r="BG146">
            <v>2.1451952774517702</v>
          </cell>
          <cell r="BH146">
            <v>1.9005418481877301</v>
          </cell>
          <cell r="BI146">
            <v>2.0110547832229901</v>
          </cell>
          <cell r="BJ146">
            <v>3.4317621901598598</v>
          </cell>
          <cell r="BK146">
            <v>5.4528882663252096</v>
          </cell>
          <cell r="BL146">
            <v>7.6039300885908601</v>
          </cell>
          <cell r="BM146">
            <v>3.03597100794184</v>
          </cell>
          <cell r="BN146">
            <v>3.9505036469525798</v>
          </cell>
          <cell r="BO146">
            <v>3.6850981786743802</v>
          </cell>
          <cell r="BP146">
            <v>3.3837536109465201</v>
          </cell>
          <cell r="BQ146">
            <v>1.8505522341134599</v>
          </cell>
          <cell r="BR146">
            <v>4.88170287065733</v>
          </cell>
          <cell r="BS146">
            <v>7.3888556292515002</v>
          </cell>
          <cell r="BT146">
            <v>1.4965081025887901</v>
          </cell>
          <cell r="BU146">
            <v>1.85799451867529</v>
          </cell>
          <cell r="BV146">
            <v>1.5095070446258601</v>
          </cell>
          <cell r="BW146">
            <v>1.7630958295067301</v>
          </cell>
          <cell r="BX146">
            <v>2.0813437626619402</v>
          </cell>
          <cell r="BY146">
            <v>3.2798004246094501</v>
          </cell>
          <cell r="BZ146">
            <v>3.81431093832252</v>
          </cell>
          <cell r="CA146">
            <v>1.55592783892414</v>
          </cell>
          <cell r="CB146">
            <v>1.36943293019267</v>
          </cell>
          <cell r="CC146">
            <v>1.43458708493328</v>
          </cell>
          <cell r="CD146">
            <v>1.11170842470631</v>
          </cell>
          <cell r="CE146">
            <v>2.0444338716771302</v>
          </cell>
          <cell r="CF146">
            <v>3.2450454595615401</v>
          </cell>
          <cell r="CG146">
            <v>3.0062180178719902</v>
          </cell>
          <cell r="CH146">
            <v>1.56455988705376</v>
          </cell>
        </row>
        <row r="147">
          <cell r="AZ147" t="str">
            <v>M8C</v>
          </cell>
          <cell r="BA147" t="str">
            <v>083 DRINKS</v>
          </cell>
          <cell r="BB147">
            <v>16053100000</v>
          </cell>
          <cell r="BC147">
            <v>92.64</v>
          </cell>
          <cell r="BD147">
            <v>10.095125418636901</v>
          </cell>
          <cell r="BE147">
            <v>6.3766623851467896</v>
          </cell>
          <cell r="BF147">
            <v>2.5707190220580398</v>
          </cell>
          <cell r="BG147">
            <v>2.4815682936006098</v>
          </cell>
          <cell r="BH147">
            <v>2.0705424040839402</v>
          </cell>
          <cell r="BI147">
            <v>3.7088782220879399</v>
          </cell>
          <cell r="BJ147">
            <v>4.1306406164541398</v>
          </cell>
          <cell r="BK147">
            <v>5.6036961780590602</v>
          </cell>
          <cell r="BL147">
            <v>6.1433363809482202</v>
          </cell>
          <cell r="BM147">
            <v>2.8261331121714801</v>
          </cell>
          <cell r="BN147">
            <v>2.9889016416143899</v>
          </cell>
          <cell r="BO147">
            <v>3.21832256243342</v>
          </cell>
          <cell r="BP147">
            <v>3.1606213859005399</v>
          </cell>
          <cell r="BQ147">
            <v>2.3375827660701001</v>
          </cell>
          <cell r="BR147">
            <v>4.5285318512312198</v>
          </cell>
          <cell r="BS147">
            <v>4.9571168582392104</v>
          </cell>
          <cell r="BT147">
            <v>2.3468037545396201</v>
          </cell>
          <cell r="BU147">
            <v>1.81289205717275</v>
          </cell>
          <cell r="BV147">
            <v>1.68445756096953</v>
          </cell>
          <cell r="BW147">
            <v>1.49164078396073</v>
          </cell>
          <cell r="BX147">
            <v>1.58072404059029</v>
          </cell>
          <cell r="BY147">
            <v>2.8944485979654999</v>
          </cell>
          <cell r="BZ147">
            <v>2.6602317430278202</v>
          </cell>
          <cell r="CA147">
            <v>1.4435433208539099</v>
          </cell>
          <cell r="CB147">
            <v>1.4025859146831401</v>
          </cell>
          <cell r="CC147">
            <v>1.53368298098186</v>
          </cell>
          <cell r="CD147">
            <v>3.9747579924126799</v>
          </cell>
          <cell r="CE147">
            <v>2.0298110552478899</v>
          </cell>
          <cell r="CF147">
            <v>2.84728719935713</v>
          </cell>
          <cell r="CG147">
            <v>2.9393151669770901</v>
          </cell>
          <cell r="CH147">
            <v>4.8988147656215899</v>
          </cell>
        </row>
        <row r="148">
          <cell r="AZ148" t="str">
            <v>M8D</v>
          </cell>
          <cell r="BA148" t="str">
            <v>084 FRESH PRODUCT</v>
          </cell>
          <cell r="BB148">
            <v>17510200000</v>
          </cell>
          <cell r="BC148">
            <v>67.819999999999993</v>
          </cell>
          <cell r="BD148">
            <v>0.51080245732802299</v>
          </cell>
          <cell r="BE148">
            <v>4.6943551418601697</v>
          </cell>
          <cell r="BF148">
            <v>2.3169701483706602</v>
          </cell>
          <cell r="BG148">
            <v>1.9864411749723001</v>
          </cell>
          <cell r="BH148">
            <v>1.8114957011341899</v>
          </cell>
          <cell r="BI148">
            <v>2.0101684844833199</v>
          </cell>
          <cell r="BJ148">
            <v>2.40565877071649</v>
          </cell>
          <cell r="BK148">
            <v>3.9441848105675499</v>
          </cell>
          <cell r="BL148">
            <v>4.7019535200054801</v>
          </cell>
          <cell r="BM148">
            <v>1.9582187980719801</v>
          </cell>
          <cell r="BN148">
            <v>1.9172543671117399</v>
          </cell>
          <cell r="BO148">
            <v>1.9186474709597801</v>
          </cell>
          <cell r="BP148">
            <v>1.9740795108565199</v>
          </cell>
          <cell r="BQ148">
            <v>2.1343979760368201</v>
          </cell>
          <cell r="BR148">
            <v>3.1975140473552499</v>
          </cell>
          <cell r="BS148">
            <v>4.0689998020582197</v>
          </cell>
          <cell r="BT148">
            <v>1.7206544213658299</v>
          </cell>
          <cell r="BU148">
            <v>1.7570464924444</v>
          </cell>
          <cell r="BV148">
            <v>1.7494261619513101</v>
          </cell>
          <cell r="BW148">
            <v>1.55442881189249</v>
          </cell>
          <cell r="BX148">
            <v>1.75442581649552</v>
          </cell>
          <cell r="BY148">
            <v>2.7947413333942501</v>
          </cell>
          <cell r="BZ148">
            <v>2.7306252625326901</v>
          </cell>
          <cell r="CA148">
            <v>1.5072629609027799</v>
          </cell>
          <cell r="CB148">
            <v>1.51471217547486</v>
          </cell>
          <cell r="CC148">
            <v>1.5154184542723601</v>
          </cell>
          <cell r="CD148">
            <v>1.2296487809390999</v>
          </cell>
          <cell r="CE148">
            <v>1.5502005040490601</v>
          </cell>
          <cell r="CF148">
            <v>1.9888526572512</v>
          </cell>
          <cell r="CG148">
            <v>1.9327397221048299</v>
          </cell>
          <cell r="CH148">
            <v>1.47680487041838</v>
          </cell>
        </row>
        <row r="149">
          <cell r="BA149" t="str">
            <v>***SUB TOTAL***</v>
          </cell>
          <cell r="BB149">
            <v>118209900000</v>
          </cell>
          <cell r="BC149">
            <v>82.475999999999999</v>
          </cell>
          <cell r="BD149">
            <v>13.497999999999999</v>
          </cell>
          <cell r="BE149">
            <v>7.806</v>
          </cell>
          <cell r="BF149">
            <v>2.6560000000000001</v>
          </cell>
          <cell r="BG149">
            <v>2.4060000000000001</v>
          </cell>
          <cell r="BH149">
            <v>2.2629999999999999</v>
          </cell>
          <cell r="BI149">
            <v>2.5390000000000001</v>
          </cell>
          <cell r="BJ149">
            <v>3.34</v>
          </cell>
          <cell r="BK149">
            <v>5.1639999999999997</v>
          </cell>
          <cell r="BL149">
            <v>6.3470000000000004</v>
          </cell>
          <cell r="BM149">
            <v>2.4700000000000002</v>
          </cell>
          <cell r="BN149">
            <v>2.6749999999999998</v>
          </cell>
          <cell r="BO149">
            <v>2.516</v>
          </cell>
          <cell r="BP149">
            <v>2.3879999999999999</v>
          </cell>
          <cell r="BQ149">
            <v>1.9990000000000001</v>
          </cell>
          <cell r="BR149">
            <v>3.948</v>
          </cell>
          <cell r="BS149">
            <v>5.18</v>
          </cell>
          <cell r="BT149">
            <v>1.873</v>
          </cell>
          <cell r="BU149">
            <v>1.764</v>
          </cell>
          <cell r="BV149">
            <v>1.5940000000000001</v>
          </cell>
          <cell r="BW149">
            <v>1.6220000000000001</v>
          </cell>
          <cell r="BX149">
            <v>1.7030000000000001</v>
          </cell>
          <cell r="BY149">
            <v>2.8439999999999999</v>
          </cell>
          <cell r="BZ149">
            <v>2.9209999999999998</v>
          </cell>
          <cell r="CA149">
            <v>1.369</v>
          </cell>
          <cell r="CB149">
            <v>1.411</v>
          </cell>
          <cell r="CC149">
            <v>1.579</v>
          </cell>
          <cell r="CD149">
            <v>1.5580000000000001</v>
          </cell>
          <cell r="CE149">
            <v>1.7110000000000001</v>
          </cell>
          <cell r="CF149">
            <v>2.569</v>
          </cell>
          <cell r="CG149">
            <v>2.4969999999999999</v>
          </cell>
          <cell r="CH149">
            <v>1.7629999999999999</v>
          </cell>
          <cell r="CI149">
            <v>0</v>
          </cell>
        </row>
        <row r="151">
          <cell r="BA151" t="str">
            <v>TOTAL</v>
          </cell>
          <cell r="BB151">
            <v>118209900000</v>
          </cell>
          <cell r="BC151">
            <v>82.475999999999999</v>
          </cell>
          <cell r="BD151">
            <v>13.497999999999999</v>
          </cell>
          <cell r="BE151">
            <v>7.806</v>
          </cell>
          <cell r="BF151">
            <v>2.6560000000000001</v>
          </cell>
          <cell r="BG151">
            <v>2.4060000000000001</v>
          </cell>
          <cell r="BH151">
            <v>2.2629999999999999</v>
          </cell>
          <cell r="BI151">
            <v>2.5390000000000001</v>
          </cell>
          <cell r="BJ151">
            <v>3.34</v>
          </cell>
          <cell r="BK151">
            <v>5.1639999999999997</v>
          </cell>
          <cell r="BL151">
            <v>6.3470000000000004</v>
          </cell>
          <cell r="BM151">
            <v>2.4700000000000002</v>
          </cell>
          <cell r="BN151">
            <v>2.6749999999999998</v>
          </cell>
          <cell r="BO151">
            <v>2.516</v>
          </cell>
          <cell r="BP151">
            <v>2.3879999999999999</v>
          </cell>
          <cell r="BQ151">
            <v>1.9990000000000001</v>
          </cell>
          <cell r="BR151">
            <v>3.948</v>
          </cell>
          <cell r="BS151">
            <v>5.18</v>
          </cell>
          <cell r="BT151">
            <v>1.873</v>
          </cell>
          <cell r="BU151">
            <v>1.764</v>
          </cell>
          <cell r="BV151">
            <v>1.5940000000000001</v>
          </cell>
          <cell r="BW151">
            <v>1.6220000000000001</v>
          </cell>
          <cell r="BX151">
            <v>1.7030000000000001</v>
          </cell>
          <cell r="BY151">
            <v>2.8439999999999999</v>
          </cell>
          <cell r="BZ151">
            <v>2.9209999999999998</v>
          </cell>
          <cell r="CA151">
            <v>1.369</v>
          </cell>
          <cell r="CB151">
            <v>1.411</v>
          </cell>
          <cell r="CC151">
            <v>1.579</v>
          </cell>
          <cell r="CD151">
            <v>1.5580000000000001</v>
          </cell>
          <cell r="CE151">
            <v>1.7110000000000001</v>
          </cell>
          <cell r="CF151">
            <v>2.569</v>
          </cell>
          <cell r="CG151">
            <v>2.4969999999999999</v>
          </cell>
          <cell r="CH151">
            <v>1.7629999999999999</v>
          </cell>
          <cell r="CI151">
            <v>0</v>
          </cell>
        </row>
      </sheetData>
      <sheetData sheetId="8">
        <row r="2">
          <cell r="B2" t="str">
            <v>O041 - ORANGEMART MEDAN</v>
          </cell>
          <cell r="E2">
            <v>0.13549098849868801</v>
          </cell>
          <cell r="F2">
            <v>0.16179936280481533</v>
          </cell>
          <cell r="G2">
            <v>0.1651847274419572</v>
          </cell>
          <cell r="J2">
            <v>0.14270783915071136</v>
          </cell>
          <cell r="K2">
            <v>0.14415530677530392</v>
          </cell>
          <cell r="L2">
            <v>0.14565629181759013</v>
          </cell>
          <cell r="Q2">
            <v>0.13773818865787887</v>
          </cell>
          <cell r="R2">
            <v>0.13911899172712971</v>
          </cell>
          <cell r="S2">
            <v>0.13828002216361573</v>
          </cell>
          <cell r="T2">
            <v>0.13585547432680661</v>
          </cell>
          <cell r="X2">
            <v>0.13677866833151361</v>
          </cell>
          <cell r="Y2">
            <v>0.13730073148581762</v>
          </cell>
          <cell r="AA2">
            <v>0.13846151088749323</v>
          </cell>
          <cell r="AE2">
            <v>0.13861811296715454</v>
          </cell>
          <cell r="AG2">
            <v>0.13922123969448652</v>
          </cell>
        </row>
        <row r="3">
          <cell r="B3" t="str">
            <v>RS66 - ROBINSON ANDALAS</v>
          </cell>
          <cell r="E3">
            <v>0.13877938859351774</v>
          </cell>
          <cell r="F3">
            <v>0.16410792684738615</v>
          </cell>
          <cell r="G3">
            <v>0.16627618295012545</v>
          </cell>
          <cell r="J3">
            <v>0.16307809303831508</v>
          </cell>
          <cell r="K3">
            <v>0.16597006633060624</v>
          </cell>
          <cell r="L3">
            <v>0.16819791136638929</v>
          </cell>
          <cell r="Q3">
            <v>0.17126695318992502</v>
          </cell>
          <cell r="R3">
            <v>0.17150473692675633</v>
          </cell>
          <cell r="S3">
            <v>0.17409434837594495</v>
          </cell>
          <cell r="T3">
            <v>0.17557317488091589</v>
          </cell>
          <cell r="X3">
            <v>0.17393339126739843</v>
          </cell>
          <cell r="Y3">
            <v>0.17419642342492028</v>
          </cell>
          <cell r="AA3">
            <v>0.17440244822848827</v>
          </cell>
          <cell r="AE3">
            <v>0.16664590609585461</v>
          </cell>
          <cell r="AG3">
            <v>0.16671713379340494</v>
          </cell>
        </row>
        <row r="4">
          <cell r="B4" t="str">
            <v>RS67 - ROBINSON KARAWANG</v>
          </cell>
          <cell r="E4">
            <v>0.17953345845194463</v>
          </cell>
          <cell r="F4">
            <v>0.18109056151187941</v>
          </cell>
          <cell r="G4">
            <v>0.24941519126181075</v>
          </cell>
          <cell r="J4">
            <v>0.17776759950398288</v>
          </cell>
          <cell r="K4">
            <v>0.17190381012387784</v>
          </cell>
          <cell r="L4">
            <v>0.17213293473813551</v>
          </cell>
          <cell r="Q4">
            <v>0.17700720033474585</v>
          </cell>
          <cell r="R4">
            <v>0.17718542410332594</v>
          </cell>
          <cell r="S4">
            <v>0.17643213835468374</v>
          </cell>
          <cell r="T4">
            <v>0.1751970817601774</v>
          </cell>
          <cell r="X4">
            <v>0.17504756022651455</v>
          </cell>
          <cell r="Y4">
            <v>0.17524243012541799</v>
          </cell>
          <cell r="AA4">
            <v>0.17578662905002848</v>
          </cell>
          <cell r="AE4">
            <v>0.17611169859482029</v>
          </cell>
          <cell r="AG4">
            <v>0.17611169859482029</v>
          </cell>
        </row>
        <row r="5">
          <cell r="B5" t="str">
            <v>RS91 - ROBINSON ABEPURA</v>
          </cell>
          <cell r="E5">
            <v>0.19959404443467293</v>
          </cell>
          <cell r="F5">
            <v>0.19733578695594889</v>
          </cell>
          <cell r="G5">
            <v>0.20614337784010189</v>
          </cell>
          <cell r="J5">
            <v>0.15007684179272546</v>
          </cell>
          <cell r="K5">
            <v>0.15393890358403636</v>
          </cell>
          <cell r="L5">
            <v>0.15947743379781079</v>
          </cell>
          <cell r="Q5">
            <v>0.18003915562370182</v>
          </cell>
          <cell r="R5">
            <v>0.18371662883363166</v>
          </cell>
          <cell r="S5">
            <v>0.18500801577558873</v>
          </cell>
          <cell r="T5">
            <v>0.18738469066630078</v>
          </cell>
          <cell r="X5">
            <v>0.19151003630222463</v>
          </cell>
          <cell r="Y5">
            <v>0.19240408267211442</v>
          </cell>
          <cell r="AA5">
            <v>0.19649543422785232</v>
          </cell>
          <cell r="AE5">
            <v>0.20557281754907508</v>
          </cell>
          <cell r="AG5">
            <v>0.21016376425751115</v>
          </cell>
        </row>
        <row r="6">
          <cell r="B6" t="str">
            <v>RS94 - ROBINSON SAMARINDA TC</v>
          </cell>
          <cell r="E6">
            <v>0.17327418199587852</v>
          </cell>
          <cell r="F6">
            <v>0.17729671146546411</v>
          </cell>
          <cell r="G6">
            <v>0.18156902983611869</v>
          </cell>
          <cell r="J6">
            <v>0.16447501140116572</v>
          </cell>
          <cell r="K6">
            <v>0.16748968472734671</v>
          </cell>
          <cell r="L6">
            <v>0.17034169524605625</v>
          </cell>
          <cell r="Q6">
            <v>0.15220517269297462</v>
          </cell>
          <cell r="R6">
            <v>0.15407757901385447</v>
          </cell>
          <cell r="S6">
            <v>0.15766267153968266</v>
          </cell>
          <cell r="T6">
            <v>0.15545544559934593</v>
          </cell>
          <cell r="X6">
            <v>0.1548643333550897</v>
          </cell>
          <cell r="Y6">
            <v>0.15602253785309828</v>
          </cell>
          <cell r="AA6">
            <v>0.15649298280356028</v>
          </cell>
          <cell r="AE6">
            <v>0.15595702614967677</v>
          </cell>
          <cell r="AG6">
            <v>0.15770164257501174</v>
          </cell>
        </row>
        <row r="7">
          <cell r="B7" t="str">
            <v>S002 - ROBINSON PULOGADUNG</v>
          </cell>
          <cell r="E7">
            <v>0.15125613045415093</v>
          </cell>
          <cell r="F7">
            <v>0.19218575198777882</v>
          </cell>
          <cell r="G7">
            <v>0.28162886622444816</v>
          </cell>
          <cell r="J7">
            <v>0.21231068024377084</v>
          </cell>
          <cell r="K7">
            <v>0.20535432037695694</v>
          </cell>
          <cell r="L7">
            <v>0.20271013390128392</v>
          </cell>
          <cell r="Q7">
            <v>0.22094124261039921</v>
          </cell>
          <cell r="R7">
            <v>0.22064049528353394</v>
          </cell>
          <cell r="S7">
            <v>0.21964814821750911</v>
          </cell>
          <cell r="T7">
            <v>0.2169042963308685</v>
          </cell>
          <cell r="X7">
            <v>0.21266276421638478</v>
          </cell>
          <cell r="Y7">
            <v>0.21240845153247845</v>
          </cell>
          <cell r="AA7">
            <v>0.21055963742768222</v>
          </cell>
          <cell r="AE7">
            <v>0.20834497542462649</v>
          </cell>
          <cell r="AG7">
            <v>0.20834497542462649</v>
          </cell>
        </row>
        <row r="8">
          <cell r="B8" t="str">
            <v>S010 - ROBINSON PAL MERAH</v>
          </cell>
          <cell r="E8">
            <v>0.16052711017191526</v>
          </cell>
          <cell r="F8">
            <v>0.16299647562424435</v>
          </cell>
          <cell r="G8">
            <v>0.16815646938657536</v>
          </cell>
          <cell r="J8">
            <v>0.16382412488898343</v>
          </cell>
          <cell r="K8">
            <v>0.16526093354556032</v>
          </cell>
          <cell r="L8">
            <v>0.16641611386189897</v>
          </cell>
          <cell r="Q8">
            <v>0.16116174890070326</v>
          </cell>
          <cell r="R8">
            <v>0.16194960110965315</v>
          </cell>
          <cell r="S8">
            <v>0.16542411358165229</v>
          </cell>
          <cell r="T8">
            <v>0.16600869963985193</v>
          </cell>
          <cell r="X8">
            <v>0.16767007606797885</v>
          </cell>
          <cell r="Y8">
            <v>0.16795462295627195</v>
          </cell>
          <cell r="AA8">
            <v>0.16898148479077671</v>
          </cell>
          <cell r="AE8">
            <v>0.16570575157391282</v>
          </cell>
          <cell r="AG8">
            <v>0.16646730086124861</v>
          </cell>
        </row>
        <row r="9">
          <cell r="B9" t="str">
            <v>S011 - ROBINSON PASAR MINGGU</v>
          </cell>
          <cell r="E9">
            <v>0.12377418356948121</v>
          </cell>
          <cell r="F9">
            <v>0.12485886123636657</v>
          </cell>
          <cell r="G9">
            <v>0.13160610250887605</v>
          </cell>
          <cell r="J9">
            <v>0.13721220408208865</v>
          </cell>
          <cell r="K9">
            <v>0.13616211814865883</v>
          </cell>
          <cell r="L9">
            <v>0.13701620103202838</v>
          </cell>
          <cell r="Q9">
            <v>0.13502629765075999</v>
          </cell>
          <cell r="R9">
            <v>0.13578386404358578</v>
          </cell>
          <cell r="S9">
            <v>0.11766045346117458</v>
          </cell>
          <cell r="T9">
            <v>-9.1990288380696492E-2</v>
          </cell>
          <cell r="X9">
            <v>-9.9971073513140316E-2</v>
          </cell>
          <cell r="Y9">
            <v>-0.20355957614736261</v>
          </cell>
          <cell r="AA9">
            <v>-0.22834500307905331</v>
          </cell>
          <cell r="AE9">
            <v>-0.19752873277652916</v>
          </cell>
          <cell r="AG9">
            <v>-0.19407991626011303</v>
          </cell>
        </row>
        <row r="10">
          <cell r="B10" t="str">
            <v>S013 - ROBINSON KRAMAT JATI</v>
          </cell>
          <cell r="E10">
            <v>0.13972352356274234</v>
          </cell>
          <cell r="F10">
            <v>0.13428675606253973</v>
          </cell>
          <cell r="G10">
            <v>0.13993461159901804</v>
          </cell>
          <cell r="J10">
            <v>0.1312991895577795</v>
          </cell>
          <cell r="K10">
            <v>0.13220694963027252</v>
          </cell>
          <cell r="L10">
            <v>0.10740192989731706</v>
          </cell>
          <cell r="Q10">
            <v>0.17838096834832032</v>
          </cell>
          <cell r="R10">
            <v>0.17802631868720309</v>
          </cell>
          <cell r="S10">
            <v>0.17710252581179126</v>
          </cell>
          <cell r="T10">
            <v>0.12010884161599804</v>
          </cell>
          <cell r="X10">
            <v>9.982834127810436E-2</v>
          </cell>
          <cell r="Y10">
            <v>3.2069987129023883E-2</v>
          </cell>
          <cell r="AA10">
            <v>3.7930797866588602E-2</v>
          </cell>
          <cell r="AE10">
            <v>4.4026238273037407E-2</v>
          </cell>
          <cell r="AG10">
            <v>4.497658080455634E-2</v>
          </cell>
        </row>
        <row r="11">
          <cell r="B11" t="str">
            <v>S014 - ROBINSON PASAR KOPRO</v>
          </cell>
          <cell r="E11">
            <v>0.16236602817320089</v>
          </cell>
          <cell r="F11">
            <v>0.18369744456055503</v>
          </cell>
          <cell r="G11">
            <v>0.18208172522314531</v>
          </cell>
          <cell r="J11">
            <v>0.17694509546690615</v>
          </cell>
          <cell r="K11">
            <v>0.17433450357398683</v>
          </cell>
          <cell r="L11">
            <v>0.17298588030552461</v>
          </cell>
          <cell r="Q11">
            <v>0.16534783611346143</v>
          </cell>
          <cell r="R11">
            <v>0.16572824542805031</v>
          </cell>
          <cell r="S11">
            <v>0.16462280873473728</v>
          </cell>
          <cell r="T11">
            <v>0.16384933823181769</v>
          </cell>
          <cell r="X11">
            <v>0.16142475693216041</v>
          </cell>
          <cell r="Y11">
            <v>0.16169588901045218</v>
          </cell>
          <cell r="AA11">
            <v>0.16223720185362353</v>
          </cell>
          <cell r="AE11">
            <v>0.18317527477343526</v>
          </cell>
          <cell r="AG11">
            <v>0.18235714380940635</v>
          </cell>
        </row>
        <row r="12">
          <cell r="B12" t="str">
            <v>S015 - ROBINSON BOGOR</v>
          </cell>
          <cell r="E12">
            <v>0.17026525541798809</v>
          </cell>
          <cell r="F12">
            <v>0.2329422585214917</v>
          </cell>
          <cell r="G12">
            <v>0.22955530825054468</v>
          </cell>
          <cell r="J12">
            <v>0.28438751503853615</v>
          </cell>
          <cell r="K12">
            <v>0.27813240128425726</v>
          </cell>
          <cell r="L12">
            <v>0.27263238503989873</v>
          </cell>
          <cell r="Q12">
            <v>0.17096726394220002</v>
          </cell>
          <cell r="R12">
            <v>0.1721347037390254</v>
          </cell>
          <cell r="S12">
            <v>0.16754808836645077</v>
          </cell>
          <cell r="T12">
            <v>0.15496121289718412</v>
          </cell>
          <cell r="X12">
            <v>0.15570480764962452</v>
          </cell>
          <cell r="Y12">
            <v>0.15526938964169956</v>
          </cell>
          <cell r="AA12">
            <v>0.15754267428967006</v>
          </cell>
          <cell r="AE12">
            <v>0.18506279278434579</v>
          </cell>
          <cell r="AG12">
            <v>0.2093467529365472</v>
          </cell>
        </row>
        <row r="13">
          <cell r="B13" t="str">
            <v>S020 - ROBINSON CIPUTAT</v>
          </cell>
          <cell r="E13">
            <v>0.16859047683748751</v>
          </cell>
          <cell r="F13">
            <v>0.2239967058243984</v>
          </cell>
          <cell r="G13">
            <v>0.22062941996171023</v>
          </cell>
          <cell r="J13">
            <v>0.28362347330118887</v>
          </cell>
          <cell r="K13">
            <v>0.27198158305541664</v>
          </cell>
          <cell r="L13">
            <v>0.26287778402392092</v>
          </cell>
          <cell r="Q13">
            <v>0.15580930189457665</v>
          </cell>
          <cell r="R13">
            <v>0.1554976716456466</v>
          </cell>
          <cell r="S13">
            <v>0.15451561185961263</v>
          </cell>
          <cell r="T13">
            <v>3.246849755673873E-2</v>
          </cell>
          <cell r="X13">
            <v>-1.56826126432534E-2</v>
          </cell>
          <cell r="Y13">
            <v>-3.7357891874927218E-2</v>
          </cell>
          <cell r="AA13">
            <v>-3.1281020675512743E-2</v>
          </cell>
          <cell r="AE13">
            <v>-2.089686137901612E-2</v>
          </cell>
          <cell r="AG13">
            <v>-1.6359645655516467E-2</v>
          </cell>
        </row>
        <row r="14">
          <cell r="B14" t="str">
            <v>S021 - ROBINSON PRATAMA PLAZA BEKASI</v>
          </cell>
          <cell r="E14">
            <v>0.16431926728840729</v>
          </cell>
          <cell r="F14">
            <v>0.19115583516504059</v>
          </cell>
          <cell r="G14">
            <v>0.14751143779514078</v>
          </cell>
          <cell r="J14">
            <v>0.14816394897899324</v>
          </cell>
          <cell r="K14">
            <v>0.14800910664605996</v>
          </cell>
          <cell r="L14">
            <v>0.14977459937248963</v>
          </cell>
          <cell r="Q14">
            <v>0.14716987496460543</v>
          </cell>
          <cell r="R14">
            <v>0.14830491758121861</v>
          </cell>
          <cell r="S14">
            <v>0.14927897053356862</v>
          </cell>
          <cell r="T14">
            <v>0.14924164266043061</v>
          </cell>
          <cell r="X14">
            <v>0.15114441937393081</v>
          </cell>
          <cell r="Y14">
            <v>0.15034096406165731</v>
          </cell>
          <cell r="AA14">
            <v>0.15174784104582906</v>
          </cell>
          <cell r="AE14">
            <v>0.14932274943859922</v>
          </cell>
          <cell r="AG14">
            <v>0.15082497355227995</v>
          </cell>
        </row>
        <row r="15">
          <cell r="B15" t="str">
            <v>S022 - ROBINSON PASAR MINGGU</v>
          </cell>
          <cell r="E15">
            <v>0.1491781155562269</v>
          </cell>
          <cell r="F15">
            <v>0.1725046787691715</v>
          </cell>
          <cell r="G15">
            <v>0.1754283804494379</v>
          </cell>
          <cell r="J15">
            <v>0.15825459090276911</v>
          </cell>
          <cell r="K15">
            <v>0.15602052040214709</v>
          </cell>
          <cell r="L15">
            <v>0.15559023808671552</v>
          </cell>
          <cell r="Q15">
            <v>0.20742093364922085</v>
          </cell>
          <cell r="R15">
            <v>0.20737846984330158</v>
          </cell>
          <cell r="S15">
            <v>0.1626249093654365</v>
          </cell>
          <cell r="T15">
            <v>9.3266219036926792E-2</v>
          </cell>
          <cell r="X15">
            <v>9.6256382471254315E-2</v>
          </cell>
          <cell r="Y15">
            <v>8.4963885723952207E-2</v>
          </cell>
          <cell r="AA15">
            <v>8.7356737250141606E-2</v>
          </cell>
          <cell r="AE15">
            <v>0.13714815925829815</v>
          </cell>
          <cell r="AG15">
            <v>0.13785178215191166</v>
          </cell>
        </row>
        <row r="16">
          <cell r="B16" t="str">
            <v>S026 - ROBINSON CIMONE</v>
          </cell>
          <cell r="E16">
            <v>0.15874623292800574</v>
          </cell>
          <cell r="F16">
            <v>0.20592232697575011</v>
          </cell>
          <cell r="G16">
            <v>0.20400637201742752</v>
          </cell>
          <cell r="J16">
            <v>0.16255390059311287</v>
          </cell>
          <cell r="K16">
            <v>0.15852132596485227</v>
          </cell>
          <cell r="L16">
            <v>0.14796886146199448</v>
          </cell>
          <cell r="Q16">
            <v>0.1779761164572187</v>
          </cell>
          <cell r="R16">
            <v>0.17852322266349968</v>
          </cell>
          <cell r="S16">
            <v>0.1788106639740574</v>
          </cell>
          <cell r="T16">
            <v>0.18750374792672114</v>
          </cell>
          <cell r="X16">
            <v>0.18657831365425437</v>
          </cell>
          <cell r="Y16">
            <v>0.15734690673907051</v>
          </cell>
          <cell r="AA16">
            <v>0.15711142204787235</v>
          </cell>
          <cell r="AE16">
            <v>0.17986001574836122</v>
          </cell>
          <cell r="AG16">
            <v>0.17970103990051345</v>
          </cell>
        </row>
        <row r="17">
          <cell r="B17" t="str">
            <v>S029 - ROBINSON TANJUNG PRIOK</v>
          </cell>
          <cell r="E17">
            <v>0.15256947979652585</v>
          </cell>
          <cell r="F17">
            <v>0.16420004189284748</v>
          </cell>
          <cell r="G17">
            <v>0.16808145397259566</v>
          </cell>
          <cell r="J17">
            <v>0.16850086136821965</v>
          </cell>
          <cell r="K17">
            <v>0.16656348244826863</v>
          </cell>
          <cell r="L17">
            <v>0.16602598811351674</v>
          </cell>
          <cell r="Q17">
            <v>0.17215325864516282</v>
          </cell>
          <cell r="R17">
            <v>0.17172414574936545</v>
          </cell>
          <cell r="S17">
            <v>0.17148557519468624</v>
          </cell>
          <cell r="T17">
            <v>0.11403268997328544</v>
          </cell>
          <cell r="X17">
            <v>8.3034098231170431E-2</v>
          </cell>
          <cell r="Y17">
            <v>8.4642454930347985E-2</v>
          </cell>
          <cell r="AA17">
            <v>8.8100087536388635E-2</v>
          </cell>
          <cell r="AE17">
            <v>9.0926185734557019E-2</v>
          </cell>
          <cell r="AG17">
            <v>8.7947344067623459E-2</v>
          </cell>
        </row>
        <row r="18">
          <cell r="B18" t="str">
            <v>S031 - ROBINSON KODIM TANGERANG</v>
          </cell>
          <cell r="E18">
            <v>0.17626967844271713</v>
          </cell>
          <cell r="F18">
            <v>0.17989519405893967</v>
          </cell>
          <cell r="G18">
            <v>0.18094475854463196</v>
          </cell>
          <cell r="J18">
            <v>0.19211195881044393</v>
          </cell>
          <cell r="K18">
            <v>0.18995016453258876</v>
          </cell>
          <cell r="L18">
            <v>0.18400000760193391</v>
          </cell>
          <cell r="Q18">
            <v>0.17982209801495713</v>
          </cell>
          <cell r="R18">
            <v>0.17709095455585183</v>
          </cell>
          <cell r="S18">
            <v>0.19605793572844585</v>
          </cell>
          <cell r="T18">
            <v>0.2000123932735394</v>
          </cell>
          <cell r="X18">
            <v>0.19945826532799904</v>
          </cell>
          <cell r="Y18">
            <v>0.17809646450538633</v>
          </cell>
          <cell r="AA18">
            <v>0.17761866346865696</v>
          </cell>
          <cell r="AE18">
            <v>0.17382548413273163</v>
          </cell>
          <cell r="AG18">
            <v>0.17435470966210739</v>
          </cell>
        </row>
        <row r="19">
          <cell r="B19" t="str">
            <v>S032 - ROBINSON TEBET</v>
          </cell>
          <cell r="E19">
            <v>0.18570040808441113</v>
          </cell>
          <cell r="F19">
            <v>0.19105161481140021</v>
          </cell>
          <cell r="G19">
            <v>0.1926431538423212</v>
          </cell>
          <cell r="J19">
            <v>0.18246058424239966</v>
          </cell>
          <cell r="K19">
            <v>0.18297756917734795</v>
          </cell>
          <cell r="L19">
            <v>0.18344934935737778</v>
          </cell>
          <cell r="Q19">
            <v>0.18312186474963293</v>
          </cell>
          <cell r="R19">
            <v>0.18268254264094674</v>
          </cell>
          <cell r="S19">
            <v>0.18329689821260842</v>
          </cell>
          <cell r="T19">
            <v>9.3708231980205073E-2</v>
          </cell>
          <cell r="X19">
            <v>7.898089711611786E-2</v>
          </cell>
          <cell r="Y19">
            <v>2.062474405785434E-2</v>
          </cell>
          <cell r="AA19">
            <v>2.8504060316247432E-2</v>
          </cell>
          <cell r="AE19">
            <v>4.6989020341941343E-2</v>
          </cell>
          <cell r="AG19">
            <v>4.8461694001564734E-2</v>
          </cell>
        </row>
        <row r="20">
          <cell r="B20" t="str">
            <v>S033 - ROBINSON TANJUNG PRIOK</v>
          </cell>
          <cell r="E20">
            <v>0.161822594298179</v>
          </cell>
          <cell r="F20">
            <v>0.16493593015630678</v>
          </cell>
          <cell r="G20">
            <v>0.16922671541618406</v>
          </cell>
          <cell r="J20">
            <v>0.1509457804753308</v>
          </cell>
          <cell r="K20">
            <v>0.1512657785968459</v>
          </cell>
          <cell r="L20">
            <v>0.15193453639376756</v>
          </cell>
          <cell r="Q20">
            <v>0.16664369820406422</v>
          </cell>
          <cell r="R20">
            <v>0.16781709441701023</v>
          </cell>
          <cell r="S20">
            <v>0.16922226708548616</v>
          </cell>
          <cell r="T20">
            <v>0.16878837100625524</v>
          </cell>
          <cell r="X20">
            <v>0.17026148082347839</v>
          </cell>
          <cell r="Y20">
            <v>0.17067825071414819</v>
          </cell>
          <cell r="AA20">
            <v>0.15767080262981101</v>
          </cell>
          <cell r="AE20">
            <v>0.15286077715645668</v>
          </cell>
          <cell r="AG20">
            <v>0.13747869388963194</v>
          </cell>
        </row>
        <row r="21">
          <cell r="B21" t="str">
            <v>S034 - ROBINSON DEPOK</v>
          </cell>
          <cell r="E21">
            <v>0.15042269365665456</v>
          </cell>
          <cell r="F21">
            <v>0.20328156832244046</v>
          </cell>
          <cell r="G21">
            <v>0.19730763875409954</v>
          </cell>
          <cell r="J21">
            <v>0.24771879129123059</v>
          </cell>
          <cell r="K21">
            <v>0.24396774937175383</v>
          </cell>
          <cell r="L21">
            <v>0.23639801760014867</v>
          </cell>
          <cell r="Q21">
            <v>0.17891709872750314</v>
          </cell>
          <cell r="R21">
            <v>0.1790231538392669</v>
          </cell>
          <cell r="S21">
            <v>0.1788998596781049</v>
          </cell>
          <cell r="T21">
            <v>0.15406423550890638</v>
          </cell>
          <cell r="X21">
            <v>0.15527295380646644</v>
          </cell>
          <cell r="Y21">
            <v>0.12574510632539501</v>
          </cell>
          <cell r="AA21">
            <v>0.12912408364608022</v>
          </cell>
          <cell r="AE21">
            <v>0.12793531907782135</v>
          </cell>
          <cell r="AG21">
            <v>0.129935013102952</v>
          </cell>
        </row>
        <row r="22">
          <cell r="B22" t="str">
            <v>S035 - ROBINSON CILEGON</v>
          </cell>
          <cell r="E22">
            <v>0.16090911575458203</v>
          </cell>
          <cell r="F22">
            <v>0.16676227357752935</v>
          </cell>
          <cell r="G22">
            <v>0.17100362435242203</v>
          </cell>
          <cell r="J22">
            <v>0.16738257331203282</v>
          </cell>
          <cell r="K22">
            <v>0.17017040740108988</v>
          </cell>
          <cell r="L22">
            <v>0.17059934101287291</v>
          </cell>
          <cell r="Q22">
            <v>0.14203996816798059</v>
          </cell>
          <cell r="R22">
            <v>0.1435158180042404</v>
          </cell>
          <cell r="S22">
            <v>0.14506898604056442</v>
          </cell>
          <cell r="T22">
            <v>0.18209151103906479</v>
          </cell>
          <cell r="X22">
            <v>0.18321787137603981</v>
          </cell>
          <cell r="Y22">
            <v>0.18373356819721498</v>
          </cell>
          <cell r="AA22">
            <v>0.18404981565469042</v>
          </cell>
          <cell r="AE22">
            <v>0.22183249019100296</v>
          </cell>
          <cell r="AG22">
            <v>0.22153713816149753</v>
          </cell>
        </row>
        <row r="23">
          <cell r="B23" t="str">
            <v>S036 - ROBINSON BOGOR</v>
          </cell>
          <cell r="E23">
            <v>0.17730121537180352</v>
          </cell>
          <cell r="F23">
            <v>0.18676843831350873</v>
          </cell>
          <cell r="G23">
            <v>0.18747196730114138</v>
          </cell>
          <cell r="J23">
            <v>0.16770684225218846</v>
          </cell>
          <cell r="K23">
            <v>0.16444276472679262</v>
          </cell>
          <cell r="L23">
            <v>0.15925790068733789</v>
          </cell>
          <cell r="Q23">
            <v>0.14793452494798673</v>
          </cell>
          <cell r="R23">
            <v>0.14880755794805148</v>
          </cell>
          <cell r="S23">
            <v>0.15110980340371788</v>
          </cell>
          <cell r="T23">
            <v>0.14720416264744546</v>
          </cell>
          <cell r="X23">
            <v>0.14755590154512824</v>
          </cell>
          <cell r="Y23">
            <v>0.14700323874330948</v>
          </cell>
          <cell r="AA23">
            <v>0.14786565949131697</v>
          </cell>
          <cell r="AE23">
            <v>0.19888225779998697</v>
          </cell>
          <cell r="AG23">
            <v>0.19801256595574346</v>
          </cell>
        </row>
        <row r="24">
          <cell r="B24" t="str">
            <v>S037 - ROBINSON CIBITUNG</v>
          </cell>
          <cell r="E24">
            <v>0.15214648540546136</v>
          </cell>
          <cell r="F24">
            <v>0.18396865781402635</v>
          </cell>
          <cell r="G24">
            <v>0.18243468818555339</v>
          </cell>
          <cell r="J24">
            <v>0.17253175475903262</v>
          </cell>
          <cell r="K24">
            <v>0.20107881608451361</v>
          </cell>
          <cell r="L24">
            <v>0.19586054787626858</v>
          </cell>
          <cell r="Q24">
            <v>0.21838602813255215</v>
          </cell>
          <cell r="R24">
            <v>0.21828083106805632</v>
          </cell>
          <cell r="S24">
            <v>0.21420220242026847</v>
          </cell>
          <cell r="T24">
            <v>0.20906632760904112</v>
          </cell>
          <cell r="X24">
            <v>0.20343557665525358</v>
          </cell>
          <cell r="Y24">
            <v>0.20291997217845539</v>
          </cell>
          <cell r="AA24">
            <v>0.20314371378712748</v>
          </cell>
          <cell r="AE24">
            <v>0.19811156446469005</v>
          </cell>
          <cell r="AG24">
            <v>0.1971177152949872</v>
          </cell>
        </row>
        <row r="25">
          <cell r="B25" t="str">
            <v>S038 - ROBINSON KLENDER</v>
          </cell>
          <cell r="E25">
            <v>0.1372781664949515</v>
          </cell>
          <cell r="F25">
            <v>0.15338196657671871</v>
          </cell>
          <cell r="G25">
            <v>0.16041531041098236</v>
          </cell>
          <cell r="J25">
            <v>0.15502951926547329</v>
          </cell>
          <cell r="K25">
            <v>0.15741099180977997</v>
          </cell>
          <cell r="L25">
            <v>0.15642433282734552</v>
          </cell>
          <cell r="Q25">
            <v>0.14953383509330925</v>
          </cell>
          <cell r="R25">
            <v>0.14896319187951804</v>
          </cell>
          <cell r="S25">
            <v>0.15718219724151411</v>
          </cell>
          <cell r="T25">
            <v>0.16073312035487206</v>
          </cell>
          <cell r="X25">
            <v>0.16040184765660992</v>
          </cell>
          <cell r="Y25">
            <v>0.1617429279018596</v>
          </cell>
          <cell r="AA25">
            <v>0.15959508778743897</v>
          </cell>
          <cell r="AE25">
            <v>0.15441351789028029</v>
          </cell>
          <cell r="AG25">
            <v>0.15393949947638264</v>
          </cell>
        </row>
        <row r="26">
          <cell r="B26" t="str">
            <v>S039 - ROBINSON SADANG TERMINAL SQUARE</v>
          </cell>
          <cell r="E26">
            <v>0.36210385609016588</v>
          </cell>
          <cell r="F26">
            <v>0.14586351198300168</v>
          </cell>
          <cell r="G26">
            <v>0.14820949440446293</v>
          </cell>
          <cell r="J26">
            <v>0.13560875128389738</v>
          </cell>
          <cell r="K26">
            <v>0.13707480096268754</v>
          </cell>
          <cell r="L26">
            <v>0.13892752839360359</v>
          </cell>
          <cell r="Q26">
            <v>0.13593942425425914</v>
          </cell>
          <cell r="R26">
            <v>0.13631816347665449</v>
          </cell>
          <cell r="S26">
            <v>0.13681518418781274</v>
          </cell>
          <cell r="T26">
            <v>0.14242835334505735</v>
          </cell>
          <cell r="X26">
            <v>0.14481467383944799</v>
          </cell>
          <cell r="Y26">
            <v>0.14516900930396512</v>
          </cell>
          <cell r="AA26">
            <v>0.1447074980286028</v>
          </cell>
          <cell r="AE26">
            <v>0.14184856431085263</v>
          </cell>
          <cell r="AG26">
            <v>0.14096852391082143</v>
          </cell>
        </row>
        <row r="27">
          <cell r="B27" t="str">
            <v>S040 - ROBINSON CENGKARENG</v>
          </cell>
          <cell r="E27">
            <v>0.16561983314862663</v>
          </cell>
          <cell r="F27">
            <v>0.18070852088699918</v>
          </cell>
          <cell r="G27">
            <v>0.18089117617246098</v>
          </cell>
          <cell r="J27">
            <v>0.2036859031894506</v>
          </cell>
          <cell r="K27">
            <v>0.20560665267550193</v>
          </cell>
          <cell r="L27">
            <v>0.20160791255768798</v>
          </cell>
          <cell r="Q27">
            <v>0.19155075518322245</v>
          </cell>
          <cell r="R27">
            <v>0.19141852269241039</v>
          </cell>
          <cell r="S27">
            <v>0.19279871394318743</v>
          </cell>
          <cell r="T27">
            <v>0.19187251273567874</v>
          </cell>
          <cell r="X27">
            <v>0.18777162447488138</v>
          </cell>
          <cell r="Y27">
            <v>0.18806939387294194</v>
          </cell>
          <cell r="AA27">
            <v>0.18741545977638988</v>
          </cell>
          <cell r="AE27">
            <v>0.17892260793245029</v>
          </cell>
          <cell r="AG27">
            <v>0.17883156433124853</v>
          </cell>
        </row>
        <row r="28">
          <cell r="B28" t="str">
            <v>S043 - ROBINSON CIBINONG II</v>
          </cell>
          <cell r="E28">
            <v>0.12635086474967608</v>
          </cell>
          <cell r="F28">
            <v>0.18265441919350467</v>
          </cell>
          <cell r="G28">
            <v>0.18156102109936706</v>
          </cell>
          <cell r="J28">
            <v>0.24764409307428425</v>
          </cell>
          <cell r="K28">
            <v>0.24274574572479218</v>
          </cell>
          <cell r="L28">
            <v>0.23503023045303997</v>
          </cell>
          <cell r="Q28">
            <v>0.15939860867871927</v>
          </cell>
          <cell r="R28">
            <v>0.15992304315200792</v>
          </cell>
          <cell r="S28">
            <v>0.16790311661978607</v>
          </cell>
          <cell r="T28">
            <v>0.16667002179515764</v>
          </cell>
          <cell r="X28">
            <v>0.16478769352466935</v>
          </cell>
          <cell r="Y28">
            <v>0.16512948821921483</v>
          </cell>
          <cell r="AA28">
            <v>0.16395527898228959</v>
          </cell>
          <cell r="AE28">
            <v>0.16176726529594992</v>
          </cell>
          <cell r="AG28">
            <v>0.1618683950205409</v>
          </cell>
        </row>
        <row r="29">
          <cell r="B29" t="str">
            <v>S045 - ROBINSON JAMBI</v>
          </cell>
          <cell r="E29">
            <v>0.16125923202578349</v>
          </cell>
          <cell r="F29">
            <v>0.25548591141596944</v>
          </cell>
          <cell r="G29">
            <v>0.23419180155629388</v>
          </cell>
          <cell r="J29">
            <v>0.20655153083616842</v>
          </cell>
          <cell r="K29">
            <v>0.20537774352710422</v>
          </cell>
          <cell r="L29">
            <v>0.20650987212806907</v>
          </cell>
          <cell r="Q29">
            <v>0.17606755812584682</v>
          </cell>
          <cell r="R29">
            <v>0.17695759605697722</v>
          </cell>
          <cell r="S29">
            <v>0.1784368395876203</v>
          </cell>
          <cell r="T29">
            <v>0.17615802755744572</v>
          </cell>
          <cell r="X29">
            <v>0.1751370640079985</v>
          </cell>
          <cell r="Y29">
            <v>0.17520537175990361</v>
          </cell>
          <cell r="AA29">
            <v>0.17486653676684211</v>
          </cell>
          <cell r="AE29">
            <v>0.1735550671085633</v>
          </cell>
          <cell r="AG29">
            <v>0.17310996911463652</v>
          </cell>
        </row>
        <row r="30">
          <cell r="B30" t="str">
            <v>S046 - ROBINSON CIANJUR</v>
          </cell>
          <cell r="E30">
            <v>0.11761666687313013</v>
          </cell>
          <cell r="F30">
            <v>0.13290966167679577</v>
          </cell>
          <cell r="G30">
            <v>0.13511372931980398</v>
          </cell>
          <cell r="J30">
            <v>0.11818139883546469</v>
          </cell>
          <cell r="K30">
            <v>0.11944801065231091</v>
          </cell>
          <cell r="L30">
            <v>0.12027670269852962</v>
          </cell>
          <cell r="Q30">
            <v>7.9496248781083967E-2</v>
          </cell>
          <cell r="R30">
            <v>8.093848560113874E-2</v>
          </cell>
          <cell r="S30">
            <v>7.9346232211809989E-2</v>
          </cell>
          <cell r="T30">
            <v>6.7865618516850593E-2</v>
          </cell>
          <cell r="X30">
            <v>7.275651303341403E-2</v>
          </cell>
          <cell r="Y30">
            <v>7.4162084723832705E-2</v>
          </cell>
          <cell r="AA30">
            <v>7.6265656393025502E-2</v>
          </cell>
          <cell r="AE30">
            <v>6.6119227246732262E-2</v>
          </cell>
          <cell r="AG30">
            <v>6.7117663193079893E-2</v>
          </cell>
        </row>
        <row r="31">
          <cell r="B31" t="str">
            <v>S047 - ROBINSON CIBUBUR II</v>
          </cell>
          <cell r="E31">
            <v>0.14884337469966658</v>
          </cell>
          <cell r="F31">
            <v>0.1498528169478788</v>
          </cell>
          <cell r="G31">
            <v>0.15232461902531028</v>
          </cell>
          <cell r="J31">
            <v>0.21243717431724091</v>
          </cell>
          <cell r="K31">
            <v>0.2119131178828946</v>
          </cell>
          <cell r="L31">
            <v>0.21149806353172565</v>
          </cell>
          <cell r="Q31">
            <v>0.15770469783660143</v>
          </cell>
          <cell r="R31">
            <v>0.1581581807448442</v>
          </cell>
          <cell r="S31">
            <v>0.15881924206452</v>
          </cell>
          <cell r="T31">
            <v>0.16644087655179463</v>
          </cell>
          <cell r="X31">
            <v>0.13819300429880546</v>
          </cell>
          <cell r="Y31">
            <v>0.14056411509004441</v>
          </cell>
          <cell r="AA31">
            <v>0.16152107293259252</v>
          </cell>
          <cell r="AE31">
            <v>0.15931285527640371</v>
          </cell>
          <cell r="AG31">
            <v>0.15936698383208292</v>
          </cell>
        </row>
        <row r="32">
          <cell r="B32" t="str">
            <v>S048 - ROBINSON LAMPUNG</v>
          </cell>
          <cell r="E32">
            <v>0.11919376141876736</v>
          </cell>
          <cell r="F32">
            <v>0.12081742366838517</v>
          </cell>
          <cell r="G32">
            <v>0.12175606819655445</v>
          </cell>
          <cell r="J32">
            <v>0.30980379848556572</v>
          </cell>
          <cell r="K32">
            <v>0.28163938038045389</v>
          </cell>
          <cell r="L32">
            <v>0.25747114413920597</v>
          </cell>
          <cell r="Q32">
            <v>8.4153039889189138E-2</v>
          </cell>
          <cell r="R32">
            <v>8.6300613452703429E-2</v>
          </cell>
          <cell r="S32">
            <v>8.5461872517464343E-2</v>
          </cell>
          <cell r="T32">
            <v>8.4115745011178189E-2</v>
          </cell>
          <cell r="X32">
            <v>8.5924412467813072E-2</v>
          </cell>
          <cell r="Y32">
            <v>8.899761555385266E-2</v>
          </cell>
          <cell r="AA32">
            <v>8.9553540282376665E-2</v>
          </cell>
          <cell r="AE32">
            <v>0.26545230649659896</v>
          </cell>
          <cell r="AG32">
            <v>0.30768397863675084</v>
          </cell>
        </row>
        <row r="33">
          <cell r="B33" t="str">
            <v>S049 - ROBINSON CILEDUG</v>
          </cell>
          <cell r="E33">
            <v>0.15991393862463762</v>
          </cell>
          <cell r="F33">
            <v>0.20832948416015915</v>
          </cell>
          <cell r="G33">
            <v>0.20647639978470603</v>
          </cell>
          <cell r="J33">
            <v>0.17124414947503908</v>
          </cell>
          <cell r="K33">
            <v>0.16834697081324862</v>
          </cell>
          <cell r="L33">
            <v>0.16642558168550595</v>
          </cell>
          <cell r="Q33">
            <v>0.17932330482374184</v>
          </cell>
          <cell r="R33">
            <v>0.17936284658987137</v>
          </cell>
          <cell r="S33">
            <v>0.18067385013501031</v>
          </cell>
          <cell r="T33">
            <v>-3.1133394021227272E-2</v>
          </cell>
          <cell r="X33">
            <v>-0.10026253679245056</v>
          </cell>
          <cell r="Y33">
            <v>-9.5935062269506335E-2</v>
          </cell>
          <cell r="AA33">
            <v>-8.3243150716881639E-2</v>
          </cell>
          <cell r="AE33">
            <v>-6.3529164523150633E-2</v>
          </cell>
          <cell r="AG33">
            <v>-5.6473661374364902E-2</v>
          </cell>
        </row>
        <row r="34">
          <cell r="B34" t="str">
            <v>S051 - ROBINSON BALIKPAPAN</v>
          </cell>
          <cell r="E34">
            <v>0.25738495970443043</v>
          </cell>
          <cell r="F34">
            <v>0.22678028862083788</v>
          </cell>
          <cell r="G34">
            <v>0.22956074801908991</v>
          </cell>
          <cell r="J34">
            <v>0.19118698770425516</v>
          </cell>
          <cell r="K34">
            <v>0.19074191965361273</v>
          </cell>
          <cell r="L34">
            <v>0.19237058798472056</v>
          </cell>
          <cell r="Q34">
            <v>0.18451399064993898</v>
          </cell>
          <cell r="R34">
            <v>0.18501531019208767</v>
          </cell>
          <cell r="S34">
            <v>0.18832043574399882</v>
          </cell>
          <cell r="T34">
            <v>0.1927463651786929</v>
          </cell>
          <cell r="X34">
            <v>0.19188288181321919</v>
          </cell>
          <cell r="Y34">
            <v>0.19250873638917726</v>
          </cell>
          <cell r="AA34">
            <v>0.19219899738535035</v>
          </cell>
          <cell r="AE34">
            <v>0.19094980843662046</v>
          </cell>
          <cell r="AG34">
            <v>0.18627946329980336</v>
          </cell>
        </row>
        <row r="35">
          <cell r="B35" t="str">
            <v>S052 - ROBINSON PANGKAL PINANG</v>
          </cell>
          <cell r="E35">
            <v>9.0278269317379339E-2</v>
          </cell>
          <cell r="F35">
            <v>0.13197926277646305</v>
          </cell>
          <cell r="G35">
            <v>0.13197926277646305</v>
          </cell>
          <cell r="J35">
            <v>0.12506563657966593</v>
          </cell>
          <cell r="K35">
            <v>0.12462849126534921</v>
          </cell>
          <cell r="L35">
            <v>0.12328037722174251</v>
          </cell>
          <cell r="Q35">
            <v>9.6288774302019056E-2</v>
          </cell>
          <cell r="R35">
            <v>9.8345376243112112E-2</v>
          </cell>
          <cell r="S35">
            <v>9.955793323928519E-2</v>
          </cell>
          <cell r="T35">
            <v>9.8686882583204585E-2</v>
          </cell>
          <cell r="X35">
            <v>0.10115722134453277</v>
          </cell>
          <cell r="Y35">
            <v>0.10152134980031706</v>
          </cell>
          <cell r="AA35">
            <v>0.10204146274705832</v>
          </cell>
          <cell r="AE35">
            <v>0.1024034360721276</v>
          </cell>
          <cell r="AG35">
            <v>0.10327918276979806</v>
          </cell>
        </row>
        <row r="36">
          <cell r="B36" t="str">
            <v>S055 - ROBINSON SAMARINDA</v>
          </cell>
          <cell r="E36">
            <v>0.18413648874258656</v>
          </cell>
          <cell r="F36">
            <v>0.1974494662221388</v>
          </cell>
          <cell r="G36">
            <v>0.20573607668155874</v>
          </cell>
          <cell r="J36">
            <v>0.18485387286343721</v>
          </cell>
          <cell r="K36">
            <v>0.18960075231430412</v>
          </cell>
          <cell r="L36">
            <v>0.18229150256134291</v>
          </cell>
          <cell r="Q36">
            <v>0.18890241008192044</v>
          </cell>
          <cell r="R36">
            <v>0.19037298553273641</v>
          </cell>
          <cell r="S36">
            <v>0.19322630762495693</v>
          </cell>
          <cell r="T36">
            <v>0.16656722808030824</v>
          </cell>
          <cell r="X36">
            <v>0.16674063642412865</v>
          </cell>
          <cell r="Y36">
            <v>0.16852943652210156</v>
          </cell>
          <cell r="AA36">
            <v>0.16814575094916953</v>
          </cell>
          <cell r="AE36">
            <v>0.16296017698148874</v>
          </cell>
          <cell r="AG36">
            <v>0.16296017698148874</v>
          </cell>
        </row>
        <row r="37">
          <cell r="B37" t="str">
            <v>S058 - ROBINSON MEDAN II</v>
          </cell>
          <cell r="E37">
            <v>0.10811538431702561</v>
          </cell>
          <cell r="F37">
            <v>0.12773956105162457</v>
          </cell>
          <cell r="G37">
            <v>0.13601341449812063</v>
          </cell>
          <cell r="J37">
            <v>0.11675206029574724</v>
          </cell>
          <cell r="K37">
            <v>0.11286054817207883</v>
          </cell>
          <cell r="L37">
            <v>0.1185788180655645</v>
          </cell>
          <cell r="Q37">
            <v>0.11599001118390158</v>
          </cell>
          <cell r="R37">
            <v>0.11601357803732838</v>
          </cell>
          <cell r="S37">
            <v>0.11673927226791415</v>
          </cell>
          <cell r="T37">
            <v>8.5866057956798261E-2</v>
          </cell>
          <cell r="X37">
            <v>8.8393661180397307E-2</v>
          </cell>
          <cell r="Y37">
            <v>8.8153531313584693E-2</v>
          </cell>
          <cell r="AA37">
            <v>8.8767279727309564E-2</v>
          </cell>
          <cell r="AE37">
            <v>8.8077522917872936E-2</v>
          </cell>
          <cell r="AG37">
            <v>8.8510536676140047E-2</v>
          </cell>
        </row>
        <row r="38">
          <cell r="B38" t="str">
            <v>S060 - ROBINSON TARAKAN</v>
          </cell>
          <cell r="E38">
            <v>0.17293076892961728</v>
          </cell>
          <cell r="F38">
            <v>0.25296697749030461</v>
          </cell>
          <cell r="G38">
            <v>0.25458246019643982</v>
          </cell>
          <cell r="J38">
            <v>0.21297379455522888</v>
          </cell>
          <cell r="K38">
            <v>0.21426803106784673</v>
          </cell>
          <cell r="L38">
            <v>0.21487636060900389</v>
          </cell>
          <cell r="Q38">
            <v>0.20860831874303848</v>
          </cell>
          <cell r="R38">
            <v>0.21061351054364785</v>
          </cell>
          <cell r="S38">
            <v>0.21725307764796883</v>
          </cell>
          <cell r="T38">
            <v>0.23541602095161762</v>
          </cell>
          <cell r="X38">
            <v>0.22361870203816095</v>
          </cell>
          <cell r="Y38">
            <v>0.2232341018669913</v>
          </cell>
          <cell r="AA38">
            <v>0.22290287529247119</v>
          </cell>
          <cell r="AE38">
            <v>0.20707870166462425</v>
          </cell>
          <cell r="AG38">
            <v>0.20606710581249843</v>
          </cell>
        </row>
        <row r="39">
          <cell r="B39" t="str">
            <v>S061 - ROBINSON KUPANG</v>
          </cell>
          <cell r="E39">
            <v>0.21261613505158483</v>
          </cell>
          <cell r="F39">
            <v>0.24742371285565048</v>
          </cell>
          <cell r="G39">
            <v>0.24507093149312875</v>
          </cell>
          <cell r="J39">
            <v>0.22873729508531979</v>
          </cell>
          <cell r="K39">
            <v>0.22983859485559208</v>
          </cell>
          <cell r="L39">
            <v>0.23158673667556062</v>
          </cell>
          <cell r="Q39">
            <v>0.27241770318337827</v>
          </cell>
          <cell r="R39">
            <v>0.27144849060061216</v>
          </cell>
          <cell r="S39">
            <v>0.27457969172206131</v>
          </cell>
          <cell r="T39">
            <v>0.25124068611935402</v>
          </cell>
          <cell r="X39">
            <v>0.2413351941413274</v>
          </cell>
          <cell r="Y39">
            <v>0.24105773763872626</v>
          </cell>
          <cell r="AA39">
            <v>0.23900259144510114</v>
          </cell>
          <cell r="AE39">
            <v>0.2334113606664078</v>
          </cell>
          <cell r="AG39">
            <v>0.23210743087932723</v>
          </cell>
        </row>
        <row r="40">
          <cell r="B40" t="str">
            <v>S062 - ROBINSON MEDAN III</v>
          </cell>
          <cell r="E40">
            <v>0.1161332799225612</v>
          </cell>
          <cell r="F40">
            <v>0.14209355820922637</v>
          </cell>
          <cell r="G40">
            <v>0.1441434043445991</v>
          </cell>
          <cell r="J40">
            <v>0.13559249445205809</v>
          </cell>
          <cell r="K40">
            <v>0.13647954056347747</v>
          </cell>
          <cell r="L40">
            <v>0.13150683931072948</v>
          </cell>
          <cell r="Q40">
            <v>0.12474331152397244</v>
          </cell>
          <cell r="R40">
            <v>0.12356052964121038</v>
          </cell>
          <cell r="S40">
            <v>0.12119097944362708</v>
          </cell>
          <cell r="T40">
            <v>0.117474465077268</v>
          </cell>
          <cell r="X40">
            <v>0.11779353267191574</v>
          </cell>
          <cell r="Y40">
            <v>0.11766322559846924</v>
          </cell>
          <cell r="AA40">
            <v>0.11751866717374307</v>
          </cell>
          <cell r="AE40">
            <v>0.11332178917920756</v>
          </cell>
          <cell r="AG40">
            <v>0.11206165120683084</v>
          </cell>
        </row>
        <row r="41">
          <cell r="B41" t="str">
            <v>S063 - ROBINSON BANJARMASIN II</v>
          </cell>
          <cell r="E41">
            <v>0.15948678954675924</v>
          </cell>
          <cell r="F41">
            <v>0.2263844610518434</v>
          </cell>
          <cell r="G41">
            <v>0.22656371757030952</v>
          </cell>
          <cell r="J41">
            <v>0.17958656623619437</v>
          </cell>
          <cell r="K41">
            <v>0.1815372642361735</v>
          </cell>
          <cell r="L41">
            <v>0.18121365294421371</v>
          </cell>
          <cell r="Q41">
            <v>0.1664850493079571</v>
          </cell>
          <cell r="R41">
            <v>0.16764161943974878</v>
          </cell>
          <cell r="S41">
            <v>0.16695519806729667</v>
          </cell>
          <cell r="T41">
            <v>0.15794550008869035</v>
          </cell>
          <cell r="X41">
            <v>0.1534116138890434</v>
          </cell>
          <cell r="Y41">
            <v>0.15269547542484671</v>
          </cell>
          <cell r="AA41">
            <v>0.15142370268633537</v>
          </cell>
          <cell r="AE41">
            <v>0.14328480485869333</v>
          </cell>
          <cell r="AG41">
            <v>0.14121383376387581</v>
          </cell>
        </row>
        <row r="42">
          <cell r="B42" t="str">
            <v>S068 - ROBINSON CILEUNGSI</v>
          </cell>
          <cell r="E42">
            <v>0.13646445838100763</v>
          </cell>
          <cell r="F42">
            <v>0.14525263432530383</v>
          </cell>
          <cell r="G42">
            <v>0.14604937227591744</v>
          </cell>
          <cell r="J42">
            <v>0.1303637666034427</v>
          </cell>
          <cell r="K42">
            <v>0.13210766604115046</v>
          </cell>
          <cell r="L42">
            <v>0.14096898746429015</v>
          </cell>
          <cell r="Q42">
            <v>0.17107390915365067</v>
          </cell>
          <cell r="R42">
            <v>0.17094646324623</v>
          </cell>
          <cell r="S42">
            <v>0.12348907337556984</v>
          </cell>
          <cell r="T42">
            <v>-0.19173745320431107</v>
          </cell>
          <cell r="X42">
            <v>-0.17353886551858783</v>
          </cell>
          <cell r="Y42">
            <v>-0.17113283411184649</v>
          </cell>
          <cell r="AA42">
            <v>-0.16002712793836943</v>
          </cell>
          <cell r="AE42">
            <v>-0.13944790061310242</v>
          </cell>
          <cell r="AG42">
            <v>-0.13711297272514208</v>
          </cell>
        </row>
        <row r="43">
          <cell r="B43" t="str">
            <v>S071 - ROBINSON BOGOR TRADE MALL</v>
          </cell>
          <cell r="E43">
            <v>0.21408288465467679</v>
          </cell>
          <cell r="F43">
            <v>0.21731113723179576</v>
          </cell>
          <cell r="G43">
            <v>0.2312313222304864</v>
          </cell>
          <cell r="J43">
            <v>0.30866085665406584</v>
          </cell>
          <cell r="K43">
            <v>0.30050878469160158</v>
          </cell>
          <cell r="L43">
            <v>0.26769482972273662</v>
          </cell>
          <cell r="Q43">
            <v>0.21801167537912414</v>
          </cell>
          <cell r="R43">
            <v>0.2187628443762831</v>
          </cell>
          <cell r="S43">
            <v>0.21605904056469699</v>
          </cell>
          <cell r="T43">
            <v>0.21313729602385328</v>
          </cell>
          <cell r="X43">
            <v>0.21383224699604103</v>
          </cell>
          <cell r="Y43">
            <v>0.21342595690163277</v>
          </cell>
          <cell r="AA43">
            <v>0.21234759876770057</v>
          </cell>
          <cell r="AE43">
            <v>0.21051006866678093</v>
          </cell>
          <cell r="AG43">
            <v>0.21051006866678093</v>
          </cell>
        </row>
        <row r="44">
          <cell r="B44" t="str">
            <v>S074 - ROBINSON SENTRA GROSIR CIKARANG</v>
          </cell>
          <cell r="E44">
            <v>0.17355499555846576</v>
          </cell>
          <cell r="F44">
            <v>0.17860562430530041</v>
          </cell>
          <cell r="G44">
            <v>0.17847929835426818</v>
          </cell>
          <cell r="J44">
            <v>0.17613933386842978</v>
          </cell>
          <cell r="K44">
            <v>0.17488108755872128</v>
          </cell>
          <cell r="L44">
            <v>0.17231995283040188</v>
          </cell>
          <cell r="Q44">
            <v>0.16904477041759555</v>
          </cell>
          <cell r="R44">
            <v>0.16933524516742693</v>
          </cell>
          <cell r="S44">
            <v>0.16858963125020032</v>
          </cell>
          <cell r="T44">
            <v>0.16815457544580437</v>
          </cell>
          <cell r="X44">
            <v>0.16650698152711665</v>
          </cell>
          <cell r="Y44">
            <v>0.1655601064807346</v>
          </cell>
          <cell r="AA44">
            <v>0.16724392946949113</v>
          </cell>
          <cell r="AE44">
            <v>0.16551558857536822</v>
          </cell>
          <cell r="AG44">
            <v>0.16620427275490385</v>
          </cell>
        </row>
        <row r="45">
          <cell r="B45" t="str">
            <v>S075 - ROBINSON MALL SERANG BANTEN</v>
          </cell>
          <cell r="E45">
            <v>0.1259796241783058</v>
          </cell>
          <cell r="F45">
            <v>0.13408519343226893</v>
          </cell>
          <cell r="G45">
            <v>0.14971156871490343</v>
          </cell>
          <cell r="J45">
            <v>0.14607514696796578</v>
          </cell>
          <cell r="K45">
            <v>0.14561449685249417</v>
          </cell>
          <cell r="L45">
            <v>0.14430528257751299</v>
          </cell>
          <cell r="Q45">
            <v>9.8577082698448615E-2</v>
          </cell>
          <cell r="R45">
            <v>4.8367997401759753E-3</v>
          </cell>
          <cell r="S45">
            <v>-0.12109291249786135</v>
          </cell>
          <cell r="T45">
            <v>-0.16278687353719287</v>
          </cell>
          <cell r="X45">
            <v>-0.27089021033946481</v>
          </cell>
          <cell r="Y45">
            <v>-0.18940094058218776</v>
          </cell>
          <cell r="AA45">
            <v>-0.13191771724070778</v>
          </cell>
          <cell r="AE45">
            <v>-9.3279536181258782E-2</v>
          </cell>
          <cell r="AG45">
            <v>-0.12456519521275863</v>
          </cell>
        </row>
        <row r="46">
          <cell r="B46" t="str">
            <v>S077 - ROBINSON BUKIT TINGGI - JAM GADANG</v>
          </cell>
          <cell r="E46">
            <v>0.20264701931429724</v>
          </cell>
          <cell r="F46">
            <v>0.20112412926445666</v>
          </cell>
          <cell r="G46">
            <v>0.17961414888292318</v>
          </cell>
          <cell r="J46">
            <v>0.21606583085956296</v>
          </cell>
          <cell r="K46">
            <v>0.2190805486512068</v>
          </cell>
          <cell r="L46">
            <v>0.21527894098384984</v>
          </cell>
          <cell r="Q46">
            <v>0.2375653097221018</v>
          </cell>
          <cell r="R46">
            <v>0.22269276021701076</v>
          </cell>
          <cell r="S46">
            <v>0.22214792487892984</v>
          </cell>
          <cell r="T46">
            <v>0.18411740510277536</v>
          </cell>
          <cell r="X46">
            <v>0.18073289017156935</v>
          </cell>
          <cell r="Y46">
            <v>0.18005170950095664</v>
          </cell>
          <cell r="AA46">
            <v>0.18067089691533694</v>
          </cell>
          <cell r="AE46">
            <v>0.16718384295147312</v>
          </cell>
          <cell r="AG46">
            <v>0.16415182064526537</v>
          </cell>
        </row>
        <row r="47">
          <cell r="B47" t="str">
            <v>S079 - ROBINSON MAKASAR</v>
          </cell>
          <cell r="E47">
            <v>0.35837646482448032</v>
          </cell>
          <cell r="F47">
            <v>0.35494861437824943</v>
          </cell>
          <cell r="G47">
            <v>0.1586278266857527</v>
          </cell>
          <cell r="J47">
            <v>0.16158195398357389</v>
          </cell>
          <cell r="K47">
            <v>0.16767565475671256</v>
          </cell>
          <cell r="L47">
            <v>0.16878326860223233</v>
          </cell>
          <cell r="Q47">
            <v>0.20908875162263379</v>
          </cell>
          <cell r="R47">
            <v>0.20941610577448275</v>
          </cell>
          <cell r="S47">
            <v>0.21202016887991351</v>
          </cell>
          <cell r="T47">
            <v>0.173574041995393</v>
          </cell>
          <cell r="X47">
            <v>0.16532728492074797</v>
          </cell>
          <cell r="Y47">
            <v>0.1657991997835685</v>
          </cell>
          <cell r="AA47">
            <v>0.16746016000943939</v>
          </cell>
          <cell r="AE47">
            <v>0.16542890337834354</v>
          </cell>
          <cell r="AG47">
            <v>0.16542890337834354</v>
          </cell>
        </row>
        <row r="48">
          <cell r="B48" t="str">
            <v>S080 - ROBINSON PLAZA DUMAI</v>
          </cell>
          <cell r="E48">
            <v>0.13468281080378014</v>
          </cell>
          <cell r="F48">
            <v>0.14475208953464647</v>
          </cell>
          <cell r="G48">
            <v>0.20620963578151694</v>
          </cell>
          <cell r="J48">
            <v>0.17107786162340105</v>
          </cell>
          <cell r="K48">
            <v>0.17585450605490643</v>
          </cell>
          <cell r="L48">
            <v>0.17840200287910468</v>
          </cell>
          <cell r="Q48">
            <v>0.17294039574572539</v>
          </cell>
          <cell r="R48">
            <v>0.17399222494090241</v>
          </cell>
          <cell r="S48">
            <v>0.17595014591706729</v>
          </cell>
          <cell r="T48">
            <v>0.18550133447134923</v>
          </cell>
          <cell r="X48">
            <v>0.1782699402928038</v>
          </cell>
          <cell r="Y48">
            <v>0.17749119507205843</v>
          </cell>
          <cell r="AA48">
            <v>0.173971333791612</v>
          </cell>
          <cell r="AE48">
            <v>0.17224243969253267</v>
          </cell>
          <cell r="AG48">
            <v>0.15025637273385653</v>
          </cell>
        </row>
        <row r="49">
          <cell r="B49" t="str">
            <v>S081 - ROBINSON PLAZA BONTANG</v>
          </cell>
          <cell r="E49">
            <v>0.15801661457047977</v>
          </cell>
          <cell r="F49">
            <v>0.15205829317714434</v>
          </cell>
          <cell r="G49">
            <v>7.5352122222334686E-2</v>
          </cell>
          <cell r="J49">
            <v>9.7751481485262734E-2</v>
          </cell>
          <cell r="K49">
            <v>0.10161438192029788</v>
          </cell>
          <cell r="L49">
            <v>0.10339300655859006</v>
          </cell>
          <cell r="Q49">
            <v>0.12843405898286284</v>
          </cell>
          <cell r="R49">
            <v>0.12868583655767174</v>
          </cell>
          <cell r="S49">
            <v>0.12787801754285361</v>
          </cell>
          <cell r="T49">
            <v>0.11487522799446594</v>
          </cell>
          <cell r="X49">
            <v>0.1199958442223364</v>
          </cell>
          <cell r="Y49">
            <v>0.12069520025813026</v>
          </cell>
          <cell r="AA49">
            <v>0.12262141819966241</v>
          </cell>
          <cell r="AE49">
            <v>0.12455054444876099</v>
          </cell>
          <cell r="AG49">
            <v>0.12575112589526316</v>
          </cell>
        </row>
        <row r="50">
          <cell r="B50" t="str">
            <v>S082 - ROBINSON SESETAN</v>
          </cell>
          <cell r="E50">
            <v>0.11649812252541256</v>
          </cell>
          <cell r="F50">
            <v>0.12342641594944896</v>
          </cell>
          <cell r="G50">
            <v>0.14181673473237127</v>
          </cell>
          <cell r="J50">
            <v>0.14410595758744696</v>
          </cell>
          <cell r="K50">
            <v>0.1381031376478031</v>
          </cell>
          <cell r="L50">
            <v>0.13994345148984547</v>
          </cell>
          <cell r="Q50">
            <v>0.13526006758274828</v>
          </cell>
          <cell r="R50">
            <v>0.13616744292086225</v>
          </cell>
          <cell r="S50">
            <v>0.12680086222116069</v>
          </cell>
          <cell r="T50">
            <v>0.1314240820359818</v>
          </cell>
          <cell r="X50">
            <v>0.12908072637664122</v>
          </cell>
          <cell r="Y50">
            <v>0.13037101814549823</v>
          </cell>
          <cell r="AA50">
            <v>0.13169197647038611</v>
          </cell>
          <cell r="AE50">
            <v>0.1280926588558351</v>
          </cell>
          <cell r="AG50">
            <v>0.12888550348944652</v>
          </cell>
        </row>
        <row r="51">
          <cell r="B51" t="str">
            <v>S083 - ROBINSON BANYUWANGI</v>
          </cell>
          <cell r="E51">
            <v>0.20564518322417583</v>
          </cell>
          <cell r="F51">
            <v>0.20616273044187408</v>
          </cell>
          <cell r="G51">
            <v>0.23274295521301819</v>
          </cell>
          <cell r="J51">
            <v>0.22749138496874338</v>
          </cell>
          <cell r="K51">
            <v>0.23879841123409656</v>
          </cell>
          <cell r="L51">
            <v>0.24368917357667791</v>
          </cell>
          <cell r="Q51">
            <v>0.25176030734643112</v>
          </cell>
          <cell r="R51">
            <v>0.2524071663120625</v>
          </cell>
          <cell r="S51">
            <v>0.25855777066394614</v>
          </cell>
          <cell r="T51">
            <v>0.26770605531580094</v>
          </cell>
          <cell r="X51">
            <v>0.25295133475897685</v>
          </cell>
          <cell r="Y51">
            <v>0.25290223182224797</v>
          </cell>
          <cell r="AA51">
            <v>0.25237185694176772</v>
          </cell>
          <cell r="AE51">
            <v>0.23977812726816719</v>
          </cell>
          <cell r="AG51">
            <v>0.23769191599348244</v>
          </cell>
        </row>
        <row r="52">
          <cell r="B52" t="str">
            <v>S086 - ROBINSON KERINCI</v>
          </cell>
          <cell r="E52">
            <v>0.12263591219139962</v>
          </cell>
          <cell r="F52">
            <v>0.13328099453776776</v>
          </cell>
          <cell r="G52">
            <v>0.1508894052459526</v>
          </cell>
          <cell r="J52">
            <v>0.14251248947687242</v>
          </cell>
          <cell r="K52">
            <v>0.14345656091637454</v>
          </cell>
          <cell r="L52">
            <v>0.1474881491580026</v>
          </cell>
          <cell r="Q52">
            <v>0.15166385498079935</v>
          </cell>
          <cell r="R52">
            <v>0.15251790954410474</v>
          </cell>
          <cell r="S52">
            <v>0.15313052492253273</v>
          </cell>
          <cell r="T52">
            <v>0.15591360762370851</v>
          </cell>
          <cell r="X52">
            <v>0.1572334946786354</v>
          </cell>
          <cell r="Y52">
            <v>0.15581656148465295</v>
          </cell>
          <cell r="AA52">
            <v>0.15576421551046177</v>
          </cell>
          <cell r="AE52">
            <v>0.13537143115743766</v>
          </cell>
          <cell r="AG52">
            <v>0.13400592537187422</v>
          </cell>
        </row>
        <row r="53">
          <cell r="B53" t="str">
            <v>S088 - ROBINSON PAYA KUMBUH</v>
          </cell>
          <cell r="E53">
            <v>8.8942478828752128E-2</v>
          </cell>
          <cell r="F53">
            <v>9.5311920882697743E-2</v>
          </cell>
          <cell r="G53">
            <v>0.1378139496553136</v>
          </cell>
          <cell r="J53">
            <v>0.14443836840766114</v>
          </cell>
          <cell r="K53">
            <v>0.14455084929404569</v>
          </cell>
          <cell r="L53">
            <v>0.14334232742810044</v>
          </cell>
          <cell r="Q53">
            <v>9.0745749982030957E-2</v>
          </cell>
          <cell r="R53">
            <v>9.1506456610199932E-2</v>
          </cell>
          <cell r="S53">
            <v>9.2916052921242998E-2</v>
          </cell>
          <cell r="T53">
            <v>0.1486560050672022</v>
          </cell>
          <cell r="X53">
            <v>0.14320730143850419</v>
          </cell>
          <cell r="Y53">
            <v>0.14026279218025692</v>
          </cell>
          <cell r="AA53">
            <v>0.12786249598429783</v>
          </cell>
          <cell r="AE53">
            <v>0.106192735747281</v>
          </cell>
          <cell r="AG53">
            <v>0.106192735747281</v>
          </cell>
        </row>
        <row r="54">
          <cell r="B54" t="str">
            <v>S089 - ROBINSON TEBING TINGGI</v>
          </cell>
          <cell r="E54">
            <v>0.10355144125401755</v>
          </cell>
          <cell r="F54">
            <v>0.10619869066574325</v>
          </cell>
          <cell r="G54">
            <v>0.10181358719719018</v>
          </cell>
          <cell r="J54">
            <v>0.10095905050541257</v>
          </cell>
          <cell r="K54">
            <v>0.11402150449642111</v>
          </cell>
          <cell r="L54">
            <v>0.12778634563200605</v>
          </cell>
          <cell r="Q54">
            <v>0.1489345463711885</v>
          </cell>
          <cell r="R54">
            <v>0.15026716157167416</v>
          </cell>
          <cell r="S54">
            <v>0.15090212346850448</v>
          </cell>
          <cell r="T54">
            <v>0.15034473852114316</v>
          </cell>
          <cell r="X54">
            <v>0.14710654001607359</v>
          </cell>
          <cell r="Y54">
            <v>0.1455085907096404</v>
          </cell>
          <cell r="AA54">
            <v>0.14606709649380201</v>
          </cell>
          <cell r="AE54">
            <v>0.13919145550551676</v>
          </cell>
          <cell r="AG54">
            <v>0.14101859642693507</v>
          </cell>
        </row>
        <row r="55">
          <cell r="B55" t="str">
            <v>S090 - ROBINSON KOTA BUMI</v>
          </cell>
          <cell r="E55">
            <v>0.17846123359548763</v>
          </cell>
          <cell r="F55">
            <v>0.17960232700917231</v>
          </cell>
          <cell r="G55">
            <v>0.2062767765738279</v>
          </cell>
          <cell r="J55">
            <v>0.39289884163682465</v>
          </cell>
          <cell r="K55">
            <v>0.37092882984594489</v>
          </cell>
          <cell r="L55">
            <v>0.36376449759313401</v>
          </cell>
          <cell r="Q55">
            <v>0.21752540750707833</v>
          </cell>
          <cell r="R55">
            <v>0.21718082258486285</v>
          </cell>
          <cell r="S55">
            <v>0.10744277396829448</v>
          </cell>
          <cell r="T55">
            <v>-0.80842672806317828</v>
          </cell>
          <cell r="X55">
            <v>-0.84640883091689101</v>
          </cell>
          <cell r="Y55">
            <v>-0.86905013131740105</v>
          </cell>
          <cell r="AA55">
            <v>-0.81323036264066872</v>
          </cell>
          <cell r="AE55">
            <v>-0.79393814592718315</v>
          </cell>
          <cell r="AG55">
            <v>-0.79393814592718315</v>
          </cell>
        </row>
        <row r="56">
          <cell r="B56" t="str">
            <v>S097 - ROBINSON PADALARANG</v>
          </cell>
          <cell r="E56">
            <v>0.12738279440459588</v>
          </cell>
          <cell r="F56">
            <v>0.12758635969094784</v>
          </cell>
          <cell r="G56">
            <v>0.12721393462130709</v>
          </cell>
          <cell r="J56">
            <v>0.18981767940259808</v>
          </cell>
          <cell r="K56">
            <v>0.17888985531245899</v>
          </cell>
          <cell r="L56">
            <v>0.17200675684740102</v>
          </cell>
          <cell r="Q56">
            <v>7.5204461624017269E-2</v>
          </cell>
          <cell r="R56">
            <v>7.5620630817030549E-2</v>
          </cell>
          <cell r="S56">
            <v>6.7598005539591471E-2</v>
          </cell>
          <cell r="T56">
            <v>4.3489679344683577E-2</v>
          </cell>
          <cell r="X56">
            <v>5.4903106895462538E-2</v>
          </cell>
          <cell r="Y56">
            <v>2.8671640257283224E-2</v>
          </cell>
          <cell r="AA56">
            <v>3.3308542533791154E-2</v>
          </cell>
          <cell r="AE56">
            <v>3.974405773221662E-2</v>
          </cell>
          <cell r="AG56">
            <v>4.0552053864676502E-2</v>
          </cell>
        </row>
        <row r="57">
          <cell r="B57" t="str">
            <v>S099 - ROBINSON GARUT</v>
          </cell>
          <cell r="E57">
            <v>0.19170474338537716</v>
          </cell>
          <cell r="F57">
            <v>0.18741527118773127</v>
          </cell>
          <cell r="G57">
            <v>0.31254605235639699</v>
          </cell>
          <cell r="J57">
            <v>0.30983648760436655</v>
          </cell>
          <cell r="K57">
            <v>0.3059164135496108</v>
          </cell>
          <cell r="L57">
            <v>0.29771224057017753</v>
          </cell>
          <cell r="Q57">
            <v>0.24372470481137598</v>
          </cell>
          <cell r="R57">
            <v>0.2414953330979015</v>
          </cell>
          <cell r="S57">
            <v>0.24007945886469884</v>
          </cell>
          <cell r="T57">
            <v>0.25462057874465155</v>
          </cell>
          <cell r="X57">
            <v>0.24147628141720867</v>
          </cell>
          <cell r="Y57">
            <v>0.24007349602123826</v>
          </cell>
          <cell r="AA57">
            <v>0.2384205654748093</v>
          </cell>
          <cell r="AE57">
            <v>0.22993201894247184</v>
          </cell>
          <cell r="AG57">
            <v>0.22865805093173852</v>
          </cell>
        </row>
        <row r="58">
          <cell r="B58" t="str">
            <v>S100 - ROBINSON CIREBON</v>
          </cell>
          <cell r="E58">
            <v>0.32832055757171447</v>
          </cell>
          <cell r="F58">
            <v>0.31977405041130358</v>
          </cell>
          <cell r="G58">
            <v>0.15982631047363199</v>
          </cell>
          <cell r="J58">
            <v>0.23966772224825497</v>
          </cell>
          <cell r="K58">
            <v>0.22693890615831402</v>
          </cell>
          <cell r="L58">
            <v>0.22470982926843588</v>
          </cell>
          <cell r="Q58">
            <v>0.13602968075159719</v>
          </cell>
          <cell r="R58">
            <v>0.13744529937079372</v>
          </cell>
          <cell r="S58">
            <v>0.13752655039746065</v>
          </cell>
          <cell r="T58">
            <v>0.14321024824544268</v>
          </cell>
          <cell r="X58">
            <v>0.14608836062263009</v>
          </cell>
          <cell r="Y58">
            <v>0.14721115132319823</v>
          </cell>
          <cell r="AA58">
            <v>0.14769912028482729</v>
          </cell>
          <cell r="AE58">
            <v>0.14790341067211571</v>
          </cell>
          <cell r="AG58">
            <v>0.14779939942960785</v>
          </cell>
        </row>
        <row r="59">
          <cell r="B59" t="str">
            <v>S101 - ROBINSON LAMPUNG</v>
          </cell>
          <cell r="E59">
            <v>0.16309732958230166</v>
          </cell>
          <cell r="F59">
            <v>0.1644776520302835</v>
          </cell>
          <cell r="G59">
            <v>0.17637034379335917</v>
          </cell>
          <cell r="J59">
            <v>0.14025312059186645</v>
          </cell>
          <cell r="K59">
            <v>0.14201813147764855</v>
          </cell>
          <cell r="L59">
            <v>0.13836662042432066</v>
          </cell>
          <cell r="Q59">
            <v>0.1416775610503973</v>
          </cell>
          <cell r="R59">
            <v>0.14255892766515146</v>
          </cell>
          <cell r="S59">
            <v>0.12011337470594231</v>
          </cell>
          <cell r="T59">
            <v>-0.11513667368383035</v>
          </cell>
          <cell r="X59">
            <v>-0.11165955054396914</v>
          </cell>
          <cell r="Y59">
            <v>-0.16599302980128952</v>
          </cell>
          <cell r="AA59">
            <v>-0.15659802078345988</v>
          </cell>
          <cell r="AE59">
            <v>-0.14288855349100296</v>
          </cell>
          <cell r="AG59">
            <v>-0.13894367864837098</v>
          </cell>
        </row>
        <row r="60">
          <cell r="B60" t="str">
            <v>S102 - ROBINSON KEBAYORAN LAMA</v>
          </cell>
          <cell r="E60">
            <v>0.16025489876938773</v>
          </cell>
          <cell r="F60">
            <v>0.16407202664362452</v>
          </cell>
          <cell r="G60">
            <v>0.19362654327369672</v>
          </cell>
          <cell r="J60">
            <v>0.18221443349154579</v>
          </cell>
          <cell r="K60">
            <v>0.18508180890377943</v>
          </cell>
          <cell r="L60">
            <v>0.1863283052416701</v>
          </cell>
          <cell r="Q60">
            <v>0.22243327854036657</v>
          </cell>
          <cell r="R60">
            <v>0.22142962953462264</v>
          </cell>
          <cell r="S60">
            <v>0.22119952467715556</v>
          </cell>
          <cell r="T60">
            <v>0.22552455837064575</v>
          </cell>
          <cell r="X60">
            <v>0.21676364220279304</v>
          </cell>
          <cell r="Y60">
            <v>0.21640833230712528</v>
          </cell>
          <cell r="AA60">
            <v>0.21560121691742329</v>
          </cell>
          <cell r="AE60">
            <v>0.20657063987846219</v>
          </cell>
          <cell r="AG60">
            <v>0.20511546508370068</v>
          </cell>
        </row>
        <row r="61">
          <cell r="B61" t="str">
            <v>S103 - ROBINSON SORONG</v>
          </cell>
          <cell r="E61">
            <v>0.24006296116163703</v>
          </cell>
          <cell r="F61">
            <v>0.24257742208888686</v>
          </cell>
          <cell r="G61">
            <v>0.24678621922009827</v>
          </cell>
          <cell r="J61">
            <v>0.24237623032202626</v>
          </cell>
          <cell r="K61">
            <v>0.24360034283900442</v>
          </cell>
          <cell r="L61">
            <v>0.24442957126158615</v>
          </cell>
          <cell r="Q61">
            <v>0.25026308716207046</v>
          </cell>
          <cell r="R61">
            <v>0.25047069078851691</v>
          </cell>
          <cell r="S61">
            <v>0.25116891090161025</v>
          </cell>
          <cell r="T61">
            <v>0.2510690226154863</v>
          </cell>
          <cell r="X61">
            <v>0.24720490187123212</v>
          </cell>
          <cell r="Y61">
            <v>0.24769311655471149</v>
          </cell>
          <cell r="AA61">
            <v>0.2458930781208982</v>
          </cell>
          <cell r="AE61">
            <v>0.24401205541038776</v>
          </cell>
          <cell r="AG61">
            <v>0.24324043437047654</v>
          </cell>
        </row>
        <row r="62">
          <cell r="B62" t="str">
            <v>S105 - ROBINSON PARUNG</v>
          </cell>
          <cell r="E62">
            <v>0.19157968461502653</v>
          </cell>
          <cell r="F62">
            <v>0.19461788900186169</v>
          </cell>
          <cell r="G62">
            <v>0.23119904818047882</v>
          </cell>
          <cell r="J62">
            <v>0.3091278335342732</v>
          </cell>
          <cell r="K62">
            <v>0.30377952422775323</v>
          </cell>
          <cell r="L62">
            <v>0.2975652390803013</v>
          </cell>
          <cell r="Q62">
            <v>0.17697926067629963</v>
          </cell>
          <cell r="R62">
            <v>0.17787037964844213</v>
          </cell>
          <cell r="S62">
            <v>0.17758450110071153</v>
          </cell>
          <cell r="T62">
            <v>0.1730057233831831</v>
          </cell>
          <cell r="X62">
            <v>0.17245403009596788</v>
          </cell>
          <cell r="Y62">
            <v>0.13349221474532766</v>
          </cell>
          <cell r="AA62">
            <v>0.1354875942576958</v>
          </cell>
          <cell r="AE62">
            <v>0.1380532757216843</v>
          </cell>
          <cell r="AG62">
            <v>0.13925493556499116</v>
          </cell>
        </row>
        <row r="63">
          <cell r="B63" t="str">
            <v>S106 - ROBINSON CIBADAK</v>
          </cell>
          <cell r="E63">
            <v>0.36691563186349069</v>
          </cell>
          <cell r="F63">
            <v>0.34592194745370308</v>
          </cell>
          <cell r="G63">
            <v>0.18519288925979493</v>
          </cell>
          <cell r="J63">
            <v>0.18246158063177725</v>
          </cell>
          <cell r="K63">
            <v>0.18651754706692281</v>
          </cell>
          <cell r="L63">
            <v>0.18135426262280399</v>
          </cell>
          <cell r="Q63">
            <v>0.196011638409121</v>
          </cell>
          <cell r="R63">
            <v>0.19608717495787989</v>
          </cell>
          <cell r="S63">
            <v>0.1989582262338607</v>
          </cell>
          <cell r="T63">
            <v>0.20680159086949826</v>
          </cell>
          <cell r="X63">
            <v>0.20318620998732656</v>
          </cell>
          <cell r="Y63">
            <v>0.20435328611190587</v>
          </cell>
          <cell r="AA63">
            <v>0.20432013630639162</v>
          </cell>
          <cell r="AE63">
            <v>0.20071100667239974</v>
          </cell>
          <cell r="AG63">
            <v>0.20014219060604813</v>
          </cell>
        </row>
        <row r="64">
          <cell r="B64" t="str">
            <v>S107 - ROBINSON CIBINONG</v>
          </cell>
          <cell r="E64">
            <v>0.14762262329709236</v>
          </cell>
          <cell r="F64">
            <v>0.1486325361778392</v>
          </cell>
          <cell r="G64">
            <v>0.15613123735618811</v>
          </cell>
          <cell r="J64">
            <v>0.20162178937128736</v>
          </cell>
          <cell r="K64">
            <v>0.19615152435672975</v>
          </cell>
          <cell r="L64">
            <v>0.19036827741043708</v>
          </cell>
          <cell r="Q64">
            <v>0.12177117502409124</v>
          </cell>
          <cell r="R64">
            <v>0.1222943041060678</v>
          </cell>
          <cell r="S64">
            <v>0.12062373041034649</v>
          </cell>
          <cell r="T64">
            <v>0.11687386149402045</v>
          </cell>
          <cell r="X64">
            <v>0.12041498659175823</v>
          </cell>
          <cell r="Y64">
            <v>0.12111153018239214</v>
          </cell>
          <cell r="AA64">
            <v>0.18802926016516031</v>
          </cell>
          <cell r="AE64">
            <v>0.2873080467487828</v>
          </cell>
          <cell r="AG64">
            <v>0.28464603880080647</v>
          </cell>
        </row>
        <row r="65">
          <cell r="B65" t="str">
            <v>S109 - ROBINSON KLENDER</v>
          </cell>
          <cell r="E65">
            <v>0.12354516887135923</v>
          </cell>
          <cell r="F65">
            <v>0.12956170965213876</v>
          </cell>
          <cell r="G65">
            <v>0.147545907053172</v>
          </cell>
          <cell r="J65">
            <v>0.13416632165750164</v>
          </cell>
          <cell r="K65">
            <v>0.13228953014743849</v>
          </cell>
          <cell r="L65">
            <v>0.13346565916398362</v>
          </cell>
          <cell r="Q65">
            <v>0.13170509035354144</v>
          </cell>
          <cell r="R65">
            <v>0.1316029640678853</v>
          </cell>
          <cell r="S65">
            <v>0.12930327729615637</v>
          </cell>
          <cell r="T65">
            <v>0.13839974718664713</v>
          </cell>
          <cell r="X65">
            <v>0.13382898886483144</v>
          </cell>
          <cell r="Y65">
            <v>0.1342613264839019</v>
          </cell>
          <cell r="AA65">
            <v>0.13516174336190898</v>
          </cell>
          <cell r="AE65">
            <v>0.13063525314577082</v>
          </cell>
          <cell r="AG65">
            <v>0.13104639364086895</v>
          </cell>
        </row>
        <row r="66">
          <cell r="B66" t="str">
            <v>S110 - ROBINSON PEKALONGAN</v>
          </cell>
          <cell r="E66">
            <v>0.16932279015174523</v>
          </cell>
          <cell r="F66">
            <v>0.16754397741524968</v>
          </cell>
          <cell r="G66">
            <v>0.17219418321319552</v>
          </cell>
          <cell r="J66">
            <v>0.24063994484093748</v>
          </cell>
          <cell r="K66">
            <v>0.2318413798742221</v>
          </cell>
          <cell r="L66">
            <v>0.22091101413066394</v>
          </cell>
          <cell r="Q66">
            <v>0.11338801396920277</v>
          </cell>
          <cell r="R66">
            <v>0.11440210857958039</v>
          </cell>
          <cell r="S66">
            <v>0.11619779105345683</v>
          </cell>
          <cell r="T66">
            <v>0.11643386255184729</v>
          </cell>
          <cell r="X66">
            <v>0.11930778992550475</v>
          </cell>
          <cell r="Y66">
            <v>0.1196879253657747</v>
          </cell>
          <cell r="AA66">
            <v>0.1204302630739047</v>
          </cell>
          <cell r="AE66">
            <v>0.12152054317803558</v>
          </cell>
          <cell r="AG66">
            <v>0.12490921032425208</v>
          </cell>
        </row>
        <row r="67">
          <cell r="B67" t="str">
            <v>S114 - ROBINSON BOGOR</v>
          </cell>
          <cell r="E67">
            <v>0.1662964842034334</v>
          </cell>
          <cell r="F67">
            <v>0.16837393298282677</v>
          </cell>
          <cell r="G67">
            <v>0.18755228196493612</v>
          </cell>
          <cell r="J67">
            <v>0.20740543507791587</v>
          </cell>
          <cell r="K67">
            <v>0.20280799312494596</v>
          </cell>
          <cell r="L67">
            <v>0.19739397240304488</v>
          </cell>
          <cell r="Q67">
            <v>0.12919701949078399</v>
          </cell>
          <cell r="R67">
            <v>0.12762336655234047</v>
          </cell>
          <cell r="S67">
            <v>0.12789179023900107</v>
          </cell>
          <cell r="T67">
            <v>0.1321030530272394</v>
          </cell>
          <cell r="X67">
            <v>-4.0345997917440243E-2</v>
          </cell>
          <cell r="Y67">
            <v>-3.628595180874046E-2</v>
          </cell>
          <cell r="AA67">
            <v>-3.0329594601989907E-2</v>
          </cell>
          <cell r="AE67">
            <v>0.14508882379536311</v>
          </cell>
          <cell r="AG67">
            <v>0.14150623295215672</v>
          </cell>
        </row>
        <row r="68">
          <cell r="B68" t="str">
            <v>S121 - ROBINSON TAJUR</v>
          </cell>
          <cell r="E68">
            <v>0.14604983081270653</v>
          </cell>
          <cell r="F68">
            <v>0.14799035577622385</v>
          </cell>
          <cell r="G68">
            <v>0.21607345709576031</v>
          </cell>
          <cell r="J68">
            <v>0.1748365893128648</v>
          </cell>
          <cell r="K68">
            <v>0.17435099466016432</v>
          </cell>
          <cell r="L68">
            <v>0.17197304722748744</v>
          </cell>
          <cell r="Q68">
            <v>0.16019088966717934</v>
          </cell>
          <cell r="R68">
            <v>0.1598901632734743</v>
          </cell>
          <cell r="S68">
            <v>0.15930284211666271</v>
          </cell>
          <cell r="T68">
            <v>0.16167168748943078</v>
          </cell>
          <cell r="X68">
            <v>0.16046324491395625</v>
          </cell>
          <cell r="Y68">
            <v>0.16024307630541124</v>
          </cell>
          <cell r="AA68">
            <v>0.13582202474186333</v>
          </cell>
          <cell r="AE68">
            <v>0.1094330398944785</v>
          </cell>
          <cell r="AG68">
            <v>0.10647540054439507</v>
          </cell>
        </row>
        <row r="69">
          <cell r="B69" t="str">
            <v>S124 - ROBINSON CIKUPA</v>
          </cell>
          <cell r="E69">
            <v>0.14486518064555826</v>
          </cell>
          <cell r="F69">
            <v>0.14678669277865522</v>
          </cell>
          <cell r="G69">
            <v>0.14830714740604137</v>
          </cell>
          <cell r="J69">
            <v>0.10949365803937319</v>
          </cell>
          <cell r="K69">
            <v>0.10394554716892744</v>
          </cell>
          <cell r="L69">
            <v>9.8702744564609202E-2</v>
          </cell>
          <cell r="Q69">
            <v>0.11886310773412045</v>
          </cell>
          <cell r="R69">
            <v>0.11961673568687217</v>
          </cell>
          <cell r="S69">
            <v>0.12059793390212879</v>
          </cell>
          <cell r="T69">
            <v>0.12058158479539766</v>
          </cell>
          <cell r="X69">
            <v>0.11863073853650286</v>
          </cell>
          <cell r="Y69">
            <v>7.077910634042725E-2</v>
          </cell>
          <cell r="AA69">
            <v>7.2804619265673526E-2</v>
          </cell>
          <cell r="AE69">
            <v>7.4729803221804766E-2</v>
          </cell>
          <cell r="AG69">
            <v>7.7143224343993566E-2</v>
          </cell>
        </row>
        <row r="70">
          <cell r="B70" t="str">
            <v>S125 - ROBINSON JATINEGARA II</v>
          </cell>
          <cell r="E70">
            <v>0.14473967603106336</v>
          </cell>
          <cell r="F70">
            <v>0.15313665535166623</v>
          </cell>
          <cell r="G70">
            <v>0.15655077897173425</v>
          </cell>
          <cell r="J70">
            <v>0.15822821365164016</v>
          </cell>
          <cell r="K70">
            <v>0.15918430275390083</v>
          </cell>
          <cell r="L70">
            <v>0.15639615376671459</v>
          </cell>
          <cell r="Q70">
            <v>0.16029935077612878</v>
          </cell>
          <cell r="R70">
            <v>0.16131398311953007</v>
          </cell>
          <cell r="S70">
            <v>0.14667130789714211</v>
          </cell>
          <cell r="T70">
            <v>0.11380465121684967</v>
          </cell>
          <cell r="X70">
            <v>0.13854032788694656</v>
          </cell>
          <cell r="Y70">
            <v>0.13633441716260319</v>
          </cell>
          <cell r="AA70">
            <v>0.1025217894398758</v>
          </cell>
          <cell r="AE70">
            <v>0.12118665601418088</v>
          </cell>
          <cell r="AG70">
            <v>0.12404368508629529</v>
          </cell>
        </row>
        <row r="71">
          <cell r="B71" t="str">
            <v>S203 - ROBINSON SALATIGA</v>
          </cell>
          <cell r="E71">
            <v>0.83011947461368429</v>
          </cell>
          <cell r="F71">
            <v>0.8426270042762376</v>
          </cell>
          <cell r="G71">
            <v>0.50993031674621891</v>
          </cell>
          <cell r="J71">
            <v>0.59564372307700042</v>
          </cell>
          <cell r="K71">
            <v>0.54944941972107997</v>
          </cell>
          <cell r="L71">
            <v>0.55988550419264194</v>
          </cell>
          <cell r="Q71">
            <v>0.28538251285468336</v>
          </cell>
          <cell r="R71">
            <v>0.29400528862175351</v>
          </cell>
          <cell r="S71">
            <v>0.2424804174034435</v>
          </cell>
          <cell r="T71">
            <v>0.15487008276856773</v>
          </cell>
          <cell r="X71">
            <v>0.21418650562623262</v>
          </cell>
          <cell r="Y71">
            <v>0.22101194860539009</v>
          </cell>
          <cell r="AA71">
            <v>0.21470831263807699</v>
          </cell>
          <cell r="AE71">
            <v>0.30731636262979273</v>
          </cell>
          <cell r="AG71">
            <v>0.31673282864616603</v>
          </cell>
        </row>
        <row r="72">
          <cell r="B72" t="str">
            <v>S205 - ROBINSON SUKABUMI</v>
          </cell>
          <cell r="E72">
            <v>0.16858775812084442</v>
          </cell>
          <cell r="F72">
            <v>0.17751040794630962</v>
          </cell>
          <cell r="G72">
            <v>0.16536157373156776</v>
          </cell>
          <cell r="J72">
            <v>0.3108071918585682</v>
          </cell>
          <cell r="K72">
            <v>0.29569699321268039</v>
          </cell>
          <cell r="L72">
            <v>0.27499186597621694</v>
          </cell>
          <cell r="Q72">
            <v>0.11090939323294852</v>
          </cell>
          <cell r="R72">
            <v>0.11250642767337472</v>
          </cell>
          <cell r="S72">
            <v>0.11483885807166941</v>
          </cell>
          <cell r="T72">
            <v>0.11334505194035496</v>
          </cell>
          <cell r="X72">
            <v>0.11122960021174591</v>
          </cell>
          <cell r="Y72">
            <v>0.11321506736739534</v>
          </cell>
          <cell r="AA72">
            <v>0.11748811140636518</v>
          </cell>
          <cell r="AE72">
            <v>0.11860029369065628</v>
          </cell>
          <cell r="AG72">
            <v>0.11993653244647812</v>
          </cell>
        </row>
        <row r="73">
          <cell r="B73" t="str">
            <v>S212 - ROBINSON CIMAHI</v>
          </cell>
          <cell r="E73">
            <v>0.3737731763203867</v>
          </cell>
          <cell r="F73">
            <v>0.3487561843787117</v>
          </cell>
          <cell r="G73">
            <v>0.16643971836464777</v>
          </cell>
          <cell r="J73">
            <v>0.15466780156163765</v>
          </cell>
          <cell r="K73">
            <v>0.1593052596048927</v>
          </cell>
          <cell r="L73">
            <v>0.15892405233842413</v>
          </cell>
          <cell r="Q73">
            <v>0.16244605668601553</v>
          </cell>
          <cell r="R73">
            <v>0.16313167342095797</v>
          </cell>
          <cell r="S73">
            <v>0.16666358215251159</v>
          </cell>
          <cell r="T73">
            <v>0.17155497778998716</v>
          </cell>
          <cell r="X73">
            <v>0.167186301491766</v>
          </cell>
          <cell r="Y73">
            <v>0.16997585902373766</v>
          </cell>
          <cell r="AA73">
            <v>0.17021127339051723</v>
          </cell>
          <cell r="AE73">
            <v>0.15841185631471599</v>
          </cell>
          <cell r="AG73">
            <v>0.15829260208298512</v>
          </cell>
        </row>
        <row r="74">
          <cell r="B74" t="str">
            <v>S213 - ROBINSON MALANG</v>
          </cell>
          <cell r="E74">
            <v>0.18140371591488919</v>
          </cell>
          <cell r="F74">
            <v>0.17270666529743411</v>
          </cell>
          <cell r="G74">
            <v>0.17117435922969193</v>
          </cell>
          <cell r="J74">
            <v>0.21251361514983161</v>
          </cell>
          <cell r="K74">
            <v>0.20700339205480189</v>
          </cell>
          <cell r="L74">
            <v>0.19787309146467674</v>
          </cell>
          <cell r="Q74">
            <v>0.14293567172877655</v>
          </cell>
          <cell r="R74">
            <v>0.14341551012053153</v>
          </cell>
          <cell r="S74">
            <v>0.14519668617987314</v>
          </cell>
          <cell r="T74">
            <v>0.10516800057951693</v>
          </cell>
          <cell r="X74">
            <v>8.5277907107690828E-2</v>
          </cell>
          <cell r="Y74">
            <v>4.3772352958331977E-2</v>
          </cell>
          <cell r="AA74">
            <v>4.7250975852483418E-2</v>
          </cell>
          <cell r="AE74">
            <v>5.135903663631574E-2</v>
          </cell>
          <cell r="AG74">
            <v>4.7143680098377869E-2</v>
          </cell>
        </row>
        <row r="75">
          <cell r="B75" t="str">
            <v>S216 - ROBINSON GRESIK</v>
          </cell>
          <cell r="E75">
            <v>0.31267435005273531</v>
          </cell>
          <cell r="F75">
            <v>0.29314609817448961</v>
          </cell>
          <cell r="G75">
            <v>0.16998889431371061</v>
          </cell>
          <cell r="J75">
            <v>0.16289859659179773</v>
          </cell>
          <cell r="K75">
            <v>0.16403472981091272</v>
          </cell>
          <cell r="L75">
            <v>0.16187206993418998</v>
          </cell>
          <cell r="Q75">
            <v>0.23008019474434854</v>
          </cell>
          <cell r="R75">
            <v>0.22800479779272217</v>
          </cell>
          <cell r="S75">
            <v>0.22902309774867713</v>
          </cell>
          <cell r="T75">
            <v>0.16811794260578891</v>
          </cell>
          <cell r="X75">
            <v>0.15841893032844998</v>
          </cell>
          <cell r="Y75">
            <v>0.15870955137331749</v>
          </cell>
          <cell r="AA75">
            <v>0.15904309029545732</v>
          </cell>
          <cell r="AE75">
            <v>0.15008610714980417</v>
          </cell>
          <cell r="AG75">
            <v>0.1490146726741817</v>
          </cell>
        </row>
        <row r="76">
          <cell r="B76" t="str">
            <v>S220 - ROBINSON BALI</v>
          </cell>
          <cell r="E76">
            <v>0.54710461099804031</v>
          </cell>
          <cell r="F76">
            <v>0.52037271803406182</v>
          </cell>
          <cell r="G76">
            <v>0.1335209906772907</v>
          </cell>
          <cell r="J76">
            <v>0.12278217655705989</v>
          </cell>
          <cell r="K76">
            <v>0.12069824322486528</v>
          </cell>
          <cell r="L76">
            <v>0.12181016611945994</v>
          </cell>
          <cell r="Q76">
            <v>0.20958725989702903</v>
          </cell>
          <cell r="R76">
            <v>0.20853862475091448</v>
          </cell>
          <cell r="S76">
            <v>0.20571128798277324</v>
          </cell>
          <cell r="T76">
            <v>0.11721592899125906</v>
          </cell>
          <cell r="X76">
            <v>0.11049067025220709</v>
          </cell>
          <cell r="Y76">
            <v>0.11057725014936791</v>
          </cell>
          <cell r="AA76">
            <v>0.1112169347107349</v>
          </cell>
          <cell r="AE76">
            <v>0.10640996372329838</v>
          </cell>
          <cell r="AG76">
            <v>0.10733608866521806</v>
          </cell>
        </row>
        <row r="77">
          <cell r="B77" t="str">
            <v>S221 - ROBINSON BATAM II</v>
          </cell>
          <cell r="E77">
            <v>0.12467883094389907</v>
          </cell>
          <cell r="F77">
            <v>0.13269821457926601</v>
          </cell>
          <cell r="G77">
            <v>0.18386561676012741</v>
          </cell>
          <cell r="J77">
            <v>0.17202062187736966</v>
          </cell>
          <cell r="K77">
            <v>0.17350167672830444</v>
          </cell>
          <cell r="L77">
            <v>0.17249702713303533</v>
          </cell>
          <cell r="Q77">
            <v>0.15717576289155757</v>
          </cell>
          <cell r="R77">
            <v>0.15786325314896993</v>
          </cell>
          <cell r="S77">
            <v>0.1431174773800056</v>
          </cell>
          <cell r="T77">
            <v>0.14838641200409758</v>
          </cell>
          <cell r="X77">
            <v>0.13964277415644438</v>
          </cell>
          <cell r="Y77">
            <v>0.14043356918260724</v>
          </cell>
          <cell r="AA77">
            <v>0.14121970663104552</v>
          </cell>
          <cell r="AE77">
            <v>0.14137577661228229</v>
          </cell>
          <cell r="AG77">
            <v>0.14161738180120831</v>
          </cell>
        </row>
        <row r="78">
          <cell r="B78" t="str">
            <v>S223 - ROBINSON KRIAN</v>
          </cell>
          <cell r="E78">
            <v>6.3070231105403773E-2</v>
          </cell>
          <cell r="F78">
            <v>7.191983878063192E-2</v>
          </cell>
          <cell r="G78">
            <v>8.8663242798410175E-2</v>
          </cell>
          <cell r="J78">
            <v>0.11077004687515157</v>
          </cell>
          <cell r="K78">
            <v>0.11350877029816049</v>
          </cell>
          <cell r="L78">
            <v>0.114942852168051</v>
          </cell>
          <cell r="Q78">
            <v>0.15414058492009805</v>
          </cell>
          <cell r="R78">
            <v>0.15454668448226855</v>
          </cell>
          <cell r="S78">
            <v>0.15482783702752051</v>
          </cell>
          <cell r="T78">
            <v>0.14938733267683596</v>
          </cell>
          <cell r="X78">
            <v>0.144693008578195</v>
          </cell>
          <cell r="Y78">
            <v>0.1463429565192379</v>
          </cell>
          <cell r="AA78">
            <v>0.14755369187833542</v>
          </cell>
          <cell r="AE78">
            <v>0.14403296709152638</v>
          </cell>
          <cell r="AG78">
            <v>0.14366530919182377</v>
          </cell>
        </row>
        <row r="79">
          <cell r="B79" t="str">
            <v>S226 - ROBINSON TANJUNG PINANG</v>
          </cell>
          <cell r="E79">
            <v>0.33201047296024111</v>
          </cell>
          <cell r="F79">
            <v>0.31374958395759556</v>
          </cell>
          <cell r="G79">
            <v>0.1146329511391902</v>
          </cell>
          <cell r="J79">
            <v>0.11060458575187794</v>
          </cell>
          <cell r="K79">
            <v>0.11320062674505701</v>
          </cell>
          <cell r="L79">
            <v>0.10971025074343342</v>
          </cell>
          <cell r="Q79">
            <v>0.18003621957550989</v>
          </cell>
          <cell r="R79">
            <v>0.18006198510079205</v>
          </cell>
          <cell r="S79">
            <v>0.18013722153950898</v>
          </cell>
          <cell r="T79">
            <v>9.4774162950729907E-2</v>
          </cell>
          <cell r="X79">
            <v>9.8947862118633767E-2</v>
          </cell>
          <cell r="Y79">
            <v>0.10044524835209423</v>
          </cell>
          <cell r="AA79">
            <v>0.10339470201600351</v>
          </cell>
          <cell r="AE79">
            <v>0.10364837844931454</v>
          </cell>
          <cell r="AG79">
            <v>0.10203264027655441</v>
          </cell>
        </row>
        <row r="80">
          <cell r="B80" t="str">
            <v>S227 - ROBINSON SIDOARJO II</v>
          </cell>
          <cell r="E80">
            <v>6.8653367226520684E-2</v>
          </cell>
          <cell r="F80">
            <v>8.2568557439498758E-2</v>
          </cell>
          <cell r="G80">
            <v>0.1244644173024997</v>
          </cell>
          <cell r="J80">
            <v>0.10549049639450013</v>
          </cell>
          <cell r="K80">
            <v>0.10637929629955131</v>
          </cell>
          <cell r="L80">
            <v>0.1093145171392606</v>
          </cell>
          <cell r="Q80">
            <v>0.11339838327389321</v>
          </cell>
          <cell r="R80">
            <v>0.11487359461516573</v>
          </cell>
          <cell r="S80">
            <v>0.11562907031537371</v>
          </cell>
          <cell r="T80">
            <v>0.12060766428408044</v>
          </cell>
          <cell r="X80">
            <v>0.10406796303375501</v>
          </cell>
          <cell r="Y80">
            <v>0.1048933259605877</v>
          </cell>
          <cell r="AA80">
            <v>0.10433996105985306</v>
          </cell>
          <cell r="AE80">
            <v>8.2150942635463034E-2</v>
          </cell>
          <cell r="AG80">
            <v>7.6553169700360413E-2</v>
          </cell>
        </row>
        <row r="81">
          <cell r="B81" t="str">
            <v>S229 - ROBINSON BALI II</v>
          </cell>
          <cell r="E81">
            <v>0.1450810948101085</v>
          </cell>
          <cell r="F81">
            <v>0.15104072653753997</v>
          </cell>
          <cell r="G81">
            <v>0.17140114137642184</v>
          </cell>
          <cell r="J81">
            <v>0.27647827324169449</v>
          </cell>
          <cell r="K81">
            <v>0.27393466200044669</v>
          </cell>
          <cell r="L81">
            <v>0.2654701861740712</v>
          </cell>
          <cell r="Q81">
            <v>0.30505898851078633</v>
          </cell>
          <cell r="R81">
            <v>0.30263180495975545</v>
          </cell>
          <cell r="S81">
            <v>0.30092372930229033</v>
          </cell>
          <cell r="T81">
            <v>0.22390792105519777</v>
          </cell>
          <cell r="X81">
            <v>0.21634981144155974</v>
          </cell>
          <cell r="Y81">
            <v>0.21588994501016914</v>
          </cell>
          <cell r="AA81">
            <v>0.2158506403639644</v>
          </cell>
          <cell r="AE81">
            <v>0.20918664890768951</v>
          </cell>
          <cell r="AG81">
            <v>0.20700490279817382</v>
          </cell>
        </row>
        <row r="82">
          <cell r="B82" t="str">
            <v>S230 - ROBINSON BATAM III (PANBILL)</v>
          </cell>
          <cell r="E82">
            <v>0.11570131144973864</v>
          </cell>
          <cell r="F82">
            <v>0.12996943160942107</v>
          </cell>
          <cell r="G82">
            <v>0.33544627180539688</v>
          </cell>
          <cell r="J82">
            <v>0.24490567563508009</v>
          </cell>
          <cell r="K82">
            <v>0.2428365324416609</v>
          </cell>
          <cell r="L82">
            <v>0.24090400941497592</v>
          </cell>
          <cell r="Q82">
            <v>0.20170958902213212</v>
          </cell>
          <cell r="R82">
            <v>0.20031451103885603</v>
          </cell>
          <cell r="S82">
            <v>0.18452688208001788</v>
          </cell>
          <cell r="T82">
            <v>0.17439381614236413</v>
          </cell>
          <cell r="X82">
            <v>0.15393090634855627</v>
          </cell>
          <cell r="Y82">
            <v>0.15402952576796894</v>
          </cell>
          <cell r="AA82">
            <v>0.15260909571659304</v>
          </cell>
          <cell r="AE82">
            <v>0.15197737709278342</v>
          </cell>
          <cell r="AG82">
            <v>0.15197737709278342</v>
          </cell>
        </row>
        <row r="83">
          <cell r="B83" t="str">
            <v>S136 - ROBINSON KUTABUMI</v>
          </cell>
          <cell r="E83">
            <v>0.13450923625326922</v>
          </cell>
          <cell r="F83">
            <v>0.13969725421656151</v>
          </cell>
          <cell r="G83">
            <v>0.18535974110770628</v>
          </cell>
          <cell r="J83">
            <v>0.1732214676090805</v>
          </cell>
          <cell r="K83">
            <v>0.16889358370293531</v>
          </cell>
          <cell r="L83">
            <v>0.16875342863372786</v>
          </cell>
          <cell r="Q83">
            <v>0.20720582013478581</v>
          </cell>
          <cell r="R83">
            <v>0.20500385039230901</v>
          </cell>
          <cell r="S83">
            <v>0.20762679511880305</v>
          </cell>
          <cell r="T83">
            <v>0.17697150175560783</v>
          </cell>
          <cell r="X83">
            <v>0.1820199974987797</v>
          </cell>
          <cell r="Y83">
            <v>0.18153486271021213</v>
          </cell>
          <cell r="AA83">
            <v>0.18223976196960787</v>
          </cell>
          <cell r="AE83">
            <v>0.18341462913389844</v>
          </cell>
          <cell r="AG83">
            <v>0.18329623606068363</v>
          </cell>
        </row>
        <row r="84">
          <cell r="B84" t="str">
            <v>S999 - ROBINSON WHOLESALE</v>
          </cell>
          <cell r="E84">
            <v>0</v>
          </cell>
          <cell r="F84">
            <v>0</v>
          </cell>
          <cell r="G84">
            <v>-0.15014277993196287</v>
          </cell>
          <cell r="J84">
            <v>-0.1449781135035029</v>
          </cell>
          <cell r="K84">
            <v>-0.11302721453897902</v>
          </cell>
          <cell r="L84">
            <v>-0.11302721453897902</v>
          </cell>
          <cell r="Q84">
            <v>-0.11302721453897902</v>
          </cell>
          <cell r="R84">
            <v>-3.869784805715492E-2</v>
          </cell>
          <cell r="S84">
            <v>-3.869784805715492E-2</v>
          </cell>
          <cell r="T84">
            <v>-3.869784805715492E-2</v>
          </cell>
          <cell r="X84">
            <v>-3.869784805715492E-2</v>
          </cell>
          <cell r="Y84">
            <v>-3.869784805715492E-2</v>
          </cell>
          <cell r="AA84">
            <v>-3.869784805715492E-2</v>
          </cell>
          <cell r="AE84">
            <v>-9.6532468821314707E-2</v>
          </cell>
          <cell r="AG84">
            <v>-0.10912059772337404</v>
          </cell>
        </row>
        <row r="85">
          <cell r="B85" t="str">
            <v>Grand Total</v>
          </cell>
          <cell r="E85">
            <v>0.18200822617767662</v>
          </cell>
          <cell r="F85">
            <v>0.19011764111563986</v>
          </cell>
          <cell r="G85">
            <v>0.18102284989287834</v>
          </cell>
          <cell r="J85">
            <v>0.18587303046796971</v>
          </cell>
          <cell r="K85">
            <v>0.18470744506326175</v>
          </cell>
          <cell r="L85">
            <v>0.18225097936274484</v>
          </cell>
          <cell r="Q85">
            <v>0.17192323898011719</v>
          </cell>
          <cell r="R85">
            <v>0.17075946952960377</v>
          </cell>
          <cell r="S85">
            <v>0.16701678456660443</v>
          </cell>
          <cell r="T85">
            <v>0.14219391179937796</v>
          </cell>
          <cell r="X85">
            <v>0.13471910344878132</v>
          </cell>
          <cell r="Y85">
            <v>0.12977522819701642</v>
          </cell>
          <cell r="AA85">
            <v>0.13127053041350004</v>
          </cell>
          <cell r="AE85">
            <v>0.13607450742467375</v>
          </cell>
          <cell r="AG85">
            <v>0.13497930744024877</v>
          </cell>
        </row>
        <row r="89">
          <cell r="B89" t="str">
            <v>O041 - ORANGEMART MEDAN</v>
          </cell>
          <cell r="C89">
            <v>0</v>
          </cell>
          <cell r="D89">
            <v>0</v>
          </cell>
          <cell r="E89">
            <v>0.13549098849868801</v>
          </cell>
          <cell r="F89">
            <v>2.6308374306127313E-2</v>
          </cell>
          <cell r="G89">
            <v>3.3853646371418689E-3</v>
          </cell>
          <cell r="H89">
            <v>-0.1651847274419572</v>
          </cell>
          <cell r="I89">
            <v>0</v>
          </cell>
          <cell r="J89">
            <v>0.14270783915071136</v>
          </cell>
          <cell r="K89">
            <v>1.4474676245925522E-3</v>
          </cell>
          <cell r="L89">
            <v>1.5009850422862125E-3</v>
          </cell>
          <cell r="M89">
            <v>-0.14565629181759013</v>
          </cell>
          <cell r="N89">
            <v>-0.14565629181759013</v>
          </cell>
          <cell r="O89">
            <v>0</v>
          </cell>
          <cell r="P89">
            <v>0</v>
          </cell>
          <cell r="Q89">
            <v>0.13773818865787887</v>
          </cell>
          <cell r="R89">
            <v>1.3808030692508411E-3</v>
          </cell>
          <cell r="S89">
            <v>-8.3896956351398044E-4</v>
          </cell>
          <cell r="T89">
            <v>-2.4245478368091211E-3</v>
          </cell>
          <cell r="U89">
            <v>-0.13585547432680661</v>
          </cell>
          <cell r="V89">
            <v>0</v>
          </cell>
          <cell r="W89">
            <v>0</v>
          </cell>
          <cell r="X89">
            <v>0.13677866833151361</v>
          </cell>
          <cell r="Y89">
            <v>5.220631543040033E-4</v>
          </cell>
          <cell r="Z89">
            <v>-0.13730073148581762</v>
          </cell>
          <cell r="AA89">
            <v>0.13846151088749323</v>
          </cell>
          <cell r="AB89">
            <v>-0.13846151088749323</v>
          </cell>
          <cell r="AC89">
            <v>0</v>
          </cell>
          <cell r="AD89">
            <v>0</v>
          </cell>
          <cell r="AE89">
            <v>0.13861811296715454</v>
          </cell>
          <cell r="AF89">
            <v>-0.13861811296715454</v>
          </cell>
          <cell r="AG89">
            <v>0.13922123969448652</v>
          </cell>
        </row>
        <row r="90">
          <cell r="B90" t="str">
            <v>RS66 - ROBINSON ANDALAS</v>
          </cell>
          <cell r="C90">
            <v>0</v>
          </cell>
          <cell r="D90">
            <v>0</v>
          </cell>
          <cell r="E90">
            <v>0.13877938859351774</v>
          </cell>
          <cell r="F90">
            <v>2.532853825386841E-2</v>
          </cell>
          <cell r="G90">
            <v>2.1682561027392966E-3</v>
          </cell>
          <cell r="H90">
            <v>-0.16627618295012545</v>
          </cell>
          <cell r="I90">
            <v>0</v>
          </cell>
          <cell r="J90">
            <v>0.16307809303831508</v>
          </cell>
          <cell r="K90">
            <v>2.8919732922911556E-3</v>
          </cell>
          <cell r="L90">
            <v>2.2278450357830493E-3</v>
          </cell>
          <cell r="M90">
            <v>-0.16819791136638929</v>
          </cell>
          <cell r="N90">
            <v>-0.16819791136638929</v>
          </cell>
          <cell r="O90">
            <v>0</v>
          </cell>
          <cell r="P90">
            <v>0</v>
          </cell>
          <cell r="Q90">
            <v>0.17126695318992502</v>
          </cell>
          <cell r="R90">
            <v>2.377837368313096E-4</v>
          </cell>
          <cell r="S90">
            <v>2.5896114491886224E-3</v>
          </cell>
          <cell r="T90">
            <v>1.4788265049709426E-3</v>
          </cell>
          <cell r="U90">
            <v>-0.17557317488091589</v>
          </cell>
          <cell r="V90">
            <v>0</v>
          </cell>
          <cell r="W90">
            <v>0</v>
          </cell>
          <cell r="X90">
            <v>0.17393339126739843</v>
          </cell>
          <cell r="Y90">
            <v>2.6303215752185305E-4</v>
          </cell>
          <cell r="Z90">
            <v>-0.17419642342492028</v>
          </cell>
          <cell r="AA90">
            <v>0.17440244822848827</v>
          </cell>
          <cell r="AB90">
            <v>-0.17440244822848827</v>
          </cell>
          <cell r="AC90">
            <v>0</v>
          </cell>
          <cell r="AD90">
            <v>0</v>
          </cell>
          <cell r="AE90">
            <v>0.16664590609585461</v>
          </cell>
          <cell r="AF90">
            <v>-0.16664590609585461</v>
          </cell>
          <cell r="AG90">
            <v>0.16671713379340494</v>
          </cell>
        </row>
        <row r="91">
          <cell r="B91" t="str">
            <v>RS67 - ROBINSON KARAWANG</v>
          </cell>
          <cell r="C91">
            <v>0</v>
          </cell>
          <cell r="D91">
            <v>0</v>
          </cell>
          <cell r="E91">
            <v>0.17953345845194463</v>
          </cell>
          <cell r="F91">
            <v>1.5571030599347835E-3</v>
          </cell>
          <cell r="G91">
            <v>6.8324629749931337E-2</v>
          </cell>
          <cell r="H91">
            <v>-0.24941519126181075</v>
          </cell>
          <cell r="I91">
            <v>0</v>
          </cell>
          <cell r="J91">
            <v>0.17776759950398288</v>
          </cell>
          <cell r="K91">
            <v>-5.8637893801050389E-3</v>
          </cell>
          <cell r="L91">
            <v>2.2912461425766972E-4</v>
          </cell>
          <cell r="M91">
            <v>-0.17213293473813551</v>
          </cell>
          <cell r="N91">
            <v>-0.17213293473813551</v>
          </cell>
          <cell r="O91">
            <v>0</v>
          </cell>
          <cell r="P91">
            <v>0</v>
          </cell>
          <cell r="Q91">
            <v>0.17700720033474585</v>
          </cell>
          <cell r="R91">
            <v>1.7822376858009359E-4</v>
          </cell>
          <cell r="S91">
            <v>-7.5328574864219622E-4</v>
          </cell>
          <cell r="T91">
            <v>-1.2350565945063452E-3</v>
          </cell>
          <cell r="U91">
            <v>-0.1751970817601774</v>
          </cell>
          <cell r="V91">
            <v>0</v>
          </cell>
          <cell r="W91">
            <v>0</v>
          </cell>
          <cell r="X91">
            <v>0.17504756022651455</v>
          </cell>
          <cell r="Y91">
            <v>1.9486989890343809E-4</v>
          </cell>
          <cell r="Z91">
            <v>-0.17524243012541799</v>
          </cell>
          <cell r="AA91">
            <v>0.17578662905002848</v>
          </cell>
          <cell r="AB91">
            <v>-0.17578662905002848</v>
          </cell>
          <cell r="AC91">
            <v>0</v>
          </cell>
          <cell r="AD91">
            <v>0</v>
          </cell>
          <cell r="AE91">
            <v>0.17611169859482029</v>
          </cell>
          <cell r="AF91">
            <v>-0.17611169859482029</v>
          </cell>
          <cell r="AG91">
            <v>0.17611169859482029</v>
          </cell>
        </row>
        <row r="92">
          <cell r="B92" t="str">
            <v>RS91 - ROBINSON ABEPURA</v>
          </cell>
          <cell r="C92">
            <v>0</v>
          </cell>
          <cell r="D92">
            <v>0</v>
          </cell>
          <cell r="E92">
            <v>0.19959404443467293</v>
          </cell>
          <cell r="F92">
            <v>-2.2582574787240461E-3</v>
          </cell>
          <cell r="G92">
            <v>8.8075908841530048E-3</v>
          </cell>
          <cell r="H92">
            <v>-0.20614337784010189</v>
          </cell>
          <cell r="I92">
            <v>0</v>
          </cell>
          <cell r="J92">
            <v>0.15007684179272546</v>
          </cell>
          <cell r="K92">
            <v>3.8620617913109057E-3</v>
          </cell>
          <cell r="L92">
            <v>5.5385302137744286E-3</v>
          </cell>
          <cell r="M92">
            <v>-0.15947743379781079</v>
          </cell>
          <cell r="N92">
            <v>-0.15947743379781079</v>
          </cell>
          <cell r="O92">
            <v>0</v>
          </cell>
          <cell r="P92">
            <v>0</v>
          </cell>
          <cell r="Q92">
            <v>0.18003915562370182</v>
          </cell>
          <cell r="R92">
            <v>3.6774732099298379E-3</v>
          </cell>
          <cell r="S92">
            <v>1.2913869419570734E-3</v>
          </cell>
          <cell r="T92">
            <v>2.376674890712055E-3</v>
          </cell>
          <cell r="U92">
            <v>-0.18738469066630078</v>
          </cell>
          <cell r="V92">
            <v>0</v>
          </cell>
          <cell r="W92">
            <v>0</v>
          </cell>
          <cell r="X92">
            <v>0.19151003630222463</v>
          </cell>
          <cell r="Y92">
            <v>8.9404636988979491E-4</v>
          </cell>
          <cell r="Z92">
            <v>-0.19240408267211442</v>
          </cell>
          <cell r="AA92">
            <v>0.19649543422785232</v>
          </cell>
          <cell r="AB92">
            <v>-0.19649543422785232</v>
          </cell>
          <cell r="AC92">
            <v>0</v>
          </cell>
          <cell r="AD92">
            <v>0</v>
          </cell>
          <cell r="AE92">
            <v>0.20557281754907508</v>
          </cell>
          <cell r="AF92">
            <v>-0.20557281754907508</v>
          </cell>
          <cell r="AG92">
            <v>0.21016376425751115</v>
          </cell>
        </row>
        <row r="93">
          <cell r="B93" t="str">
            <v>RS94 - ROBINSON SAMARINDA TC</v>
          </cell>
          <cell r="C93">
            <v>0</v>
          </cell>
          <cell r="D93">
            <v>0</v>
          </cell>
          <cell r="E93">
            <v>0.17327418199587852</v>
          </cell>
          <cell r="F93">
            <v>4.0225294695855895E-3</v>
          </cell>
          <cell r="G93">
            <v>4.2723183706545875E-3</v>
          </cell>
          <cell r="H93">
            <v>-0.18156902983611869</v>
          </cell>
          <cell r="I93">
            <v>0</v>
          </cell>
          <cell r="J93">
            <v>0.16447501140116572</v>
          </cell>
          <cell r="K93">
            <v>3.0146733261809944E-3</v>
          </cell>
          <cell r="L93">
            <v>2.8520105187095357E-3</v>
          </cell>
          <cell r="M93">
            <v>-0.17034169524605625</v>
          </cell>
          <cell r="N93">
            <v>-0.17034169524605625</v>
          </cell>
          <cell r="O93">
            <v>0</v>
          </cell>
          <cell r="P93">
            <v>0</v>
          </cell>
          <cell r="Q93">
            <v>0.15220517269297462</v>
          </cell>
          <cell r="R93">
            <v>1.8724063208798436E-3</v>
          </cell>
          <cell r="S93">
            <v>3.5850925258281985E-3</v>
          </cell>
          <cell r="T93">
            <v>-2.2072259403367323E-3</v>
          </cell>
          <cell r="U93">
            <v>-0.15545544559934593</v>
          </cell>
          <cell r="V93">
            <v>0</v>
          </cell>
          <cell r="W93">
            <v>0</v>
          </cell>
          <cell r="X93">
            <v>0.1548643333550897</v>
          </cell>
          <cell r="Y93">
            <v>1.1582044980085748E-3</v>
          </cell>
          <cell r="Z93">
            <v>-0.15602253785309828</v>
          </cell>
          <cell r="AA93">
            <v>0.15649298280356028</v>
          </cell>
          <cell r="AB93">
            <v>-0.15649298280356028</v>
          </cell>
          <cell r="AC93">
            <v>0</v>
          </cell>
          <cell r="AD93">
            <v>0</v>
          </cell>
          <cell r="AE93">
            <v>0.15595702614967677</v>
          </cell>
          <cell r="AF93">
            <v>-0.15595702614967677</v>
          </cell>
          <cell r="AG93">
            <v>0.15770164257501174</v>
          </cell>
        </row>
        <row r="94">
          <cell r="B94" t="str">
            <v>S002 - ROBINSON PULOGADUNG</v>
          </cell>
          <cell r="C94">
            <v>0</v>
          </cell>
          <cell r="D94">
            <v>0</v>
          </cell>
          <cell r="E94">
            <v>0.15125613045415093</v>
          </cell>
          <cell r="F94">
            <v>4.0929621533627891E-2</v>
          </cell>
          <cell r="G94">
            <v>8.9443114236669341E-2</v>
          </cell>
          <cell r="H94">
            <v>-0.28162886622444816</v>
          </cell>
          <cell r="I94">
            <v>0</v>
          </cell>
          <cell r="J94">
            <v>0.21231068024377084</v>
          </cell>
          <cell r="K94">
            <v>-6.9563598668138937E-3</v>
          </cell>
          <cell r="L94">
            <v>-2.6441864756730216E-3</v>
          </cell>
          <cell r="M94">
            <v>-0.20271013390128392</v>
          </cell>
          <cell r="N94">
            <v>-0.20271013390128392</v>
          </cell>
          <cell r="O94">
            <v>0</v>
          </cell>
          <cell r="P94">
            <v>0</v>
          </cell>
          <cell r="Q94">
            <v>0.22094124261039921</v>
          </cell>
          <cell r="R94">
            <v>-3.0074732686527494E-4</v>
          </cell>
          <cell r="S94">
            <v>-9.9234706602482903E-4</v>
          </cell>
          <cell r="T94">
            <v>-2.7438518866406136E-3</v>
          </cell>
          <cell r="U94">
            <v>-0.2169042963308685</v>
          </cell>
          <cell r="V94">
            <v>0</v>
          </cell>
          <cell r="W94">
            <v>0</v>
          </cell>
          <cell r="X94">
            <v>0.21266276421638478</v>
          </cell>
          <cell r="Y94">
            <v>-2.54312683906327E-4</v>
          </cell>
          <cell r="Z94">
            <v>-0.21240845153247845</v>
          </cell>
          <cell r="AA94">
            <v>0.21055963742768222</v>
          </cell>
          <cell r="AB94">
            <v>-0.21055963742768222</v>
          </cell>
          <cell r="AC94">
            <v>0</v>
          </cell>
          <cell r="AD94">
            <v>0</v>
          </cell>
          <cell r="AE94">
            <v>0.20834497542462649</v>
          </cell>
          <cell r="AF94">
            <v>-0.20834497542462649</v>
          </cell>
          <cell r="AG94">
            <v>0.20834497542462649</v>
          </cell>
        </row>
        <row r="95">
          <cell r="B95" t="str">
            <v>S010 - ROBINSON PAL MERAH</v>
          </cell>
          <cell r="C95">
            <v>0</v>
          </cell>
          <cell r="D95">
            <v>0</v>
          </cell>
          <cell r="E95">
            <v>0.16052711017191526</v>
          </cell>
          <cell r="F95">
            <v>2.469365452329092E-3</v>
          </cell>
          <cell r="G95">
            <v>5.1599937623310055E-3</v>
          </cell>
          <cell r="H95">
            <v>-0.16815646938657536</v>
          </cell>
          <cell r="I95">
            <v>0</v>
          </cell>
          <cell r="J95">
            <v>0.16382412488898343</v>
          </cell>
          <cell r="K95">
            <v>1.4368086565768878E-3</v>
          </cell>
          <cell r="L95">
            <v>1.1551803163386554E-3</v>
          </cell>
          <cell r="M95">
            <v>-0.16641611386189897</v>
          </cell>
          <cell r="N95">
            <v>-0.16641611386189897</v>
          </cell>
          <cell r="O95">
            <v>0</v>
          </cell>
          <cell r="P95">
            <v>0</v>
          </cell>
          <cell r="Q95">
            <v>0.16116174890070326</v>
          </cell>
          <cell r="R95">
            <v>7.8785220894989072E-4</v>
          </cell>
          <cell r="S95">
            <v>3.4745124719991471E-3</v>
          </cell>
          <cell r="T95">
            <v>5.845860581996376E-4</v>
          </cell>
          <cell r="U95">
            <v>-0.16600869963985193</v>
          </cell>
          <cell r="V95">
            <v>0</v>
          </cell>
          <cell r="W95">
            <v>0</v>
          </cell>
          <cell r="X95">
            <v>0.16767007606797885</v>
          </cell>
          <cell r="Y95">
            <v>2.8454688829310237E-4</v>
          </cell>
          <cell r="Z95">
            <v>-0.16795462295627195</v>
          </cell>
          <cell r="AA95">
            <v>0.16898148479077671</v>
          </cell>
          <cell r="AB95">
            <v>-0.16898148479077671</v>
          </cell>
          <cell r="AC95">
            <v>0</v>
          </cell>
          <cell r="AD95">
            <v>0</v>
          </cell>
          <cell r="AE95">
            <v>0.16570575157391282</v>
          </cell>
          <cell r="AF95">
            <v>-0.16570575157391282</v>
          </cell>
          <cell r="AG95">
            <v>0.16646730086124861</v>
          </cell>
        </row>
        <row r="96">
          <cell r="B96" t="str">
            <v>S011 - ROBINSON PASAR MINGGU</v>
          </cell>
          <cell r="C96">
            <v>0</v>
          </cell>
          <cell r="D96">
            <v>0</v>
          </cell>
          <cell r="E96">
            <v>0.12377418356948121</v>
          </cell>
          <cell r="F96">
            <v>1.0846776668853586E-3</v>
          </cell>
          <cell r="G96">
            <v>6.7472412725094882E-3</v>
          </cell>
          <cell r="H96">
            <v>-0.13160610250887605</v>
          </cell>
          <cell r="I96">
            <v>0</v>
          </cell>
          <cell r="J96">
            <v>0.13721220408208865</v>
          </cell>
          <cell r="K96">
            <v>-1.0500859334298118E-3</v>
          </cell>
          <cell r="L96">
            <v>8.5408288336955018E-4</v>
          </cell>
          <cell r="M96">
            <v>-0.13701620103202838</v>
          </cell>
          <cell r="N96">
            <v>-0.13701620103202838</v>
          </cell>
          <cell r="O96">
            <v>0</v>
          </cell>
          <cell r="P96">
            <v>0</v>
          </cell>
          <cell r="Q96">
            <v>0.13502629765075999</v>
          </cell>
          <cell r="R96">
            <v>7.5756639282578697E-4</v>
          </cell>
          <cell r="S96">
            <v>-1.8123410582411195E-2</v>
          </cell>
          <cell r="T96">
            <v>-0.20965074184187107</v>
          </cell>
          <cell r="U96">
            <v>9.1990288380696492E-2</v>
          </cell>
          <cell r="V96">
            <v>0</v>
          </cell>
          <cell r="W96">
            <v>0</v>
          </cell>
          <cell r="X96">
            <v>-9.9971073513140316E-2</v>
          </cell>
          <cell r="Y96">
            <v>-0.1035885026342223</v>
          </cell>
          <cell r="Z96">
            <v>0.20355957614736261</v>
          </cell>
          <cell r="AA96">
            <v>-0.22834500307905331</v>
          </cell>
          <cell r="AB96">
            <v>0.22834500307905331</v>
          </cell>
          <cell r="AC96">
            <v>0</v>
          </cell>
          <cell r="AD96">
            <v>0</v>
          </cell>
          <cell r="AE96">
            <v>-0.19752873277652916</v>
          </cell>
          <cell r="AF96">
            <v>0.19752873277652916</v>
          </cell>
          <cell r="AG96">
            <v>-0.19407991626011303</v>
          </cell>
        </row>
        <row r="97">
          <cell r="B97" t="str">
            <v>S013 - ROBINSON KRAMAT JATI</v>
          </cell>
          <cell r="C97">
            <v>0</v>
          </cell>
          <cell r="D97">
            <v>0</v>
          </cell>
          <cell r="E97">
            <v>0.13972352356274234</v>
          </cell>
          <cell r="F97">
            <v>-5.4367675002026106E-3</v>
          </cell>
          <cell r="G97">
            <v>5.6478555364783134E-3</v>
          </cell>
          <cell r="H97">
            <v>-0.13993461159901804</v>
          </cell>
          <cell r="I97">
            <v>0</v>
          </cell>
          <cell r="J97">
            <v>0.1312991895577795</v>
          </cell>
          <cell r="K97">
            <v>9.0776007249301904E-4</v>
          </cell>
          <cell r="L97">
            <v>-2.4805019732955458E-2</v>
          </cell>
          <cell r="M97">
            <v>-0.10740192989731706</v>
          </cell>
          <cell r="N97">
            <v>-0.10740192989731706</v>
          </cell>
          <cell r="O97">
            <v>0</v>
          </cell>
          <cell r="P97">
            <v>0</v>
          </cell>
          <cell r="Q97">
            <v>0.17838096834832032</v>
          </cell>
          <cell r="R97">
            <v>-3.5464966111722895E-4</v>
          </cell>
          <cell r="S97">
            <v>-9.2379287541183297E-4</v>
          </cell>
          <cell r="T97">
            <v>-5.6993684195793218E-2</v>
          </cell>
          <cell r="U97">
            <v>-0.12010884161599804</v>
          </cell>
          <cell r="V97">
            <v>0</v>
          </cell>
          <cell r="W97">
            <v>0</v>
          </cell>
          <cell r="X97">
            <v>9.982834127810436E-2</v>
          </cell>
          <cell r="Y97">
            <v>-6.7758354149080477E-2</v>
          </cell>
          <cell r="Z97">
            <v>-3.2069987129023883E-2</v>
          </cell>
          <cell r="AA97">
            <v>3.7930797866588602E-2</v>
          </cell>
          <cell r="AB97">
            <v>-3.7930797866588602E-2</v>
          </cell>
          <cell r="AC97">
            <v>0</v>
          </cell>
          <cell r="AD97">
            <v>0</v>
          </cell>
          <cell r="AE97">
            <v>4.4026238273037407E-2</v>
          </cell>
          <cell r="AF97">
            <v>-4.4026238273037407E-2</v>
          </cell>
          <cell r="AG97">
            <v>4.497658080455634E-2</v>
          </cell>
        </row>
        <row r="98">
          <cell r="B98" t="str">
            <v>S014 - ROBINSON PASAR KOPRO</v>
          </cell>
          <cell r="C98">
            <v>0</v>
          </cell>
          <cell r="D98">
            <v>0</v>
          </cell>
          <cell r="E98">
            <v>0.16236602817320089</v>
          </cell>
          <cell r="F98">
            <v>2.1331416387354141E-2</v>
          </cell>
          <cell r="G98">
            <v>-1.6157193374097267E-3</v>
          </cell>
          <cell r="H98">
            <v>-0.18208172522314531</v>
          </cell>
          <cell r="I98">
            <v>0</v>
          </cell>
          <cell r="J98">
            <v>0.17694509546690615</v>
          </cell>
          <cell r="K98">
            <v>-2.6105918929193173E-3</v>
          </cell>
          <cell r="L98">
            <v>-1.3486232684622179E-3</v>
          </cell>
          <cell r="M98">
            <v>-0.17298588030552461</v>
          </cell>
          <cell r="N98">
            <v>-0.17298588030552461</v>
          </cell>
          <cell r="O98">
            <v>0</v>
          </cell>
          <cell r="P98">
            <v>0</v>
          </cell>
          <cell r="Q98">
            <v>0.16534783611346143</v>
          </cell>
          <cell r="R98">
            <v>3.8040931458888094E-4</v>
          </cell>
          <cell r="S98">
            <v>-1.1054366933130333E-3</v>
          </cell>
          <cell r="T98">
            <v>-7.7347050291959318E-4</v>
          </cell>
          <cell r="U98">
            <v>-0.16384933823181769</v>
          </cell>
          <cell r="V98">
            <v>0</v>
          </cell>
          <cell r="W98">
            <v>0</v>
          </cell>
          <cell r="X98">
            <v>0.16142475693216041</v>
          </cell>
          <cell r="Y98">
            <v>2.7113207829176922E-4</v>
          </cell>
          <cell r="Z98">
            <v>-0.16169588901045218</v>
          </cell>
          <cell r="AA98">
            <v>0.16223720185362353</v>
          </cell>
          <cell r="AB98">
            <v>-0.16223720185362353</v>
          </cell>
          <cell r="AC98">
            <v>0</v>
          </cell>
          <cell r="AD98">
            <v>0</v>
          </cell>
          <cell r="AE98">
            <v>0.18317527477343526</v>
          </cell>
          <cell r="AF98">
            <v>-0.18317527477343526</v>
          </cell>
          <cell r="AG98">
            <v>0.18235714380940635</v>
          </cell>
        </row>
        <row r="99">
          <cell r="B99" t="str">
            <v>S015 - ROBINSON BOGOR</v>
          </cell>
          <cell r="C99">
            <v>0</v>
          </cell>
          <cell r="D99">
            <v>0</v>
          </cell>
          <cell r="E99">
            <v>0.17026525541798809</v>
          </cell>
          <cell r="F99">
            <v>6.2677003103503603E-2</v>
          </cell>
          <cell r="G99">
            <v>-3.3869502709470145E-3</v>
          </cell>
          <cell r="H99">
            <v>-0.22955530825054468</v>
          </cell>
          <cell r="I99">
            <v>0</v>
          </cell>
          <cell r="J99">
            <v>0.28438751503853615</v>
          </cell>
          <cell r="K99">
            <v>-6.2551137542788959E-3</v>
          </cell>
          <cell r="L99">
            <v>-5.5000162443585299E-3</v>
          </cell>
          <cell r="M99">
            <v>-0.27263238503989873</v>
          </cell>
          <cell r="N99">
            <v>-0.27263238503989873</v>
          </cell>
          <cell r="O99">
            <v>0</v>
          </cell>
          <cell r="P99">
            <v>0</v>
          </cell>
          <cell r="Q99">
            <v>0.17096726394220002</v>
          </cell>
          <cell r="R99">
            <v>1.1674397968253758E-3</v>
          </cell>
          <cell r="S99">
            <v>-4.5866153725746261E-3</v>
          </cell>
          <cell r="T99">
            <v>-1.2586875469266651E-2</v>
          </cell>
          <cell r="U99">
            <v>-0.15496121289718412</v>
          </cell>
          <cell r="V99">
            <v>0</v>
          </cell>
          <cell r="W99">
            <v>0</v>
          </cell>
          <cell r="X99">
            <v>0.15570480764962452</v>
          </cell>
          <cell r="Y99">
            <v>-4.3541800792495922E-4</v>
          </cell>
          <cell r="Z99">
            <v>-0.15526938964169956</v>
          </cell>
          <cell r="AA99">
            <v>0.15754267428967006</v>
          </cell>
          <cell r="AB99">
            <v>-0.15754267428967006</v>
          </cell>
          <cell r="AC99">
            <v>0</v>
          </cell>
          <cell r="AD99">
            <v>0</v>
          </cell>
          <cell r="AE99">
            <v>0.18506279278434579</v>
          </cell>
          <cell r="AF99">
            <v>-0.18506279278434579</v>
          </cell>
          <cell r="AG99">
            <v>0.2093467529365472</v>
          </cell>
        </row>
        <row r="100">
          <cell r="B100" t="str">
            <v>S020 - ROBINSON CIPUTAT</v>
          </cell>
          <cell r="C100">
            <v>0</v>
          </cell>
          <cell r="D100">
            <v>0</v>
          </cell>
          <cell r="E100">
            <v>0.16859047683748751</v>
          </cell>
          <cell r="F100">
            <v>5.5406228986910888E-2</v>
          </cell>
          <cell r="G100">
            <v>-3.3672858626881685E-3</v>
          </cell>
          <cell r="H100">
            <v>-0.22062941996171023</v>
          </cell>
          <cell r="I100">
            <v>0</v>
          </cell>
          <cell r="J100">
            <v>0.28362347330118887</v>
          </cell>
          <cell r="K100">
            <v>-1.1641890245772224E-2</v>
          </cell>
          <cell r="L100">
            <v>-9.1037990314957185E-3</v>
          </cell>
          <cell r="M100">
            <v>-0.26287778402392092</v>
          </cell>
          <cell r="N100">
            <v>-0.26287778402392092</v>
          </cell>
          <cell r="O100">
            <v>0</v>
          </cell>
          <cell r="P100">
            <v>0</v>
          </cell>
          <cell r="Q100">
            <v>0.15580930189457665</v>
          </cell>
          <cell r="R100">
            <v>-3.1163024893005042E-4</v>
          </cell>
          <cell r="S100">
            <v>-9.8205978603396749E-4</v>
          </cell>
          <cell r="T100">
            <v>-0.1220471143028739</v>
          </cell>
          <cell r="U100">
            <v>-3.246849755673873E-2</v>
          </cell>
          <cell r="V100">
            <v>0</v>
          </cell>
          <cell r="W100">
            <v>0</v>
          </cell>
          <cell r="X100">
            <v>-1.56826126432534E-2</v>
          </cell>
          <cell r="Y100">
            <v>-2.1675279231673818E-2</v>
          </cell>
          <cell r="Z100">
            <v>3.7357891874927218E-2</v>
          </cell>
          <cell r="AA100">
            <v>-3.1281020675512743E-2</v>
          </cell>
          <cell r="AB100">
            <v>3.1281020675512743E-2</v>
          </cell>
          <cell r="AC100">
            <v>0</v>
          </cell>
          <cell r="AD100">
            <v>0</v>
          </cell>
          <cell r="AE100">
            <v>-2.089686137901612E-2</v>
          </cell>
          <cell r="AF100">
            <v>2.089686137901612E-2</v>
          </cell>
          <cell r="AG100">
            <v>-1.6359645655516467E-2</v>
          </cell>
        </row>
        <row r="101">
          <cell r="B101" t="str">
            <v>S021 - ROBINSON PRATAMA PLAZA BEKASI</v>
          </cell>
          <cell r="C101">
            <v>0</v>
          </cell>
          <cell r="D101">
            <v>0</v>
          </cell>
          <cell r="E101">
            <v>0.16431926728840729</v>
          </cell>
          <cell r="F101">
            <v>2.6836567876633299E-2</v>
          </cell>
          <cell r="G101">
            <v>-4.3644397369899807E-2</v>
          </cell>
          <cell r="H101">
            <v>-0.14751143779514078</v>
          </cell>
          <cell r="I101">
            <v>0</v>
          </cell>
          <cell r="J101">
            <v>0.14816394897899324</v>
          </cell>
          <cell r="K101">
            <v>-1.5484233293328042E-4</v>
          </cell>
          <cell r="L101">
            <v>1.7654927264296738E-3</v>
          </cell>
          <cell r="M101">
            <v>-0.14977459937248963</v>
          </cell>
          <cell r="N101">
            <v>-0.14977459937248963</v>
          </cell>
          <cell r="O101">
            <v>0</v>
          </cell>
          <cell r="P101">
            <v>0</v>
          </cell>
          <cell r="Q101">
            <v>0.14716987496460543</v>
          </cell>
          <cell r="R101">
            <v>1.13504261661318E-3</v>
          </cell>
          <cell r="S101">
            <v>9.7405295235000744E-4</v>
          </cell>
          <cell r="T101">
            <v>-3.7327873138010004E-5</v>
          </cell>
          <cell r="U101">
            <v>-0.14924164266043061</v>
          </cell>
          <cell r="V101">
            <v>0</v>
          </cell>
          <cell r="W101">
            <v>0</v>
          </cell>
          <cell r="X101">
            <v>0.15114441937393081</v>
          </cell>
          <cell r="Y101">
            <v>-8.0345531227349332E-4</v>
          </cell>
          <cell r="Z101">
            <v>-0.15034096406165731</v>
          </cell>
          <cell r="AA101">
            <v>0.15174784104582906</v>
          </cell>
          <cell r="AB101">
            <v>-0.15174784104582906</v>
          </cell>
          <cell r="AC101">
            <v>0</v>
          </cell>
          <cell r="AD101">
            <v>0</v>
          </cell>
          <cell r="AE101">
            <v>0.14932274943859922</v>
          </cell>
          <cell r="AF101">
            <v>-0.14932274943859922</v>
          </cell>
          <cell r="AG101">
            <v>0.15082497355227995</v>
          </cell>
        </row>
        <row r="102">
          <cell r="B102" t="str">
            <v>S022 - ROBINSON PASAR MINGGU</v>
          </cell>
          <cell r="C102">
            <v>0</v>
          </cell>
          <cell r="D102">
            <v>0</v>
          </cell>
          <cell r="E102">
            <v>0.1491781155562269</v>
          </cell>
          <cell r="F102">
            <v>2.3326563212944601E-2</v>
          </cell>
          <cell r="G102">
            <v>2.9237016802663995E-3</v>
          </cell>
          <cell r="H102">
            <v>-0.1754283804494379</v>
          </cell>
          <cell r="I102">
            <v>0</v>
          </cell>
          <cell r="J102">
            <v>0.15825459090276911</v>
          </cell>
          <cell r="K102">
            <v>-2.2340705006220207E-3</v>
          </cell>
          <cell r="L102">
            <v>-4.302823154315738E-4</v>
          </cell>
          <cell r="M102">
            <v>-0.15559023808671552</v>
          </cell>
          <cell r="N102">
            <v>-0.15559023808671552</v>
          </cell>
          <cell r="O102">
            <v>0</v>
          </cell>
          <cell r="P102">
            <v>0</v>
          </cell>
          <cell r="Q102">
            <v>0.20742093364922085</v>
          </cell>
          <cell r="R102">
            <v>-4.2463805919268349E-5</v>
          </cell>
          <cell r="S102">
            <v>-4.4753560477865079E-2</v>
          </cell>
          <cell r="T102">
            <v>-6.9358690328509706E-2</v>
          </cell>
          <cell r="U102">
            <v>-9.3266219036926792E-2</v>
          </cell>
          <cell r="V102">
            <v>0</v>
          </cell>
          <cell r="W102">
            <v>0</v>
          </cell>
          <cell r="X102">
            <v>9.6256382471254315E-2</v>
          </cell>
          <cell r="Y102">
            <v>-1.1292496747302108E-2</v>
          </cell>
          <cell r="Z102">
            <v>-8.4963885723952207E-2</v>
          </cell>
          <cell r="AA102">
            <v>8.7356737250141606E-2</v>
          </cell>
          <cell r="AB102">
            <v>-8.7356737250141606E-2</v>
          </cell>
          <cell r="AC102">
            <v>0</v>
          </cell>
          <cell r="AD102">
            <v>0</v>
          </cell>
          <cell r="AE102">
            <v>0.13714815925829815</v>
          </cell>
          <cell r="AF102">
            <v>-0.13714815925829815</v>
          </cell>
          <cell r="AG102">
            <v>0.13785178215191166</v>
          </cell>
        </row>
        <row r="103">
          <cell r="B103" t="str">
            <v>S026 - ROBINSON CIMONE</v>
          </cell>
          <cell r="C103">
            <v>0</v>
          </cell>
          <cell r="D103">
            <v>0</v>
          </cell>
          <cell r="E103">
            <v>0.15874623292800574</v>
          </cell>
          <cell r="F103">
            <v>4.7176094047744366E-2</v>
          </cell>
          <cell r="G103">
            <v>-1.9159549583225854E-3</v>
          </cell>
          <cell r="H103">
            <v>-0.20400637201742752</v>
          </cell>
          <cell r="I103">
            <v>0</v>
          </cell>
          <cell r="J103">
            <v>0.16255390059311287</v>
          </cell>
          <cell r="K103">
            <v>-4.0325746282605934E-3</v>
          </cell>
          <cell r="L103">
            <v>-1.0552464502857795E-2</v>
          </cell>
          <cell r="M103">
            <v>-0.14796886146199448</v>
          </cell>
          <cell r="N103">
            <v>-0.14796886146199448</v>
          </cell>
          <cell r="O103">
            <v>0</v>
          </cell>
          <cell r="P103">
            <v>0</v>
          </cell>
          <cell r="Q103">
            <v>0.1779761164572187</v>
          </cell>
          <cell r="R103">
            <v>5.4710620628098394E-4</v>
          </cell>
          <cell r="S103">
            <v>2.8744131055771782E-4</v>
          </cell>
          <cell r="T103">
            <v>8.6930839526637438E-3</v>
          </cell>
          <cell r="U103">
            <v>-0.18750374792672114</v>
          </cell>
          <cell r="V103">
            <v>0</v>
          </cell>
          <cell r="W103">
            <v>0</v>
          </cell>
          <cell r="X103">
            <v>0.18657831365425437</v>
          </cell>
          <cell r="Y103">
            <v>-2.9231406915183861E-2</v>
          </cell>
          <cell r="Z103">
            <v>-0.15734690673907051</v>
          </cell>
          <cell r="AA103">
            <v>0.15711142204787235</v>
          </cell>
          <cell r="AB103">
            <v>-0.15711142204787235</v>
          </cell>
          <cell r="AC103">
            <v>0</v>
          </cell>
          <cell r="AD103">
            <v>0</v>
          </cell>
          <cell r="AE103">
            <v>0.17986001574836122</v>
          </cell>
          <cell r="AF103">
            <v>-0.17986001574836122</v>
          </cell>
          <cell r="AG103">
            <v>0.17970103990051345</v>
          </cell>
        </row>
        <row r="104">
          <cell r="B104" t="str">
            <v>S029 - ROBINSON TANJUNG PRIOK</v>
          </cell>
          <cell r="C104">
            <v>0</v>
          </cell>
          <cell r="D104">
            <v>0</v>
          </cell>
          <cell r="E104">
            <v>0.15256947979652585</v>
          </cell>
          <cell r="F104">
            <v>1.1630562096321628E-2</v>
          </cell>
          <cell r="G104">
            <v>3.881412079748181E-3</v>
          </cell>
          <cell r="H104">
            <v>-0.16808145397259566</v>
          </cell>
          <cell r="I104">
            <v>0</v>
          </cell>
          <cell r="J104">
            <v>0.16850086136821965</v>
          </cell>
          <cell r="K104">
            <v>-1.9373789199510216E-3</v>
          </cell>
          <cell r="L104">
            <v>-5.3749433475189234E-4</v>
          </cell>
          <cell r="M104">
            <v>-0.16602598811351674</v>
          </cell>
          <cell r="N104">
            <v>-0.16602598811351674</v>
          </cell>
          <cell r="O104">
            <v>0</v>
          </cell>
          <cell r="P104">
            <v>0</v>
          </cell>
          <cell r="Q104">
            <v>0.17215325864516282</v>
          </cell>
          <cell r="R104">
            <v>-4.2911289579736223E-4</v>
          </cell>
          <cell r="S104">
            <v>-2.3857055467921273E-4</v>
          </cell>
          <cell r="T104">
            <v>-5.7452885221400796E-2</v>
          </cell>
          <cell r="U104">
            <v>-0.11403268997328544</v>
          </cell>
          <cell r="V104">
            <v>0</v>
          </cell>
          <cell r="W104">
            <v>0</v>
          </cell>
          <cell r="X104">
            <v>8.3034098231170431E-2</v>
          </cell>
          <cell r="Y104">
            <v>1.6083566991775544E-3</v>
          </cell>
          <cell r="Z104">
            <v>-8.4642454930347985E-2</v>
          </cell>
          <cell r="AA104">
            <v>8.8100087536388635E-2</v>
          </cell>
          <cell r="AB104">
            <v>-8.8100087536388635E-2</v>
          </cell>
          <cell r="AC104">
            <v>0</v>
          </cell>
          <cell r="AD104">
            <v>0</v>
          </cell>
          <cell r="AE104">
            <v>9.0926185734557019E-2</v>
          </cell>
          <cell r="AF104">
            <v>-9.0926185734557019E-2</v>
          </cell>
          <cell r="AG104">
            <v>8.7947344067623459E-2</v>
          </cell>
        </row>
        <row r="105">
          <cell r="B105" t="str">
            <v>S031 - ROBINSON KODIM TANGERANG</v>
          </cell>
          <cell r="C105">
            <v>0</v>
          </cell>
          <cell r="D105">
            <v>0</v>
          </cell>
          <cell r="E105">
            <v>0.17626967844271713</v>
          </cell>
          <cell r="F105">
            <v>3.625515616222541E-3</v>
          </cell>
          <cell r="G105">
            <v>1.0495644856922948E-3</v>
          </cell>
          <cell r="H105">
            <v>-0.18094475854463196</v>
          </cell>
          <cell r="I105">
            <v>0</v>
          </cell>
          <cell r="J105">
            <v>0.19211195881044393</v>
          </cell>
          <cell r="K105">
            <v>-2.161794277855178E-3</v>
          </cell>
          <cell r="L105">
            <v>-5.950156930654843E-3</v>
          </cell>
          <cell r="M105">
            <v>-0.18400000760193391</v>
          </cell>
          <cell r="N105">
            <v>-0.18400000760193391</v>
          </cell>
          <cell r="O105">
            <v>0</v>
          </cell>
          <cell r="P105">
            <v>0</v>
          </cell>
          <cell r="Q105">
            <v>0.17982209801495713</v>
          </cell>
          <cell r="R105">
            <v>-2.7311434591053008E-3</v>
          </cell>
          <cell r="S105">
            <v>1.8966981172594016E-2</v>
          </cell>
          <cell r="T105">
            <v>3.9544575450935482E-3</v>
          </cell>
          <cell r="U105">
            <v>-0.2000123932735394</v>
          </cell>
          <cell r="V105">
            <v>0</v>
          </cell>
          <cell r="W105">
            <v>0</v>
          </cell>
          <cell r="X105">
            <v>0.19945826532799904</v>
          </cell>
          <cell r="Y105">
            <v>-2.1361800822612714E-2</v>
          </cell>
          <cell r="Z105">
            <v>-0.17809646450538633</v>
          </cell>
          <cell r="AA105">
            <v>0.17761866346865696</v>
          </cell>
          <cell r="AB105">
            <v>-0.17761866346865696</v>
          </cell>
          <cell r="AC105">
            <v>0</v>
          </cell>
          <cell r="AD105">
            <v>0</v>
          </cell>
          <cell r="AE105">
            <v>0.17382548413273163</v>
          </cell>
          <cell r="AF105">
            <v>-0.17382548413273163</v>
          </cell>
          <cell r="AG105">
            <v>0.17435470966210739</v>
          </cell>
        </row>
        <row r="106">
          <cell r="B106" t="str">
            <v>S032 - ROBINSON TEBET</v>
          </cell>
          <cell r="C106">
            <v>0</v>
          </cell>
          <cell r="D106">
            <v>0</v>
          </cell>
          <cell r="E106">
            <v>0.18570040808441113</v>
          </cell>
          <cell r="F106">
            <v>5.3512067269890773E-3</v>
          </cell>
          <cell r="G106">
            <v>1.5915390309209909E-3</v>
          </cell>
          <cell r="H106">
            <v>-0.1926431538423212</v>
          </cell>
          <cell r="I106">
            <v>0</v>
          </cell>
          <cell r="J106">
            <v>0.18246058424239966</v>
          </cell>
          <cell r="K106">
            <v>5.1698493494828357E-4</v>
          </cell>
          <cell r="L106">
            <v>4.7178018002982935E-4</v>
          </cell>
          <cell r="M106">
            <v>-0.18344934935737778</v>
          </cell>
          <cell r="N106">
            <v>-0.18344934935737778</v>
          </cell>
          <cell r="O106">
            <v>0</v>
          </cell>
          <cell r="P106">
            <v>0</v>
          </cell>
          <cell r="Q106">
            <v>0.18312186474963293</v>
          </cell>
          <cell r="R106">
            <v>-4.3932210868619093E-4</v>
          </cell>
          <cell r="S106">
            <v>6.1435557166167332E-4</v>
          </cell>
          <cell r="T106">
            <v>-8.9588666232403344E-2</v>
          </cell>
          <cell r="U106">
            <v>-9.3708231980205073E-2</v>
          </cell>
          <cell r="V106">
            <v>0</v>
          </cell>
          <cell r="W106">
            <v>0</v>
          </cell>
          <cell r="X106">
            <v>7.898089711611786E-2</v>
          </cell>
          <cell r="Y106">
            <v>-5.835615305826352E-2</v>
          </cell>
          <cell r="Z106">
            <v>-2.062474405785434E-2</v>
          </cell>
          <cell r="AA106">
            <v>2.8504060316247432E-2</v>
          </cell>
          <cell r="AB106">
            <v>-2.8504060316247432E-2</v>
          </cell>
          <cell r="AC106">
            <v>0</v>
          </cell>
          <cell r="AD106">
            <v>0</v>
          </cell>
          <cell r="AE106">
            <v>4.6989020341941343E-2</v>
          </cell>
          <cell r="AF106">
            <v>-4.6989020341941343E-2</v>
          </cell>
          <cell r="AG106">
            <v>4.8461694001564734E-2</v>
          </cell>
        </row>
        <row r="107">
          <cell r="B107" t="str">
            <v>S033 - ROBINSON TANJUNG PRIOK</v>
          </cell>
          <cell r="C107">
            <v>0</v>
          </cell>
          <cell r="D107">
            <v>0</v>
          </cell>
          <cell r="E107">
            <v>0.161822594298179</v>
          </cell>
          <cell r="F107">
            <v>3.1133358581277859E-3</v>
          </cell>
          <cell r="G107">
            <v>4.2907852598772778E-3</v>
          </cell>
          <cell r="H107">
            <v>-0.16922671541618406</v>
          </cell>
          <cell r="I107">
            <v>0</v>
          </cell>
          <cell r="J107">
            <v>0.1509457804753308</v>
          </cell>
          <cell r="K107">
            <v>3.1999812151509155E-4</v>
          </cell>
          <cell r="L107">
            <v>6.687577969216596E-4</v>
          </cell>
          <cell r="M107">
            <v>-0.15193453639376756</v>
          </cell>
          <cell r="N107">
            <v>-0.15193453639376756</v>
          </cell>
          <cell r="O107">
            <v>0</v>
          </cell>
          <cell r="P107">
            <v>0</v>
          </cell>
          <cell r="Q107">
            <v>0.16664369820406422</v>
          </cell>
          <cell r="R107">
            <v>1.1733962129460151E-3</v>
          </cell>
          <cell r="S107">
            <v>1.4051726684759236E-3</v>
          </cell>
          <cell r="T107">
            <v>-4.3389607923091655E-4</v>
          </cell>
          <cell r="U107">
            <v>-0.16878837100625524</v>
          </cell>
          <cell r="V107">
            <v>0</v>
          </cell>
          <cell r="W107">
            <v>0</v>
          </cell>
          <cell r="X107">
            <v>0.17026148082347839</v>
          </cell>
          <cell r="Y107">
            <v>4.1676989066979919E-4</v>
          </cell>
          <cell r="Z107">
            <v>-0.17067825071414819</v>
          </cell>
          <cell r="AA107">
            <v>0.15767080262981101</v>
          </cell>
          <cell r="AB107">
            <v>-0.15767080262981101</v>
          </cell>
          <cell r="AC107">
            <v>0</v>
          </cell>
          <cell r="AD107">
            <v>0</v>
          </cell>
          <cell r="AE107">
            <v>0.15286077715645668</v>
          </cell>
          <cell r="AF107">
            <v>-0.15286077715645668</v>
          </cell>
          <cell r="AG107">
            <v>0.13747869388963194</v>
          </cell>
        </row>
        <row r="108">
          <cell r="B108" t="str">
            <v>S034 - ROBINSON DEPOK</v>
          </cell>
          <cell r="C108">
            <v>0</v>
          </cell>
          <cell r="D108">
            <v>0</v>
          </cell>
          <cell r="E108">
            <v>0.15042269365665456</v>
          </cell>
          <cell r="F108">
            <v>5.2858874665785899E-2</v>
          </cell>
          <cell r="G108">
            <v>-5.9739295683409188E-3</v>
          </cell>
          <cell r="H108">
            <v>-0.19730763875409954</v>
          </cell>
          <cell r="I108">
            <v>0</v>
          </cell>
          <cell r="J108">
            <v>0.24771879129123059</v>
          </cell>
          <cell r="K108">
            <v>-3.7510419194767552E-3</v>
          </cell>
          <cell r="L108">
            <v>-7.5697317716051649E-3</v>
          </cell>
          <cell r="M108">
            <v>-0.23639801760014867</v>
          </cell>
          <cell r="N108">
            <v>-0.23639801760014867</v>
          </cell>
          <cell r="O108">
            <v>0</v>
          </cell>
          <cell r="P108">
            <v>0</v>
          </cell>
          <cell r="Q108">
            <v>0.17891709872750314</v>
          </cell>
          <cell r="R108">
            <v>1.060551117637587E-4</v>
          </cell>
          <cell r="S108">
            <v>-1.2329416116199643E-4</v>
          </cell>
          <cell r="T108">
            <v>-2.4835624169198517E-2</v>
          </cell>
          <cell r="U108">
            <v>-0.15406423550890638</v>
          </cell>
          <cell r="V108">
            <v>0</v>
          </cell>
          <cell r="W108">
            <v>0</v>
          </cell>
          <cell r="X108">
            <v>0.15527295380646644</v>
          </cell>
          <cell r="Y108">
            <v>-2.9527847481071429E-2</v>
          </cell>
          <cell r="Z108">
            <v>-0.12574510632539501</v>
          </cell>
          <cell r="AA108">
            <v>0.12912408364608022</v>
          </cell>
          <cell r="AB108">
            <v>-0.12912408364608022</v>
          </cell>
          <cell r="AC108">
            <v>0</v>
          </cell>
          <cell r="AD108">
            <v>0</v>
          </cell>
          <cell r="AE108">
            <v>0.12793531907782135</v>
          </cell>
          <cell r="AF108">
            <v>-0.12793531907782135</v>
          </cell>
          <cell r="AG108">
            <v>0.129935013102952</v>
          </cell>
        </row>
        <row r="109">
          <cell r="B109" t="str">
            <v>S035 - ROBINSON CILEGON</v>
          </cell>
          <cell r="C109">
            <v>0</v>
          </cell>
          <cell r="D109">
            <v>0</v>
          </cell>
          <cell r="E109">
            <v>0.16090911575458203</v>
          </cell>
          <cell r="F109">
            <v>5.8531578229473191E-3</v>
          </cell>
          <cell r="G109">
            <v>4.2413507748926826E-3</v>
          </cell>
          <cell r="H109">
            <v>-0.17100362435242203</v>
          </cell>
          <cell r="I109">
            <v>0</v>
          </cell>
          <cell r="J109">
            <v>0.16738257331203282</v>
          </cell>
          <cell r="K109">
            <v>2.7878340890570563E-3</v>
          </cell>
          <cell r="L109">
            <v>4.2893361178303335E-4</v>
          </cell>
          <cell r="M109">
            <v>-0.17059934101287291</v>
          </cell>
          <cell r="N109">
            <v>-0.17059934101287291</v>
          </cell>
          <cell r="O109">
            <v>0</v>
          </cell>
          <cell r="P109">
            <v>0</v>
          </cell>
          <cell r="Q109">
            <v>0.14203996816798059</v>
          </cell>
          <cell r="R109">
            <v>1.4758498362598127E-3</v>
          </cell>
          <cell r="S109">
            <v>1.5531680363240208E-3</v>
          </cell>
          <cell r="T109">
            <v>3.7022524998500367E-2</v>
          </cell>
          <cell r="U109">
            <v>-0.18209151103906479</v>
          </cell>
          <cell r="V109">
            <v>0</v>
          </cell>
          <cell r="W109">
            <v>0</v>
          </cell>
          <cell r="X109">
            <v>0.18321787137603981</v>
          </cell>
          <cell r="Y109">
            <v>5.1569682117516558E-4</v>
          </cell>
          <cell r="Z109">
            <v>-0.18373356819721498</v>
          </cell>
          <cell r="AA109">
            <v>0.18404981565469042</v>
          </cell>
          <cell r="AB109">
            <v>-0.18404981565469042</v>
          </cell>
          <cell r="AC109">
            <v>0</v>
          </cell>
          <cell r="AD109">
            <v>0</v>
          </cell>
          <cell r="AE109">
            <v>0.22183249019100296</v>
          </cell>
          <cell r="AF109">
            <v>-0.22183249019100296</v>
          </cell>
          <cell r="AG109">
            <v>0.22153713816149753</v>
          </cell>
        </row>
        <row r="110">
          <cell r="B110" t="str">
            <v>S036 - ROBINSON BOGOR</v>
          </cell>
          <cell r="C110">
            <v>0</v>
          </cell>
          <cell r="D110">
            <v>0</v>
          </cell>
          <cell r="E110">
            <v>0.17730121537180352</v>
          </cell>
          <cell r="F110">
            <v>9.4672229417052112E-3</v>
          </cell>
          <cell r="G110">
            <v>7.0352898763265115E-4</v>
          </cell>
          <cell r="H110">
            <v>-0.18747196730114138</v>
          </cell>
          <cell r="I110">
            <v>0</v>
          </cell>
          <cell r="J110">
            <v>0.16770684225218846</v>
          </cell>
          <cell r="K110">
            <v>-3.2640775253958421E-3</v>
          </cell>
          <cell r="L110">
            <v>-5.1848640394547285E-3</v>
          </cell>
          <cell r="M110">
            <v>-0.15925790068733789</v>
          </cell>
          <cell r="N110">
            <v>-0.15925790068733789</v>
          </cell>
          <cell r="O110">
            <v>0</v>
          </cell>
          <cell r="P110">
            <v>0</v>
          </cell>
          <cell r="Q110">
            <v>0.14793452494798673</v>
          </cell>
          <cell r="R110">
            <v>8.7303300006474904E-4</v>
          </cell>
          <cell r="S110">
            <v>2.3022454556664018E-3</v>
          </cell>
          <cell r="T110">
            <v>-3.9056407562724216E-3</v>
          </cell>
          <cell r="U110">
            <v>-0.14720416264744546</v>
          </cell>
          <cell r="V110">
            <v>0</v>
          </cell>
          <cell r="W110">
            <v>0</v>
          </cell>
          <cell r="X110">
            <v>0.14755590154512824</v>
          </cell>
          <cell r="Y110">
            <v>-5.526628018187596E-4</v>
          </cell>
          <cell r="Z110">
            <v>-0.14700323874330948</v>
          </cell>
          <cell r="AA110">
            <v>0.14786565949131697</v>
          </cell>
          <cell r="AB110">
            <v>-0.14786565949131697</v>
          </cell>
          <cell r="AC110">
            <v>0</v>
          </cell>
          <cell r="AD110">
            <v>0</v>
          </cell>
          <cell r="AE110">
            <v>0.19888225779998697</v>
          </cell>
          <cell r="AF110">
            <v>-0.19888225779998697</v>
          </cell>
          <cell r="AG110">
            <v>0.19801256595574346</v>
          </cell>
        </row>
        <row r="111">
          <cell r="B111" t="str">
            <v>S037 - ROBINSON CIBITUNG</v>
          </cell>
          <cell r="C111">
            <v>0</v>
          </cell>
          <cell r="D111">
            <v>0</v>
          </cell>
          <cell r="E111">
            <v>0.15214648540546136</v>
          </cell>
          <cell r="F111">
            <v>3.1822172408564997E-2</v>
          </cell>
          <cell r="G111">
            <v>-1.5339696284729643E-3</v>
          </cell>
          <cell r="H111">
            <v>-0.18243468818555339</v>
          </cell>
          <cell r="I111">
            <v>0</v>
          </cell>
          <cell r="J111">
            <v>0.17253175475903262</v>
          </cell>
          <cell r="K111">
            <v>2.8547061325480988E-2</v>
          </cell>
          <cell r="L111">
            <v>-5.2182682082450305E-3</v>
          </cell>
          <cell r="M111">
            <v>-0.19586054787626858</v>
          </cell>
          <cell r="N111">
            <v>-0.19586054787626858</v>
          </cell>
          <cell r="O111">
            <v>0</v>
          </cell>
          <cell r="P111">
            <v>0</v>
          </cell>
          <cell r="Q111">
            <v>0.21838602813255215</v>
          </cell>
          <cell r="R111">
            <v>-1.0519706449582666E-4</v>
          </cell>
          <cell r="S111">
            <v>-4.0786286477878519E-3</v>
          </cell>
          <cell r="T111">
            <v>-5.1358748112273478E-3</v>
          </cell>
          <cell r="U111">
            <v>-0.20906632760904112</v>
          </cell>
          <cell r="V111">
            <v>0</v>
          </cell>
          <cell r="W111">
            <v>0</v>
          </cell>
          <cell r="X111">
            <v>0.20343557665525358</v>
          </cell>
          <cell r="Y111">
            <v>-5.1560447679818711E-4</v>
          </cell>
          <cell r="Z111">
            <v>-0.20291997217845539</v>
          </cell>
          <cell r="AA111">
            <v>0.20314371378712748</v>
          </cell>
          <cell r="AB111">
            <v>-0.20314371378712748</v>
          </cell>
          <cell r="AC111">
            <v>0</v>
          </cell>
          <cell r="AD111">
            <v>0</v>
          </cell>
          <cell r="AE111">
            <v>0.19811156446469005</v>
          </cell>
          <cell r="AF111">
            <v>-0.19811156446469005</v>
          </cell>
          <cell r="AG111">
            <v>0.1971177152949872</v>
          </cell>
        </row>
        <row r="112">
          <cell r="B112" t="str">
            <v>S038 - ROBINSON KLENDER</v>
          </cell>
          <cell r="C112">
            <v>0</v>
          </cell>
          <cell r="D112">
            <v>0</v>
          </cell>
          <cell r="E112">
            <v>0.1372781664949515</v>
          </cell>
          <cell r="F112">
            <v>1.6103800081767206E-2</v>
          </cell>
          <cell r="G112">
            <v>7.0333438342636556E-3</v>
          </cell>
          <cell r="H112">
            <v>-0.16041531041098236</v>
          </cell>
          <cell r="I112">
            <v>0</v>
          </cell>
          <cell r="J112">
            <v>0.15502951926547329</v>
          </cell>
          <cell r="K112">
            <v>2.3814725443066787E-3</v>
          </cell>
          <cell r="L112">
            <v>-9.8665898243444072E-4</v>
          </cell>
          <cell r="M112">
            <v>-0.15642433282734552</v>
          </cell>
          <cell r="N112">
            <v>-0.15642433282734552</v>
          </cell>
          <cell r="O112">
            <v>0</v>
          </cell>
          <cell r="P112">
            <v>0</v>
          </cell>
          <cell r="Q112">
            <v>0.14953383509330925</v>
          </cell>
          <cell r="R112">
            <v>-5.7064321379121652E-4</v>
          </cell>
          <cell r="S112">
            <v>8.2190053619960735E-3</v>
          </cell>
          <cell r="T112">
            <v>3.5509231133579455E-3</v>
          </cell>
          <cell r="U112">
            <v>-0.16073312035487206</v>
          </cell>
          <cell r="V112">
            <v>0</v>
          </cell>
          <cell r="W112">
            <v>0</v>
          </cell>
          <cell r="X112">
            <v>0.16040184765660992</v>
          </cell>
          <cell r="Y112">
            <v>1.3410802452496762E-3</v>
          </cell>
          <cell r="Z112">
            <v>-0.1617429279018596</v>
          </cell>
          <cell r="AA112">
            <v>0.15959508778743897</v>
          </cell>
          <cell r="AB112">
            <v>-0.15959508778743897</v>
          </cell>
          <cell r="AC112">
            <v>0</v>
          </cell>
          <cell r="AD112">
            <v>0</v>
          </cell>
          <cell r="AE112">
            <v>0.15441351789028029</v>
          </cell>
          <cell r="AF112">
            <v>-0.15441351789028029</v>
          </cell>
          <cell r="AG112">
            <v>0.15393949947638264</v>
          </cell>
        </row>
        <row r="113">
          <cell r="B113" t="str">
            <v>S039 - ROBINSON SADANG TERMINAL SQUARE</v>
          </cell>
          <cell r="C113">
            <v>0</v>
          </cell>
          <cell r="D113">
            <v>0</v>
          </cell>
          <cell r="E113">
            <v>0.36210385609016588</v>
          </cell>
          <cell r="F113">
            <v>-0.2162403441071642</v>
          </cell>
          <cell r="G113">
            <v>2.3459824214612512E-3</v>
          </cell>
          <cell r="H113">
            <v>-0.14820949440446293</v>
          </cell>
          <cell r="I113">
            <v>0</v>
          </cell>
          <cell r="J113">
            <v>0.13560875128389738</v>
          </cell>
          <cell r="K113">
            <v>1.46604967879016E-3</v>
          </cell>
          <cell r="L113">
            <v>1.8527274309160513E-3</v>
          </cell>
          <cell r="M113">
            <v>-0.13892752839360359</v>
          </cell>
          <cell r="N113">
            <v>-0.13892752839360359</v>
          </cell>
          <cell r="O113">
            <v>0</v>
          </cell>
          <cell r="P113">
            <v>0</v>
          </cell>
          <cell r="Q113">
            <v>0.13593942425425914</v>
          </cell>
          <cell r="R113">
            <v>3.7873922239534119E-4</v>
          </cell>
          <cell r="S113">
            <v>4.9702071115825808E-4</v>
          </cell>
          <cell r="T113">
            <v>5.6131691572446074E-3</v>
          </cell>
          <cell r="U113">
            <v>-0.14242835334505735</v>
          </cell>
          <cell r="V113">
            <v>0</v>
          </cell>
          <cell r="W113">
            <v>0</v>
          </cell>
          <cell r="X113">
            <v>0.14481467383944799</v>
          </cell>
          <cell r="Y113">
            <v>3.5433546451713038E-4</v>
          </cell>
          <cell r="Z113">
            <v>-0.14516900930396512</v>
          </cell>
          <cell r="AA113">
            <v>0.1447074980286028</v>
          </cell>
          <cell r="AB113">
            <v>-0.1447074980286028</v>
          </cell>
          <cell r="AC113">
            <v>0</v>
          </cell>
          <cell r="AD113">
            <v>0</v>
          </cell>
          <cell r="AE113">
            <v>0.14184856431085263</v>
          </cell>
          <cell r="AF113">
            <v>-0.14184856431085263</v>
          </cell>
          <cell r="AG113">
            <v>0.14096852391082143</v>
          </cell>
        </row>
        <row r="114">
          <cell r="B114" t="str">
            <v>S040 - ROBINSON CENGKARENG</v>
          </cell>
          <cell r="C114">
            <v>0</v>
          </cell>
          <cell r="D114">
            <v>0</v>
          </cell>
          <cell r="E114">
            <v>0.16561983314862663</v>
          </cell>
          <cell r="F114">
            <v>1.5088687738372547E-2</v>
          </cell>
          <cell r="G114">
            <v>1.8265528546179688E-4</v>
          </cell>
          <cell r="H114">
            <v>-0.18089117617246098</v>
          </cell>
          <cell r="I114">
            <v>0</v>
          </cell>
          <cell r="J114">
            <v>0.2036859031894506</v>
          </cell>
          <cell r="K114">
            <v>1.9207494860513374E-3</v>
          </cell>
          <cell r="L114">
            <v>-3.9987401178139537E-3</v>
          </cell>
          <cell r="M114">
            <v>-0.20160791255768798</v>
          </cell>
          <cell r="N114">
            <v>-0.20160791255768798</v>
          </cell>
          <cell r="O114">
            <v>0</v>
          </cell>
          <cell r="P114">
            <v>0</v>
          </cell>
          <cell r="Q114">
            <v>0.19155075518322245</v>
          </cell>
          <cell r="R114">
            <v>-1.3223249081206756E-4</v>
          </cell>
          <cell r="S114">
            <v>1.3801912507770409E-3</v>
          </cell>
          <cell r="T114">
            <v>-9.2620120750869228E-4</v>
          </cell>
          <cell r="U114">
            <v>-0.19187251273567874</v>
          </cell>
          <cell r="V114">
            <v>0</v>
          </cell>
          <cell r="W114">
            <v>0</v>
          </cell>
          <cell r="X114">
            <v>0.18777162447488138</v>
          </cell>
          <cell r="Y114">
            <v>2.9776939806056002E-4</v>
          </cell>
          <cell r="Z114">
            <v>-0.18806939387294194</v>
          </cell>
          <cell r="AA114">
            <v>0.18741545977638988</v>
          </cell>
          <cell r="AB114">
            <v>-0.18741545977638988</v>
          </cell>
          <cell r="AC114">
            <v>0</v>
          </cell>
          <cell r="AD114">
            <v>0</v>
          </cell>
          <cell r="AE114">
            <v>0.17892260793245029</v>
          </cell>
          <cell r="AF114">
            <v>-0.17892260793245029</v>
          </cell>
          <cell r="AG114">
            <v>0.17883156433124853</v>
          </cell>
        </row>
        <row r="115">
          <cell r="B115" t="str">
            <v>S043 - ROBINSON CIBINONG II</v>
          </cell>
          <cell r="C115">
            <v>0</v>
          </cell>
          <cell r="D115">
            <v>0</v>
          </cell>
          <cell r="E115">
            <v>0.12635086474967608</v>
          </cell>
          <cell r="F115">
            <v>5.6303554443828591E-2</v>
          </cell>
          <cell r="G115">
            <v>-1.0933980941376098E-3</v>
          </cell>
          <cell r="H115">
            <v>-0.18156102109936706</v>
          </cell>
          <cell r="I115">
            <v>0</v>
          </cell>
          <cell r="J115">
            <v>0.24764409307428425</v>
          </cell>
          <cell r="K115">
            <v>-4.8983473494920715E-3</v>
          </cell>
          <cell r="L115">
            <v>-7.7155152717522102E-3</v>
          </cell>
          <cell r="M115">
            <v>-0.23503023045303997</v>
          </cell>
          <cell r="N115">
            <v>-0.23503023045303997</v>
          </cell>
          <cell r="O115">
            <v>0</v>
          </cell>
          <cell r="P115">
            <v>0</v>
          </cell>
          <cell r="Q115">
            <v>0.15939860867871927</v>
          </cell>
          <cell r="R115">
            <v>5.2443447328864856E-4</v>
          </cell>
          <cell r="S115">
            <v>7.9800734677781537E-3</v>
          </cell>
          <cell r="T115">
            <v>-1.233094824628439E-3</v>
          </cell>
          <cell r="U115">
            <v>-0.16667002179515764</v>
          </cell>
          <cell r="V115">
            <v>0</v>
          </cell>
          <cell r="W115">
            <v>0</v>
          </cell>
          <cell r="X115">
            <v>0.16478769352466935</v>
          </cell>
          <cell r="Y115">
            <v>3.4179469454548306E-4</v>
          </cell>
          <cell r="Z115">
            <v>-0.16512948821921483</v>
          </cell>
          <cell r="AA115">
            <v>0.16395527898228959</v>
          </cell>
          <cell r="AB115">
            <v>-0.16395527898228959</v>
          </cell>
          <cell r="AC115">
            <v>0</v>
          </cell>
          <cell r="AD115">
            <v>0</v>
          </cell>
          <cell r="AE115">
            <v>0.16176726529594992</v>
          </cell>
          <cell r="AF115">
            <v>-0.16176726529594992</v>
          </cell>
          <cell r="AG115">
            <v>0.1618683950205409</v>
          </cell>
        </row>
        <row r="116">
          <cell r="B116" t="str">
            <v>S045 - ROBINSON JAMBI</v>
          </cell>
          <cell r="C116">
            <v>0</v>
          </cell>
          <cell r="D116">
            <v>0</v>
          </cell>
          <cell r="E116">
            <v>0.16125923202578349</v>
          </cell>
          <cell r="F116">
            <v>9.4226679390185947E-2</v>
          </cell>
          <cell r="G116">
            <v>-2.1294109859675558E-2</v>
          </cell>
          <cell r="H116">
            <v>-0.23419180155629388</v>
          </cell>
          <cell r="I116">
            <v>0</v>
          </cell>
          <cell r="J116">
            <v>0.20655153083616842</v>
          </cell>
          <cell r="K116">
            <v>-1.1737873090642004E-3</v>
          </cell>
          <cell r="L116">
            <v>1.1321286009648435E-3</v>
          </cell>
          <cell r="M116">
            <v>-0.20650987212806907</v>
          </cell>
          <cell r="N116">
            <v>-0.20650987212806907</v>
          </cell>
          <cell r="O116">
            <v>0</v>
          </cell>
          <cell r="P116">
            <v>0</v>
          </cell>
          <cell r="Q116">
            <v>0.17606755812584682</v>
          </cell>
          <cell r="R116">
            <v>8.9003793113040519E-4</v>
          </cell>
          <cell r="S116">
            <v>1.4792435306430762E-3</v>
          </cell>
          <cell r="T116">
            <v>-2.2788120301745762E-3</v>
          </cell>
          <cell r="U116">
            <v>-0.17615802755744572</v>
          </cell>
          <cell r="V116">
            <v>0</v>
          </cell>
          <cell r="W116">
            <v>0</v>
          </cell>
          <cell r="X116">
            <v>0.1751370640079985</v>
          </cell>
          <cell r="Y116">
            <v>6.830775190511118E-5</v>
          </cell>
          <cell r="Z116">
            <v>-0.17520537175990361</v>
          </cell>
          <cell r="AA116">
            <v>0.17486653676684211</v>
          </cell>
          <cell r="AB116">
            <v>-0.17486653676684211</v>
          </cell>
          <cell r="AC116">
            <v>0</v>
          </cell>
          <cell r="AD116">
            <v>0</v>
          </cell>
          <cell r="AE116">
            <v>0.1735550671085633</v>
          </cell>
          <cell r="AF116">
            <v>-0.1735550671085633</v>
          </cell>
          <cell r="AG116">
            <v>0.17310996911463652</v>
          </cell>
        </row>
        <row r="117">
          <cell r="B117" t="str">
            <v>S046 - ROBINSON CIANJUR</v>
          </cell>
          <cell r="C117">
            <v>0</v>
          </cell>
          <cell r="D117">
            <v>0</v>
          </cell>
          <cell r="E117">
            <v>0.11761666687313013</v>
          </cell>
          <cell r="F117">
            <v>1.5292994803665638E-2</v>
          </cell>
          <cell r="G117">
            <v>2.2040676430082062E-3</v>
          </cell>
          <cell r="H117">
            <v>-0.13511372931980398</v>
          </cell>
          <cell r="I117">
            <v>0</v>
          </cell>
          <cell r="J117">
            <v>0.11818139883546469</v>
          </cell>
          <cell r="K117">
            <v>1.2666118168462165E-3</v>
          </cell>
          <cell r="L117">
            <v>8.2869204621871528E-4</v>
          </cell>
          <cell r="M117">
            <v>-0.12027670269852962</v>
          </cell>
          <cell r="N117">
            <v>-0.12027670269852962</v>
          </cell>
          <cell r="O117">
            <v>0</v>
          </cell>
          <cell r="P117">
            <v>0</v>
          </cell>
          <cell r="Q117">
            <v>7.9496248781083967E-2</v>
          </cell>
          <cell r="R117">
            <v>1.4422368200547736E-3</v>
          </cell>
          <cell r="S117">
            <v>-1.5922533893287516E-3</v>
          </cell>
          <cell r="T117">
            <v>-1.1480613694959396E-2</v>
          </cell>
          <cell r="U117">
            <v>-6.7865618516850593E-2</v>
          </cell>
          <cell r="V117">
            <v>0</v>
          </cell>
          <cell r="W117">
            <v>0</v>
          </cell>
          <cell r="X117">
            <v>7.275651303341403E-2</v>
          </cell>
          <cell r="Y117">
            <v>1.4055716904186749E-3</v>
          </cell>
          <cell r="Z117">
            <v>-7.4162084723832705E-2</v>
          </cell>
          <cell r="AA117">
            <v>7.6265656393025502E-2</v>
          </cell>
          <cell r="AB117">
            <v>-7.6265656393025502E-2</v>
          </cell>
          <cell r="AC117">
            <v>0</v>
          </cell>
          <cell r="AD117">
            <v>0</v>
          </cell>
          <cell r="AE117">
            <v>6.6119227246732262E-2</v>
          </cell>
          <cell r="AF117">
            <v>-6.6119227246732262E-2</v>
          </cell>
          <cell r="AG117">
            <v>6.7117663193079893E-2</v>
          </cell>
        </row>
        <row r="118">
          <cell r="B118" t="str">
            <v>S047 - ROBINSON CIBUBUR II</v>
          </cell>
          <cell r="C118">
            <v>0</v>
          </cell>
          <cell r="D118">
            <v>0</v>
          </cell>
          <cell r="E118">
            <v>0.14884337469966658</v>
          </cell>
          <cell r="F118">
            <v>1.0094422482122278E-3</v>
          </cell>
          <cell r="G118">
            <v>2.4718020774314731E-3</v>
          </cell>
          <cell r="H118">
            <v>-0.15232461902531028</v>
          </cell>
          <cell r="I118">
            <v>0</v>
          </cell>
          <cell r="J118">
            <v>0.21243717431724091</v>
          </cell>
          <cell r="K118">
            <v>-5.2405643434630389E-4</v>
          </cell>
          <cell r="L118">
            <v>-4.1505435116895306E-4</v>
          </cell>
          <cell r="M118">
            <v>-0.21149806353172565</v>
          </cell>
          <cell r="N118">
            <v>-0.21149806353172565</v>
          </cell>
          <cell r="O118">
            <v>0</v>
          </cell>
          <cell r="P118">
            <v>0</v>
          </cell>
          <cell r="Q118">
            <v>0.15770469783660143</v>
          </cell>
          <cell r="R118">
            <v>4.5348290824276383E-4</v>
          </cell>
          <cell r="S118">
            <v>6.6106131967580417E-4</v>
          </cell>
          <cell r="T118">
            <v>7.6216344872746256E-3</v>
          </cell>
          <cell r="U118">
            <v>-0.16644087655179463</v>
          </cell>
          <cell r="V118">
            <v>0</v>
          </cell>
          <cell r="W118">
            <v>0</v>
          </cell>
          <cell r="X118">
            <v>0.13819300429880546</v>
          </cell>
          <cell r="Y118">
            <v>2.3711107912389451E-3</v>
          </cell>
          <cell r="Z118">
            <v>-0.14056411509004441</v>
          </cell>
          <cell r="AA118">
            <v>0.16152107293259252</v>
          </cell>
          <cell r="AB118">
            <v>-0.16152107293259252</v>
          </cell>
          <cell r="AC118">
            <v>0</v>
          </cell>
          <cell r="AD118">
            <v>0</v>
          </cell>
          <cell r="AE118">
            <v>0.15931285527640371</v>
          </cell>
          <cell r="AF118">
            <v>-0.15931285527640371</v>
          </cell>
          <cell r="AG118">
            <v>0.15936698383208292</v>
          </cell>
        </row>
        <row r="119">
          <cell r="B119" t="str">
            <v>S048 - ROBINSON LAMPUNG</v>
          </cell>
          <cell r="C119">
            <v>0</v>
          </cell>
          <cell r="D119">
            <v>0</v>
          </cell>
          <cell r="E119">
            <v>0.11919376141876736</v>
          </cell>
          <cell r="F119">
            <v>1.6236622496178105E-3</v>
          </cell>
          <cell r="G119">
            <v>9.3864452816927457E-4</v>
          </cell>
          <cell r="H119">
            <v>-0.12175606819655445</v>
          </cell>
          <cell r="I119">
            <v>0</v>
          </cell>
          <cell r="J119">
            <v>0.30980379848556572</v>
          </cell>
          <cell r="K119">
            <v>-2.8164418105111833E-2</v>
          </cell>
          <cell r="L119">
            <v>-2.416823624124792E-2</v>
          </cell>
          <cell r="M119">
            <v>-0.25747114413920597</v>
          </cell>
          <cell r="N119">
            <v>-0.25747114413920597</v>
          </cell>
          <cell r="O119">
            <v>0</v>
          </cell>
          <cell r="P119">
            <v>0</v>
          </cell>
          <cell r="Q119">
            <v>8.4153039889189138E-2</v>
          </cell>
          <cell r="R119">
            <v>2.1475735635142906E-3</v>
          </cell>
          <cell r="S119">
            <v>-8.3874093523908511E-4</v>
          </cell>
          <cell r="T119">
            <v>-1.3461275062861544E-3</v>
          </cell>
          <cell r="U119">
            <v>-8.4115745011178189E-2</v>
          </cell>
          <cell r="V119">
            <v>0</v>
          </cell>
          <cell r="W119">
            <v>0</v>
          </cell>
          <cell r="X119">
            <v>8.5924412467813072E-2</v>
          </cell>
          <cell r="Y119">
            <v>3.0732030860395887E-3</v>
          </cell>
          <cell r="Z119">
            <v>-8.899761555385266E-2</v>
          </cell>
          <cell r="AA119">
            <v>8.9553540282376665E-2</v>
          </cell>
          <cell r="AB119">
            <v>-8.9553540282376665E-2</v>
          </cell>
          <cell r="AC119">
            <v>0</v>
          </cell>
          <cell r="AD119">
            <v>0</v>
          </cell>
          <cell r="AE119">
            <v>0.26545230649659896</v>
          </cell>
          <cell r="AF119">
            <v>-0.26545230649659896</v>
          </cell>
          <cell r="AG119">
            <v>0.30768397863675084</v>
          </cell>
        </row>
        <row r="120">
          <cell r="B120" t="str">
            <v>S049 - ROBINSON CILEDUG</v>
          </cell>
          <cell r="C120">
            <v>0</v>
          </cell>
          <cell r="D120">
            <v>0</v>
          </cell>
          <cell r="E120">
            <v>0.15991393862463762</v>
          </cell>
          <cell r="F120">
            <v>4.841554553552152E-2</v>
          </cell>
          <cell r="G120">
            <v>-1.8530843754531179E-3</v>
          </cell>
          <cell r="H120">
            <v>-0.20647639978470603</v>
          </cell>
          <cell r="I120">
            <v>0</v>
          </cell>
          <cell r="J120">
            <v>0.17124414947503908</v>
          </cell>
          <cell r="K120">
            <v>-2.897178661790456E-3</v>
          </cell>
          <cell r="L120">
            <v>-1.9213891277426731E-3</v>
          </cell>
          <cell r="M120">
            <v>-0.16642558168550595</v>
          </cell>
          <cell r="N120">
            <v>-0.16642558168550595</v>
          </cell>
          <cell r="O120">
            <v>0</v>
          </cell>
          <cell r="P120">
            <v>0</v>
          </cell>
          <cell r="Q120">
            <v>0.17932330482374184</v>
          </cell>
          <cell r="R120">
            <v>3.954176612952498E-5</v>
          </cell>
          <cell r="S120">
            <v>1.311003545138939E-3</v>
          </cell>
          <cell r="T120">
            <v>-0.21180724415623758</v>
          </cell>
          <cell r="U120">
            <v>3.1133394021227272E-2</v>
          </cell>
          <cell r="V120">
            <v>0</v>
          </cell>
          <cell r="W120">
            <v>0</v>
          </cell>
          <cell r="X120">
            <v>-0.10026253679245056</v>
          </cell>
          <cell r="Y120">
            <v>4.3274745229442274E-3</v>
          </cell>
          <cell r="Z120">
            <v>9.5935062269506335E-2</v>
          </cell>
          <cell r="AA120">
            <v>-8.3243150716881639E-2</v>
          </cell>
          <cell r="AB120">
            <v>8.3243150716881639E-2</v>
          </cell>
          <cell r="AC120">
            <v>0</v>
          </cell>
          <cell r="AD120">
            <v>0</v>
          </cell>
          <cell r="AE120">
            <v>-6.3529164523150633E-2</v>
          </cell>
          <cell r="AF120">
            <v>6.3529164523150633E-2</v>
          </cell>
          <cell r="AG120">
            <v>-5.6473661374364902E-2</v>
          </cell>
        </row>
        <row r="121">
          <cell r="B121" t="str">
            <v>S051 - ROBINSON BALIKPAPAN</v>
          </cell>
          <cell r="C121">
            <v>0</v>
          </cell>
          <cell r="D121">
            <v>0</v>
          </cell>
          <cell r="E121">
            <v>0.25738495970443043</v>
          </cell>
          <cell r="F121">
            <v>-3.060467108359255E-2</v>
          </cell>
          <cell r="G121">
            <v>2.7804593982520276E-3</v>
          </cell>
          <cell r="H121">
            <v>-0.22956074801908991</v>
          </cell>
          <cell r="I121">
            <v>0</v>
          </cell>
          <cell r="J121">
            <v>0.19118698770425516</v>
          </cell>
          <cell r="K121">
            <v>-4.450680506424276E-4</v>
          </cell>
          <cell r="L121">
            <v>1.6286683311078354E-3</v>
          </cell>
          <cell r="M121">
            <v>-0.19237058798472056</v>
          </cell>
          <cell r="N121">
            <v>-0.19237058798472056</v>
          </cell>
          <cell r="O121">
            <v>0</v>
          </cell>
          <cell r="P121">
            <v>0</v>
          </cell>
          <cell r="Q121">
            <v>0.18451399064993898</v>
          </cell>
          <cell r="R121">
            <v>5.0131954214868713E-4</v>
          </cell>
          <cell r="S121">
            <v>3.3051255519111478E-3</v>
          </cell>
          <cell r="T121">
            <v>4.4259294346940814E-3</v>
          </cell>
          <cell r="U121">
            <v>-0.1927463651786929</v>
          </cell>
          <cell r="V121">
            <v>0</v>
          </cell>
          <cell r="W121">
            <v>0</v>
          </cell>
          <cell r="X121">
            <v>0.19188288181321919</v>
          </cell>
          <cell r="Y121">
            <v>6.2585457595806804E-4</v>
          </cell>
          <cell r="Z121">
            <v>-0.19250873638917726</v>
          </cell>
          <cell r="AA121">
            <v>0.19219899738535035</v>
          </cell>
          <cell r="AB121">
            <v>-0.19219899738535035</v>
          </cell>
          <cell r="AC121">
            <v>0</v>
          </cell>
          <cell r="AD121">
            <v>0</v>
          </cell>
          <cell r="AE121">
            <v>0.19094980843662046</v>
          </cell>
          <cell r="AF121">
            <v>-0.19094980843662046</v>
          </cell>
          <cell r="AG121">
            <v>0.18627946329980336</v>
          </cell>
        </row>
        <row r="122">
          <cell r="B122" t="str">
            <v>S052 - ROBINSON PANGKAL PINANG</v>
          </cell>
          <cell r="C122">
            <v>0</v>
          </cell>
          <cell r="D122">
            <v>0</v>
          </cell>
          <cell r="E122">
            <v>9.0278269317379339E-2</v>
          </cell>
          <cell r="F122">
            <v>4.1700993459083707E-2</v>
          </cell>
          <cell r="G122">
            <v>0</v>
          </cell>
          <cell r="H122">
            <v>-0.13197926277646305</v>
          </cell>
          <cell r="I122">
            <v>0</v>
          </cell>
          <cell r="J122">
            <v>0.12506563657966593</v>
          </cell>
          <cell r="K122">
            <v>-4.3714531431672532E-4</v>
          </cell>
          <cell r="L122">
            <v>-1.3481140436066991E-3</v>
          </cell>
          <cell r="M122">
            <v>-0.12328037722174251</v>
          </cell>
          <cell r="N122">
            <v>-0.12328037722174251</v>
          </cell>
          <cell r="O122">
            <v>0</v>
          </cell>
          <cell r="P122">
            <v>0</v>
          </cell>
          <cell r="Q122">
            <v>9.6288774302019056E-2</v>
          </cell>
          <cell r="R122">
            <v>2.0566019410930558E-3</v>
          </cell>
          <cell r="S122">
            <v>1.2125569961730781E-3</v>
          </cell>
          <cell r="T122">
            <v>-8.7105065608060472E-4</v>
          </cell>
          <cell r="U122">
            <v>-9.8686882583204585E-2</v>
          </cell>
          <cell r="V122">
            <v>0</v>
          </cell>
          <cell r="W122">
            <v>0</v>
          </cell>
          <cell r="X122">
            <v>0.10115722134453277</v>
          </cell>
          <cell r="Y122">
            <v>3.6412845578429054E-4</v>
          </cell>
          <cell r="Z122">
            <v>-0.10152134980031706</v>
          </cell>
          <cell r="AA122">
            <v>0.10204146274705832</v>
          </cell>
          <cell r="AB122">
            <v>-0.10204146274705832</v>
          </cell>
          <cell r="AC122">
            <v>0</v>
          </cell>
          <cell r="AD122">
            <v>0</v>
          </cell>
          <cell r="AE122">
            <v>0.1024034360721276</v>
          </cell>
          <cell r="AF122">
            <v>-0.1024034360721276</v>
          </cell>
          <cell r="AG122">
            <v>0.10327918276979806</v>
          </cell>
        </row>
        <row r="123">
          <cell r="B123" t="str">
            <v>S055 - ROBINSON SAMARINDA</v>
          </cell>
          <cell r="C123">
            <v>0</v>
          </cell>
          <cell r="D123">
            <v>0</v>
          </cell>
          <cell r="E123">
            <v>0.18413648874258656</v>
          </cell>
          <cell r="F123">
            <v>1.3312977479552235E-2</v>
          </cell>
          <cell r="G123">
            <v>8.2866104594199463E-3</v>
          </cell>
          <cell r="H123">
            <v>-0.20573607668155874</v>
          </cell>
          <cell r="I123">
            <v>0</v>
          </cell>
          <cell r="J123">
            <v>0.18485387286343721</v>
          </cell>
          <cell r="K123">
            <v>4.7468794508669088E-3</v>
          </cell>
          <cell r="L123">
            <v>-7.309249752961211E-3</v>
          </cell>
          <cell r="M123">
            <v>-0.18229150256134291</v>
          </cell>
          <cell r="N123">
            <v>-0.18229150256134291</v>
          </cell>
          <cell r="O123">
            <v>0</v>
          </cell>
          <cell r="P123">
            <v>0</v>
          </cell>
          <cell r="Q123">
            <v>0.18890241008192044</v>
          </cell>
          <cell r="R123">
            <v>1.4705754508159696E-3</v>
          </cell>
          <cell r="S123">
            <v>2.8533220922205282E-3</v>
          </cell>
          <cell r="T123">
            <v>-2.6659079544648689E-2</v>
          </cell>
          <cell r="U123">
            <v>-0.16656722808030824</v>
          </cell>
          <cell r="V123">
            <v>0</v>
          </cell>
          <cell r="W123">
            <v>0</v>
          </cell>
          <cell r="X123">
            <v>0.16674063642412865</v>
          </cell>
          <cell r="Y123">
            <v>1.7888000979729146E-3</v>
          </cell>
          <cell r="Z123">
            <v>-0.16852943652210156</v>
          </cell>
          <cell r="AA123">
            <v>0.16814575094916953</v>
          </cell>
          <cell r="AB123">
            <v>-0.16814575094916953</v>
          </cell>
          <cell r="AC123">
            <v>0</v>
          </cell>
          <cell r="AD123">
            <v>0</v>
          </cell>
          <cell r="AE123">
            <v>0.16296017698148874</v>
          </cell>
          <cell r="AF123">
            <v>-0.16296017698148874</v>
          </cell>
          <cell r="AG123">
            <v>0.16296017698148874</v>
          </cell>
        </row>
        <row r="124">
          <cell r="B124" t="str">
            <v>S058 - ROBINSON MEDAN II</v>
          </cell>
          <cell r="C124">
            <v>0</v>
          </cell>
          <cell r="D124">
            <v>0</v>
          </cell>
          <cell r="E124">
            <v>0.10811538431702561</v>
          </cell>
          <cell r="F124">
            <v>1.9624176734598958E-2</v>
          </cell>
          <cell r="G124">
            <v>8.27385344649606E-3</v>
          </cell>
          <cell r="H124">
            <v>-0.13601341449812063</v>
          </cell>
          <cell r="I124">
            <v>0</v>
          </cell>
          <cell r="J124">
            <v>0.11675206029574724</v>
          </cell>
          <cell r="K124">
            <v>-3.8915121236684086E-3</v>
          </cell>
          <cell r="L124">
            <v>5.7182698934856724E-3</v>
          </cell>
          <cell r="M124">
            <v>-0.1185788180655645</v>
          </cell>
          <cell r="N124">
            <v>-0.1185788180655645</v>
          </cell>
          <cell r="O124">
            <v>0</v>
          </cell>
          <cell r="P124">
            <v>0</v>
          </cell>
          <cell r="Q124">
            <v>0.11599001118390158</v>
          </cell>
          <cell r="R124">
            <v>2.3566853426804091E-5</v>
          </cell>
          <cell r="S124">
            <v>7.2569423058577165E-4</v>
          </cell>
          <cell r="T124">
            <v>-3.0873214311115893E-2</v>
          </cell>
          <cell r="U124">
            <v>-8.5866057956798261E-2</v>
          </cell>
          <cell r="V124">
            <v>0</v>
          </cell>
          <cell r="W124">
            <v>0</v>
          </cell>
          <cell r="X124">
            <v>8.8393661180397307E-2</v>
          </cell>
          <cell r="Y124">
            <v>-2.4012986681261339E-4</v>
          </cell>
          <cell r="Z124">
            <v>-8.8153531313584693E-2</v>
          </cell>
          <cell r="AA124">
            <v>8.8767279727309564E-2</v>
          </cell>
          <cell r="AB124">
            <v>-8.8767279727309564E-2</v>
          </cell>
          <cell r="AC124">
            <v>0</v>
          </cell>
          <cell r="AD124">
            <v>0</v>
          </cell>
          <cell r="AE124">
            <v>8.8077522917872936E-2</v>
          </cell>
          <cell r="AF124">
            <v>-8.8077522917872936E-2</v>
          </cell>
          <cell r="AG124">
            <v>8.8510536676140047E-2</v>
          </cell>
        </row>
        <row r="125">
          <cell r="B125" t="str">
            <v>S060 - ROBINSON TARAKAN</v>
          </cell>
          <cell r="C125">
            <v>0</v>
          </cell>
          <cell r="D125">
            <v>0</v>
          </cell>
          <cell r="E125">
            <v>0.17293076892961728</v>
          </cell>
          <cell r="F125">
            <v>8.0036208560687327E-2</v>
          </cell>
          <cell r="G125">
            <v>1.6154827061352073E-3</v>
          </cell>
          <cell r="H125">
            <v>-0.25458246019643982</v>
          </cell>
          <cell r="I125">
            <v>0</v>
          </cell>
          <cell r="J125">
            <v>0.21297379455522888</v>
          </cell>
          <cell r="K125">
            <v>1.2942365126178412E-3</v>
          </cell>
          <cell r="L125">
            <v>6.0832954115716542E-4</v>
          </cell>
          <cell r="M125">
            <v>-0.21487636060900389</v>
          </cell>
          <cell r="N125">
            <v>-0.21487636060900389</v>
          </cell>
          <cell r="O125">
            <v>0</v>
          </cell>
          <cell r="P125">
            <v>0</v>
          </cell>
          <cell r="Q125">
            <v>0.20860831874303848</v>
          </cell>
          <cell r="R125">
            <v>2.0051918006093739E-3</v>
          </cell>
          <cell r="S125">
            <v>6.6395671043209814E-3</v>
          </cell>
          <cell r="T125">
            <v>1.8162943303648788E-2</v>
          </cell>
          <cell r="U125">
            <v>-0.23541602095161762</v>
          </cell>
          <cell r="V125">
            <v>0</v>
          </cell>
          <cell r="W125">
            <v>0</v>
          </cell>
          <cell r="X125">
            <v>0.22361870203816095</v>
          </cell>
          <cell r="Y125">
            <v>-3.8460017116964673E-4</v>
          </cell>
          <cell r="Z125">
            <v>-0.2232341018669913</v>
          </cell>
          <cell r="AA125">
            <v>0.22290287529247119</v>
          </cell>
          <cell r="AB125">
            <v>-0.22290287529247119</v>
          </cell>
          <cell r="AC125">
            <v>0</v>
          </cell>
          <cell r="AD125">
            <v>0</v>
          </cell>
          <cell r="AE125">
            <v>0.20707870166462425</v>
          </cell>
          <cell r="AF125">
            <v>-0.20707870166462425</v>
          </cell>
          <cell r="AG125">
            <v>0.20606710581249843</v>
          </cell>
        </row>
        <row r="126">
          <cell r="B126" t="str">
            <v>S061 - ROBINSON KUPANG</v>
          </cell>
          <cell r="C126">
            <v>0</v>
          </cell>
          <cell r="D126">
            <v>0</v>
          </cell>
          <cell r="E126">
            <v>0.21261613505158483</v>
          </cell>
          <cell r="F126">
            <v>3.4807577804065654E-2</v>
          </cell>
          <cell r="G126">
            <v>-2.3527813625217331E-3</v>
          </cell>
          <cell r="H126">
            <v>-0.24507093149312875</v>
          </cell>
          <cell r="I126">
            <v>0</v>
          </cell>
          <cell r="J126">
            <v>0.22873729508531979</v>
          </cell>
          <cell r="K126">
            <v>1.1012997702722904E-3</v>
          </cell>
          <cell r="L126">
            <v>1.7481418199685461E-3</v>
          </cell>
          <cell r="M126">
            <v>-0.23158673667556062</v>
          </cell>
          <cell r="N126">
            <v>-0.23158673667556062</v>
          </cell>
          <cell r="O126">
            <v>0</v>
          </cell>
          <cell r="P126">
            <v>0</v>
          </cell>
          <cell r="Q126">
            <v>0.27241770318337827</v>
          </cell>
          <cell r="R126">
            <v>-9.6921258276611022E-4</v>
          </cell>
          <cell r="S126">
            <v>3.1312011214491564E-3</v>
          </cell>
          <cell r="T126">
            <v>-2.3339005602707297E-2</v>
          </cell>
          <cell r="U126">
            <v>-0.25124068611935402</v>
          </cell>
          <cell r="V126">
            <v>0</v>
          </cell>
          <cell r="W126">
            <v>0</v>
          </cell>
          <cell r="X126">
            <v>0.2413351941413274</v>
          </cell>
          <cell r="Y126">
            <v>-2.7745650260113663E-4</v>
          </cell>
          <cell r="Z126">
            <v>-0.24105773763872626</v>
          </cell>
          <cell r="AA126">
            <v>0.23900259144510114</v>
          </cell>
          <cell r="AB126">
            <v>-0.23900259144510114</v>
          </cell>
          <cell r="AC126">
            <v>0</v>
          </cell>
          <cell r="AD126">
            <v>0</v>
          </cell>
          <cell r="AE126">
            <v>0.2334113606664078</v>
          </cell>
          <cell r="AF126">
            <v>-0.2334113606664078</v>
          </cell>
          <cell r="AG126">
            <v>0.23210743087932723</v>
          </cell>
        </row>
        <row r="127">
          <cell r="B127" t="str">
            <v>S062 - ROBINSON MEDAN III</v>
          </cell>
          <cell r="C127">
            <v>0</v>
          </cell>
          <cell r="D127">
            <v>0</v>
          </cell>
          <cell r="E127">
            <v>0.1161332799225612</v>
          </cell>
          <cell r="F127">
            <v>2.5960278286665167E-2</v>
          </cell>
          <cell r="G127">
            <v>2.0498461353727349E-3</v>
          </cell>
          <cell r="H127">
            <v>-0.1441434043445991</v>
          </cell>
          <cell r="I127">
            <v>0</v>
          </cell>
          <cell r="J127">
            <v>0.13559249445205809</v>
          </cell>
          <cell r="K127">
            <v>8.8704611141937617E-4</v>
          </cell>
          <cell r="L127">
            <v>-4.9727012527479852E-3</v>
          </cell>
          <cell r="M127">
            <v>-0.13150683931072948</v>
          </cell>
          <cell r="N127">
            <v>-0.13150683931072948</v>
          </cell>
          <cell r="O127">
            <v>0</v>
          </cell>
          <cell r="P127">
            <v>0</v>
          </cell>
          <cell r="Q127">
            <v>0.12474331152397244</v>
          </cell>
          <cell r="R127">
            <v>-1.1827818827620656E-3</v>
          </cell>
          <cell r="S127">
            <v>-2.369550197583295E-3</v>
          </cell>
          <cell r="T127">
            <v>-3.7165143663590861E-3</v>
          </cell>
          <cell r="U127">
            <v>-0.117474465077268</v>
          </cell>
          <cell r="V127">
            <v>0</v>
          </cell>
          <cell r="W127">
            <v>0</v>
          </cell>
          <cell r="X127">
            <v>0.11779353267191574</v>
          </cell>
          <cell r="Y127">
            <v>-1.3030707344649506E-4</v>
          </cell>
          <cell r="Z127">
            <v>-0.11766322559846924</v>
          </cell>
          <cell r="AA127">
            <v>0.11751866717374307</v>
          </cell>
          <cell r="AB127">
            <v>-0.11751866717374307</v>
          </cell>
          <cell r="AC127">
            <v>0</v>
          </cell>
          <cell r="AD127">
            <v>0</v>
          </cell>
          <cell r="AE127">
            <v>0.11332178917920756</v>
          </cell>
          <cell r="AF127">
            <v>-0.11332178917920756</v>
          </cell>
          <cell r="AG127">
            <v>0.11206165120683084</v>
          </cell>
        </row>
        <row r="128">
          <cell r="B128" t="str">
            <v>S063 - ROBINSON BANJARMASIN II</v>
          </cell>
          <cell r="C128">
            <v>0</v>
          </cell>
          <cell r="D128">
            <v>0</v>
          </cell>
          <cell r="E128">
            <v>0.15948678954675924</v>
          </cell>
          <cell r="F128">
            <v>6.6897671505084161E-2</v>
          </cell>
          <cell r="G128">
            <v>1.792565184661199E-4</v>
          </cell>
          <cell r="H128">
            <v>-0.22656371757030952</v>
          </cell>
          <cell r="I128">
            <v>0</v>
          </cell>
          <cell r="J128">
            <v>0.17958656623619437</v>
          </cell>
          <cell r="K128">
            <v>1.9506979999791285E-3</v>
          </cell>
          <cell r="L128">
            <v>-3.236112919597911E-4</v>
          </cell>
          <cell r="M128">
            <v>-0.18121365294421371</v>
          </cell>
          <cell r="N128">
            <v>-0.18121365294421371</v>
          </cell>
          <cell r="O128">
            <v>0</v>
          </cell>
          <cell r="P128">
            <v>0</v>
          </cell>
          <cell r="Q128">
            <v>0.1664850493079571</v>
          </cell>
          <cell r="R128">
            <v>1.1565701317916843E-3</v>
          </cell>
          <cell r="S128">
            <v>-6.8642137245211732E-4</v>
          </cell>
          <cell r="T128">
            <v>-9.009697978606318E-3</v>
          </cell>
          <cell r="U128">
            <v>-0.15794550008869035</v>
          </cell>
          <cell r="V128">
            <v>0</v>
          </cell>
          <cell r="W128">
            <v>0</v>
          </cell>
          <cell r="X128">
            <v>0.1534116138890434</v>
          </cell>
          <cell r="Y128">
            <v>-7.1613846419668614E-4</v>
          </cell>
          <cell r="Z128">
            <v>-0.15269547542484671</v>
          </cell>
          <cell r="AA128">
            <v>0.15142370268633537</v>
          </cell>
          <cell r="AB128">
            <v>-0.15142370268633537</v>
          </cell>
          <cell r="AC128">
            <v>0</v>
          </cell>
          <cell r="AD128">
            <v>0</v>
          </cell>
          <cell r="AE128">
            <v>0.14328480485869333</v>
          </cell>
          <cell r="AF128">
            <v>-0.14328480485869333</v>
          </cell>
          <cell r="AG128">
            <v>0.14121383376387581</v>
          </cell>
        </row>
        <row r="129">
          <cell r="B129" t="str">
            <v>S068 - ROBINSON CILEUNGSI</v>
          </cell>
          <cell r="C129">
            <v>0</v>
          </cell>
          <cell r="D129">
            <v>0</v>
          </cell>
          <cell r="E129">
            <v>0.13646445838100763</v>
          </cell>
          <cell r="F129">
            <v>8.788175944296206E-3</v>
          </cell>
          <cell r="G129">
            <v>7.9673795061360742E-4</v>
          </cell>
          <cell r="H129">
            <v>-0.14604937227591744</v>
          </cell>
          <cell r="I129">
            <v>0</v>
          </cell>
          <cell r="J129">
            <v>0.1303637666034427</v>
          </cell>
          <cell r="K129">
            <v>1.7438994377077521E-3</v>
          </cell>
          <cell r="L129">
            <v>8.8613214231396953E-3</v>
          </cell>
          <cell r="M129">
            <v>-0.14096898746429015</v>
          </cell>
          <cell r="N129">
            <v>-0.14096898746429015</v>
          </cell>
          <cell r="O129">
            <v>0</v>
          </cell>
          <cell r="P129">
            <v>0</v>
          </cell>
          <cell r="Q129">
            <v>0.17107390915365067</v>
          </cell>
          <cell r="R129">
            <v>-1.2744590742067019E-4</v>
          </cell>
          <cell r="S129">
            <v>-4.7457389870660158E-2</v>
          </cell>
          <cell r="T129">
            <v>-0.31522652657988093</v>
          </cell>
          <cell r="U129">
            <v>0.19173745320431107</v>
          </cell>
          <cell r="V129">
            <v>0</v>
          </cell>
          <cell r="W129">
            <v>0</v>
          </cell>
          <cell r="X129">
            <v>-0.17353886551858783</v>
          </cell>
          <cell r="Y129">
            <v>2.406031406741338E-3</v>
          </cell>
          <cell r="Z129">
            <v>0.17113283411184649</v>
          </cell>
          <cell r="AA129">
            <v>-0.16002712793836943</v>
          </cell>
          <cell r="AB129">
            <v>0.16002712793836943</v>
          </cell>
          <cell r="AC129">
            <v>0</v>
          </cell>
          <cell r="AD129">
            <v>0</v>
          </cell>
          <cell r="AE129">
            <v>-0.13944790061310242</v>
          </cell>
          <cell r="AF129">
            <v>0.13944790061310242</v>
          </cell>
          <cell r="AG129">
            <v>-0.13711297272514208</v>
          </cell>
        </row>
        <row r="130">
          <cell r="B130" t="str">
            <v>S071 - ROBINSON BOGOR TRADE MALL</v>
          </cell>
          <cell r="C130">
            <v>0</v>
          </cell>
          <cell r="D130">
            <v>0</v>
          </cell>
          <cell r="E130">
            <v>0.21408288465467679</v>
          </cell>
          <cell r="F130">
            <v>3.2282525771189785E-3</v>
          </cell>
          <cell r="G130">
            <v>1.3920184998690632E-2</v>
          </cell>
          <cell r="H130">
            <v>-0.2312313222304864</v>
          </cell>
          <cell r="I130">
            <v>0</v>
          </cell>
          <cell r="J130">
            <v>0.30866085665406584</v>
          </cell>
          <cell r="K130">
            <v>-8.1520719624642579E-3</v>
          </cell>
          <cell r="L130">
            <v>-3.2813954968864967E-2</v>
          </cell>
          <cell r="M130">
            <v>-0.26769482972273662</v>
          </cell>
          <cell r="N130">
            <v>-0.26769482972273662</v>
          </cell>
          <cell r="O130">
            <v>0</v>
          </cell>
          <cell r="P130">
            <v>0</v>
          </cell>
          <cell r="Q130">
            <v>0.21801167537912414</v>
          </cell>
          <cell r="R130">
            <v>7.5116899715896301E-4</v>
          </cell>
          <cell r="S130">
            <v>-2.7038038115861085E-3</v>
          </cell>
          <cell r="T130">
            <v>-2.921744540843707E-3</v>
          </cell>
          <cell r="U130">
            <v>-0.21313729602385328</v>
          </cell>
          <cell r="V130">
            <v>0</v>
          </cell>
          <cell r="W130">
            <v>0</v>
          </cell>
          <cell r="X130">
            <v>0.21383224699604103</v>
          </cell>
          <cell r="Y130">
            <v>-4.0629009440826258E-4</v>
          </cell>
          <cell r="Z130">
            <v>-0.21342595690163277</v>
          </cell>
          <cell r="AA130">
            <v>0.21234759876770057</v>
          </cell>
          <cell r="AB130">
            <v>-0.21234759876770057</v>
          </cell>
          <cell r="AC130">
            <v>0</v>
          </cell>
          <cell r="AD130">
            <v>0</v>
          </cell>
          <cell r="AE130">
            <v>0.21051006866678093</v>
          </cell>
          <cell r="AF130">
            <v>-0.21051006866678093</v>
          </cell>
          <cell r="AG130">
            <v>0.21051006866678093</v>
          </cell>
        </row>
        <row r="131">
          <cell r="B131" t="str">
            <v>S074 - ROBINSON SENTRA GROSIR CIKARANG</v>
          </cell>
          <cell r="C131">
            <v>0</v>
          </cell>
          <cell r="D131">
            <v>0</v>
          </cell>
          <cell r="E131">
            <v>0.17355499555846576</v>
          </cell>
          <cell r="F131">
            <v>5.0506287468346511E-3</v>
          </cell>
          <cell r="G131">
            <v>-1.2632595103223565E-4</v>
          </cell>
          <cell r="H131">
            <v>-0.17847929835426818</v>
          </cell>
          <cell r="I131">
            <v>0</v>
          </cell>
          <cell r="J131">
            <v>0.17613933386842978</v>
          </cell>
          <cell r="K131">
            <v>-1.2582463097084995E-3</v>
          </cell>
          <cell r="L131">
            <v>-2.5611347283193975E-3</v>
          </cell>
          <cell r="M131">
            <v>-0.17231995283040188</v>
          </cell>
          <cell r="N131">
            <v>-0.17231995283040188</v>
          </cell>
          <cell r="O131">
            <v>0</v>
          </cell>
          <cell r="P131">
            <v>0</v>
          </cell>
          <cell r="Q131">
            <v>0.16904477041759555</v>
          </cell>
          <cell r="R131">
            <v>2.9047474983137644E-4</v>
          </cell>
          <cell r="S131">
            <v>-7.456139172266063E-4</v>
          </cell>
          <cell r="T131">
            <v>-4.3505580439595626E-4</v>
          </cell>
          <cell r="U131">
            <v>-0.16815457544580437</v>
          </cell>
          <cell r="V131">
            <v>0</v>
          </cell>
          <cell r="W131">
            <v>0</v>
          </cell>
          <cell r="X131">
            <v>0.16650698152711665</v>
          </cell>
          <cell r="Y131">
            <v>-9.4687504638205078E-4</v>
          </cell>
          <cell r="Z131">
            <v>-0.1655601064807346</v>
          </cell>
          <cell r="AA131">
            <v>0.16724392946949113</v>
          </cell>
          <cell r="AB131">
            <v>-0.16724392946949113</v>
          </cell>
          <cell r="AC131">
            <v>0</v>
          </cell>
          <cell r="AD131">
            <v>0</v>
          </cell>
          <cell r="AE131">
            <v>0.16551558857536822</v>
          </cell>
          <cell r="AF131">
            <v>-0.16551558857536822</v>
          </cell>
          <cell r="AG131">
            <v>0.16620427275490385</v>
          </cell>
        </row>
        <row r="132">
          <cell r="B132" t="str">
            <v>S075 - ROBINSON MALL SERANG BANTEN</v>
          </cell>
          <cell r="C132">
            <v>0</v>
          </cell>
          <cell r="D132">
            <v>0</v>
          </cell>
          <cell r="E132">
            <v>0.1259796241783058</v>
          </cell>
          <cell r="F132">
            <v>8.1055692539631352E-3</v>
          </cell>
          <cell r="G132">
            <v>1.5626375282634497E-2</v>
          </cell>
          <cell r="H132">
            <v>-0.14971156871490343</v>
          </cell>
          <cell r="I132">
            <v>0</v>
          </cell>
          <cell r="J132">
            <v>0.14607514696796578</v>
          </cell>
          <cell r="K132">
            <v>-4.6065011547161139E-4</v>
          </cell>
          <cell r="L132">
            <v>-1.3092142749811797E-3</v>
          </cell>
          <cell r="M132">
            <v>-0.14430528257751299</v>
          </cell>
          <cell r="N132">
            <v>-0.14430528257751299</v>
          </cell>
          <cell r="O132">
            <v>0</v>
          </cell>
          <cell r="P132">
            <v>0</v>
          </cell>
          <cell r="Q132">
            <v>9.8577082698448615E-2</v>
          </cell>
          <cell r="R132">
            <v>-9.3740282958272636E-2</v>
          </cell>
          <cell r="S132">
            <v>-0.12592971223803731</v>
          </cell>
          <cell r="T132">
            <v>-4.1693961039331526E-2</v>
          </cell>
          <cell r="U132">
            <v>0.16278687353719287</v>
          </cell>
          <cell r="V132">
            <v>0</v>
          </cell>
          <cell r="W132">
            <v>0</v>
          </cell>
          <cell r="X132">
            <v>-0.27089021033946481</v>
          </cell>
          <cell r="Y132">
            <v>8.148926975727705E-2</v>
          </cell>
          <cell r="Z132">
            <v>0.18940094058218776</v>
          </cell>
          <cell r="AA132">
            <v>-0.13191771724070778</v>
          </cell>
          <cell r="AB132">
            <v>0.13191771724070778</v>
          </cell>
          <cell r="AC132">
            <v>0</v>
          </cell>
          <cell r="AD132">
            <v>0</v>
          </cell>
          <cell r="AE132">
            <v>-9.3279536181258782E-2</v>
          </cell>
          <cell r="AF132">
            <v>9.3279536181258782E-2</v>
          </cell>
          <cell r="AG132">
            <v>-0.12456519521275863</v>
          </cell>
        </row>
        <row r="133">
          <cell r="B133" t="str">
            <v>S077 - ROBINSON BUKIT TINGGI - JAM GADANG</v>
          </cell>
          <cell r="C133">
            <v>0</v>
          </cell>
          <cell r="D133">
            <v>0</v>
          </cell>
          <cell r="E133">
            <v>0.20264701931429724</v>
          </cell>
          <cell r="F133">
            <v>-1.5228900498405751E-3</v>
          </cell>
          <cell r="G133">
            <v>-2.1509980381533483E-2</v>
          </cell>
          <cell r="H133">
            <v>-0.17961414888292318</v>
          </cell>
          <cell r="I133">
            <v>0</v>
          </cell>
          <cell r="J133">
            <v>0.21606583085956296</v>
          </cell>
          <cell r="K133">
            <v>3.0147177916438339E-3</v>
          </cell>
          <cell r="L133">
            <v>-3.8016076673569599E-3</v>
          </cell>
          <cell r="M133">
            <v>-0.21527894098384984</v>
          </cell>
          <cell r="N133">
            <v>-0.21527894098384984</v>
          </cell>
          <cell r="O133">
            <v>0</v>
          </cell>
          <cell r="P133">
            <v>0</v>
          </cell>
          <cell r="Q133">
            <v>0.2375653097221018</v>
          </cell>
          <cell r="R133">
            <v>-1.4872549505091037E-2</v>
          </cell>
          <cell r="S133">
            <v>-5.4483533808091789E-4</v>
          </cell>
          <cell r="T133">
            <v>-3.8030519776154487E-2</v>
          </cell>
          <cell r="U133">
            <v>-0.18411740510277536</v>
          </cell>
          <cell r="V133">
            <v>0</v>
          </cell>
          <cell r="W133">
            <v>0</v>
          </cell>
          <cell r="X133">
            <v>0.18073289017156935</v>
          </cell>
          <cell r="Y133">
            <v>-6.8118067061270771E-4</v>
          </cell>
          <cell r="Z133">
            <v>-0.18005170950095664</v>
          </cell>
          <cell r="AA133">
            <v>0.18067089691533694</v>
          </cell>
          <cell r="AB133">
            <v>-0.18067089691533694</v>
          </cell>
          <cell r="AC133">
            <v>0</v>
          </cell>
          <cell r="AD133">
            <v>0</v>
          </cell>
          <cell r="AE133">
            <v>0.16718384295147312</v>
          </cell>
          <cell r="AF133">
            <v>-0.16718384295147312</v>
          </cell>
          <cell r="AG133">
            <v>0.16415182064526537</v>
          </cell>
        </row>
        <row r="134">
          <cell r="B134" t="str">
            <v>S079 - ROBINSON MAKASAR</v>
          </cell>
          <cell r="C134">
            <v>0</v>
          </cell>
          <cell r="D134">
            <v>0</v>
          </cell>
          <cell r="E134">
            <v>0.35837646482448032</v>
          </cell>
          <cell r="F134">
            <v>-3.4278504462308956E-3</v>
          </cell>
          <cell r="G134">
            <v>-0.19632078769249672</v>
          </cell>
          <cell r="H134">
            <v>-0.1586278266857527</v>
          </cell>
          <cell r="I134">
            <v>0</v>
          </cell>
          <cell r="J134">
            <v>0.16158195398357389</v>
          </cell>
          <cell r="K134">
            <v>6.0937007731386716E-3</v>
          </cell>
          <cell r="L134">
            <v>1.1076138455197726E-3</v>
          </cell>
          <cell r="M134">
            <v>-0.16878326860223233</v>
          </cell>
          <cell r="N134">
            <v>-0.16878326860223233</v>
          </cell>
          <cell r="O134">
            <v>0</v>
          </cell>
          <cell r="P134">
            <v>0</v>
          </cell>
          <cell r="Q134">
            <v>0.20908875162263379</v>
          </cell>
          <cell r="R134">
            <v>3.27354151848952E-4</v>
          </cell>
          <cell r="S134">
            <v>2.604063105430765E-3</v>
          </cell>
          <cell r="T134">
            <v>-3.844612688452051E-2</v>
          </cell>
          <cell r="U134">
            <v>-0.173574041995393</v>
          </cell>
          <cell r="V134">
            <v>0</v>
          </cell>
          <cell r="W134">
            <v>0</v>
          </cell>
          <cell r="X134">
            <v>0.16532728492074797</v>
          </cell>
          <cell r="Y134">
            <v>4.7191486282052719E-4</v>
          </cell>
          <cell r="Z134">
            <v>-0.1657991997835685</v>
          </cell>
          <cell r="AA134">
            <v>0.16746016000943939</v>
          </cell>
          <cell r="AB134">
            <v>-0.16746016000943939</v>
          </cell>
          <cell r="AC134">
            <v>0</v>
          </cell>
          <cell r="AD134">
            <v>0</v>
          </cell>
          <cell r="AE134">
            <v>0.16542890337834354</v>
          </cell>
          <cell r="AF134">
            <v>-0.16542890337834354</v>
          </cell>
          <cell r="AG134">
            <v>0.16542890337834354</v>
          </cell>
        </row>
        <row r="135">
          <cell r="B135" t="str">
            <v>S080 - ROBINSON PLAZA DUMAI</v>
          </cell>
          <cell r="C135">
            <v>0</v>
          </cell>
          <cell r="D135">
            <v>0</v>
          </cell>
          <cell r="E135">
            <v>0.13468281080378014</v>
          </cell>
          <cell r="F135">
            <v>1.0069278730866327E-2</v>
          </cell>
          <cell r="G135">
            <v>6.145754624687047E-2</v>
          </cell>
          <cell r="H135">
            <v>-0.20620963578151694</v>
          </cell>
          <cell r="I135">
            <v>0</v>
          </cell>
          <cell r="J135">
            <v>0.17107786162340105</v>
          </cell>
          <cell r="K135">
            <v>4.7766444315053835E-3</v>
          </cell>
          <cell r="L135">
            <v>2.5474968241982476E-3</v>
          </cell>
          <cell r="M135">
            <v>-0.17840200287910468</v>
          </cell>
          <cell r="N135">
            <v>-0.17840200287910468</v>
          </cell>
          <cell r="O135">
            <v>0</v>
          </cell>
          <cell r="P135">
            <v>0</v>
          </cell>
          <cell r="Q135">
            <v>0.17294039574572539</v>
          </cell>
          <cell r="R135">
            <v>1.0518291951770176E-3</v>
          </cell>
          <cell r="S135">
            <v>1.957920976164873E-3</v>
          </cell>
          <cell r="T135">
            <v>9.5511885542819419E-3</v>
          </cell>
          <cell r="U135">
            <v>-0.18550133447134923</v>
          </cell>
          <cell r="V135">
            <v>0</v>
          </cell>
          <cell r="W135">
            <v>0</v>
          </cell>
          <cell r="X135">
            <v>0.1782699402928038</v>
          </cell>
          <cell r="Y135">
            <v>-7.7874522074536379E-4</v>
          </cell>
          <cell r="Z135">
            <v>-0.17749119507205843</v>
          </cell>
          <cell r="AA135">
            <v>0.173971333791612</v>
          </cell>
          <cell r="AB135">
            <v>-0.173971333791612</v>
          </cell>
          <cell r="AC135">
            <v>0</v>
          </cell>
          <cell r="AD135">
            <v>0</v>
          </cell>
          <cell r="AE135">
            <v>0.17224243969253267</v>
          </cell>
          <cell r="AF135">
            <v>-0.17224243969253267</v>
          </cell>
          <cell r="AG135">
            <v>0.15025637273385653</v>
          </cell>
        </row>
        <row r="136">
          <cell r="B136" t="str">
            <v>S081 - ROBINSON PLAZA BONTANG</v>
          </cell>
          <cell r="C136">
            <v>0</v>
          </cell>
          <cell r="D136">
            <v>0</v>
          </cell>
          <cell r="E136">
            <v>0.15801661457047977</v>
          </cell>
          <cell r="F136">
            <v>-5.9583213933354362E-3</v>
          </cell>
          <cell r="G136">
            <v>-7.6706170954809652E-2</v>
          </cell>
          <cell r="H136">
            <v>-7.5352122222334686E-2</v>
          </cell>
          <cell r="I136">
            <v>0</v>
          </cell>
          <cell r="J136">
            <v>9.7751481485262734E-2</v>
          </cell>
          <cell r="K136">
            <v>3.8629004350351492E-3</v>
          </cell>
          <cell r="L136">
            <v>1.7786246382921755E-3</v>
          </cell>
          <cell r="M136">
            <v>-0.10339300655859006</v>
          </cell>
          <cell r="N136">
            <v>-0.10339300655859006</v>
          </cell>
          <cell r="O136">
            <v>0</v>
          </cell>
          <cell r="P136">
            <v>0</v>
          </cell>
          <cell r="Q136">
            <v>0.12843405898286284</v>
          </cell>
          <cell r="R136">
            <v>2.517775748089035E-4</v>
          </cell>
          <cell r="S136">
            <v>-8.0781901481813412E-4</v>
          </cell>
          <cell r="T136">
            <v>-1.3002789548387669E-2</v>
          </cell>
          <cell r="U136">
            <v>-0.11487522799446594</v>
          </cell>
          <cell r="V136">
            <v>0</v>
          </cell>
          <cell r="W136">
            <v>0</v>
          </cell>
          <cell r="X136">
            <v>0.1199958442223364</v>
          </cell>
          <cell r="Y136">
            <v>6.9935603579385219E-4</v>
          </cell>
          <cell r="Z136">
            <v>-0.12069520025813026</v>
          </cell>
          <cell r="AA136">
            <v>0.12262141819966241</v>
          </cell>
          <cell r="AB136">
            <v>-0.12262141819966241</v>
          </cell>
          <cell r="AC136">
            <v>0</v>
          </cell>
          <cell r="AD136">
            <v>0</v>
          </cell>
          <cell r="AE136">
            <v>0.12455054444876099</v>
          </cell>
          <cell r="AF136">
            <v>-0.12455054444876099</v>
          </cell>
          <cell r="AG136">
            <v>0.12575112589526316</v>
          </cell>
        </row>
        <row r="137">
          <cell r="B137" t="str">
            <v>S082 - ROBINSON SESETAN</v>
          </cell>
          <cell r="C137">
            <v>0</v>
          </cell>
          <cell r="D137">
            <v>0</v>
          </cell>
          <cell r="E137">
            <v>0.11649812252541256</v>
          </cell>
          <cell r="F137">
            <v>6.9282934240364052E-3</v>
          </cell>
          <cell r="G137">
            <v>1.8390318782922313E-2</v>
          </cell>
          <cell r="H137">
            <v>-0.14181673473237127</v>
          </cell>
          <cell r="I137">
            <v>0</v>
          </cell>
          <cell r="J137">
            <v>0.14410595758744696</v>
          </cell>
          <cell r="K137">
            <v>-6.0028199396438553E-3</v>
          </cell>
          <cell r="L137">
            <v>1.8403138420423626E-3</v>
          </cell>
          <cell r="M137">
            <v>-0.13994345148984547</v>
          </cell>
          <cell r="N137">
            <v>-0.13994345148984547</v>
          </cell>
          <cell r="O137">
            <v>0</v>
          </cell>
          <cell r="P137">
            <v>0</v>
          </cell>
          <cell r="Q137">
            <v>0.13526006758274828</v>
          </cell>
          <cell r="R137">
            <v>9.0737533811396931E-4</v>
          </cell>
          <cell r="S137">
            <v>-9.3665806997015599E-3</v>
          </cell>
          <cell r="T137">
            <v>4.6232198148211112E-3</v>
          </cell>
          <cell r="U137">
            <v>-0.1314240820359818</v>
          </cell>
          <cell r="V137">
            <v>0</v>
          </cell>
          <cell r="W137">
            <v>0</v>
          </cell>
          <cell r="X137">
            <v>0.12908072637664122</v>
          </cell>
          <cell r="Y137">
            <v>1.2902917688570048E-3</v>
          </cell>
          <cell r="Z137">
            <v>-0.13037101814549823</v>
          </cell>
          <cell r="AA137">
            <v>0.13169197647038611</v>
          </cell>
          <cell r="AB137">
            <v>-0.13169197647038611</v>
          </cell>
          <cell r="AC137">
            <v>0</v>
          </cell>
          <cell r="AD137">
            <v>0</v>
          </cell>
          <cell r="AE137">
            <v>0.1280926588558351</v>
          </cell>
          <cell r="AF137">
            <v>-0.1280926588558351</v>
          </cell>
          <cell r="AG137">
            <v>0.12888550348944652</v>
          </cell>
        </row>
        <row r="138">
          <cell r="B138" t="str">
            <v>S083 - ROBINSON BANYUWANGI</v>
          </cell>
          <cell r="C138">
            <v>0</v>
          </cell>
          <cell r="D138">
            <v>0</v>
          </cell>
          <cell r="E138">
            <v>0.20564518322417583</v>
          </cell>
          <cell r="F138">
            <v>5.175472176982554E-4</v>
          </cell>
          <cell r="G138">
            <v>2.6580224771144106E-2</v>
          </cell>
          <cell r="H138">
            <v>-0.23274295521301819</v>
          </cell>
          <cell r="I138">
            <v>0</v>
          </cell>
          <cell r="J138">
            <v>0.22749138496874338</v>
          </cell>
          <cell r="K138">
            <v>1.1307026265353182E-2</v>
          </cell>
          <cell r="L138">
            <v>4.8907623425813451E-3</v>
          </cell>
          <cell r="M138">
            <v>-0.24368917357667791</v>
          </cell>
          <cell r="N138">
            <v>-0.24368917357667791</v>
          </cell>
          <cell r="O138">
            <v>0</v>
          </cell>
          <cell r="P138">
            <v>0</v>
          </cell>
          <cell r="Q138">
            <v>0.25176030734643112</v>
          </cell>
          <cell r="R138">
            <v>6.4685896563138057E-4</v>
          </cell>
          <cell r="S138">
            <v>6.1506043518836373E-3</v>
          </cell>
          <cell r="T138">
            <v>9.1482846518547989E-3</v>
          </cell>
          <cell r="U138">
            <v>-0.26770605531580094</v>
          </cell>
          <cell r="V138">
            <v>0</v>
          </cell>
          <cell r="W138">
            <v>0</v>
          </cell>
          <cell r="X138">
            <v>0.25295133475897685</v>
          </cell>
          <cell r="Y138">
            <v>-4.9102936728884217E-5</v>
          </cell>
          <cell r="Z138">
            <v>-0.25290223182224797</v>
          </cell>
          <cell r="AA138">
            <v>0.25237185694176772</v>
          </cell>
          <cell r="AB138">
            <v>-0.25237185694176772</v>
          </cell>
          <cell r="AC138">
            <v>0</v>
          </cell>
          <cell r="AD138">
            <v>0</v>
          </cell>
          <cell r="AE138">
            <v>0.23977812726816719</v>
          </cell>
          <cell r="AF138">
            <v>-0.23977812726816719</v>
          </cell>
          <cell r="AG138">
            <v>0.23769191599348244</v>
          </cell>
        </row>
        <row r="139">
          <cell r="B139" t="str">
            <v>S086 - ROBINSON KERINCI</v>
          </cell>
          <cell r="C139">
            <v>0</v>
          </cell>
          <cell r="D139">
            <v>0</v>
          </cell>
          <cell r="E139">
            <v>0.12263591219139962</v>
          </cell>
          <cell r="F139">
            <v>1.0645082346368143E-2</v>
          </cell>
          <cell r="G139">
            <v>1.7608410708184835E-2</v>
          </cell>
          <cell r="H139">
            <v>-0.1508894052459526</v>
          </cell>
          <cell r="I139">
            <v>0</v>
          </cell>
          <cell r="J139">
            <v>0.14251248947687242</v>
          </cell>
          <cell r="K139">
            <v>9.4407143950211991E-4</v>
          </cell>
          <cell r="L139">
            <v>4.0315882416280535E-3</v>
          </cell>
          <cell r="M139">
            <v>-0.1474881491580026</v>
          </cell>
          <cell r="N139">
            <v>-0.1474881491580026</v>
          </cell>
          <cell r="O139">
            <v>0</v>
          </cell>
          <cell r="P139">
            <v>0</v>
          </cell>
          <cell r="Q139">
            <v>0.15166385498079935</v>
          </cell>
          <cell r="R139">
            <v>8.5405456330539531E-4</v>
          </cell>
          <cell r="S139">
            <v>6.1261537842799418E-4</v>
          </cell>
          <cell r="T139">
            <v>2.7830827011757764E-3</v>
          </cell>
          <cell r="U139">
            <v>-0.15591360762370851</v>
          </cell>
          <cell r="V139">
            <v>0</v>
          </cell>
          <cell r="W139">
            <v>0</v>
          </cell>
          <cell r="X139">
            <v>0.1572334946786354</v>
          </cell>
          <cell r="Y139">
            <v>-1.4169331939824503E-3</v>
          </cell>
          <cell r="Z139">
            <v>-0.15581656148465295</v>
          </cell>
          <cell r="AA139">
            <v>0.15576421551046177</v>
          </cell>
          <cell r="AB139">
            <v>-0.15576421551046177</v>
          </cell>
          <cell r="AC139">
            <v>0</v>
          </cell>
          <cell r="AD139">
            <v>0</v>
          </cell>
          <cell r="AE139">
            <v>0.13537143115743766</v>
          </cell>
          <cell r="AF139">
            <v>-0.13537143115743766</v>
          </cell>
          <cell r="AG139">
            <v>0.13400592537187422</v>
          </cell>
        </row>
        <row r="140">
          <cell r="B140" t="str">
            <v>S088 - ROBINSON PAYA KUMBUH</v>
          </cell>
          <cell r="C140">
            <v>0</v>
          </cell>
          <cell r="D140">
            <v>0</v>
          </cell>
          <cell r="E140">
            <v>8.8942478828752128E-2</v>
          </cell>
          <cell r="F140">
            <v>6.3694420539456148E-3</v>
          </cell>
          <cell r="G140">
            <v>4.2502028772615857E-2</v>
          </cell>
          <cell r="H140">
            <v>-0.1378139496553136</v>
          </cell>
          <cell r="I140">
            <v>0</v>
          </cell>
          <cell r="J140">
            <v>0.14443836840766114</v>
          </cell>
          <cell r="K140">
            <v>1.1248088638454723E-4</v>
          </cell>
          <cell r="L140">
            <v>-1.2085218659452501E-3</v>
          </cell>
          <cell r="M140">
            <v>-0.14334232742810044</v>
          </cell>
          <cell r="N140">
            <v>-0.14334232742810044</v>
          </cell>
          <cell r="O140">
            <v>0</v>
          </cell>
          <cell r="P140">
            <v>0</v>
          </cell>
          <cell r="Q140">
            <v>9.0745749982030957E-2</v>
          </cell>
          <cell r="R140">
            <v>7.6070662816897505E-4</v>
          </cell>
          <cell r="S140">
            <v>1.4095963110430654E-3</v>
          </cell>
          <cell r="T140">
            <v>5.5739952145959198E-2</v>
          </cell>
          <cell r="U140">
            <v>-0.1486560050672022</v>
          </cell>
          <cell r="V140">
            <v>0</v>
          </cell>
          <cell r="W140">
            <v>0</v>
          </cell>
          <cell r="X140">
            <v>0.14320730143850419</v>
          </cell>
          <cell r="Y140">
            <v>-2.9445092582472687E-3</v>
          </cell>
          <cell r="Z140">
            <v>-0.14026279218025692</v>
          </cell>
          <cell r="AA140">
            <v>0.12786249598429783</v>
          </cell>
          <cell r="AB140">
            <v>-0.12786249598429783</v>
          </cell>
          <cell r="AC140">
            <v>0</v>
          </cell>
          <cell r="AD140">
            <v>0</v>
          </cell>
          <cell r="AE140">
            <v>0.106192735747281</v>
          </cell>
          <cell r="AF140">
            <v>-0.106192735747281</v>
          </cell>
          <cell r="AG140">
            <v>0.106192735747281</v>
          </cell>
        </row>
        <row r="141">
          <cell r="B141" t="str">
            <v>S089 - ROBINSON TEBING TINGGI</v>
          </cell>
          <cell r="C141">
            <v>0</v>
          </cell>
          <cell r="D141">
            <v>0</v>
          </cell>
          <cell r="E141">
            <v>0.10355144125401755</v>
          </cell>
          <cell r="F141">
            <v>2.6472494117256995E-3</v>
          </cell>
          <cell r="G141">
            <v>-4.3851034685530726E-3</v>
          </cell>
          <cell r="H141">
            <v>-0.10181358719719018</v>
          </cell>
          <cell r="I141">
            <v>0</v>
          </cell>
          <cell r="J141">
            <v>0.10095905050541257</v>
          </cell>
          <cell r="K141">
            <v>1.3062453991008541E-2</v>
          </cell>
          <cell r="L141">
            <v>1.3764841135584946E-2</v>
          </cell>
          <cell r="M141">
            <v>-0.12778634563200605</v>
          </cell>
          <cell r="N141">
            <v>-0.12778634563200605</v>
          </cell>
          <cell r="O141">
            <v>0</v>
          </cell>
          <cell r="P141">
            <v>0</v>
          </cell>
          <cell r="Q141">
            <v>0.1489345463711885</v>
          </cell>
          <cell r="R141">
            <v>1.3326152004856651E-3</v>
          </cell>
          <cell r="S141">
            <v>6.3496189683032167E-4</v>
          </cell>
          <cell r="T141">
            <v>-5.5738494736132238E-4</v>
          </cell>
          <cell r="U141">
            <v>-0.15034473852114316</v>
          </cell>
          <cell r="V141">
            <v>0</v>
          </cell>
          <cell r="W141">
            <v>0</v>
          </cell>
          <cell r="X141">
            <v>0.14710654001607359</v>
          </cell>
          <cell r="Y141">
            <v>-1.5979493064331995E-3</v>
          </cell>
          <cell r="Z141">
            <v>-0.1455085907096404</v>
          </cell>
          <cell r="AA141">
            <v>0.14606709649380201</v>
          </cell>
          <cell r="AB141">
            <v>-0.14606709649380201</v>
          </cell>
          <cell r="AC141">
            <v>0</v>
          </cell>
          <cell r="AD141">
            <v>0</v>
          </cell>
          <cell r="AE141">
            <v>0.13919145550551676</v>
          </cell>
          <cell r="AF141">
            <v>-0.13919145550551676</v>
          </cell>
          <cell r="AG141">
            <v>0.14101859642693507</v>
          </cell>
        </row>
        <row r="142">
          <cell r="B142" t="str">
            <v>S090 - ROBINSON KOTA BUMI</v>
          </cell>
          <cell r="C142">
            <v>0</v>
          </cell>
          <cell r="D142">
            <v>0</v>
          </cell>
          <cell r="E142">
            <v>0.17846123359548763</v>
          </cell>
          <cell r="F142">
            <v>1.1410934136846795E-3</v>
          </cell>
          <cell r="G142">
            <v>2.6674449564655589E-2</v>
          </cell>
          <cell r="H142">
            <v>-0.2062767765738279</v>
          </cell>
          <cell r="I142">
            <v>0</v>
          </cell>
          <cell r="J142">
            <v>0.39289884163682465</v>
          </cell>
          <cell r="K142">
            <v>-2.1970011790879762E-2</v>
          </cell>
          <cell r="L142">
            <v>-7.1643322528108788E-3</v>
          </cell>
          <cell r="M142">
            <v>-0.36376449759313401</v>
          </cell>
          <cell r="N142">
            <v>-0.36376449759313401</v>
          </cell>
          <cell r="O142">
            <v>0</v>
          </cell>
          <cell r="P142">
            <v>0</v>
          </cell>
          <cell r="Q142">
            <v>0.21752540750707833</v>
          </cell>
          <cell r="R142">
            <v>-3.4458492221547954E-4</v>
          </cell>
          <cell r="S142">
            <v>-0.10973804861656837</v>
          </cell>
          <cell r="T142">
            <v>-0.91586950203147277</v>
          </cell>
          <cell r="U142">
            <v>0.80842672806317828</v>
          </cell>
          <cell r="V142">
            <v>0</v>
          </cell>
          <cell r="W142">
            <v>0</v>
          </cell>
          <cell r="X142">
            <v>-0.84640883091689101</v>
          </cell>
          <cell r="Y142">
            <v>-2.2641300400510045E-2</v>
          </cell>
          <cell r="Z142">
            <v>0.86905013131740105</v>
          </cell>
          <cell r="AA142">
            <v>-0.81323036264066872</v>
          </cell>
          <cell r="AB142">
            <v>0.81323036264066872</v>
          </cell>
          <cell r="AC142">
            <v>0</v>
          </cell>
          <cell r="AD142">
            <v>0</v>
          </cell>
          <cell r="AE142">
            <v>-0.79393814592718315</v>
          </cell>
          <cell r="AF142">
            <v>0.79393814592718315</v>
          </cell>
          <cell r="AG142">
            <v>-0.79393814592718315</v>
          </cell>
        </row>
        <row r="143">
          <cell r="B143" t="str">
            <v>S097 - ROBINSON PADALARANG</v>
          </cell>
          <cell r="C143">
            <v>0</v>
          </cell>
          <cell r="D143">
            <v>0</v>
          </cell>
          <cell r="E143">
            <v>0.12738279440459588</v>
          </cell>
          <cell r="F143">
            <v>2.0356528635195881E-4</v>
          </cell>
          <cell r="G143">
            <v>-3.7242506964074718E-4</v>
          </cell>
          <cell r="H143">
            <v>-0.12721393462130709</v>
          </cell>
          <cell r="I143">
            <v>0</v>
          </cell>
          <cell r="J143">
            <v>0.18981767940259808</v>
          </cell>
          <cell r="K143">
            <v>-1.0927824090139093E-2</v>
          </cell>
          <cell r="L143">
            <v>-6.8830984650579685E-3</v>
          </cell>
          <cell r="M143">
            <v>-0.17200675684740102</v>
          </cell>
          <cell r="N143">
            <v>-0.17200675684740102</v>
          </cell>
          <cell r="O143">
            <v>0</v>
          </cell>
          <cell r="P143">
            <v>0</v>
          </cell>
          <cell r="Q143">
            <v>7.5204461624017269E-2</v>
          </cell>
          <cell r="R143">
            <v>4.1616919301327993E-4</v>
          </cell>
          <cell r="S143">
            <v>-8.0226252774390772E-3</v>
          </cell>
          <cell r="T143">
            <v>-2.4108326194907895E-2</v>
          </cell>
          <cell r="U143">
            <v>-4.3489679344683577E-2</v>
          </cell>
          <cell r="V143">
            <v>0</v>
          </cell>
          <cell r="W143">
            <v>0</v>
          </cell>
          <cell r="X143">
            <v>5.4903106895462538E-2</v>
          </cell>
          <cell r="Y143">
            <v>-2.6231466638179313E-2</v>
          </cell>
          <cell r="Z143">
            <v>-2.8671640257283224E-2</v>
          </cell>
          <cell r="AA143">
            <v>3.3308542533791154E-2</v>
          </cell>
          <cell r="AB143">
            <v>-3.3308542533791154E-2</v>
          </cell>
          <cell r="AC143">
            <v>0</v>
          </cell>
          <cell r="AD143">
            <v>0</v>
          </cell>
          <cell r="AE143">
            <v>3.974405773221662E-2</v>
          </cell>
          <cell r="AF143">
            <v>-3.974405773221662E-2</v>
          </cell>
          <cell r="AG143">
            <v>4.0552053864676502E-2</v>
          </cell>
        </row>
        <row r="144">
          <cell r="B144" t="str">
            <v>S099 - ROBINSON GARUT</v>
          </cell>
          <cell r="C144">
            <v>0</v>
          </cell>
          <cell r="D144">
            <v>0</v>
          </cell>
          <cell r="E144">
            <v>0.19170474338537716</v>
          </cell>
          <cell r="F144">
            <v>-4.2894721976458883E-3</v>
          </cell>
          <cell r="G144">
            <v>0.12513078116866572</v>
          </cell>
          <cell r="H144">
            <v>-0.31254605235639699</v>
          </cell>
          <cell r="I144">
            <v>0</v>
          </cell>
          <cell r="J144">
            <v>0.30983648760436655</v>
          </cell>
          <cell r="K144">
            <v>-3.9200740547557511E-3</v>
          </cell>
          <cell r="L144">
            <v>-8.2041729794332663E-3</v>
          </cell>
          <cell r="M144">
            <v>-0.29771224057017753</v>
          </cell>
          <cell r="N144">
            <v>-0.29771224057017753</v>
          </cell>
          <cell r="O144">
            <v>0</v>
          </cell>
          <cell r="P144">
            <v>0</v>
          </cell>
          <cell r="Q144">
            <v>0.24372470481137598</v>
          </cell>
          <cell r="R144">
            <v>-2.2293717134744817E-3</v>
          </cell>
          <cell r="S144">
            <v>-1.415874233202663E-3</v>
          </cell>
          <cell r="T144">
            <v>1.4541119879952713E-2</v>
          </cell>
          <cell r="U144">
            <v>-0.25462057874465155</v>
          </cell>
          <cell r="V144">
            <v>0</v>
          </cell>
          <cell r="W144">
            <v>0</v>
          </cell>
          <cell r="X144">
            <v>0.24147628141720867</v>
          </cell>
          <cell r="Y144">
            <v>-1.4027853959704129E-3</v>
          </cell>
          <cell r="Z144">
            <v>-0.24007349602123826</v>
          </cell>
          <cell r="AA144">
            <v>0.2384205654748093</v>
          </cell>
          <cell r="AB144">
            <v>-0.2384205654748093</v>
          </cell>
          <cell r="AC144">
            <v>0</v>
          </cell>
          <cell r="AD144">
            <v>0</v>
          </cell>
          <cell r="AE144">
            <v>0.22993201894247184</v>
          </cell>
          <cell r="AF144">
            <v>-0.22993201894247184</v>
          </cell>
          <cell r="AG144">
            <v>0.22865805093173852</v>
          </cell>
        </row>
        <row r="145">
          <cell r="B145" t="str">
            <v>S100 - ROBINSON CIREBON</v>
          </cell>
          <cell r="C145">
            <v>0</v>
          </cell>
          <cell r="D145">
            <v>0</v>
          </cell>
          <cell r="E145">
            <v>0.32832055757171447</v>
          </cell>
          <cell r="F145">
            <v>-8.5465071604108878E-3</v>
          </cell>
          <cell r="G145">
            <v>-0.15994773993767158</v>
          </cell>
          <cell r="H145">
            <v>-0.15982631047363199</v>
          </cell>
          <cell r="I145">
            <v>0</v>
          </cell>
          <cell r="J145">
            <v>0.23966772224825497</v>
          </cell>
          <cell r="K145">
            <v>-1.2728816089940947E-2</v>
          </cell>
          <cell r="L145">
            <v>-2.2290768898781399E-3</v>
          </cell>
          <cell r="M145">
            <v>-0.22470982926843588</v>
          </cell>
          <cell r="N145">
            <v>-0.22470982926843588</v>
          </cell>
          <cell r="O145">
            <v>0</v>
          </cell>
          <cell r="P145">
            <v>0</v>
          </cell>
          <cell r="Q145">
            <v>0.13602968075159719</v>
          </cell>
          <cell r="R145">
            <v>1.4156186191965348E-3</v>
          </cell>
          <cell r="S145">
            <v>8.1251026666923076E-5</v>
          </cell>
          <cell r="T145">
            <v>5.6836978479820333E-3</v>
          </cell>
          <cell r="U145">
            <v>-0.14321024824544268</v>
          </cell>
          <cell r="V145">
            <v>0</v>
          </cell>
          <cell r="W145">
            <v>0</v>
          </cell>
          <cell r="X145">
            <v>0.14608836062263009</v>
          </cell>
          <cell r="Y145">
            <v>1.1227907005681437E-3</v>
          </cell>
          <cell r="Z145">
            <v>-0.14721115132319823</v>
          </cell>
          <cell r="AA145">
            <v>0.14769912028482729</v>
          </cell>
          <cell r="AB145">
            <v>-0.14769912028482729</v>
          </cell>
          <cell r="AC145">
            <v>0</v>
          </cell>
          <cell r="AD145">
            <v>0</v>
          </cell>
          <cell r="AE145">
            <v>0.14790341067211571</v>
          </cell>
          <cell r="AF145">
            <v>-0.14790341067211571</v>
          </cell>
          <cell r="AG145">
            <v>0.14779939942960785</v>
          </cell>
        </row>
        <row r="146">
          <cell r="B146" t="str">
            <v>S101 - ROBINSON LAMPUNG</v>
          </cell>
          <cell r="C146">
            <v>0</v>
          </cell>
          <cell r="D146">
            <v>0</v>
          </cell>
          <cell r="E146">
            <v>0.16309732958230166</v>
          </cell>
          <cell r="F146">
            <v>1.3803224479818355E-3</v>
          </cell>
          <cell r="G146">
            <v>1.1892691763075669E-2</v>
          </cell>
          <cell r="H146">
            <v>-0.17637034379335917</v>
          </cell>
          <cell r="I146">
            <v>0</v>
          </cell>
          <cell r="J146">
            <v>0.14025312059186645</v>
          </cell>
          <cell r="K146">
            <v>1.7650108857820979E-3</v>
          </cell>
          <cell r="L146">
            <v>-3.6515110533278938E-3</v>
          </cell>
          <cell r="M146">
            <v>-0.13836662042432066</v>
          </cell>
          <cell r="N146">
            <v>-0.13836662042432066</v>
          </cell>
          <cell r="O146">
            <v>0</v>
          </cell>
          <cell r="P146">
            <v>0</v>
          </cell>
          <cell r="Q146">
            <v>0.1416775610503973</v>
          </cell>
          <cell r="R146">
            <v>8.8136661475415878E-4</v>
          </cell>
          <cell r="S146">
            <v>-2.244555295920915E-2</v>
          </cell>
          <cell r="T146">
            <v>-0.23525004838977265</v>
          </cell>
          <cell r="U146">
            <v>0.11513667368383035</v>
          </cell>
          <cell r="V146">
            <v>0</v>
          </cell>
          <cell r="W146">
            <v>0</v>
          </cell>
          <cell r="X146">
            <v>-0.11165955054396914</v>
          </cell>
          <cell r="Y146">
            <v>-5.4333479257320377E-2</v>
          </cell>
          <cell r="Z146">
            <v>0.16599302980128952</v>
          </cell>
          <cell r="AA146">
            <v>-0.15659802078345988</v>
          </cell>
          <cell r="AB146">
            <v>0.15659802078345988</v>
          </cell>
          <cell r="AC146">
            <v>0</v>
          </cell>
          <cell r="AD146">
            <v>0</v>
          </cell>
          <cell r="AE146">
            <v>-0.14288855349100296</v>
          </cell>
          <cell r="AF146">
            <v>0.14288855349100296</v>
          </cell>
          <cell r="AG146">
            <v>-0.13894367864837098</v>
          </cell>
        </row>
        <row r="147">
          <cell r="B147" t="str">
            <v>S102 - ROBINSON KEBAYORAN LAMA</v>
          </cell>
          <cell r="C147">
            <v>0</v>
          </cell>
          <cell r="D147">
            <v>0</v>
          </cell>
          <cell r="E147">
            <v>0.16025489876938773</v>
          </cell>
          <cell r="F147">
            <v>3.8171278742367976E-3</v>
          </cell>
          <cell r="G147">
            <v>2.9554516630072192E-2</v>
          </cell>
          <cell r="H147">
            <v>-0.19362654327369672</v>
          </cell>
          <cell r="I147">
            <v>0</v>
          </cell>
          <cell r="J147">
            <v>0.18221443349154579</v>
          </cell>
          <cell r="K147">
            <v>2.8673754122336415E-3</v>
          </cell>
          <cell r="L147">
            <v>1.2464963378906735E-3</v>
          </cell>
          <cell r="M147">
            <v>-0.1863283052416701</v>
          </cell>
          <cell r="N147">
            <v>-0.1863283052416701</v>
          </cell>
          <cell r="O147">
            <v>0</v>
          </cell>
          <cell r="P147">
            <v>0</v>
          </cell>
          <cell r="Q147">
            <v>0.22243327854036657</v>
          </cell>
          <cell r="R147">
            <v>-1.0036490057439285E-3</v>
          </cell>
          <cell r="S147">
            <v>-2.3010485746707832E-4</v>
          </cell>
          <cell r="T147">
            <v>4.3250336934901878E-3</v>
          </cell>
          <cell r="U147">
            <v>-0.22552455837064575</v>
          </cell>
          <cell r="V147">
            <v>0</v>
          </cell>
          <cell r="W147">
            <v>0</v>
          </cell>
          <cell r="X147">
            <v>0.21676364220279304</v>
          </cell>
          <cell r="Y147">
            <v>-3.5530989566776028E-4</v>
          </cell>
          <cell r="Z147">
            <v>-0.21640833230712528</v>
          </cell>
          <cell r="AA147">
            <v>0.21560121691742329</v>
          </cell>
          <cell r="AB147">
            <v>-0.21560121691742329</v>
          </cell>
          <cell r="AC147">
            <v>0</v>
          </cell>
          <cell r="AD147">
            <v>0</v>
          </cell>
          <cell r="AE147">
            <v>0.20657063987846219</v>
          </cell>
          <cell r="AF147">
            <v>-0.20657063987846219</v>
          </cell>
          <cell r="AG147">
            <v>0.20511546508370068</v>
          </cell>
        </row>
        <row r="148">
          <cell r="B148" t="str">
            <v>S103 - ROBINSON SORONG</v>
          </cell>
          <cell r="C148">
            <v>0</v>
          </cell>
          <cell r="D148">
            <v>0</v>
          </cell>
          <cell r="E148">
            <v>0.24006296116163703</v>
          </cell>
          <cell r="F148">
            <v>2.5144609272498286E-3</v>
          </cell>
          <cell r="G148">
            <v>4.208797131211417E-3</v>
          </cell>
          <cell r="H148">
            <v>-0.24678621922009827</v>
          </cell>
          <cell r="I148">
            <v>0</v>
          </cell>
          <cell r="J148">
            <v>0.24237623032202626</v>
          </cell>
          <cell r="K148">
            <v>1.2241125169781542E-3</v>
          </cell>
          <cell r="L148">
            <v>8.2922842258173479E-4</v>
          </cell>
          <cell r="M148">
            <v>-0.24442957126158615</v>
          </cell>
          <cell r="N148">
            <v>-0.24442957126158615</v>
          </cell>
          <cell r="O148">
            <v>0</v>
          </cell>
          <cell r="P148">
            <v>0</v>
          </cell>
          <cell r="Q148">
            <v>0.25026308716207046</v>
          </cell>
          <cell r="R148">
            <v>2.0760362644645092E-4</v>
          </cell>
          <cell r="S148">
            <v>6.9822011309333964E-4</v>
          </cell>
          <cell r="T148">
            <v>-9.9888286123950287E-5</v>
          </cell>
          <cell r="U148">
            <v>-0.2510690226154863</v>
          </cell>
          <cell r="V148">
            <v>0</v>
          </cell>
          <cell r="W148">
            <v>0</v>
          </cell>
          <cell r="X148">
            <v>0.24720490187123212</v>
          </cell>
          <cell r="Y148">
            <v>4.8821468347937103E-4</v>
          </cell>
          <cell r="Z148">
            <v>-0.24769311655471149</v>
          </cell>
          <cell r="AA148">
            <v>0.2458930781208982</v>
          </cell>
          <cell r="AB148">
            <v>-0.2458930781208982</v>
          </cell>
          <cell r="AC148">
            <v>0</v>
          </cell>
          <cell r="AD148">
            <v>0</v>
          </cell>
          <cell r="AE148">
            <v>0.24401205541038776</v>
          </cell>
          <cell r="AF148">
            <v>-0.24401205541038776</v>
          </cell>
          <cell r="AG148">
            <v>0.24324043437047654</v>
          </cell>
        </row>
        <row r="149">
          <cell r="B149" t="str">
            <v>S105 - ROBINSON PARUNG</v>
          </cell>
          <cell r="C149">
            <v>0</v>
          </cell>
          <cell r="D149">
            <v>0</v>
          </cell>
          <cell r="E149">
            <v>0.19157968461502653</v>
          </cell>
          <cell r="F149">
            <v>3.0382043868351638E-3</v>
          </cell>
          <cell r="G149">
            <v>3.6581159178617123E-2</v>
          </cell>
          <cell r="H149">
            <v>-0.23119904818047882</v>
          </cell>
          <cell r="I149">
            <v>0</v>
          </cell>
          <cell r="J149">
            <v>0.3091278335342732</v>
          </cell>
          <cell r="K149">
            <v>-5.3483093065199716E-3</v>
          </cell>
          <cell r="L149">
            <v>-6.2142851474519256E-3</v>
          </cell>
          <cell r="M149">
            <v>-0.2975652390803013</v>
          </cell>
          <cell r="N149">
            <v>-0.2975652390803013</v>
          </cell>
          <cell r="O149">
            <v>0</v>
          </cell>
          <cell r="P149">
            <v>0</v>
          </cell>
          <cell r="Q149">
            <v>0.17697926067629963</v>
          </cell>
          <cell r="R149">
            <v>8.9111897214250169E-4</v>
          </cell>
          <cell r="S149">
            <v>-2.8587854773060029E-4</v>
          </cell>
          <cell r="T149">
            <v>-4.5787777175284317E-3</v>
          </cell>
          <cell r="U149">
            <v>-0.1730057233831831</v>
          </cell>
          <cell r="V149">
            <v>0</v>
          </cell>
          <cell r="W149">
            <v>0</v>
          </cell>
          <cell r="X149">
            <v>0.17245403009596788</v>
          </cell>
          <cell r="Y149">
            <v>-3.8961815350640222E-2</v>
          </cell>
          <cell r="Z149">
            <v>-0.13349221474532766</v>
          </cell>
          <cell r="AA149">
            <v>0.1354875942576958</v>
          </cell>
          <cell r="AB149">
            <v>-0.1354875942576958</v>
          </cell>
          <cell r="AC149">
            <v>0</v>
          </cell>
          <cell r="AD149">
            <v>0</v>
          </cell>
          <cell r="AE149">
            <v>0.1380532757216843</v>
          </cell>
          <cell r="AF149">
            <v>-0.1380532757216843</v>
          </cell>
          <cell r="AG149">
            <v>0.13925493556499116</v>
          </cell>
        </row>
        <row r="150">
          <cell r="B150" t="str">
            <v>S106 - ROBINSON CIBADAK</v>
          </cell>
          <cell r="C150">
            <v>0</v>
          </cell>
          <cell r="D150">
            <v>0</v>
          </cell>
          <cell r="E150">
            <v>0.36691563186349069</v>
          </cell>
          <cell r="F150">
            <v>-2.0993684409787605E-2</v>
          </cell>
          <cell r="G150">
            <v>-0.16072905819390815</v>
          </cell>
          <cell r="H150">
            <v>-0.18519288925979493</v>
          </cell>
          <cell r="I150">
            <v>0</v>
          </cell>
          <cell r="J150">
            <v>0.18246158063177725</v>
          </cell>
          <cell r="K150">
            <v>4.0559664351455527E-3</v>
          </cell>
          <cell r="L150">
            <v>-5.1632844441188153E-3</v>
          </cell>
          <cell r="M150">
            <v>-0.18135426262280399</v>
          </cell>
          <cell r="N150">
            <v>-0.18135426262280399</v>
          </cell>
          <cell r="O150">
            <v>0</v>
          </cell>
          <cell r="P150">
            <v>0</v>
          </cell>
          <cell r="Q150">
            <v>0.196011638409121</v>
          </cell>
          <cell r="R150">
            <v>7.5536548758886601E-5</v>
          </cell>
          <cell r="S150">
            <v>2.8710512759808071E-3</v>
          </cell>
          <cell r="T150">
            <v>7.8433646356375619E-3</v>
          </cell>
          <cell r="U150">
            <v>-0.20680159086949826</v>
          </cell>
          <cell r="V150">
            <v>0</v>
          </cell>
          <cell r="W150">
            <v>0</v>
          </cell>
          <cell r="X150">
            <v>0.20318620998732656</v>
          </cell>
          <cell r="Y150">
            <v>1.1670761245793082E-3</v>
          </cell>
          <cell r="Z150">
            <v>-0.20435328611190587</v>
          </cell>
          <cell r="AA150">
            <v>0.20432013630639162</v>
          </cell>
          <cell r="AB150">
            <v>-0.20432013630639162</v>
          </cell>
          <cell r="AC150">
            <v>0</v>
          </cell>
          <cell r="AD150">
            <v>0</v>
          </cell>
          <cell r="AE150">
            <v>0.20071100667239974</v>
          </cell>
          <cell r="AF150">
            <v>-0.20071100667239974</v>
          </cell>
          <cell r="AG150">
            <v>0.20014219060604813</v>
          </cell>
        </row>
        <row r="151">
          <cell r="B151" t="str">
            <v>S107 - ROBINSON CIBINONG</v>
          </cell>
          <cell r="C151">
            <v>0</v>
          </cell>
          <cell r="D151">
            <v>0</v>
          </cell>
          <cell r="E151">
            <v>0.14762262329709236</v>
          </cell>
          <cell r="F151">
            <v>1.0099128807468383E-3</v>
          </cell>
          <cell r="G151">
            <v>7.4987011783489155E-3</v>
          </cell>
          <cell r="H151">
            <v>-0.15613123735618811</v>
          </cell>
          <cell r="I151">
            <v>0</v>
          </cell>
          <cell r="J151">
            <v>0.20162178937128736</v>
          </cell>
          <cell r="K151">
            <v>-5.4702650145576071E-3</v>
          </cell>
          <cell r="L151">
            <v>-5.783246946292675E-3</v>
          </cell>
          <cell r="M151">
            <v>-0.19036827741043708</v>
          </cell>
          <cell r="N151">
            <v>-0.19036827741043708</v>
          </cell>
          <cell r="O151">
            <v>0</v>
          </cell>
          <cell r="P151">
            <v>0</v>
          </cell>
          <cell r="Q151">
            <v>0.12177117502409124</v>
          </cell>
          <cell r="R151">
            <v>5.2312908197656161E-4</v>
          </cell>
          <cell r="S151">
            <v>-1.6705736957213085E-3</v>
          </cell>
          <cell r="T151">
            <v>-3.7498689163260462E-3</v>
          </cell>
          <cell r="U151">
            <v>-0.11687386149402045</v>
          </cell>
          <cell r="V151">
            <v>0</v>
          </cell>
          <cell r="W151">
            <v>0</v>
          </cell>
          <cell r="X151">
            <v>0.12041498659175823</v>
          </cell>
          <cell r="Y151">
            <v>6.9654359063391069E-4</v>
          </cell>
          <cell r="Z151">
            <v>-0.12111153018239214</v>
          </cell>
          <cell r="AA151">
            <v>0.18802926016516031</v>
          </cell>
          <cell r="AB151">
            <v>-0.18802926016516031</v>
          </cell>
          <cell r="AC151">
            <v>0</v>
          </cell>
          <cell r="AD151">
            <v>0</v>
          </cell>
          <cell r="AE151">
            <v>0.2873080467487828</v>
          </cell>
          <cell r="AF151">
            <v>-0.2873080467487828</v>
          </cell>
          <cell r="AG151">
            <v>0.28464603880080647</v>
          </cell>
        </row>
        <row r="152">
          <cell r="B152" t="str">
            <v>S109 - ROBINSON KLENDER</v>
          </cell>
          <cell r="C152">
            <v>0</v>
          </cell>
          <cell r="D152">
            <v>0</v>
          </cell>
          <cell r="E152">
            <v>0.12354516887135923</v>
          </cell>
          <cell r="F152">
            <v>6.0165407807795251E-3</v>
          </cell>
          <cell r="G152">
            <v>1.7984197401033242E-2</v>
          </cell>
          <cell r="H152">
            <v>-0.147545907053172</v>
          </cell>
          <cell r="I152">
            <v>0</v>
          </cell>
          <cell r="J152">
            <v>0.13416632165750164</v>
          </cell>
          <cell r="K152">
            <v>-1.8767915100631472E-3</v>
          </cell>
          <cell r="L152">
            <v>1.1761290165451244E-3</v>
          </cell>
          <cell r="M152">
            <v>-0.13346565916398362</v>
          </cell>
          <cell r="N152">
            <v>-0.13346565916398362</v>
          </cell>
          <cell r="O152">
            <v>0</v>
          </cell>
          <cell r="P152">
            <v>0</v>
          </cell>
          <cell r="Q152">
            <v>0.13170509035354144</v>
          </cell>
          <cell r="R152">
            <v>-1.0212628565614557E-4</v>
          </cell>
          <cell r="S152">
            <v>-2.299686771728926E-3</v>
          </cell>
          <cell r="T152">
            <v>9.0964698904907604E-3</v>
          </cell>
          <cell r="U152">
            <v>-0.13839974718664713</v>
          </cell>
          <cell r="V152">
            <v>0</v>
          </cell>
          <cell r="W152">
            <v>0</v>
          </cell>
          <cell r="X152">
            <v>0.13382898886483144</v>
          </cell>
          <cell r="Y152">
            <v>4.3233761907046642E-4</v>
          </cell>
          <cell r="Z152">
            <v>-0.1342613264839019</v>
          </cell>
          <cell r="AA152">
            <v>0.13516174336190898</v>
          </cell>
          <cell r="AB152">
            <v>-0.13516174336190898</v>
          </cell>
          <cell r="AC152">
            <v>0</v>
          </cell>
          <cell r="AD152">
            <v>0</v>
          </cell>
          <cell r="AE152">
            <v>0.13063525314577082</v>
          </cell>
          <cell r="AF152">
            <v>-0.13063525314577082</v>
          </cell>
          <cell r="AG152">
            <v>0.13104639364086895</v>
          </cell>
        </row>
        <row r="153">
          <cell r="B153" t="str">
            <v>S110 - ROBINSON PEKALONGAN</v>
          </cell>
          <cell r="C153">
            <v>0</v>
          </cell>
          <cell r="D153">
            <v>0</v>
          </cell>
          <cell r="E153">
            <v>0.16932279015174523</v>
          </cell>
          <cell r="F153">
            <v>-1.7788127364955497E-3</v>
          </cell>
          <cell r="G153">
            <v>4.6502057979458389E-3</v>
          </cell>
          <cell r="H153">
            <v>-0.17219418321319552</v>
          </cell>
          <cell r="I153">
            <v>0</v>
          </cell>
          <cell r="J153">
            <v>0.24063994484093748</v>
          </cell>
          <cell r="K153">
            <v>-8.7985649667153831E-3</v>
          </cell>
          <cell r="L153">
            <v>-1.0930365743558157E-2</v>
          </cell>
          <cell r="M153">
            <v>-0.22091101413066394</v>
          </cell>
          <cell r="N153">
            <v>-0.22091101413066394</v>
          </cell>
          <cell r="O153">
            <v>0</v>
          </cell>
          <cell r="P153">
            <v>0</v>
          </cell>
          <cell r="Q153">
            <v>0.11338801396920277</v>
          </cell>
          <cell r="R153">
            <v>1.0140946103776166E-3</v>
          </cell>
          <cell r="S153">
            <v>1.7956824738764449E-3</v>
          </cell>
          <cell r="T153">
            <v>2.3607149839045827E-4</v>
          </cell>
          <cell r="U153">
            <v>-0.11643386255184729</v>
          </cell>
          <cell r="V153">
            <v>0</v>
          </cell>
          <cell r="W153">
            <v>0</v>
          </cell>
          <cell r="X153">
            <v>0.11930778992550475</v>
          </cell>
          <cell r="Y153">
            <v>3.8013544026994917E-4</v>
          </cell>
          <cell r="Z153">
            <v>-0.1196879253657747</v>
          </cell>
          <cell r="AA153">
            <v>0.1204302630739047</v>
          </cell>
          <cell r="AB153">
            <v>-0.1204302630739047</v>
          </cell>
          <cell r="AC153">
            <v>0</v>
          </cell>
          <cell r="AD153">
            <v>0</v>
          </cell>
          <cell r="AE153">
            <v>0.12152054317803558</v>
          </cell>
          <cell r="AF153">
            <v>-0.12152054317803558</v>
          </cell>
          <cell r="AG153">
            <v>0.12490921032425208</v>
          </cell>
        </row>
        <row r="154">
          <cell r="B154" t="str">
            <v>S114 - ROBINSON BOGOR</v>
          </cell>
          <cell r="C154">
            <v>0</v>
          </cell>
          <cell r="D154">
            <v>0</v>
          </cell>
          <cell r="E154">
            <v>0.1662964842034334</v>
          </cell>
          <cell r="F154">
            <v>2.0774487793933649E-3</v>
          </cell>
          <cell r="G154">
            <v>1.917834898210935E-2</v>
          </cell>
          <cell r="H154">
            <v>-0.18755228196493612</v>
          </cell>
          <cell r="I154">
            <v>0</v>
          </cell>
          <cell r="J154">
            <v>0.20740543507791587</v>
          </cell>
          <cell r="K154">
            <v>-4.5974419529699051E-3</v>
          </cell>
          <cell r="L154">
            <v>-5.4140207219010861E-3</v>
          </cell>
          <cell r="M154">
            <v>-0.19739397240304488</v>
          </cell>
          <cell r="N154">
            <v>-0.19739397240304488</v>
          </cell>
          <cell r="O154">
            <v>0</v>
          </cell>
          <cell r="P154">
            <v>0</v>
          </cell>
          <cell r="Q154">
            <v>0.12919701949078399</v>
          </cell>
          <cell r="R154">
            <v>-1.5736529384435261E-3</v>
          </cell>
          <cell r="S154">
            <v>2.6842368666060712E-4</v>
          </cell>
          <cell r="T154">
            <v>4.2112627882383291E-3</v>
          </cell>
          <cell r="U154">
            <v>-0.1321030530272394</v>
          </cell>
          <cell r="V154">
            <v>0</v>
          </cell>
          <cell r="W154">
            <v>0</v>
          </cell>
          <cell r="X154">
            <v>-4.0345997917440243E-2</v>
          </cell>
          <cell r="Y154">
            <v>4.060046108699783E-3</v>
          </cell>
          <cell r="Z154">
            <v>3.628595180874046E-2</v>
          </cell>
          <cell r="AA154">
            <v>-3.0329594601989907E-2</v>
          </cell>
          <cell r="AB154">
            <v>3.0329594601989907E-2</v>
          </cell>
          <cell r="AC154">
            <v>0</v>
          </cell>
          <cell r="AD154">
            <v>0</v>
          </cell>
          <cell r="AE154">
            <v>0.14508882379536311</v>
          </cell>
          <cell r="AF154">
            <v>-0.14508882379536311</v>
          </cell>
          <cell r="AG154">
            <v>0.14150623295215672</v>
          </cell>
        </row>
        <row r="155">
          <cell r="B155" t="str">
            <v>S121 - ROBINSON TAJUR</v>
          </cell>
          <cell r="C155">
            <v>0</v>
          </cell>
          <cell r="D155">
            <v>0</v>
          </cell>
          <cell r="E155">
            <v>0.14604983081270653</v>
          </cell>
          <cell r="F155">
            <v>1.9405249635173205E-3</v>
          </cell>
          <cell r="G155">
            <v>6.808310131953646E-2</v>
          </cell>
          <cell r="H155">
            <v>-0.21607345709576031</v>
          </cell>
          <cell r="I155">
            <v>0</v>
          </cell>
          <cell r="J155">
            <v>0.1748365893128648</v>
          </cell>
          <cell r="K155">
            <v>-4.8559465270048285E-4</v>
          </cell>
          <cell r="L155">
            <v>-2.3779474326768857E-3</v>
          </cell>
          <cell r="M155">
            <v>-0.17197304722748744</v>
          </cell>
          <cell r="N155">
            <v>-0.17197304722748744</v>
          </cell>
          <cell r="O155">
            <v>0</v>
          </cell>
          <cell r="P155">
            <v>0</v>
          </cell>
          <cell r="Q155">
            <v>0.16019088966717934</v>
          </cell>
          <cell r="R155">
            <v>-3.0072639370504195E-4</v>
          </cell>
          <cell r="S155">
            <v>-5.8732115681159325E-4</v>
          </cell>
          <cell r="T155">
            <v>2.3688453727680747E-3</v>
          </cell>
          <cell r="U155">
            <v>-0.16167168748943078</v>
          </cell>
          <cell r="V155">
            <v>0</v>
          </cell>
          <cell r="W155">
            <v>0</v>
          </cell>
          <cell r="X155">
            <v>0.16046324491395625</v>
          </cell>
          <cell r="Y155">
            <v>-2.2016860854501275E-4</v>
          </cell>
          <cell r="Z155">
            <v>-0.16024307630541124</v>
          </cell>
          <cell r="AA155">
            <v>0.13582202474186333</v>
          </cell>
          <cell r="AB155">
            <v>-0.13582202474186333</v>
          </cell>
          <cell r="AC155">
            <v>0</v>
          </cell>
          <cell r="AD155">
            <v>0</v>
          </cell>
          <cell r="AE155">
            <v>0.1094330398944785</v>
          </cell>
          <cell r="AF155">
            <v>-0.1094330398944785</v>
          </cell>
          <cell r="AG155">
            <v>0.10647540054439507</v>
          </cell>
        </row>
        <row r="156">
          <cell r="B156" t="str">
            <v>S124 - ROBINSON CIKUPA</v>
          </cell>
          <cell r="C156">
            <v>0</v>
          </cell>
          <cell r="D156">
            <v>0</v>
          </cell>
          <cell r="E156">
            <v>0.14486518064555826</v>
          </cell>
          <cell r="F156">
            <v>1.9215121330969642E-3</v>
          </cell>
          <cell r="G156">
            <v>1.5204546273861475E-3</v>
          </cell>
          <cell r="H156">
            <v>-0.14830714740604137</v>
          </cell>
          <cell r="I156">
            <v>0</v>
          </cell>
          <cell r="J156">
            <v>0.10949365803937319</v>
          </cell>
          <cell r="K156">
            <v>-5.5481108704457521E-3</v>
          </cell>
          <cell r="L156">
            <v>-5.2428026043182391E-3</v>
          </cell>
          <cell r="M156">
            <v>-9.8702744564609202E-2</v>
          </cell>
          <cell r="N156">
            <v>-9.8702744564609202E-2</v>
          </cell>
          <cell r="O156">
            <v>0</v>
          </cell>
          <cell r="P156">
            <v>0</v>
          </cell>
          <cell r="Q156">
            <v>0.11886310773412045</v>
          </cell>
          <cell r="R156">
            <v>7.5362795275171757E-4</v>
          </cell>
          <cell r="S156">
            <v>9.8119821525662065E-4</v>
          </cell>
          <cell r="T156">
            <v>-1.6349106731136653E-5</v>
          </cell>
          <cell r="U156">
            <v>-0.12058158479539766</v>
          </cell>
          <cell r="V156">
            <v>0</v>
          </cell>
          <cell r="W156">
            <v>0</v>
          </cell>
          <cell r="X156">
            <v>0.11863073853650286</v>
          </cell>
          <cell r="Y156">
            <v>-4.7851632196075605E-2</v>
          </cell>
          <cell r="Z156">
            <v>-7.077910634042725E-2</v>
          </cell>
          <cell r="AA156">
            <v>7.2804619265673526E-2</v>
          </cell>
          <cell r="AB156">
            <v>-7.2804619265673526E-2</v>
          </cell>
          <cell r="AC156">
            <v>0</v>
          </cell>
          <cell r="AD156">
            <v>0</v>
          </cell>
          <cell r="AE156">
            <v>7.4729803221804766E-2</v>
          </cell>
          <cell r="AF156">
            <v>-7.4729803221804766E-2</v>
          </cell>
          <cell r="AG156">
            <v>7.7143224343993566E-2</v>
          </cell>
        </row>
        <row r="157">
          <cell r="B157" t="str">
            <v>S125 - ROBINSON JATINEGARA II</v>
          </cell>
          <cell r="C157">
            <v>0</v>
          </cell>
          <cell r="D157">
            <v>0</v>
          </cell>
          <cell r="E157">
            <v>0.14473967603106336</v>
          </cell>
          <cell r="F157">
            <v>8.3969793206028764E-3</v>
          </cell>
          <cell r="G157">
            <v>3.4141236200680158E-3</v>
          </cell>
          <cell r="H157">
            <v>-0.15655077897173425</v>
          </cell>
          <cell r="I157">
            <v>0</v>
          </cell>
          <cell r="J157">
            <v>0.15822821365164016</v>
          </cell>
          <cell r="K157">
            <v>9.5608910226066546E-4</v>
          </cell>
          <cell r="L157">
            <v>-2.7881489871862397E-3</v>
          </cell>
          <cell r="M157">
            <v>-0.15639615376671459</v>
          </cell>
          <cell r="N157">
            <v>-0.15639615376671459</v>
          </cell>
          <cell r="O157">
            <v>0</v>
          </cell>
          <cell r="P157">
            <v>0</v>
          </cell>
          <cell r="Q157">
            <v>0.16029935077612878</v>
          </cell>
          <cell r="R157">
            <v>1.0146323434012949E-3</v>
          </cell>
          <cell r="S157">
            <v>-1.4642675222387963E-2</v>
          </cell>
          <cell r="T157">
            <v>-3.2866656680292441E-2</v>
          </cell>
          <cell r="U157">
            <v>-0.11380465121684967</v>
          </cell>
          <cell r="V157">
            <v>0</v>
          </cell>
          <cell r="W157">
            <v>0</v>
          </cell>
          <cell r="X157">
            <v>0.13854032788694656</v>
          </cell>
          <cell r="Y157">
            <v>-2.2059107243433684E-3</v>
          </cell>
          <cell r="Z157">
            <v>-0.13633441716260319</v>
          </cell>
          <cell r="AA157">
            <v>0.1025217894398758</v>
          </cell>
          <cell r="AB157">
            <v>-0.1025217894398758</v>
          </cell>
          <cell r="AC157">
            <v>0</v>
          </cell>
          <cell r="AD157">
            <v>0</v>
          </cell>
          <cell r="AE157">
            <v>0.12118665601418088</v>
          </cell>
          <cell r="AF157">
            <v>-0.12118665601418088</v>
          </cell>
          <cell r="AG157">
            <v>0.12404368508629529</v>
          </cell>
        </row>
        <row r="158">
          <cell r="B158" t="str">
            <v>S203 - ROBINSON SALATIGA</v>
          </cell>
          <cell r="C158">
            <v>0</v>
          </cell>
          <cell r="D158">
            <v>0</v>
          </cell>
          <cell r="E158">
            <v>0.83011947461368429</v>
          </cell>
          <cell r="F158">
            <v>1.2507529662553307E-2</v>
          </cell>
          <cell r="G158">
            <v>-0.33269668753001869</v>
          </cell>
          <cell r="H158">
            <v>-0.50993031674621891</v>
          </cell>
          <cell r="I158">
            <v>0</v>
          </cell>
          <cell r="J158">
            <v>0.59564372307700042</v>
          </cell>
          <cell r="K158">
            <v>-4.6194303355920452E-2</v>
          </cell>
          <cell r="L158">
            <v>1.0436084471561968E-2</v>
          </cell>
          <cell r="M158">
            <v>-0.55988550419264194</v>
          </cell>
          <cell r="N158">
            <v>-0.55988550419264194</v>
          </cell>
          <cell r="O158">
            <v>0</v>
          </cell>
          <cell r="P158">
            <v>0</v>
          </cell>
          <cell r="Q158">
            <v>0.28538251285468336</v>
          </cell>
          <cell r="R158">
            <v>8.6227757670701566E-3</v>
          </cell>
          <cell r="S158">
            <v>-5.1524871218310009E-2</v>
          </cell>
          <cell r="T158">
            <v>-8.7610334634875775E-2</v>
          </cell>
          <cell r="U158">
            <v>-0.15487008276856773</v>
          </cell>
          <cell r="V158">
            <v>0</v>
          </cell>
          <cell r="W158">
            <v>0</v>
          </cell>
          <cell r="X158">
            <v>0.21418650562623262</v>
          </cell>
          <cell r="Y158">
            <v>6.8254429791574645E-3</v>
          </cell>
          <cell r="Z158">
            <v>-0.22101194860539009</v>
          </cell>
          <cell r="AA158">
            <v>0.21470831263807699</v>
          </cell>
          <cell r="AB158">
            <v>-0.21470831263807699</v>
          </cell>
          <cell r="AC158">
            <v>0</v>
          </cell>
          <cell r="AD158">
            <v>0</v>
          </cell>
          <cell r="AE158">
            <v>0.30731636262979273</v>
          </cell>
          <cell r="AF158">
            <v>-0.30731636262979273</v>
          </cell>
          <cell r="AG158">
            <v>0.31673282864616603</v>
          </cell>
        </row>
        <row r="159">
          <cell r="B159" t="str">
            <v>S205 - ROBINSON SUKABUMI</v>
          </cell>
          <cell r="C159">
            <v>0</v>
          </cell>
          <cell r="D159">
            <v>0</v>
          </cell>
          <cell r="E159">
            <v>0.16858775812084442</v>
          </cell>
          <cell r="F159">
            <v>8.9226498254652009E-3</v>
          </cell>
          <cell r="G159">
            <v>-1.214883421474186E-2</v>
          </cell>
          <cell r="H159">
            <v>-0.16536157373156776</v>
          </cell>
          <cell r="I159">
            <v>0</v>
          </cell>
          <cell r="J159">
            <v>0.3108071918585682</v>
          </cell>
          <cell r="K159">
            <v>-1.5110198645887807E-2</v>
          </cell>
          <cell r="L159">
            <v>-2.070512723646345E-2</v>
          </cell>
          <cell r="M159">
            <v>-0.27499186597621694</v>
          </cell>
          <cell r="N159">
            <v>-0.27499186597621694</v>
          </cell>
          <cell r="O159">
            <v>0</v>
          </cell>
          <cell r="P159">
            <v>0</v>
          </cell>
          <cell r="Q159">
            <v>0.11090939323294852</v>
          </cell>
          <cell r="R159">
            <v>1.5970344404262066E-3</v>
          </cell>
          <cell r="S159">
            <v>2.3324303982946853E-3</v>
          </cell>
          <cell r="T159">
            <v>-1.4938061313144457E-3</v>
          </cell>
          <cell r="U159">
            <v>-0.11334505194035496</v>
          </cell>
          <cell r="V159">
            <v>0</v>
          </cell>
          <cell r="W159">
            <v>0</v>
          </cell>
          <cell r="X159">
            <v>0.11122960021174591</v>
          </cell>
          <cell r="Y159">
            <v>1.9854671556494286E-3</v>
          </cell>
          <cell r="Z159">
            <v>-0.11321506736739534</v>
          </cell>
          <cell r="AA159">
            <v>0.11748811140636518</v>
          </cell>
          <cell r="AB159">
            <v>-0.11748811140636518</v>
          </cell>
          <cell r="AC159">
            <v>0</v>
          </cell>
          <cell r="AD159">
            <v>0</v>
          </cell>
          <cell r="AE159">
            <v>0.11860029369065628</v>
          </cell>
          <cell r="AF159">
            <v>-0.11860029369065628</v>
          </cell>
          <cell r="AG159">
            <v>0.11993653244647812</v>
          </cell>
        </row>
        <row r="160">
          <cell r="B160" t="str">
            <v>S212 - ROBINSON CIMAHI</v>
          </cell>
          <cell r="C160">
            <v>0</v>
          </cell>
          <cell r="D160">
            <v>0</v>
          </cell>
          <cell r="E160">
            <v>0.3737731763203867</v>
          </cell>
          <cell r="F160">
            <v>-2.5016991941675004E-2</v>
          </cell>
          <cell r="G160">
            <v>-0.18231646601406393</v>
          </cell>
          <cell r="H160">
            <v>-0.16643971836464777</v>
          </cell>
          <cell r="I160">
            <v>0</v>
          </cell>
          <cell r="J160">
            <v>0.15466780156163765</v>
          </cell>
          <cell r="K160">
            <v>4.6374580432550494E-3</v>
          </cell>
          <cell r="L160">
            <v>-3.8120726646856395E-4</v>
          </cell>
          <cell r="M160">
            <v>-0.15892405233842413</v>
          </cell>
          <cell r="N160">
            <v>-0.15892405233842413</v>
          </cell>
          <cell r="O160">
            <v>0</v>
          </cell>
          <cell r="P160">
            <v>0</v>
          </cell>
          <cell r="Q160">
            <v>0.16244605668601553</v>
          </cell>
          <cell r="R160">
            <v>6.8561673494244024E-4</v>
          </cell>
          <cell r="S160">
            <v>3.5319087315536235E-3</v>
          </cell>
          <cell r="T160">
            <v>4.8913956374755652E-3</v>
          </cell>
          <cell r="U160">
            <v>-0.17155497778998716</v>
          </cell>
          <cell r="V160">
            <v>0</v>
          </cell>
          <cell r="W160">
            <v>0</v>
          </cell>
          <cell r="X160">
            <v>0.167186301491766</v>
          </cell>
          <cell r="Y160">
            <v>2.7895575319716592E-3</v>
          </cell>
          <cell r="Z160">
            <v>-0.16997585902373766</v>
          </cell>
          <cell r="AA160">
            <v>0.17021127339051723</v>
          </cell>
          <cell r="AB160">
            <v>-0.17021127339051723</v>
          </cell>
          <cell r="AC160">
            <v>0</v>
          </cell>
          <cell r="AD160">
            <v>0</v>
          </cell>
          <cell r="AE160">
            <v>0.15841185631471599</v>
          </cell>
          <cell r="AF160">
            <v>-0.15841185631471599</v>
          </cell>
          <cell r="AG160">
            <v>0.15829260208298512</v>
          </cell>
        </row>
        <row r="161">
          <cell r="B161" t="str">
            <v>S213 - ROBINSON MALANG</v>
          </cell>
          <cell r="C161">
            <v>0</v>
          </cell>
          <cell r="D161">
            <v>0</v>
          </cell>
          <cell r="E161">
            <v>0.18140371591488919</v>
          </cell>
          <cell r="F161">
            <v>-8.697050617455071E-3</v>
          </cell>
          <cell r="G161">
            <v>-1.532306067742184E-3</v>
          </cell>
          <cell r="H161">
            <v>-0.17117435922969193</v>
          </cell>
          <cell r="I161">
            <v>0</v>
          </cell>
          <cell r="J161">
            <v>0.21251361514983161</v>
          </cell>
          <cell r="K161">
            <v>-5.5102230950297149E-3</v>
          </cell>
          <cell r="L161">
            <v>-9.1303005901251511E-3</v>
          </cell>
          <cell r="M161">
            <v>-0.19787309146467674</v>
          </cell>
          <cell r="N161">
            <v>-0.19787309146467674</v>
          </cell>
          <cell r="O161">
            <v>0</v>
          </cell>
          <cell r="P161">
            <v>0</v>
          </cell>
          <cell r="Q161">
            <v>0.14293567172877655</v>
          </cell>
          <cell r="R161">
            <v>4.79838391754972E-4</v>
          </cell>
          <cell r="S161">
            <v>1.7811760593416104E-3</v>
          </cell>
          <cell r="T161">
            <v>-4.0028685600356204E-2</v>
          </cell>
          <cell r="U161">
            <v>-0.10516800057951693</v>
          </cell>
          <cell r="V161">
            <v>0</v>
          </cell>
          <cell r="W161">
            <v>0</v>
          </cell>
          <cell r="X161">
            <v>8.5277907107690828E-2</v>
          </cell>
          <cell r="Y161">
            <v>-4.1505554149358852E-2</v>
          </cell>
          <cell r="Z161">
            <v>-4.3772352958331977E-2</v>
          </cell>
          <cell r="AA161">
            <v>4.7250975852483418E-2</v>
          </cell>
          <cell r="AB161">
            <v>-4.7250975852483418E-2</v>
          </cell>
          <cell r="AC161">
            <v>0</v>
          </cell>
          <cell r="AD161">
            <v>0</v>
          </cell>
          <cell r="AE161">
            <v>5.135903663631574E-2</v>
          </cell>
          <cell r="AF161">
            <v>-5.135903663631574E-2</v>
          </cell>
          <cell r="AG161">
            <v>4.7143680098377869E-2</v>
          </cell>
        </row>
        <row r="162">
          <cell r="B162" t="str">
            <v>S216 - ROBINSON GRESIK</v>
          </cell>
          <cell r="C162">
            <v>0</v>
          </cell>
          <cell r="D162">
            <v>0</v>
          </cell>
          <cell r="E162">
            <v>0.31267435005273531</v>
          </cell>
          <cell r="F162">
            <v>-1.9528251878245695E-2</v>
          </cell>
          <cell r="G162">
            <v>-0.123157203860779</v>
          </cell>
          <cell r="H162">
            <v>-0.16998889431371061</v>
          </cell>
          <cell r="I162">
            <v>0</v>
          </cell>
          <cell r="J162">
            <v>0.16289859659179773</v>
          </cell>
          <cell r="K162">
            <v>1.1361332191149875E-3</v>
          </cell>
          <cell r="L162">
            <v>-2.1626598767227334E-3</v>
          </cell>
          <cell r="M162">
            <v>-0.16187206993418998</v>
          </cell>
          <cell r="N162">
            <v>-0.16187206993418998</v>
          </cell>
          <cell r="O162">
            <v>0</v>
          </cell>
          <cell r="P162">
            <v>0</v>
          </cell>
          <cell r="Q162">
            <v>0.23008019474434854</v>
          </cell>
          <cell r="R162">
            <v>-2.0753969516263682E-3</v>
          </cell>
          <cell r="S162">
            <v>1.0182999559549544E-3</v>
          </cell>
          <cell r="T162">
            <v>-6.0905155142888218E-2</v>
          </cell>
          <cell r="U162">
            <v>-0.16811794260578891</v>
          </cell>
          <cell r="V162">
            <v>0</v>
          </cell>
          <cell r="W162">
            <v>0</v>
          </cell>
          <cell r="X162">
            <v>0.15841893032844998</v>
          </cell>
          <cell r="Y162">
            <v>2.9062104486751728E-4</v>
          </cell>
          <cell r="Z162">
            <v>-0.15870955137331749</v>
          </cell>
          <cell r="AA162">
            <v>0.15904309029545732</v>
          </cell>
          <cell r="AB162">
            <v>-0.15904309029545732</v>
          </cell>
          <cell r="AC162">
            <v>0</v>
          </cell>
          <cell r="AD162">
            <v>0</v>
          </cell>
          <cell r="AE162">
            <v>0.15008610714980417</v>
          </cell>
          <cell r="AF162">
            <v>-0.15008610714980417</v>
          </cell>
          <cell r="AG162">
            <v>0.1490146726741817</v>
          </cell>
        </row>
        <row r="163">
          <cell r="B163" t="str">
            <v>S220 - ROBINSON BALI</v>
          </cell>
          <cell r="C163">
            <v>0</v>
          </cell>
          <cell r="D163">
            <v>0</v>
          </cell>
          <cell r="E163">
            <v>0.54710461099804031</v>
          </cell>
          <cell r="F163">
            <v>-2.6731892963978487E-2</v>
          </cell>
          <cell r="G163">
            <v>-0.38685172735677109</v>
          </cell>
          <cell r="H163">
            <v>-0.1335209906772907</v>
          </cell>
          <cell r="I163">
            <v>0</v>
          </cell>
          <cell r="J163">
            <v>0.12278217655705989</v>
          </cell>
          <cell r="K163">
            <v>-2.0839333321946152E-3</v>
          </cell>
          <cell r="L163">
            <v>1.1119228945946635E-3</v>
          </cell>
          <cell r="M163">
            <v>-0.12181016611945994</v>
          </cell>
          <cell r="N163">
            <v>-0.12181016611945994</v>
          </cell>
          <cell r="O163">
            <v>0</v>
          </cell>
          <cell r="P163">
            <v>0</v>
          </cell>
          <cell r="Q163">
            <v>0.20958725989702903</v>
          </cell>
          <cell r="R163">
            <v>-1.0486351461145571E-3</v>
          </cell>
          <cell r="S163">
            <v>-2.8273367681412309E-3</v>
          </cell>
          <cell r="T163">
            <v>-8.8495358991514186E-2</v>
          </cell>
          <cell r="U163">
            <v>-0.11721592899125906</v>
          </cell>
          <cell r="V163">
            <v>0</v>
          </cell>
          <cell r="W163">
            <v>0</v>
          </cell>
          <cell r="X163">
            <v>0.11049067025220709</v>
          </cell>
          <cell r="Y163">
            <v>8.6579897160821151E-5</v>
          </cell>
          <cell r="Z163">
            <v>-0.11057725014936791</v>
          </cell>
          <cell r="AA163">
            <v>0.1112169347107349</v>
          </cell>
          <cell r="AB163">
            <v>-0.1112169347107349</v>
          </cell>
          <cell r="AC163">
            <v>0</v>
          </cell>
          <cell r="AD163">
            <v>0</v>
          </cell>
          <cell r="AE163">
            <v>0.10640996372329838</v>
          </cell>
          <cell r="AF163">
            <v>-0.10640996372329838</v>
          </cell>
          <cell r="AG163">
            <v>0.10733608866521806</v>
          </cell>
        </row>
        <row r="164">
          <cell r="B164" t="str">
            <v>S221 - ROBINSON BATAM II</v>
          </cell>
          <cell r="C164">
            <v>0</v>
          </cell>
          <cell r="D164">
            <v>0</v>
          </cell>
          <cell r="E164">
            <v>0.12467883094389907</v>
          </cell>
          <cell r="F164">
            <v>8.0193836353669307E-3</v>
          </cell>
          <cell r="G164">
            <v>5.116740218086141E-2</v>
          </cell>
          <cell r="H164">
            <v>-0.18386561676012741</v>
          </cell>
          <cell r="I164">
            <v>0</v>
          </cell>
          <cell r="J164">
            <v>0.17202062187736966</v>
          </cell>
          <cell r="K164">
            <v>1.4810548509347765E-3</v>
          </cell>
          <cell r="L164">
            <v>-1.0046495952691081E-3</v>
          </cell>
          <cell r="M164">
            <v>-0.17249702713303533</v>
          </cell>
          <cell r="N164">
            <v>-0.17249702713303533</v>
          </cell>
          <cell r="O164">
            <v>0</v>
          </cell>
          <cell r="P164">
            <v>0</v>
          </cell>
          <cell r="Q164">
            <v>0.15717576289155757</v>
          </cell>
          <cell r="R164">
            <v>6.8749025741235426E-4</v>
          </cell>
          <cell r="S164">
            <v>-1.4745775768964325E-2</v>
          </cell>
          <cell r="T164">
            <v>5.2689346240919754E-3</v>
          </cell>
          <cell r="U164">
            <v>-0.14838641200409758</v>
          </cell>
          <cell r="V164">
            <v>0</v>
          </cell>
          <cell r="W164">
            <v>0</v>
          </cell>
          <cell r="X164">
            <v>0.13964277415644438</v>
          </cell>
          <cell r="Y164">
            <v>7.9079502616286046E-4</v>
          </cell>
          <cell r="Z164">
            <v>-0.14043356918260724</v>
          </cell>
          <cell r="AA164">
            <v>0.14121970663104552</v>
          </cell>
          <cell r="AB164">
            <v>-0.14121970663104552</v>
          </cell>
          <cell r="AC164">
            <v>0</v>
          </cell>
          <cell r="AD164">
            <v>0</v>
          </cell>
          <cell r="AE164">
            <v>0.14137577661228229</v>
          </cell>
          <cell r="AF164">
            <v>-0.14137577661228229</v>
          </cell>
          <cell r="AG164">
            <v>0.14161738180120831</v>
          </cell>
        </row>
        <row r="165">
          <cell r="B165" t="str">
            <v>S223 - ROBINSON KRIAN</v>
          </cell>
          <cell r="C165">
            <v>0</v>
          </cell>
          <cell r="D165">
            <v>0</v>
          </cell>
          <cell r="E165">
            <v>6.3070231105403773E-2</v>
          </cell>
          <cell r="F165">
            <v>8.8496076752281466E-3</v>
          </cell>
          <cell r="G165">
            <v>1.6743404017778254E-2</v>
          </cell>
          <cell r="H165">
            <v>-8.8663242798410175E-2</v>
          </cell>
          <cell r="I165">
            <v>0</v>
          </cell>
          <cell r="J165">
            <v>0.11077004687515157</v>
          </cell>
          <cell r="K165">
            <v>2.738723423008918E-3</v>
          </cell>
          <cell r="L165">
            <v>1.4340818698905106E-3</v>
          </cell>
          <cell r="M165">
            <v>-0.114942852168051</v>
          </cell>
          <cell r="N165">
            <v>-0.114942852168051</v>
          </cell>
          <cell r="O165">
            <v>0</v>
          </cell>
          <cell r="P165">
            <v>0</v>
          </cell>
          <cell r="Q165">
            <v>0.15414058492009805</v>
          </cell>
          <cell r="R165">
            <v>4.060995621704977E-4</v>
          </cell>
          <cell r="S165">
            <v>2.8115254525196143E-4</v>
          </cell>
          <cell r="T165">
            <v>-5.4405043506845496E-3</v>
          </cell>
          <cell r="U165">
            <v>-0.14938733267683596</v>
          </cell>
          <cell r="V165">
            <v>0</v>
          </cell>
          <cell r="W165">
            <v>0</v>
          </cell>
          <cell r="X165">
            <v>0.144693008578195</v>
          </cell>
          <cell r="Y165">
            <v>1.6499479410428952E-3</v>
          </cell>
          <cell r="Z165">
            <v>-0.1463429565192379</v>
          </cell>
          <cell r="AA165">
            <v>0.14755369187833542</v>
          </cell>
          <cell r="AB165">
            <v>-0.14755369187833542</v>
          </cell>
          <cell r="AC165">
            <v>0</v>
          </cell>
          <cell r="AD165">
            <v>0</v>
          </cell>
          <cell r="AE165">
            <v>0.14403296709152638</v>
          </cell>
          <cell r="AF165">
            <v>-0.14403296709152638</v>
          </cell>
          <cell r="AG165">
            <v>0.14366530919182377</v>
          </cell>
        </row>
        <row r="166">
          <cell r="B166" t="str">
            <v>S226 - ROBINSON TANJUNG PINANG</v>
          </cell>
          <cell r="C166">
            <v>0</v>
          </cell>
          <cell r="D166">
            <v>0</v>
          </cell>
          <cell r="E166">
            <v>0.33201047296024111</v>
          </cell>
          <cell r="F166">
            <v>-1.8260889002645553E-2</v>
          </cell>
          <cell r="G166">
            <v>-0.19911663281840536</v>
          </cell>
          <cell r="H166">
            <v>-0.1146329511391902</v>
          </cell>
          <cell r="I166">
            <v>0</v>
          </cell>
          <cell r="J166">
            <v>0.11060458575187794</v>
          </cell>
          <cell r="K166">
            <v>2.5960409931790746E-3</v>
          </cell>
          <cell r="L166">
            <v>-3.4903760016235935E-3</v>
          </cell>
          <cell r="M166">
            <v>-0.10971025074343342</v>
          </cell>
          <cell r="N166">
            <v>-0.10971025074343342</v>
          </cell>
          <cell r="O166">
            <v>0</v>
          </cell>
          <cell r="P166">
            <v>0</v>
          </cell>
          <cell r="Q166">
            <v>0.18003621957550989</v>
          </cell>
          <cell r="R166">
            <v>2.5765525282162027E-5</v>
          </cell>
          <cell r="S166">
            <v>7.5236438716930198E-5</v>
          </cell>
          <cell r="T166">
            <v>-8.5363058588779073E-2</v>
          </cell>
          <cell r="U166">
            <v>-9.4774162950729907E-2</v>
          </cell>
          <cell r="V166">
            <v>0</v>
          </cell>
          <cell r="W166">
            <v>0</v>
          </cell>
          <cell r="X166">
            <v>9.8947862118633767E-2</v>
          </cell>
          <cell r="Y166">
            <v>1.4973862334604626E-3</v>
          </cell>
          <cell r="Z166">
            <v>-0.10044524835209423</v>
          </cell>
          <cell r="AA166">
            <v>0.10339470201600351</v>
          </cell>
          <cell r="AB166">
            <v>-0.10339470201600351</v>
          </cell>
          <cell r="AC166">
            <v>0</v>
          </cell>
          <cell r="AD166">
            <v>0</v>
          </cell>
          <cell r="AE166">
            <v>0.10364837844931454</v>
          </cell>
          <cell r="AF166">
            <v>-0.10364837844931454</v>
          </cell>
          <cell r="AG166">
            <v>0.10203264027655441</v>
          </cell>
        </row>
        <row r="167">
          <cell r="B167" t="str">
            <v>S227 - ROBINSON SIDOARJO II</v>
          </cell>
          <cell r="C167">
            <v>0</v>
          </cell>
          <cell r="D167">
            <v>0</v>
          </cell>
          <cell r="E167">
            <v>6.8653367226520684E-2</v>
          </cell>
          <cell r="F167">
            <v>1.3915190212978074E-2</v>
          </cell>
          <cell r="G167">
            <v>4.1895859863000942E-2</v>
          </cell>
          <cell r="H167">
            <v>-0.1244644173024997</v>
          </cell>
          <cell r="I167">
            <v>0</v>
          </cell>
          <cell r="J167">
            <v>0.10549049639450013</v>
          </cell>
          <cell r="K167">
            <v>8.8879990505118245E-4</v>
          </cell>
          <cell r="L167">
            <v>2.9352208397092905E-3</v>
          </cell>
          <cell r="M167">
            <v>-0.1093145171392606</v>
          </cell>
          <cell r="N167">
            <v>-0.1093145171392606</v>
          </cell>
          <cell r="O167">
            <v>0</v>
          </cell>
          <cell r="P167">
            <v>0</v>
          </cell>
          <cell r="Q167">
            <v>0.11339838327389321</v>
          </cell>
          <cell r="R167">
            <v>1.4752113412725282E-3</v>
          </cell>
          <cell r="S167">
            <v>7.5547570020798038E-4</v>
          </cell>
          <cell r="T167">
            <v>4.9785939687067293E-3</v>
          </cell>
          <cell r="U167">
            <v>-0.12060766428408044</v>
          </cell>
          <cell r="V167">
            <v>0</v>
          </cell>
          <cell r="W167">
            <v>0</v>
          </cell>
          <cell r="X167">
            <v>0.10406796303375501</v>
          </cell>
          <cell r="Y167">
            <v>8.2536292683269008E-4</v>
          </cell>
          <cell r="Z167">
            <v>-0.1048933259605877</v>
          </cell>
          <cell r="AA167">
            <v>0.10433996105985306</v>
          </cell>
          <cell r="AB167">
            <v>-0.10433996105985306</v>
          </cell>
          <cell r="AC167">
            <v>0</v>
          </cell>
          <cell r="AD167">
            <v>0</v>
          </cell>
          <cell r="AE167">
            <v>8.2150942635463034E-2</v>
          </cell>
          <cell r="AF167">
            <v>-8.2150942635463034E-2</v>
          </cell>
          <cell r="AG167">
            <v>7.6553169700360413E-2</v>
          </cell>
        </row>
        <row r="168">
          <cell r="B168" t="str">
            <v>S229 - ROBINSON BALI II</v>
          </cell>
          <cell r="C168">
            <v>0</v>
          </cell>
          <cell r="D168">
            <v>0</v>
          </cell>
          <cell r="E168">
            <v>0.1450810948101085</v>
          </cell>
          <cell r="F168">
            <v>5.9596317274314692E-3</v>
          </cell>
          <cell r="G168">
            <v>2.0360414838881874E-2</v>
          </cell>
          <cell r="H168">
            <v>-0.17140114137642184</v>
          </cell>
          <cell r="I168">
            <v>0</v>
          </cell>
          <cell r="J168">
            <v>0.27647827324169449</v>
          </cell>
          <cell r="K168">
            <v>-2.5436112412478007E-3</v>
          </cell>
          <cell r="L168">
            <v>-8.4644758263754949E-3</v>
          </cell>
          <cell r="M168">
            <v>-0.2654701861740712</v>
          </cell>
          <cell r="N168">
            <v>-0.2654701861740712</v>
          </cell>
          <cell r="O168">
            <v>0</v>
          </cell>
          <cell r="P168">
            <v>0</v>
          </cell>
          <cell r="Q168">
            <v>0.30505898851078633</v>
          </cell>
          <cell r="R168">
            <v>-2.427183551030887E-3</v>
          </cell>
          <cell r="S168">
            <v>-1.7080756574651135E-3</v>
          </cell>
          <cell r="T168">
            <v>-7.701580824709256E-2</v>
          </cell>
          <cell r="U168">
            <v>-0.22390792105519777</v>
          </cell>
          <cell r="V168">
            <v>0</v>
          </cell>
          <cell r="W168">
            <v>0</v>
          </cell>
          <cell r="X168">
            <v>0.21634981144155974</v>
          </cell>
          <cell r="Y168">
            <v>-4.5986643139059313E-4</v>
          </cell>
          <cell r="Z168">
            <v>-0.21588994501016914</v>
          </cell>
          <cell r="AA168">
            <v>0.2158506403639644</v>
          </cell>
          <cell r="AB168">
            <v>-0.2158506403639644</v>
          </cell>
          <cell r="AC168">
            <v>0</v>
          </cell>
          <cell r="AD168">
            <v>0</v>
          </cell>
          <cell r="AE168">
            <v>0.20918664890768951</v>
          </cell>
          <cell r="AF168">
            <v>-0.20918664890768951</v>
          </cell>
          <cell r="AG168">
            <v>0.20700490279817382</v>
          </cell>
        </row>
        <row r="169">
          <cell r="B169" t="str">
            <v>S230 - ROBINSON BATAM III (PANBILL)</v>
          </cell>
          <cell r="C169">
            <v>0</v>
          </cell>
          <cell r="D169">
            <v>0</v>
          </cell>
          <cell r="E169">
            <v>0.11570131144973864</v>
          </cell>
          <cell r="F169">
            <v>1.4268120159682429E-2</v>
          </cell>
          <cell r="G169">
            <v>0.20547684019597581</v>
          </cell>
          <cell r="H169">
            <v>-0.33544627180539688</v>
          </cell>
          <cell r="I169">
            <v>0</v>
          </cell>
          <cell r="J169">
            <v>0.24490567563508009</v>
          </cell>
          <cell r="K169">
            <v>-2.0691431934191928E-3</v>
          </cell>
          <cell r="L169">
            <v>-1.9325230266849791E-3</v>
          </cell>
          <cell r="M169">
            <v>-0.24090400941497592</v>
          </cell>
          <cell r="N169">
            <v>-0.24090400941497592</v>
          </cell>
          <cell r="O169">
            <v>0</v>
          </cell>
          <cell r="P169">
            <v>0</v>
          </cell>
          <cell r="Q169">
            <v>0.20170958902213212</v>
          </cell>
          <cell r="R169">
            <v>-1.395077983276094E-3</v>
          </cell>
          <cell r="S169">
            <v>-1.5787628958838146E-2</v>
          </cell>
          <cell r="T169">
            <v>-1.0133065937653757E-2</v>
          </cell>
          <cell r="U169">
            <v>-0.17439381614236413</v>
          </cell>
          <cell r="V169">
            <v>0</v>
          </cell>
          <cell r="W169">
            <v>0</v>
          </cell>
          <cell r="X169">
            <v>0.15393090634855627</v>
          </cell>
          <cell r="Y169">
            <v>9.8619419412665499E-5</v>
          </cell>
          <cell r="Z169">
            <v>-0.15402952576796894</v>
          </cell>
          <cell r="AA169">
            <v>0.15260909571659304</v>
          </cell>
          <cell r="AB169">
            <v>-0.15260909571659304</v>
          </cell>
          <cell r="AC169">
            <v>0</v>
          </cell>
          <cell r="AD169">
            <v>0</v>
          </cell>
          <cell r="AE169">
            <v>0.15197737709278342</v>
          </cell>
          <cell r="AF169">
            <v>-0.15197737709278342</v>
          </cell>
          <cell r="AG169">
            <v>0.15197737709278342</v>
          </cell>
        </row>
        <row r="170">
          <cell r="B170" t="str">
            <v>S136 - ROBINSON KUTABUMI</v>
          </cell>
          <cell r="C170">
            <v>0</v>
          </cell>
          <cell r="D170">
            <v>0</v>
          </cell>
          <cell r="E170">
            <v>0.13450923625326922</v>
          </cell>
          <cell r="F170">
            <v>5.1880179632922963E-3</v>
          </cell>
          <cell r="G170">
            <v>4.5662486891144771E-2</v>
          </cell>
          <cell r="H170">
            <v>-0.18535974110770628</v>
          </cell>
          <cell r="I170">
            <v>0</v>
          </cell>
          <cell r="J170">
            <v>0.1732214676090805</v>
          </cell>
          <cell r="K170">
            <v>-4.3278839061451913E-3</v>
          </cell>
          <cell r="L170">
            <v>-1.4015506920744825E-4</v>
          </cell>
          <cell r="M170">
            <v>-0.16875342863372786</v>
          </cell>
          <cell r="N170">
            <v>-0.16875342863372786</v>
          </cell>
          <cell r="O170">
            <v>0</v>
          </cell>
          <cell r="P170">
            <v>0</v>
          </cell>
          <cell r="Q170">
            <v>0.20720582013478581</v>
          </cell>
          <cell r="R170">
            <v>-2.2019697424768003E-3</v>
          </cell>
          <cell r="S170">
            <v>2.6229447264940475E-3</v>
          </cell>
          <cell r="T170">
            <v>-3.0655293363195224E-2</v>
          </cell>
          <cell r="U170">
            <v>-0.17697150175560783</v>
          </cell>
          <cell r="V170">
            <v>0</v>
          </cell>
          <cell r="W170">
            <v>0</v>
          </cell>
          <cell r="X170">
            <v>0.1820199974987797</v>
          </cell>
          <cell r="Y170">
            <v>-4.8513478856757053E-4</v>
          </cell>
          <cell r="Z170">
            <v>-0.18153486271021213</v>
          </cell>
          <cell r="AA170">
            <v>0.18223976196960787</v>
          </cell>
          <cell r="AB170">
            <v>-0.18223976196960787</v>
          </cell>
          <cell r="AC170">
            <v>0</v>
          </cell>
          <cell r="AD170">
            <v>0</v>
          </cell>
          <cell r="AE170">
            <v>0.18341462913389844</v>
          </cell>
          <cell r="AF170">
            <v>-0.18341462913389844</v>
          </cell>
          <cell r="AG170">
            <v>0.18329623606068363</v>
          </cell>
        </row>
        <row r="171">
          <cell r="B171" t="str">
            <v>S999 - ROBINSON WHOLESALE</v>
          </cell>
          <cell r="C171">
            <v>0</v>
          </cell>
          <cell r="D171">
            <v>0</v>
          </cell>
          <cell r="E171">
            <v>0.13450923625326922</v>
          </cell>
          <cell r="F171">
            <v>5.1880179632922963E-3</v>
          </cell>
          <cell r="G171">
            <v>4.5662486891144771E-2</v>
          </cell>
          <cell r="H171">
            <v>-0.18535974110770628</v>
          </cell>
          <cell r="I171">
            <v>0</v>
          </cell>
          <cell r="J171">
            <v>0.1732214676090805</v>
          </cell>
          <cell r="K171">
            <v>-4.3278839061451913E-3</v>
          </cell>
          <cell r="L171">
            <v>-1.4015506920744825E-4</v>
          </cell>
          <cell r="M171">
            <v>-0.16875342863372786</v>
          </cell>
          <cell r="N171">
            <v>-0.16875342863372786</v>
          </cell>
          <cell r="O171">
            <v>0</v>
          </cell>
          <cell r="P171">
            <v>0</v>
          </cell>
          <cell r="Q171">
            <v>0.20720582013478581</v>
          </cell>
          <cell r="R171">
            <v>-2.2019697424768003E-3</v>
          </cell>
          <cell r="S171">
            <v>2.6229447264940475E-3</v>
          </cell>
          <cell r="T171">
            <v>-3.0655293363195224E-2</v>
          </cell>
          <cell r="U171">
            <v>-0.17697150175560783</v>
          </cell>
          <cell r="V171">
            <v>0</v>
          </cell>
          <cell r="W171">
            <v>0</v>
          </cell>
          <cell r="X171">
            <v>0.1820199974987797</v>
          </cell>
          <cell r="Y171">
            <v>-4.8513478856757053E-4</v>
          </cell>
          <cell r="Z171">
            <v>-0.18153486271021213</v>
          </cell>
          <cell r="AA171">
            <v>0.18223976196960787</v>
          </cell>
          <cell r="AB171">
            <v>-0.18223976196960787</v>
          </cell>
          <cell r="AC171">
            <v>0</v>
          </cell>
          <cell r="AD171">
            <v>0</v>
          </cell>
          <cell r="AE171">
            <v>0.18341462913389844</v>
          </cell>
          <cell r="AF171">
            <v>-0.18341462913389844</v>
          </cell>
          <cell r="AG171">
            <v>0.18329623606068363</v>
          </cell>
        </row>
        <row r="172">
          <cell r="B172" t="str">
            <v>Grand Total</v>
          </cell>
          <cell r="C172">
            <v>0</v>
          </cell>
          <cell r="D172">
            <v>0</v>
          </cell>
          <cell r="E172">
            <v>0.18200822617767662</v>
          </cell>
          <cell r="F172">
            <v>8.1094149379632441E-3</v>
          </cell>
          <cell r="G172">
            <v>-9.0947912227615224E-3</v>
          </cell>
          <cell r="H172">
            <v>-0.18102284989287834</v>
          </cell>
          <cell r="I172">
            <v>0</v>
          </cell>
          <cell r="J172">
            <v>0.18587303046796971</v>
          </cell>
          <cell r="K172">
            <v>-1.1655854047079584E-3</v>
          </cell>
          <cell r="L172">
            <v>-2.4564657005169133E-3</v>
          </cell>
          <cell r="M172">
            <v>-0.18225097936274484</v>
          </cell>
          <cell r="N172">
            <v>-0.18225097936274484</v>
          </cell>
          <cell r="O172">
            <v>0</v>
          </cell>
          <cell r="P172">
            <v>0</v>
          </cell>
          <cell r="Q172">
            <v>0.17192323898011719</v>
          </cell>
          <cell r="R172">
            <v>-1.1637694505134133E-3</v>
          </cell>
          <cell r="S172">
            <v>-3.7426849629993431E-3</v>
          </cell>
          <cell r="T172">
            <v>-2.4822872767226473E-2</v>
          </cell>
          <cell r="U172">
            <v>-0.14219391179937796</v>
          </cell>
          <cell r="V172">
            <v>0</v>
          </cell>
          <cell r="W172">
            <v>0</v>
          </cell>
          <cell r="X172">
            <v>0.13471910344878132</v>
          </cell>
          <cell r="Y172">
            <v>-4.9438752517649009E-3</v>
          </cell>
          <cell r="Z172">
            <v>-0.12977522819701642</v>
          </cell>
          <cell r="AA172">
            <v>0.13127053041350004</v>
          </cell>
          <cell r="AB172">
            <v>-0.13127053041350004</v>
          </cell>
          <cell r="AC172">
            <v>0</v>
          </cell>
          <cell r="AD172">
            <v>0</v>
          </cell>
          <cell r="AE172">
            <v>0.13607450742467375</v>
          </cell>
          <cell r="AF172">
            <v>-0.13607450742467375</v>
          </cell>
          <cell r="AG172">
            <v>0.13497930744024877</v>
          </cell>
        </row>
      </sheetData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lily%20Achievement%20by%20District%202020_31%20Mar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alily%20Achievement%20by%20District%202020_31%20Mar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KTOR" refreshedDate="43922.393899884257" createdVersion="4" refreshedVersion="5" minRefreshableVersion="3" recordCount="943">
  <cacheSource type="worksheet">
    <worksheetSource ref="A12:AJ4591" sheet="DATA" r:id="rId2"/>
  </cacheSource>
  <cacheFields count="44">
    <cacheField name="MD" numFmtId="0">
      <sharedItems containsBlank="1" count="10">
        <s v="M6A"/>
        <m/>
        <s v="M6B"/>
        <s v="M7A"/>
        <s v="M7B"/>
        <s v="M7C"/>
        <s v="M8A"/>
        <s v="M8B"/>
        <s v="M8C"/>
        <s v="M8D"/>
      </sharedItems>
    </cacheField>
    <cacheField name="FLAG" numFmtId="0">
      <sharedItems containsBlank="1"/>
    </cacheField>
    <cacheField name="TYPE" numFmtId="0">
      <sharedItems containsBlank="1" count="5">
        <e v="#N/A"/>
        <m/>
        <s v="SPAR"/>
        <s v="RAMAYANA"/>
        <s v="TYPE"/>
      </sharedItems>
    </cacheField>
    <cacheField name="FSTR" numFmtId="0">
      <sharedItems containsBlank="1"/>
    </cacheField>
    <cacheField name="WILAYAH" numFmtId="0">
      <sharedItems containsBlank="1"/>
    </cacheField>
    <cacheField name="STORE" numFmtId="0">
      <sharedItems containsBlank="1" count="132">
        <e v="#N/A"/>
        <s v="RS67 - ROBINSON KARAWANG"/>
        <s v="S002 - ROBINSON PULOGADUNG"/>
        <s v="S010 - ROBINSON PAL MERAH"/>
        <s v="S011 - ROBINSON PASAR MINGGU"/>
        <s v="S013 - ROBINSON KRAMAT JATI"/>
        <s v="S014 - ROBINSON PASAR KOPRO"/>
        <s v="S015 - ROBINSON BOGOR"/>
        <s v="S020 - ROBINSON CIPUTAT"/>
        <s v="S021 - ROBINSON PRATAMA PLAZA BEKASI"/>
        <s v="S022 - ROBINSON PASAR MINGGU"/>
        <s v="S026 - ROBINSON CIMONE"/>
        <s v="S029 - ROBINSON TANJUNG PRIOK"/>
        <s v="S031 - ROBINSON KODIM TANGERANG"/>
        <s v="S032 - ROBINSON TEBET"/>
        <s v="S033 - ROBINSON TANJUNG PRIOK"/>
        <s v="S034 - ROBINSON DEPOK"/>
        <s v="S035 - ROBINSON CILEGON"/>
        <s v="S036 - ROBINSON BOGOR"/>
        <s v="S037 - ROBINSON CIBITUNG"/>
        <s v="S038 - ROBINSON KLENDER"/>
        <s v="S039 - ROBINSON SADANG TERMINAL SQUARE"/>
        <s v="S040 - ROBINSON CENGKARENG"/>
        <s v="S043 - ROBINSON CIBINONG II"/>
        <s v="S047 - ROBINSON CIBUBUR II"/>
        <s v="S049 - ROBINSON CILEDUG"/>
        <s v="S068 - ROBINSON CILEUNGSI"/>
        <s v="S071 - ROBINSON BOGOR TRADE MALL"/>
        <s v="S074 - ROBINSON SENTRA GROSIR CIKARANG"/>
        <s v="S075 - ROBINSON MALL SERANG BANTEN"/>
        <s v="S102 - ROBINSON KEBAYORAN LAMA"/>
        <s v="S105 - ROBINSON PARUNG"/>
        <s v="S107 - ROBINSON CIBINONG"/>
        <s v="S109 - ROBINSON KLENDER"/>
        <s v="S114 - ROBINSON BOGOR"/>
        <s v="S121 - ROBINSON TAJUR"/>
        <s v="S124 - ROBINSON CIKUPA"/>
        <s v="S125 - ROBINSON JATINEGARA II"/>
        <s v="S136 - ROBINSON KUTABUMI"/>
        <s v="S046 - ROBINSON CIANJUR"/>
        <s v="S061 - ROBINSON KUPANG"/>
        <s v="S082 - ROBINSON SESETAN"/>
        <s v="S083 - ROBINSON BANYUWANGI"/>
        <s v="S097 - ROBINSON PADALARANG"/>
        <s v="S099 - ROBINSON GARUT"/>
        <s v="S100 - ROBINSON CIREBON"/>
        <s v="S106 - ROBINSON CIBADAK"/>
        <s v="S110 - ROBINSON PEKALONGAN"/>
        <s v="S203 - ROBINSON SALATIGA"/>
        <s v="S205 - ROBINSON SUKABUMI"/>
        <s v="S212 - ROBINSON CIMAHI"/>
        <s v="S213 - ROBINSON MALANG"/>
        <s v="S216 - ROBINSON GRESIK"/>
        <s v="S220 - ROBINSON BALI"/>
        <s v="S221 - ROBINSON BATAM II"/>
        <s v="S223 - ROBINSON KRIAN"/>
        <s v="S226 - ROBINSON TANJUNG PINANG"/>
        <s v="S227 - ROBINSON SIDOARJO II"/>
        <s v="S229 - ROBINSON BALI II"/>
        <s v="S230 - ROBINSON BATAM III (PANBILL)"/>
        <s v="O041 - ORANGEMART MEDAN"/>
        <s v="RS66 - ROBINSON ANDALAS"/>
        <s v="RS91 - ROBINSON ABEPURA"/>
        <s v="RS94 - ROBINSON SAMARINDA TC"/>
        <s v="S045 - ROBINSON JAMBI"/>
        <s v="S048 - ROBINSON LAMPUNG"/>
        <s v="S051 - ROBINSON BALIKPAPAN"/>
        <s v="S052 - ROBINSON PANGKAL PINANG"/>
        <s v="S055 - ROBINSON SAMARINDA"/>
        <s v="S058 - ROBINSON MEDAN II"/>
        <s v="S060 - ROBINSON TARAKAN"/>
        <s v="S062 - ROBINSON MEDAN III"/>
        <s v="S063 - ROBINSON BANJARMASIN II"/>
        <s v="S077 - ROBINSON BUKIT TINGGI - JAM GADANG"/>
        <s v="S079 - ROBINSON MAKASAR"/>
        <s v="S080 - ROBINSON PLAZA DUMAI"/>
        <s v="S081 - ROBINSON PLAZA BONTANG"/>
        <s v="S086 - ROBINSON KERINCI"/>
        <s v="S088 - ROBINSON PAYA KUMBUH"/>
        <s v="S089 - ROBINSON TEBING TINGGI"/>
        <s v="S090 - ROBINSON KOTA BUMI"/>
        <s v="S101 - ROBINSON LAMPUNG"/>
        <s v="S103 - ROBINSON SORONG"/>
        <s v="STORE NAME"/>
        <s v="S999 - ROBINSON WHOLESALE"/>
        <m/>
        <s v="S070 - ROBINSON PANAKUKANG" u="1"/>
        <s v="S826 - ROBINSON KUTABUMI" u="1"/>
        <s v="S121 - SPAR TAJUR" u="1"/>
        <s v="S025 - ROBINSON SURYA KENCANA BOGOR" u="1"/>
        <s v="S114 - SPAR BOGOR" u="1"/>
        <s v="S034 - SPAR DEPOK" u="1"/>
        <s v="S054 - ROBINSON PALEMBANG" u="1"/>
        <s v="S228 - ROBINSON KUDUS" u="1"/>
        <s v="S227 - SPAR SIDOARJO II" u="1"/>
        <s v="S098 - ROBINSON KEDIRI" u="1"/>
        <s v="S207 - ROBINSON CIREBON" u="1"/>
        <s v="S073 - ROBINSON MALL TATURA PALU" u="1"/>
        <s v="S079 - SPAR MAKASAR" u="1"/>
        <s v="S047 - SPAR CIBUBUR II" u="1"/>
        <s v="S222 - ROBINSON BUNGUR ASIH" u="1"/>
        <s v="S075 - SPAR MALL SERANG BANTEN" u="1"/>
        <s v="S105 - SPAR PARUNG" u="1"/>
        <s v="S057 - ROBINSON PONTIANAK" u="1"/>
        <s v="SK - ROBINSON KRAMAT JATI" u="1"/>
        <s v="S216 - SPAR GRESIK" u="1"/>
        <s v="S078 - ROBINSON BATU RAJA PLAZA" u="1"/>
        <s v="S074 - SPAR SENTRA GROSIR CIKARANG" u="1"/>
        <s v="S099 - SPAR GARUT" u="1"/>
        <s v="S035 - SPAR CILEGON" u="1"/>
        <s v="S210 - ROBINSON KUSUMA BANGSA" u="1"/>
        <s v="S061 - SPAR KUPANG" u="1"/>
        <s v="S071 - SPAR BOGOR TRADE MALL" u="1"/>
        <s v="RS94 - SPAR SAMARINDA TC" u="1"/>
        <s v="S999 - SPAR WHOLESALE" u="1"/>
        <s v="S124 - SPAR CIKUPA" u="1"/>
        <s v="S115 - ROBINSON BULUKUMBA" u="1"/>
        <s v="S108 - ROBINSON CILILITAN" u="1"/>
        <s v="S030 - ROBINSON BANJARMASIN" u="1"/>
        <s v="S049 - SPAR CILEDUG" u="1"/>
        <s v="S044 - ROBINSON BINTARO PLAZA" u="1"/>
        <s v="S085 - ROBINSON DURI" u="1"/>
        <s v="O041 - SPAR ORANGEMART MEDAN" u="1"/>
        <s v="S050 - ROBINSON UJUNG PANDANG" u="1"/>
        <s v="S125 - SPAR JATINEGARA II" u="1"/>
        <s v="RS67 - SPAR KARAWANG" u="1"/>
        <s v="S008 - ROBINSON SABANG" u="1"/>
        <s v="S214 - ROBINSON JEMBATAN MERAH PLAZA" u="1"/>
        <s v="S037 - SPAR CIBITUNG" u="1"/>
        <s v="S042 - ROBINSON CIJANTUNG" u="1"/>
        <s v="RS66 - SPAR ANDALAS" u="1"/>
        <s v="S040 - SPAR CENGKARENG" u="1"/>
      </sharedItems>
    </cacheField>
    <cacheField name="Store Name" numFmtId="0">
      <sharedItems containsBlank="1" count="3909">
        <m/>
        <s v="Group RA"/>
        <s v="RS67 - ROBINSON KARAWANG"/>
        <s v="S002 - ROBINSON PULOGADUNG"/>
        <s v="S010 - ROBINSON PAL MERAH"/>
        <s v="S011 - ROBINSON PASAR MINGGU"/>
        <s v="SK - ROBINSON KRAMAT JATI"/>
        <s v="S014 - ROBINSON PASAR KOPRO"/>
        <s v="S015 - ROBINSON BOGOR"/>
        <s v="S020 - ROBINSON CIPUTAT"/>
        <s v="S021 - ROBINSON PRATAMA PLAZA BEKASI"/>
        <s v="S022 - ROBINSON PASAR MINGGU"/>
        <s v="S026 - ROBINSON CIMONE"/>
        <s v="S029 - ROBINSON TANJUNG PRIOK"/>
        <s v="S031 - ROBINSON KODIM TANGERANG"/>
        <s v="S032 - ROBINSON TEBET"/>
        <s v="S033 - ROBINSON TANJUNG PRIOK"/>
        <s v="S034 - ROBINSON DEPOK"/>
        <s v="S035 - ROBINSON CILEGON"/>
        <s v="S036 - ROBINSON BOGOR"/>
        <s v="S037 - ROBINSON CIBITUNG"/>
        <s v="S038 - ROBINSON KLENDER"/>
        <s v="S039 - ROBINSON SADANG TERMINAL SQUARE"/>
        <s v="S040 - ROBINSON CENGKARENG"/>
        <s v="S043 - ROBINSON CIBINONG II"/>
        <s v="S047 - ROBINSON CIBUBUR II"/>
        <s v="S049 - ROBINSON CILEDUG"/>
        <s v="S068 - ROBINSON CILEUNGSI"/>
        <s v="S071 - ROBINSON BOGOR TRADE MALL"/>
        <s v="S074 - ROBINSON SENTRA GROSIR CIKARANG"/>
        <s v="S075 - ROBINSON MALL SERANG BANTEN"/>
        <s v="S102 - ROBINSON KEBAYORAN LAMA"/>
        <s v="S105 - ROBINSON PARUNG"/>
        <s v="S107 - ROBINSON CIBINONG"/>
        <s v="S109 - ROBINSON KLENDER"/>
        <s v="S114 - ROBINSON BOGOR"/>
        <s v="S121 - ROBINSON TAJUR"/>
        <s v="S124 - ROBINSON CIKUPA"/>
        <s v="S125 - ROBINSON JATINEGARA II"/>
        <s v="S136 - ROBINSON KUTABUMI"/>
        <s v="***SUB TOTAL***"/>
        <s v="Group RB"/>
        <s v="S046 - ROBINSON CIANJUR"/>
        <s v="S061 - ROBINSON KUPANG"/>
        <s v="S082 - ROBINSON SESETAN"/>
        <s v="S083 - ROBINSON BANYUWANGI"/>
        <s v="S097 - ROBINSON PADALARANG"/>
        <s v="S099 - ROBINSON GARUT"/>
        <s v="S100 - ROBINSON CIREBON"/>
        <s v="S106 - ROBINSON CIBADAK"/>
        <s v="S110 - ROBINSON PEKALONGAN"/>
        <s v="S203 - ROBINSON SALATIGA"/>
        <s v="S205 - ROBINSON SUKABUMI"/>
        <s v="S212 - ROBINSON CIMAHI"/>
        <s v="S213 - ROBINSON MALANG"/>
        <s v="S216 - ROBINSON GRESIK"/>
        <s v="S220 - ROBINSON BALI"/>
        <s v="S221 - ROBINSON BATAM II"/>
        <s v="S223 - ROBINSON KRIAN"/>
        <s v="S226 - ROBINSON TANJUNG PINANG"/>
        <s v="S227 - ROBINSON SIDOARJO II"/>
        <s v="S229 - ROBINSON BALI II"/>
        <s v="S230 - ROBINSON BATAM III (PANBILL)"/>
        <s v="Group RC"/>
        <s v="O041 - ORANGEMART MEDAN"/>
        <s v="RS66 - ROBINSON ANDALAS"/>
        <s v="RS91 - ROBINSON ABEPURA"/>
        <s v="RS94 - ROBINSON SAMARINDA TC"/>
        <s v="S045 - ROBINSON JAMBI"/>
        <s v="S048 - ROBINSON LAMPUNG"/>
        <s v="S051 - ROBINSON BALIKPAPAN"/>
        <s v="S052 - ROBINSON PANGKAL PINANG"/>
        <s v="S055 - ROBINSON SAMARINDA"/>
        <s v="S058 - ROBINSON MEDAN II"/>
        <s v="S060 - ROBINSON TARAKAN"/>
        <s v="S062 - ROBINSON MEDAN III"/>
        <s v="S063 - ROBINSON BANJARMASIN II"/>
        <s v="S077 - ROBINSON BUKIT TINGGI - JAM GADANG"/>
        <s v="S079 - ROBINSON MAKASAR"/>
        <s v="S080 - ROBINSON PLAZA DUMAI"/>
        <s v="S081 - ROBINSON PLAZA BONTANG"/>
        <s v="S086 - ROBINSON KERINCI"/>
        <s v="S088 - ROBINSON PAYA KUMBUH"/>
        <s v="S089 - ROBINSON TEBING TINGGI"/>
        <s v="S090 - ROBINSON KOTA BUMI"/>
        <s v="S101 - ROBINSON LAMPUNG"/>
        <s v="S103 - ROBINSON SORONG"/>
        <s v="***PAGE TOTAL***"/>
        <s v="***GRAND TOTAL***"/>
        <s v="Last Sales 202003 : 2020-03-31"/>
        <s v="==============================================================================================================================================================================================================================================================="/>
        <s v="SALES BY STORE ( Bulan/Tahun : &quot;0320&quot; )"/>
        <s v="MD"/>
        <s v="Store Name"/>
        <s v="S999 - ROBINSON WHOLESALE"/>
        <s v="m.akhlis -- 31-Jul-2017 06:20:55" u="1"/>
        <s v="Last Sales 201808 : 2018-08-21  ----  m.akhlis -- 22-Aug-2018 06:38:08" u="1"/>
        <s v="Last Sales 201707 : 2017-07-08  ----  m.akhlis -- 09-Jul-2017 07:50:33" u="1"/>
        <s v="Last Sales 201911 : 2019-11-24  ----  m.akhlis -- 25-Nov-2019 08:22:38" u="1"/>
        <s v="Last Sales 201912 : 2019-12-08  ----  m.akhlis -- 09-Dec-2019 08:50:35" u="1"/>
        <s v="Last Sales 201807 : 2018-07-11  ----  m.akhlis -- 12-Jul-2018 05:10:45" u="1"/>
        <s v="Last Sales 201904 : 2019-04-07  ----  m.akhlis -- 08-Apr-2019 05:19:19" u="1"/>
        <s v="Last Sales 201908 : 2019-08-23  ----  m.akhlis -- 24-Aug-2019 07:03:18" u="1"/>
        <s v="m.akhlis -- 17-Aug-2017 03:56:07" u="1"/>
        <s v="Last Sales 201802 : 2018-02-17  ----  m.akhlis -- 18-Feb-2018 05:44:32" u="1"/>
        <s v="Last Sales 201807 : 2018-07-17  ----  m.akhlis -- 18-Jul-2018 05:11:08" u="1"/>
        <s v="Last Sales 201901 : 2019-01-26  ----  m.akhlis -- 27-Jan-2019 06:09:59" u="1"/>
        <s v="Last Sales 202001 : 2020-01-12  ----  m.akhlis -- 13-Jan-2020 08:26:40" u="1"/>
        <s v="m.akhlis -- 13-Aug-2017 09:51:44" u="1"/>
        <s v="008-001 DRY TISSUE" u="1"/>
        <s v="Last Sales 201706 : 2017-06-29  ----  m.akhlis -- 30-Jun-2017 11:01:18" u="1"/>
        <s v="Last Sales 201911 : 2019-11-25  ----  m.akhlis -- 26-Nov-2019 08:21:50" u="1"/>
        <s v="Last Sales 201808 : 2018-08-27  ----  m.akhlis -- 28-Aug-2018 05:21:39" u="1"/>
        <s v="m.akhlis -- 15-Sep-2017 06:18:12" u="1"/>
        <s v="Last Sales 201807 : 2018-07-15  ----  m.akhlis -- 16-Jul-2018 05:21:17" u="1"/>
        <s v="Last Sales 201808 : 2018-08-05  ----  m.akhlis -- 06-Aug-2018 05:06:40" u="1"/>
        <s v="Last Sales 201911 : 2019-11-20  ----  m.akhlis -- 21-Nov-2019 08:07:12" u="1"/>
        <s v="Last Sales 202001 : 2020-01-04  ----  m.akhlis -- 06-Jan-2020 07:59:12" u="1"/>
        <s v="Last Sales 202001 : 2020-01-06  ----  m.akhlis -- 07-Jan-2020 07:57:12" u="1"/>
        <s v="Last Sales 201902 : 2019-02-06  ----  m.akhlis -- 07-Feb-2019 05:05:09" u="1"/>
        <s v="Last Sales 202001 : 2020-01-07  ----  m.akhlis -- 08-Jan-2020 08:09:19" u="1"/>
        <s v="m.akhlis -- 08-Aug-2017 06:15:22" u="1"/>
        <s v="Last Sales 202002 : 2020-02-25  ----  m.akhlis -- 26-Feb-2020 07:54:57" u="1"/>
        <s v="Last Sales 201807 : 2018-07-04  ----  m.akhlis -- 05-Jul-2018 10:18:41" u="1"/>
        <s v="Last Sales 201905 : 2019-05-20  ----  m.akhlis -- 21-May-2019 05:44:15" u="1"/>
        <s v="Last Sales 201908 : 2019-08-28  ----  m.akhlis -- 29-Aug-2019 05:07:07" u="1"/>
        <s v="m.akhlis -- 01-Sep-2017 07:18:32" u="1"/>
        <s v="Last Sales 201709 : 2017-09-06  ----  m.akhlis -- 08-Sep-2017 09:15:02" u="1"/>
        <s v="Last Sales 202001 : 2020-01-19  ----  m.akhlis -- 20-Jan-2020 08:08:29" u="1"/>
        <s v="Last Sales 201904 : 2019-04-10  ----  m.akhlis -- 11-Apr-2019 05:23:51" u="1"/>
        <s v="m.akhlis -- 11-Sep-2017 06:18:45" u="1"/>
        <s v="Last Sales 201802 : 2018-02-27  ----  m.akhlis -- 28-Feb-2018 05:35:23" u="1"/>
        <s v="Last Sales 201808 : 2018-08-06  ----  m.akhlis -- 07-Aug-2018 05:00:15" u="1"/>
        <s v="Last Sales 201808 : 2018-08-26  ----  m.akhlis -- 27-Aug-2018 05:20:12" u="1"/>
        <s v="Last Sales 202002 : 2020-02-18  ----  m.akhlis -- 19-Feb-2020 08:33:13" u="1"/>
        <s v="m.akhlis -- 30-Nov-2017 06:10:35" u="1"/>
        <s v="Last Sales 201901 : 2019-01-16  ----  m.akhlis -- 17-Jan-2019 05:32:41" u="1"/>
        <s v="Last Sales 201902 : 2019-02-23  ----  m.akhlis -- 24-Feb-2019 09:03:12" u="1"/>
        <s v="m.akhlis -- 29-Jul-2017 11:37:37" u="1"/>
        <s v="Last Sales 201804 : 2018-04-04  ----  m.akhlis -- 05-Apr-2018 10:45:21" u="1"/>
        <s v="Last Sales 201901 : 2019-01-09  ----  m.akhlis -- 10-Jan-2019 06:03:45" u="1"/>
        <s v="m.akhlis -- 02-Aug-2017 06:30:47" u="1"/>
        <s v="m.akhlis -- 12-Aug-2017 11:20:04" u="1"/>
        <s v="m.akhlis -- 30-Aug-2017 06:14:45" u="1"/>
        <s v="Last Sales 201911 : 2019-11-14  ----  m.akhlis -- 15-Nov-2019 08:34:42" u="1"/>
        <s v="Last Sales 201902 : 2019-02-25  ----  m.akhlis -- 26-Feb-2019 05:28:32" u="1"/>
        <s v="m.akhlis -- 20-Jul-2017 06:24:25" u="1"/>
        <s v="Last Sales 201802 : 2018-02-16  ----  m.akhlis -- 17-Feb-2018 05:23:34" u="1"/>
        <s v="Last Sales 201901 : 2019-01-15  ----  m.akhlis -- 16-Jan-2019 05:34:55" u="1"/>
        <s v="003-003 POWDER" u="1"/>
        <s v="Last Sales 201707 : 2017-07-06  ----  m.akhlis -- 07-Jul-2017 06:26:52" u="1"/>
        <s v="Last Sales 201904 : 2019-04-18  ----  m.akhlis -- 19-Apr-2019 06:49:20" u="1"/>
        <s v="Last Sales 201807 : 2018-07-06  ----  m.akhlis -- 07-Jul-2018 04:45:11" u="1"/>
        <s v="Last Sales 201911 : 2019-11-17  ----  m.akhlis -- 18-Nov-2019 08:27:01" u="1"/>
        <s v="m.akhlis -- 01-Oct-2017 10:19:51" u="1"/>
        <s v="Last Sales 202002 : 2020-02-20  ----  m.akhlis -- 21-Feb-2020 08:32:38" u="1"/>
        <s v="Last Sales 202001 : 2020-01-21  ----  m.akhlis -- 22-Jan-2020 07:55:04" u="1"/>
        <s v="Last Sales 201905 : 2019-05-26  ----  m.akhlis -- 27-May-2019 09:16:40" u="1"/>
        <s v="m.akhlis -- 01-Oct-2017 10:20:09" u="1"/>
        <s v="Last Sales 201808 : 2018-08-25  ----  m.akhlis -- 26-Aug-2018 06:17:43" u="1"/>
        <s v="Last Sales 201808 : 2018-08-21  ----  m.akhlis -- 22-Aug-2018 06:36:49" u="1"/>
        <s v="Last Sales 201808 : 2018-08-24  ----  m.akhlis -- 25-Aug-2018 07:39:42" u="1"/>
        <s v="Last Sales 201707 : 2017-07-13  ----  m.akhlis -- 14-Jul-2017 06:08:27" u="1"/>
        <s v="Last Sales 201901 : 2019-01-29  ----  m.akhlis -- 30-Jan-2019 05:28:24" u="1"/>
        <s v="Last Sales 201904 : 2019-04-18  ----  m.akhlis -- 19-Apr-2019 06:49:48" u="1"/>
        <s v="m.akhlis -- 07-Nov-2017 06:19:20" u="1"/>
        <s v="m.akhlis -- 09-Nov-2017 06:15:20" u="1"/>
        <s v="SALES BY MCLASS ( Bulan/Tahun : &quot;1018&quot; )" u="1"/>
        <s v="m.akhlis -- 21-Jul-2017 06:27:07" u="1"/>
        <s v="Last Sales 201908 : 2019-08-26  ----  m.akhlis -- 27-Aug-2019 05:14:03" u="1"/>
        <s v="Last Sales 201902 : 2019-02-13  ----  m.akhlis -- 14-Feb-2019 05:20:13" u="1"/>
        <s v="Last Sales 201905 : 2019-05-15  ----  m.akhlis -- 16-May-2019 05:40:24" u="1"/>
        <s v="Last Sales 201909 : 2019-09-11  ----  m.akhlis -- 12-Sep-2019 04:47:29" u="1"/>
        <s v="Last Sales 201909 : 2019-09-17  ----  m.akhlis -- 18-Sep-2019 05:04:24" u="1"/>
        <s v="Last Sales 201904 : 2019-04-06  ----  m.akhlis -- 07-Apr-2019 07:41:01" u="1"/>
        <s v="Last Sales 202001 : 2020-01-15  ----  m.akhlis -- 16-Jan-2020 08:22:37" u="1"/>
        <s v="Last Sales 202002 : 2020-02-09  ----  m.akhlis -- 10-Feb-2020 08:31:12" u="1"/>
        <s v="Last Sales 201909 : 2019-09-07  ----  m.akhlis -- 08-Sep-2019 07:18:29" u="1"/>
        <s v="m.akhlis -- 28-Sep-2017 06:24:56" u="1"/>
        <s v="Last Sales 201904 : 2019-04-03  ----  m.akhlis -- 05-Apr-2019 05:45:15" u="1"/>
        <s v="Last Sales 201807 : 2018-07-27  ----  m.akhlis -- 28-Jul-2018 05:24:50" u="1"/>
        <s v="Last Sales 201807 : 2018-07-30  ----  m.akhlis -- 31-Jul-2018 05:05:04" u="1"/>
        <s v="Last Sales 201901 : 2019-01-21  ----  m.akhlis -- 22-Jan-2019 05:35:02" u="1"/>
        <s v="m.akhlis -- 19-Jul-2017 06:35:31" u="1"/>
        <s v="Last Sales 201905 : 2019-05-09  ----  m.akhlis -- 10-May-2019 05:44:43" u="1"/>
        <s v="m.akhlis -- 18-Dec-2018 05:38:14" u="1"/>
        <s v="Last Sales 201909 : 2019-09-19  ----  m.akhlis -- 20-Sep-2019 04:43:47" u="1"/>
        <s v="m.akhlis -- 21-Nov-2017 06:10:05" u="1"/>
        <s v="Last Sales 201810 : 2018-10-07  ----  m.akhlis -- 08-Oct-2018 05:33:54" u="1"/>
        <s v="Last Sales 201808 : 2018-08-28  ----  m.akhlis -- 29-Aug-2018 05:22:48" u="1"/>
        <s v="Last Sales 201902 : 2019-02-21  ----  m.akhlis -- 22-Feb-2019 05:19:57" u="1"/>
        <s v="Last Sales 201802 : 2018-02-11  ----  m.akhlis -- 12-Feb-2018 05:22:54" u="1"/>
        <s v="m.akhlis -- 18-Nov-2017 07:28:10" u="1"/>
        <s v="Last Sales 201810 : 2018-10-09  ----  m.akhlis -- 10-Oct-2018 05:36:07" u="1"/>
        <s v="Last Sales 201812 : 2018-12-12  ----  m.akhlis -- 13-Dec-2018 08:30:11" u="1"/>
        <s v="Last Sales 201909 : 2019-09-12  ----  m.akhlis -- 13-Sep-2019 04:56:06" u="1"/>
        <s v="Last Sales 202002 : 2020-02-10  ----  m.akhlis -- 11-Feb-2020 08:30:52" u="1"/>
        <s v="Last Sales 201706 : 2017-06-28  ----  m.akhlis -- 29-Jun-2017 09:38:25" u="1"/>
        <s v="Last Sales 201909 : 2019-09-20  ----  m.akhlis -- 21-Sep-2019 05:52:10" u="1"/>
        <s v="m.akhlis -- 21-Aug-2017 06:29:31" u="1"/>
        <s v="Last Sales 202001 : 2020-01-27  ----  m.akhlis -- 28-Jan-2020 08:18:35" u="1"/>
        <s v="Last Sales 201902 : 2019-02-15  ----  m.akhlis -- 16-Feb-2019 07:36:25" u="1"/>
        <s v="Last Sales 201911 : 2019-11-24  ----  m.akhlis -- 25-Nov-2019 08:22:48" u="1"/>
        <s v="Last Sales 201807 : 2018-07-26  ----  m.akhlis -- 27-Jul-2018 05:17:56" u="1"/>
        <s v="m.akhlis -- 16-Sep-2017 10:01:26" u="1"/>
        <s v="Last Sales 201802 : 2018-02-17  ----  m.akhlis -- 18-Feb-2018 05:44:42" u="1"/>
        <s v="Last Sales 201905 : 2019-05-23  ----  m.akhlis -- 24-May-2019 05:36:55" u="1"/>
        <s v="Last Sales 201706 : 2017-06-29  ----  m.akhlis -- 30-Jun-2017 11:01:28" u="1"/>
        <s v="m.akhlis -- 10-Sep-2017 10:05:31" u="1"/>
        <s v="Last Sales 201902 : 2019-02-07  ----  m.akhlis -- 08-Feb-2019 05:27:57" u="1"/>
        <s v="Last Sales 201808 : 2018-08-15  ----  m.akhlis -- 16-Aug-2018 05:51:44" u="1"/>
        <s v="Last Sales 201909 : 2019-09-18  ----  m.akhlis -- 19-Sep-2019 04:44:05" u="1"/>
        <s v="Last Sales 202003 : 2020-03-03  ----  m.akhlis -- 05-Mar-2020 09:26:54" u="1"/>
        <s v="Last Sales 202001 : 2020-01-09  ----  m.akhlis -- 10-Jan-2020 08:28:11" u="1"/>
        <s v="Last Sales 201905 : 2019-05-07  ----  m.akhlis -- 08-May-2019 05:33:11" u="1"/>
        <s v="Last Sales 201908 : 2019-08-25  ----  m.akhlis -- 26-Aug-2019 05:10:05" u="1"/>
        <s v="m.akhlis -- 12-Aug-2017 11:18:44" u="1"/>
        <s v="m.akhlis -- 17-Aug-2017 03:57:43" u="1"/>
        <s v="Last Sales 201904 : 2019-04-11  ----  m.akhlis -- 12-Apr-2019 06:09:57" u="1"/>
        <s v="Last Sales 201908 : 2019-08-28  ----  m.akhlis -- 29-Aug-2019 05:07:17" u="1"/>
        <s v="S210 - ROBINSON KUSUMA BANGSA" u="1"/>
        <s v="Last Sales 202001 : 2020-01-04  ----  m.akhlis -- 06-Jan-2020 07:59:36" u="1"/>
        <s v="Last Sales 201905 : 2019-05-10  ----  m.akhlis -- 11-May-2019 07:24:27" u="1"/>
        <s v="Last Sales 202001 : 2020-01-19  ----  m.akhlis -- 20-Jan-2020 08:08:39" u="1"/>
        <s v="Last Sales 201905 : 2019-05-22  ----  m.akhlis -- 23-May-2019 09:00:27" u="1"/>
        <s v="Last Sales 201902 : 2019-02-23  ----  m.akhlis -- 24-Feb-2019 09:03:22" u="1"/>
        <s v="Last Sales 202002 : 2020-02-11  ----  m.akhlis -- 12-Feb-2020 08:30:21" u="1"/>
        <s v="Last Sales 201804 : 2018-04-04  ----  m.akhlis -- 05-Apr-2018 10:45:31" u="1"/>
        <s v="Last Sales 201908 : 2019-08-27  ----  m.akhlis -- 28-Aug-2019 05:35:39" u="1"/>
        <s v="Last Sales 201902 : 2019-02-25  ----  m.akhlis -- 26-Feb-2019 05:28:42" u="1"/>
        <s v="Last Sales 202003 : 2020-03-25  ----  m.akhlis -- 26-Mar-2020 08:09:49" u="1"/>
        <s v="Last Sales 201902 : 2019-02-20  ----  m.akhlis -- 21-Feb-2019 05:15:45" u="1"/>
        <s v="m.akhlis -- 09-Nov-2017 06:14:18" u="1"/>
        <s v="Last Sales 201807 : 2018-07-27  ----  m.akhlis -- 28-Jul-2018 05:23:20" u="1"/>
        <s v="m.akhlis -- 10-Nov-2017 06:15:15" u="1"/>
        <s v="Last Sales 201802 : 2018-02-21  ----  m.akhlis -- 22-Feb-2018 05:29:04" u="1"/>
        <s v="Last Sales 201905 : 2019-05-26  ----  m.akhlis -- 27-May-2019 09:16:50" u="1"/>
        <s v="Last Sales 201812 : 2018-12-11  ----  m.akhlis -- 12-Dec-2018 08:29:25" u="1"/>
        <s v="Last Sales 201909 : 2019-09-11  ----  m.akhlis -- 12-Sep-2019 04:47:11" u="1"/>
        <s v="Last Sales 201909 : 2019-09-26  ----  m.akhlis -- 27-Sep-2019 08:11:02" u="1"/>
        <s v="Last Sales 201807 : 2018-07-29  ----  m.akhlis -- 30-Jul-2018 05:02:32" u="1"/>
        <s v="Last Sales 201707 : 2017-07-13  ----  m.akhlis -- 14-Jul-2017 06:08:37" u="1"/>
        <s v="Last Sales 201901 : 2019-01-29  ----  m.akhlis -- 30-Jan-2019 05:28:34" u="1"/>
        <s v="Last Sales 201909 : 2019-09-22  ----  m.akhlis -- 23-Sep-2019 05:19:16" u="1"/>
        <s v="Last Sales 201908 : 2019-08-30  ----  m.akhlis -- 31-Aug-2019 06:17:05" u="1"/>
        <s v="Last Sales 201706 : 2017-06-12  ----  m.akhlis -- 13-Jun-2017 06:02:30" u="1"/>
        <s v="m.akhlis -- 10-Sep-2017 10:07:00" u="1"/>
        <s v="m.akhlis -- 27-Nov-2017 06:10:35" u="1"/>
        <s v="Last Sales 201902 : 2019-02-05  ----  m.akhlis -- 06-Feb-2019 05:39:21" u="1"/>
        <s v="m.akhlis -- 27-Aug-2017 10:58:05" u="1"/>
        <s v="Last Sales 201808 : 2018-08-30  ----  m.akhlis -- 31-Aug-2018 05:20:15" u="1"/>
        <s v="m.akhlis -- 17-Jul-2017 08:58:14" u="1"/>
        <s v="m.akhlis -- 21-Sep-2017 10:25:12" u="1"/>
        <s v="Last Sales 202001 : 2020-01-22  ----  m.akhlis -- 23-Jan-2020 11:38:03" u="1"/>
        <s v="m.akhlis -- 11-Dec-2018 05:50:53" u="1"/>
        <s v="Last Sales 201904 : 2019-04-14  ----  m.akhlis -- 16-Apr-2019 06:03:12" u="1"/>
        <s v="m.akhlis -- 18-Sep-2017 06:20:00" u="1"/>
        <s v="Last Sales 201904 : 2019-04-13  ----  m.akhlis -- 14-Apr-2019 07:27:11" u="1"/>
        <s v="Last Sales 202001 : 2020-01-15  ----  m.akhlis -- 16-Jan-2020 08:22:47" u="1"/>
        <s v="m.akhlis -- 29-Aug-2017 06:09:04" u="1"/>
        <s v="Last Sales 201909 : 2019-09-07  ----  m.akhlis -- 08-Sep-2019 07:18:39" u="1"/>
        <s v="Last Sales 201904 : 2019-04-03  ----  m.akhlis -- 05-Apr-2019 05:45:25" u="1"/>
        <s v="Last Sales 201904 : 2019-04-16  ----  m.akhlis -- 17-Apr-2019 06:55:28" u="1"/>
        <s v="Last Sales 201909 : 2019-09-17  ----  m.akhlis -- 18-Sep-2019 05:04:48" u="1"/>
        <s v="001-004 HAIR COLORING" u="1"/>
        <s v="Last Sales 201901 : 2019-01-28  ----  m.akhlis -- 29-Jan-2019 05:24:10" u="1"/>
        <s v="Last Sales 201904 : 2019-04-08  ----  m.akhlis -- 09-Apr-2019 05:26:33" u="1"/>
        <s v="m.akhlis -- 18-Dec-2018 05:38:24" u="1"/>
        <s v="m.akhlis -- 01-Aug-2017 06:14:13" u="1"/>
        <s v="m.akhlis -- 19-Sep-2017 06:27:21" u="1"/>
        <s v="Last Sales 201902 : 2019-02-14  ----  m.akhlis -- 15-Feb-2019 05:27:58" u="1"/>
        <s v="Last Sales 201808 : 2018-08-12  ----  m.akhlis -- 13-Aug-2018 05:11:48" u="1"/>
        <s v="Last Sales 201904 : 2019-04-13  ----  m.akhlis -- 14-Apr-2019 07:27:39" u="1"/>
        <s v="Last Sales 201911 : 2019-11-12  ----  m.akhlis -- 13-Nov-2019 08:11:15" u="1"/>
        <s v="Last Sales 201810 : 2018-10-11  ----  m.akhlis -- 12-Oct-2018 05:32:03" u="1"/>
        <s v="m.akhlis -- 20-Dec-2018 05:37:35" u="1"/>
        <s v="Last Sales 201802 : 2018-02-07  ----  m.akhlis -- 08-Feb-2018 04:43:13" u="1"/>
        <s v="Last Sales 201902 : 2019-02-09  ----  m.akhlis -- 10-Feb-2019 07:50:06" u="1"/>
        <s v="Last Sales 201709 : 2017-09-24  ----  m.akhlis -- 25-Sep-2017 08:30:57" u="1"/>
        <s v="Last Sales 201909 : 2019-09-12  ----  m.akhlis -- 13-Sep-2019 04:56:16" u="1"/>
        <s v="Last Sales 201909 : 2019-09-08  ----  m.akhlis -- 09-Sep-2019 05:13:12" u="1"/>
        <s v="Last Sales 201808 : 2018-08-07  ----  m.akhlis -- 08-Aug-2018 04:49:13" u="1"/>
        <s v="Last Sales 201911 : 2019-11-25  ----  m.akhlis -- 26-Nov-2019 08:20:30" u="1"/>
        <s v="m.akhlis -- 20-Nov-2017 06:07:32" u="1"/>
        <s v="Last Sales 201905 : 2019-05-17  ----  m.akhlis -- 18-May-2019 06:36:33" u="1"/>
        <s v="m.akhlis -- 16-Nov-2017 06:04:40" u="1"/>
        <s v="Last Sales 201904 : 2019-04-30" u="1"/>
        <s v="Last Sales 201807 : 2018-07-03  ----  m.akhlis -- 05-Jul-2018 05:52:59" u="1"/>
        <s v="Last Sales 202001 : 2020-01-27  ----  m.akhlis -- 28-Jan-2020 08:18:45" u="1"/>
        <s v="Last Sales 202002 : 2020-02-06  ----  m.akhlis -- 07-Feb-2020 08:11:27" u="1"/>
        <s v="Last Sales 201901 : 2019-01-10  ----  m.akhlis -- 11-Jan-2019 05:38:53" u="1"/>
        <s v="Last Sales 201901 : 2019-01-12  ----  m.akhlis -- 13-Jan-2019 06:54:52" u="1"/>
        <s v="Last Sales 201911 : 2019-11-24  ----  m.akhlis -- 25-Nov-2019 08:22:58" u="1"/>
        <s v="Last Sales 201906 : 2019-06-30" u="1"/>
        <s v="Last Sales 201904 : 2019-04-12  ----  m.akhlis -- 13-Apr-2019 06:32:21" u="1"/>
        <s v="Last Sales 201901 : 2019-01-08  ----  m.akhlis -- 09-Jan-2019 05:41:12" u="1"/>
        <s v="Last Sales 201902 : 2019-02-15  ----  m.akhlis -- 16-Feb-2019 07:36:49" u="1"/>
        <s v="Last Sales 201908 : 2019-08-03  ----  m.akhlis -- 05-Aug-2019 05:16:42" u="1"/>
        <s v="Last Sales 201707 : 2017-07-14  ----  m.akhlis -- 15-Jul-2017 10:14:35" u="1"/>
        <s v="Last Sales 201808 : 2018-08-22  ----  m.akhlis -- 23-Aug-2018 05:37:40" u="1"/>
        <s v="Last Sales 202002 : 2020-02-23  ----  m.akhlis -- 24-Feb-2020 08:43:47" u="1"/>
        <s v="Last Sales 201908 : 2019-08-31" u="1"/>
        <s v="m.akhlis -- 03-Sep-2017 10:13:46" u="1"/>
        <s v="Last Sales 201909 : 2019-09-13  ----  m.akhlis -- 14-Sep-2019 05:45:08" u="1"/>
        <s v="Last Sales 201808 : 2018-08-18  ----  m.akhlis -- 19-Aug-2018 05:28:53" u="1"/>
        <s v="Last Sales 201808 : 2018-08-22  ----  m.akhlis -- 23-Aug-2018 05:37:54" u="1"/>
        <s v="Last Sales 201909 : 2019-09-18  ----  m.akhlis -- 19-Sep-2019 04:44:15" u="1"/>
        <s v="Last Sales 201911 : 2019-11-19  ----  m.akhlis -- 20-Nov-2019 08:14:29" u="1"/>
        <s v="Last Sales 202001 : 2020-01-09  ----  m.akhlis -- 10-Jan-2020 08:28:21" u="1"/>
        <s v="Last Sales 201905 : 2019-05-27  ----  m.akhlis -- 29-May-2019 09:05:11" u="1"/>
        <s v="m.akhlis -- 15-Sep-2017 06:18:46" u="1"/>
        <s v="Last Sales 201908 : 2019-08-25  ----  m.akhlis -- 26-Aug-2019 05:10:15" u="1"/>
        <s v="Last Sales 201908 : 2019-08-28  ----  m.akhlis -- 29-Aug-2019 05:07:27" u="1"/>
        <s v="Last Sales 202001 : 2020-01-04  ----  m.akhlis -- 06-Jan-2020 07:59:46" u="1"/>
        <s v="m.akhlis -- 07-Sep-2017 06:19:01" u="1"/>
        <s v="Last Sales 202003 : 2020-03-25  ----  m.akhlis -- 26-Mar-2020 08:09:31" u="1"/>
        <s v="m.akhlis -- 11-Aug-2017 06:12:53" u="1"/>
        <s v="Last Sales 201905 : 2019-05-22  ----  m.akhlis -- 23-May-2019 09:00:37" u="1"/>
        <s v="Merch2 081001 - HAIR CARE" u="1"/>
        <s v="Last Sales 201802 : 2018-02-22  ----  m.akhlis -- 23-Feb-2018 05:22:46" u="1"/>
        <s v="Last Sales 201902 : 2019-02-23  ----  m.akhlis -- 24-Feb-2019 09:03:32" u="1"/>
        <s v="Last Sales 201901 : 2019-01-30  ----  m.akhlis -- 31-Jan-2019 04:51:12" u="1"/>
        <s v="m.akhlis -- 28-Aug-2017 07:11:15" u="1"/>
        <s v="Last Sales 201807 : 2018-07-06  ----  m.akhlis -- 07-Jul-2018 04:50:28" u="1"/>
        <s v="m.akhlis -- 05-Aug-2017 10:37:36" u="1"/>
        <s v="m.akhlis -- 20-Nov-2017 06:09:15" u="1"/>
        <s v="Last Sales 201905 : 2019-05-11  ----  m.akhlis -- 12-May-2019 10:33:20" u="1"/>
        <s v="m.akhlis -- 19-Jul-2017 06:34:11" u="1"/>
        <s v="Last Sales 201707 : 2017-07-13  ----  m.akhlis -- 14-Jul-2017 06:08:47" u="1"/>
        <s v="Last Sales 201901 : 2019-01-29  ----  m.akhlis -- 30-Jan-2019 05:28:44" u="1"/>
        <s v="Last Sales 201706 : 2017-06-12  ----  m.akhlis -- 13-Jun-2017 06:02:40" u="1"/>
        <s v="Last Sales 201808 : 2018-08-13  ----  m.akhlis -- 14-Aug-2018 04:57:23" u="1"/>
        <s v="Last Sales 201902 : 2019-02-05  ----  m.akhlis -- 06-Feb-2019 05:39:31" u="1"/>
        <s v="Last Sales 202003 : 2020-03-15  ----  m.akhlis -- 16-Mar-2020 08:06:33" u="1"/>
        <s v="Last Sales 201808 : 2018-08-30  ----  m.akhlis -- 31-Aug-2018 05:20:25" u="1"/>
        <s v="m.akhlis -- 12-Sep-2017 06:23:03" u="1"/>
        <s v="Last Sales 201901 : 2019-01-07  ----  m.akhlis -- 08-Jan-2019 05:51:04" u="1"/>
        <s v="Last Sales 201901 : 2019-01-15  ----  m.akhlis -- 16-Jan-2019 05:35:04" u="1"/>
        <s v="m.akhlis -- 20-Aug-2017 11:35:14" u="1"/>
        <s v="Last Sales 201905 : 2019-05-13  ----  m.akhlis -- 14-May-2019 05:30:40" u="1"/>
        <s v="m.akhlis -- 19-Dec-2018 05:36:20" u="1"/>
        <s v="m.akhlis -- 14-Nov-2017 05:52:19" u="1"/>
        <s v="Last Sales 201909 : 2019-09-17  ----  m.akhlis -- 18-Sep-2019 05:04:58" u="1"/>
        <s v="Last Sales 202002 : 2020-02-09  ----  m.akhlis -- 10-Feb-2020 08:31:46" u="1"/>
        <s v="Last Sales 201706 : 2017-06-21  ----  m.akhlis -- 22-Jun-2017 08:00:14" u="1"/>
        <s v="Last Sales 202001 : 2020-01-08  ----  m.akhlis -- 09-Jan-2020 08:15:17" u="1"/>
        <s v="Last Sales 201902 : 2019-02-21  ----  m.akhlis -- 22-Feb-2019 05:20:07" u="1"/>
        <s v="Last Sales 201904 : 2019-04-08  ----  m.akhlis -- 09-Apr-2019 05:26:43" u="1"/>
        <s v="Last Sales 201904 : 2019-04-13  ----  m.akhlis -- 14-Apr-2019 07:27:49" u="1"/>
        <s v="Last Sales 201911 : 2019-11-12  ----  m.akhlis -- 13-Nov-2019 08:11:25" u="1"/>
        <s v="m.akhlis -- 18-Dec-2018 05:38:48" u="1"/>
        <s v="Last Sales 201911 : 2019-11-11  ----  m.akhlis -- 12-Nov-2019 07:53:37" u="1"/>
        <s v="Last Sales 201902 : 2019-02-04  ----  m.akhlis -- 05-Feb-2019 08:23:16" u="1"/>
        <s v="Last Sales 202001 : 2020-01-26  ----  m.akhlis -- 27-Jan-2020 08:25:38" u="1"/>
        <s v="m.akhlis -- 07-Sep-2017 06:17:56" u="1"/>
        <s v="Last Sales 201807 : 2018-07-21  ----  m.akhlis -- 22-Jul-2018 06:18:55" u="1"/>
        <s v="Last Sales 202003 : 2020-03-11  ----  m.akhlis -- 13-Mar-2020 08:40:39" u="1"/>
        <s v="Last Sales 201706 : 2017-06-07  ----  m.akhlis -- 08-Jun-2017 05:56:07" u="1"/>
        <s v="Last Sales 201904 : 2019-04-20  ----  m.akhlis -- 21-Apr-2019 07:15:19" u="1"/>
        <s v="Last Sales 201905 : 2019-05-17  ----  m.akhlis -- 18-May-2019 06:36:43" u="1"/>
        <s v="Last Sales 201912 : 2019-12-11  ----  m.akhlis -- 12-Dec-2019 07:55:57" u="1"/>
        <s v="Last Sales 201912 : 2019-12-18  ----  m.akhlis -- 19-Dec-2019 08:04:57" u="1"/>
        <s v="Last Sales 201706 : 2017-06-28  ----  m.akhlis -- 29-Jun-2017 09:38:59" u="1"/>
        <s v="Last Sales 201808 : 2018-08-22  ----  m.akhlis -- 23-Aug-2018 05:36:38" u="1"/>
        <s v="m.akhlis -- 17-Nov-2017 06:06:06" u="1"/>
        <s v="Last Sales 201911 : 2019-11-21  ----  m.akhlis -- 22-Nov-2019 08:18:06" u="1"/>
        <s v="Last Sales 201807 : 2018-07-10  ----  m.akhlis -- 11-Jul-2018 05:36:16" u="1"/>
        <s v="Last Sales 201802 : 2018-02-04  ----  m.akhlis -- 05-Feb-2018 09:01:44" u="1"/>
        <s v="Last Sales 202001 : 2020-01-06  ----  m.akhlis -- 07-Jan-2020 07:56:16" u="1"/>
        <s v="m.akhlis -- 08-Aug-2017 06:14:26" u="1"/>
        <s v="m.akhlis -- 31-Jul-2017 06:19:58" u="1"/>
        <s v="Last Sales 201707 : 2017-07-14  ----  m.akhlis -- 15-Jul-2017 10:14:45" u="1"/>
        <s v="Last Sales 202002 : 2020-02-26  ----  m.akhlis -- 27-Feb-2020 08:36:02" u="1"/>
        <s v="Last Sales 201909 : 2019-09-13  ----  m.akhlis -- 14-Sep-2019 05:45:18" u="1"/>
        <s v="Last Sales 201901 : 2019-01-25  ----  m.akhlis -- 26-Jan-2019 06:27:35" u="1"/>
        <s v="Last Sales 201908 : 2019-08-10  ----  m.akhlis -- 11-Aug-2019 06:25:09" u="1"/>
        <s v="Last Sales 201904 : 2019-04-05  ----  m.akhlis -- 06-Apr-2019 05:59:08" u="1"/>
        <s v="Merch2 081005 - MALE GROOMING" u="1"/>
        <s v="Last Sales 201807 : 2018-07-31  ----  m.akhlis -- 01-Aug-2018 04:43:10" u="1"/>
        <s v="Last Sales 201911 : 2019-11-19  ----  m.akhlis -- 20-Nov-2019 08:14:39" u="1"/>
        <s v="Last Sales 201904 : 2019-04-11  ----  m.akhlis -- 12-Apr-2019 06:10:07" u="1"/>
        <s v="Last Sales 202001 : 2020-01-09  ----  m.akhlis -- 10-Jan-2020 08:28:31" u="1"/>
        <s v="Last Sales 201905 : 2019-05-12  ----  m.akhlis -- 13-May-2019 05:34:37" u="1"/>
        <s v="Last Sales 201808 : 2018-08-18  ----  m.akhlis -- 19-Aug-2018 05:24:24" u="1"/>
        <s v="Last Sales 201902 : 2019-02-06  ----  m.akhlis -- 07-Feb-2019 05:05:39" u="1"/>
        <s v="Last Sales 201908 : 2019-08-13  ----  m.akhlis -- 14-Aug-2019 05:20:21" u="1"/>
        <s v="m.akhlis -- 27-Sep-2017 06:30:01" u="1"/>
        <s v="m.akhlis -- 24-Aug-2017 06:14:57" u="1"/>
        <s v="014-002 OTHER INSECT AND PEST" u="1"/>
        <s v="Last Sales 201802 : 2018-02-09  ----  m.akhlis -- 10-Feb-2018 04:48:42" u="1"/>
        <s v="Last Sales 201904 : 2019-04-19  ----  m.akhlis -- 20-Apr-2019 09:00:16" u="1"/>
        <s v="Last Sales 201808 : 2018-08-11  ----  m.akhlis -- 12-Aug-2018 05:55:39" u="1"/>
        <s v="m.akhlis -- 13-Nov-2017 06:17:02" u="1"/>
        <s v="m.akhlis -- 15-Sep-2017 06:20:12" u="1"/>
        <s v="Last Sales 201706 : 2017-06-13  ----  m.akhlis -- 14-Jun-2017 11:47:23" u="1"/>
        <s v="Last Sales 202001 : 2020-01-30  ----  m.akhlis -- 31-Jan-2020 08:22:04" u="1"/>
        <s v="m.akhlis -- 29-Sep-2017 06:29:27" u="1"/>
        <s v="Last Sales 201802 : 2018-02-27  ----  m.akhlis -- 28-Feb-2018 05:35:53" u="1"/>
        <s v="Last Sales 201802 : 2018-02-22  ----  m.akhlis -- 23-Feb-2018 05:22:56" u="1"/>
        <s v="Last Sales 201902 : 2019-02-07  ----  m.akhlis -- 08-Feb-2019 05:28:06" u="1"/>
        <s v="Last Sales 201807 : 2018-07-23  ----  m.akhlis -- 24-Jul-2018 05:02:20" u="1"/>
        <s v="m.akhlis -- 13-Aug-2017 09:52:17" u="1"/>
        <s v="m.akhlis -- 16-Aug-2017 06:21:21" u="1"/>
        <s v="Last Sales 201810 : 2018-10-06  ----  m.akhlis -- 07-Oct-2018 09:33:04" u="1"/>
        <s v="Last Sales 201904 : 2019-04-26  ----  m.akhlis -- 27-Apr-2019 07:10:53" u="1"/>
        <s v="Last Sales 201901 : 2019-01-13  ----  m.akhlis -- 14-Jan-2019 05:14:47" u="1"/>
        <s v="Last Sales 201904 : 2019-04-10  ----  m.akhlis -- 11-Apr-2019 05:24:10" u="1"/>
        <s v="Last Sales 201807 : 2018-07-04  ----  m.akhlis -- 05-Jul-2018 10:19:14" u="1"/>
        <s v="Last Sales 202002 : 2020-02-19  ----  m.akhlis -- 20-Feb-2020 08:39:22" u="1"/>
        <s v="Last Sales 201707 : 2017-07-13  ----  m.akhlis -- 14-Jul-2017 06:08:57" u="1"/>
        <s v="Last Sales 201901 : 2019-01-29  ----  m.akhlis -- 30-Jan-2019 05:28:54" u="1"/>
        <s v="m.akhlis -- 01-Sep-2017 07:19:05" u="1"/>
        <s v="Last Sales 201808 : 2018-08-04  ----  m.akhlis -- 05-Aug-2018 08:09:27" u="1"/>
        <s v="Last Sales 201807 : 2018-07-23  ----  m.akhlis -- 25-Jul-2018 13:30:18" u="1"/>
        <s v="m.akhlis -- 30-Aug-2017 06:15:04" u="1"/>
        <s v="Last Sales 201905 : 2019-05-13  ----  m.akhlis -- 14-May-2019 05:30:50" u="1"/>
        <s v="m.akhlis -- 18-Jul-2017 06:22:45" u="1"/>
        <s v="Last Sales 201902 : 2019-02-14  ----  m.akhlis -- 15-Feb-2019 05:27:50" u="1"/>
        <s v="Last Sales 201709 : 2017-09-04  ----  m.akhlis -- 05-Sep-2017 08:44:41" u="1"/>
        <s v="Last Sales 201904 : 2019-04-13  ----  m.akhlis -- 14-Apr-2019 07:27:31" u="1"/>
        <s v="Last Sales 201802 : 2018-02-14  ----  m.akhlis -- 15-Feb-2018 05:28:07" u="1"/>
        <s v="Last Sales 201908 : 2019-08-24  ----  m.akhlis -- 25-Aug-2019 07:04:43" u="1"/>
        <s v="Last Sales 201905 : 2019-05-25  ----  m.akhlis -- 26-May-2019 19:14:51" u="1"/>
        <s v="Last Sales 201904 : 2019-04-13  ----  m.akhlis -- 15-Apr-2019 05:59:48" u="1"/>
        <s v="Last Sales 201902 : 2019-02-25  ----  m.akhlis -- 26-Feb-2019 05:29:19" u="1"/>
        <s v="m.akhlis -- 21-Nov-2017 06:10:21" u="1"/>
        <s v="Last Sales 201904 : 2019-04-08  ----  m.akhlis -- 09-Apr-2019 05:26:53" u="1"/>
        <s v="Last Sales 201911 : 2019-11-28  ----  m.akhlis -- 29-Nov-2019 08:42:30" u="1"/>
        <s v="Last Sales 201802 : 2018-02-06  ----  m.akhlis -- 07-Feb-2018 05:39:24" u="1"/>
        <s v="Last Sales 201706 : 2017-06-08  ----  m.akhlis -- 09-Jun-2017 05:58:42" u="1"/>
        <s v="m.akhlis -- 20-Dec-2018 05:37:55" u="1"/>
        <s v="Last Sales 201904 : 2019-04-24  ----  m.akhlis -- 25-Apr-2019 05:41:18" u="1"/>
        <s v="m.akhlis -- 22-Sep-2017 06:18:57" u="1"/>
        <s v="Last Sales 201707 : 2017-07-23  ----  m.akhlis -- 24-Jul-2017 15:59:51" u="1"/>
        <s v="Last Sales 201706 : 2017-06-28  ----  m.akhlis -- 29-Jun-2017 09:38:41" u="1"/>
        <s v="Last Sales 201807 : 2018-07-05  ----  m.akhlis -- 06-Jul-2018 05:30:52" u="1"/>
        <s v="Last Sales 201812 : 2018-12-12  ----  m.akhlis -- 13-Dec-2018 08:30:41" u="1"/>
        <s v="Last Sales 202001 : 2020-01-26  ----  m.akhlis -- 27-Jan-2020 08:25:48" u="1"/>
        <s v="Last Sales 201911 : 2019-11-25  ----  m.akhlis -- 26-Nov-2019 08:20:50" u="1"/>
        <s v="m.akhlis -- 02-Oct-2017 06:30:36" u="1"/>
        <s v="Last Sales 201812 : 2018-12-12  ----  m.akhlis -- 13-Dec-2018 08:30:55" u="1"/>
        <s v="Last Sales 201706 : 2017-06-07  ----  m.akhlis -- 08-Jun-2017 05:56:17" u="1"/>
        <s v="Last Sales 201904 : 2019-04-20  ----  m.akhlis -- 21-Apr-2019 07:15:29" u="1"/>
        <s v="Last Sales 201706 : 2017-06-23  ----  m.akhlis -- 24-Jun-2017 11:35:29" u="1"/>
        <s v="Last Sales 201902 : 2019-02-15  ----  m.akhlis -- 16-Feb-2019 07:36:41" u="1"/>
        <s v="m.akhlis -- 06-Aug-2017 12:37:29" u="1"/>
        <s v="m.akhlis -- 31-Jul-2017 06:19:40" u="1"/>
        <s v="Last Sales 201810 : 2018-10-10  ----  m.akhlis -- 11-Oct-2018 05:59:04" u="1"/>
        <s v="Last Sales 201902 : 2019-02-14  ----  m.akhlis -- 15-Feb-2019 05:28:07" u="1"/>
        <s v="Last Sales 201706 : 2017-06-26  ----  m.akhlis -- 27-Jun-2017 09:18:17" u="1"/>
        <s v="Last Sales 201706 : 2017-06-13  ----  m.akhlis -- 15-Jun-2017 09:28:13" u="1"/>
        <s v="Last Sales 201706 : 2017-06-28  ----  m.akhlis -- 29-Jun-2017 09:20:12" u="1"/>
        <s v="m.akhlis -- 17-Sep-2017 11:47:49" u="1"/>
        <s v="Last Sales 201905 : 2019-05-05  ----  m.akhlis -- 06-May-2019 05:36:15" u="1"/>
        <s v="005-002 MEN SHAVING NEEDS" u="1"/>
        <s v="Last Sales 201905 : 2019-05-20  ----  m.akhlis -- 21-May-2019 05:43:15" u="1"/>
        <s v="Last Sales 201904 : 2019-04-12  ----  m.akhlis -- 13-Apr-2019 06:32:41" u="1"/>
        <s v="Last Sales 201901 : 2019-01-24  ----  m.akhlis -- 25-Jan-2019 04:49:30" u="1"/>
        <s v="Last Sales 201709 : 2017-09-24  ----  m.akhlis -- 25-Sep-2017 08:31:06" u="1"/>
        <s v="Last Sales 201810 : 2018-10-12  ----  m.akhlis -- 13-Oct-2018 06:41:14" u="1"/>
        <s v="Last Sales 201908 : 2019-08-06  ----  m.akhlis -- 07-Aug-2019 08:46:51" u="1"/>
        <s v="m.akhlis -- 28-Sep-2017 06:26:41" u="1"/>
        <s v="m.akhlis -- 18-Jul-2017 06:24:14" u="1"/>
        <s v="m.akhlis -- 11-Nov-2017 09:41:26" u="1"/>
        <s v="m.akhlis -- 24-Nov-2017 06:04:34" u="1"/>
        <s v="Last Sales 201807 : 2018-07-17  ----  m.akhlis -- 18-Jul-2018 05:11:48" u="1"/>
        <s v="Last Sales 201909 : 2019-09-13  ----  m.akhlis -- 14-Sep-2019 05:45:28" u="1"/>
        <s v="Last Sales 201904 : 2019-04-05  ----  m.akhlis -- 06-Apr-2019 05:59:18" u="1"/>
        <s v="Last Sales 201904 : 2019-04-25  ----  m.akhlis -- 26-Apr-2019 05:39:17" u="1"/>
        <s v="S115 - ROBINSON BULUKUMBA" u="1"/>
        <s v="Last Sales 201911 : 2019-11-19  ----  m.akhlis -- 20-Nov-2019 08:14:49" u="1"/>
        <s v="Last Sales 202001 : 2020-01-09  ----  m.akhlis -- 10-Jan-2020 08:28:41" u="1"/>
        <s v="Last Sales 201905 : 2019-05-06  ----  m.akhlis -- 07-May-2019 05:35:41" u="1"/>
        <s v="Last Sales 201901 : 2019-01-09  ----  m.akhlis -- 10-Jan-2019 06:02:59" u="1"/>
        <s v="Last Sales 201902 : 2019-02-06  ----  m.akhlis -- 07-Feb-2019 05:05:49" u="1"/>
        <s v="Last Sales 201908 : 2019-08-13  ----  m.akhlis -- 14-Aug-2019 05:20:31" u="1"/>
        <s v="Last Sales 201911 : 2019-11-24  ----  m.akhlis -- 25-Nov-2019 08:23:07" u="1"/>
        <s v="Last Sales 202001 : 2020-01-09  ----  m.akhlis -- 10-Jan-2020 08:28:55" u="1"/>
        <s v="Last Sales 201807 : 2018-07-13  ----  m.akhlis -- 14-Jul-2018 05:41:17" u="1"/>
        <s v="m.akhlis -- 09-Sep-2017 10:00:39" u="1"/>
        <s v="Last Sales 201902 : 2019-02-22  ----  m.akhlis -- 23-Feb-2019 08:10:49" u="1"/>
        <s v="013-017 WASHER FLUID BOTTLE" u="1"/>
        <s v="Last Sales 201911 : 2019-11-17  ----  m.akhlis -- 18-Nov-2019 08:26:15" u="1"/>
        <s v="Last Sales 201902 : 2019-02-11  ----  m.akhlis -- 12-Feb-2019 05:27:52" u="1"/>
        <s v="Last Sales 201802 : 2018-02-17  ----  m.akhlis -- 18-Feb-2018 05:45:01" u="1"/>
        <s v="Last Sales 201807 : 2018-07-25  ----  m.akhlis -- 26-Jul-2018 05:06:25" u="1"/>
        <s v="Last Sales 201808 : 2018-08-24  ----  m.akhlis -- 25-Aug-2018 07:38:42" u="1"/>
        <s v="m.akhlis -- 04-Aug-2017 06:19:23" u="1"/>
        <s v="Last Sales 201808 : 2018-08-25  ----  m.akhlis -- 26-Aug-2018 06:16:57" u="1"/>
        <s v="Last Sales 201902 : 2019-02-07  ----  m.akhlis -- 08-Feb-2019 05:28:16" u="1"/>
        <s v="Last Sales 201901 : 2019-01-30  ----  m.akhlis -- 31-Jan-2019 04:51:32" u="1"/>
        <s v="m.akhlis -- 10-Aug-2017 06:24:38" u="1"/>
        <s v="Last Sales 201807 : 2018-07-14  ----  m.akhlis -- 15-Jul-2018 05:20:44" u="1"/>
        <s v="Last Sales 201706 : 2017-06-12  ----  m.akhlis -- 13-Jun-2017 06:01:48" u="1"/>
        <s v="m.akhlis -- 12-Nov-2017 09:31:30" u="1"/>
        <s v="Last Sales 201908 : 2019-08-22  ----  m.akhlis -- 23-Aug-2019 04:53:20" u="1"/>
        <s v="Last Sales 201912 : 2019-12-16  ----  m.akhlis -- 17-Dec-2019 08:16:45" u="1"/>
        <s v="Last Sales 201807 : 2018-07-16  ----  m.akhlis -- 17-Jul-2018 05:45:50" u="1"/>
        <s v="Last Sales 201912 : 2019-12-12  ----  m.akhlis -- 13-Dec-2019 08:01:48" u="1"/>
        <s v="Last Sales 201912 : 2019-12-19  ----  m.akhlis -- 20-Dec-2019 08:27:46" u="1"/>
        <s v="Last Sales 201808 : 2018-08-17  ----  m.akhlis -- 18-Aug-2018 06:43:20" u="1"/>
        <s v="Last Sales 201808 : 2018-08-06  ----  m.akhlis -- 07-Aug-2018 04:59:39" u="1"/>
        <s v="Last Sales 201912 : 2019-12-05  ----  m.akhlis -- 06-Dec-2019 08:38:59" u="1"/>
        <s v="m.akhlis -- 27-Nov-2017 06:10:51" u="1"/>
        <s v="m.akhlis -- 04-Aug-2017 06:21:07" u="1"/>
        <s v="m.akhlis -- 18-Aug-2017 03:56:16" u="1"/>
        <s v="m.akhlis -- 13-Sep-2017 06:29:18" u="1"/>
        <s v="Last Sales 202002 : 2020-02-19  ----  m.akhlis -- 20-Feb-2020 08:39:32" u="1"/>
        <s v="Last Sales 201909 : 2019-09-29  ----  m.akhlis -- 30-Sep-2019 08:22:33" u="1"/>
        <s v="Last Sales 201905 : 2019-05-24  ----  m.akhlis -- 25-May-2019 05:56:53" u="1"/>
        <s v="Last Sales 201901 : 2019-01-21  ----  m.akhlis -- 22-Jan-2019 05:34:16" u="1"/>
        <s v="Last Sales 201904 : 2019-04-13  ----  m.akhlis -- 15-Apr-2019 05:59:30" u="1"/>
        <s v="Last Sales 201807 : 2018-07-21  ----  m.akhlis -- 22-Jul-2018 07:02:19" u="1"/>
        <s v="Last Sales 201911 : 2019-11-11  ----  m.akhlis -- 12-Nov-2019 07:52:17" u="1"/>
        <s v="Last Sales 202002 : 2020-02-16  ----  m.akhlis -- 17-Feb-2020 08:28:45" u="1"/>
        <s v="Last Sales 201909 : 2019-09-11  ----  m.akhlis -- 12-Sep-2019 04:47:55" u="1"/>
        <s v="Last Sales 201802 : 2018-02-09  ----  m.akhlis -- 10-Feb-2018 04:49:09" u="1"/>
        <s v="Last Sales 201912 : 2019-12-10  ----  m.akhlis -- 11-Dec-2019 08:36:10" u="1"/>
        <s v="Last Sales 202001 : 2020-01-22  ----  m.akhlis -- 23-Jan-2020 11:38:33" u="1"/>
        <s v="Last Sales 201802 : 2018-02-14  ----  m.akhlis -- 15-Feb-2018 05:28:17" u="1"/>
        <s v="Last Sales 201908 : 2019-08-24  ----  m.akhlis -- 25-Aug-2019 07:04:53" u="1"/>
        <s v="m.akhlis -- 18-Dec-2018 05:38:40" u="1"/>
        <s v="Last Sales 201905 : 2019-05-15  ----  m.akhlis -- 16-May-2019 05:39:23" u="1"/>
        <s v="m.akhlis -- 17-Dec-2018 05:31:47" u="1"/>
        <s v="Last Sales 201902 : 2019-02-25  ----  m.akhlis -- 26-Feb-2019 05:29:29" u="1"/>
        <s v="m.akhlis -- 15-Aug-2017 06:20:46" u="1"/>
        <s v="Last Sales 201810 : 2018-10-09  ----  m.akhlis -- 10-Oct-2018 05:36:33" u="1"/>
        <s v="Last Sales 201804 : 2018-04-05  ----  m.akhlis -- 06-Apr-2018 13:10:29" u="1"/>
        <s v="m.akhlis -- 11-Aug-2017 06:14:56" u="1"/>
        <s v="Last Sales 201808 : 2018-08-20  ----  m.akhlis -- 21-Aug-2018 04:51:36" u="1"/>
        <s v="Last Sales 201911 : 2019-11-12  ----  m.akhlis -- 13-Nov-2019 08:11:59" u="1"/>
        <s v="Last Sales 202001 : 2020-01-26  ----  m.akhlis -- 27-Jan-2020 08:25:58" u="1"/>
        <s v="Last Sales 201905 : 2019-05-21  ----  m.akhlis -- 22-May-2019 09:19:42" u="1"/>
        <s v="Last Sales 201706 : 2017-06-11  ----  m.akhlis -- 12-Jun-2017 06:11:12" u="1"/>
        <s v="Last Sales 201706 : 2017-06-25  ----  m.akhlis -- 26-Jun-2017 07:51:18" u="1"/>
        <s v="Last Sales 202003 : 2020-03-11  ----  m.akhlis -- 13-Mar-2020 08:40:59" u="1"/>
        <s v="Last Sales 201909 : 2019-09-23  ----  m.akhlis -- 24-Sep-2019 05:00:57" u="1"/>
        <s v="m.akhlis -- 02-Sep-2017 10:00:46" u="1"/>
        <s v="Last Sales 201901 : 2019-01-25  ----  m.akhlis -- 26-Jan-2019 06:26:29" u="1"/>
        <s v="Last Sales 201808 : 2018-08-15  ----  m.akhlis -- 16-Aug-2018 05:50:58" u="1"/>
        <s v="Last Sales 201911 : 2019-11-13  ----  m.akhlis -- 14-Nov-2019 08:14:27" u="1"/>
        <s v="Last Sales 201902 : 2019-02-14  ----  m.akhlis -- 15-Feb-2019 05:28:17" u="1"/>
        <s v="Last Sales 201706 : 2017-06-26  ----  m.akhlis -- 27-Jun-2017 09:18:27" u="1"/>
        <s v="Last Sales 201909 : 2019-09-19  ----  m.akhlis -- 20-Sep-2019 04:44:16" u="1"/>
        <s v="m.akhlis -- 10-Sep-2017 10:04:59" u="1"/>
        <s v="Last Sales 201909 : 2019-09-06  ----  m.akhlis -- 07-Sep-2019 06:13:17" u="1"/>
        <s v="m.akhlis -- 17-Aug-2017 03:56:43" u="1"/>
        <s v="Last Sales 201901 : 2019-01-24  ----  m.akhlis -- 25-Jan-2019 04:49:40" u="1"/>
        <s v="Last Sales 202003 : 2020-03-16  ----  m.akhlis -- 17-Mar-2020 08:06:22" u="1"/>
        <s v="Last Sales 201707 : 2017-07-08  ----  m.akhlis -- 09-Jul-2017 07:49:42" u="1"/>
        <s v="Last Sales 201909 : 2019-09-18  ----  m.akhlis -- 19-Sep-2019 04:44:31" u="1"/>
        <s v="m.akhlis -- 29-Sep-2017 06:28:07" u="1"/>
        <s v="m.akhlis -- 01-Sep-2017 07:17:56" u="1"/>
        <s v="Last Sales 202003 : 2020-03-09  ----  m.akhlis -- 10-Mar-2020 08:23:33" u="1"/>
        <s v="Last Sales 201810 : 2018-10-05  ----  m.akhlis -- 06-Oct-2018 07:44:32" u="1"/>
        <s v="Last Sales 201908 : 2019-08-27  ----  m.akhlis -- 28-Aug-2019 05:34:39" u="1"/>
        <s v="011-001 AIR FRESHENER" u="1"/>
        <s v="m.akhlis -- 05-Aug-2017 10:36:26" u="1"/>
        <s v="Last Sales 201902 : 2019-02-06  ----  m.akhlis -- 07-Feb-2019 05:05:59" u="1"/>
        <s v="Last Sales 201802 : 2018-02-25  ----  m.akhlis -- 26-Feb-2018 05:44:56" u="1"/>
        <s v="m.akhlis -- 27-Sep-2017 06:30:21" u="1"/>
        <s v="Last Sales 201911 : 2019-11-24  ----  m.akhlis -- 25-Nov-2019 08:23:17" u="1"/>
        <s v="Last Sales 201905 : 2019-05-10  ----  m.akhlis -- 11-May-2019 07:24:53" u="1"/>
        <s v="m.akhlis -- 10-Nov-2017 06:14:15" u="1"/>
        <s v="Last Sales 201808 : 2018-08-18  ----  m.akhlis -- 19-Aug-2018 05:24:58" u="1"/>
        <s v="Last Sales 201808 : 2018-08-27  ----  m.akhlis -- 28-Aug-2018 05:22:04" u="1"/>
        <s v="Last Sales 201807 : 2018-07-13  ----  m.akhlis -- 14-Jul-2018 05:36:30" u="1"/>
        <s v="Last Sales 201802 : 2018-02-19  ----  m.akhlis -- 20-Feb-2018 05:38:13" u="1"/>
        <s v="Last Sales 202003 : 2020-03-10  ----  m.akhlis -- 11-Mar-2020 08:12:11" u="1"/>
        <s v="Last Sales 201807 : 2018-07-06  ----  m.akhlis -- 07-Jul-2018 04:50:44" u="1"/>
        <s v="Last Sales 201808 : 2018-08-27  ----  m.akhlis -- 28-Aug-2018 05:22:18" u="1"/>
        <s v="SALES BY STORE ( Bulan/Tahun : &quot;0218&quot; )" u="1"/>
        <s v="m.akhlis -- 06-Aug-2017 12:35:52" u="1"/>
        <s v="m.akhlis -- 16-Aug-2017 06:21:41" u="1"/>
        <s v="m.akhlis -- 07-Sep-2017 06:19:59" u="1"/>
        <s v="m.akhlis -- 02-Oct-2017 06:32:29" u="1"/>
        <s v="Last Sales 201904 : 2019-04-10  ----  m.akhlis -- 11-Apr-2019 05:23:18" u="1"/>
        <s v="Last Sales 201904 : 2019-04-18  ----  m.akhlis -- 19-Apr-2019 06:50:14" u="1"/>
        <s v="Last Sales 202001 : 2020-01-21  ----  m.akhlis -- 22-Jan-2020 07:55:40" u="1"/>
        <s v="Last Sales 201902 : 2019-02-10  ----  m.akhlis -- 11-Feb-2019 05:25:37" u="1"/>
        <s v="SALES BY STORE ( Bulan/Tahun : &quot;0318&quot; )" u="1"/>
        <s v="Last Sales 201706 : 2017-06-12  ----  m.akhlis -- 13-Jun-2017 06:01:58" u="1"/>
        <s v="Last Sales 201908 : 2019-08-24  ----  m.akhlis -- 25-Aug-2019 07:03:23" u="1"/>
        <s v="m.akhlis -- 17-Sep-2017 11:49:28" u="1"/>
        <s v="m.akhlis -- 29-Aug-2017 06:08:04" u="1"/>
        <s v="Last Sales 201908 : 2019-08-22  ----  m.akhlis -- 23-Aug-2019 04:53:30" u="1"/>
        <s v="m.akhlis -- 16-Sep-2017 09:57:03" u="1"/>
        <s v="m.akhlis -- 03-Aug-2017 06:23:03" u="1"/>
        <s v="Last Sales 201912 : 2019-12-12  ----  m.akhlis -- 13-Dec-2019 08:01:58" u="1"/>
        <s v="SALES BY STORE ( Bulan/Tahun : &quot;0418&quot; )" u="1"/>
        <s v="Last Sales 201707 : 2017-07-05  ----  m.akhlis -- 06-Jul-2017 05:14:15" u="1"/>
        <s v="m.akhlis -- 01-Dec-2017 07:19:06" u="1"/>
        <s v="Last Sales 201707 : 2017-07-11  ----  m.akhlis -- 12-Jul-2017 06:08:10" u="1"/>
        <s v="m.akhlis -- 25-Nov-2017 09:58:01" u="1"/>
        <s v="Last Sales 201807 : 2018-07-04  ----  m.akhlis -- 05-Jul-2018 10:19:34" u="1"/>
        <s v="SALES BY STORE ( Bulan/Tahun : &quot;0518&quot; )" u="1"/>
        <s v="m.akhlis -- 01-Sep-2017 07:19:25" u="1"/>
        <s v="Last Sales 201802 : 2018-02-22  ----  m.akhlis -- 23-Feb-2018 05:23:05" u="1"/>
        <s v="Last Sales 201902 : 2019-02-20  ----  m.akhlis -- 21-Feb-2019 05:16:00" u="1"/>
        <s v="Last Sales 201901 : 2019-01-21  ----  m.akhlis -- 22-Jan-2019 05:34:26" u="1"/>
        <s v="m.akhlis -- 19-Jul-2017 06:34:55" u="1"/>
        <s v="Last Sales 202002 : 2020-02-16  ----  m.akhlis -- 17-Feb-2020 08:28:55" u="1"/>
        <s v="Last Sales 201909 : 2019-09-29  ----  m.akhlis -- 30-Sep-2019 08:22:57" u="1"/>
        <s v="SALES BY STORE ( Bulan/Tahun : &quot;0618&quot; )" u="1"/>
        <s v="Last Sales 201808 : 2018-08-21  ----  m.akhlis -- 22-Aug-2018 06:37:00" u="1"/>
        <s v="Last Sales 202001 : 2020-01-22  ----  m.akhlis -- 23-Jan-2020 11:38:43" u="1"/>
        <s v="Last Sales 201908 : 2019-08-05  ----  m.akhlis -- 06-Aug-2019 05:46:19" u="1"/>
        <s v="Last Sales 201808 : 2018-08-17  ----  m.akhlis -- 18-Aug-2018 06:28:13" u="1"/>
        <s v="SALES BY STORE ( Bulan/Tahun : &quot;0718&quot; )" u="1"/>
        <s v="Last Sales 201804 : 2018-04-05  ----  m.akhlis -- 06-Apr-2018 13:10:11" u="1"/>
        <s v="Last Sales 201905 : 2019-05-15  ----  m.akhlis -- 16-May-2019 05:39:33" u="1"/>
        <s v="Last Sales 201909 : 2019-09-20  ----  m.akhlis -- 21-Sep-2019 05:51:20" u="1"/>
        <s v="Last Sales 201905 : 2019-05-21  ----  m.akhlis -- 22-May-2019 09:18:26" u="1"/>
        <s v="Last Sales 201904 : 2019-04-24  ----  m.akhlis -- 25-Apr-2019 05:41:10" u="1"/>
        <s v="Last Sales 201902 : 2019-02-25  ----  m.akhlis -- 26-Feb-2019 05:29:39" u="1"/>
        <s v="Last Sales 201901 : 2019-01-28  ----  m.akhlis -- 29-Jan-2019 05:24:50" u="1"/>
        <s v="Last Sales 201902 : 2019-02-24  ----  m.akhlis -- 25-Feb-2019 05:23:30" u="1"/>
        <s v="SALES BY STORE ( Bulan/Tahun : &quot;0818&quot; )" u="1"/>
        <s v="S047 - SPAR CIBUBUR II" u="1"/>
        <s v="Last Sales 201909 : 2019-09-26  ----  m.akhlis -- 27-Sep-2019 08:16:38" u="1"/>
        <s v="Last Sales 201706 : 2017-06-21  ----  m.akhlis -- 22-Jun-2017 08:00:58" u="1"/>
        <s v="Last Sales 201908 : 2019-08-12  ----  m.akhlis -- 13-Aug-2019 05:30:33" u="1"/>
        <s v="Last Sales 201908 : 2019-08-19  ----  m.akhlis -- 20-Aug-2019 05:16:33" u="1"/>
        <s v="Last Sales 201807 : 2018-07-12  ----  m.akhlis -- 13-Jul-2018 04:51:19" u="1"/>
        <s v="Last Sales 201807 : 2018-07-27  ----  m.akhlis -- 28-Jul-2018 05:24:17" u="1"/>
        <s v="SALES BY STORE ( Bulan/Tahun : &quot;0918&quot; )" u="1"/>
        <s v="m.akhlis -- 15-Nov-2017 05:55:17" u="1"/>
        <s v="m.akhlis -- 28-Sep-2017 06:25:21" u="1"/>
        <s v="Last Sales 201911 : 2019-11-10  ----  m.akhlis -- 11-Nov-2019 08:51:14" u="1"/>
        <s v="Last Sales 202003 : 2020-03-15  ----  m.akhlis -- 16-Mar-2020 08:07:06" u="1"/>
        <s v="Last Sales 201905 : 2019-05-26  ----  m.akhlis -- 28-May-2019 08:51:06" u="1"/>
        <s v="Last Sales 201810 : 2018-10-05  ----  m.akhlis -- 06-Oct-2018 07:43:02" u="1"/>
        <s v="Last Sales 201901 : 2019-01-26  ----  m.akhlis -- 27-Jan-2019 06:10:21" u="1"/>
        <s v="Last Sales 201808 : 2018-08-08  ----  m.akhlis -- 09-Aug-2018 04:37:05" u="1"/>
        <s v="013-008 KIDS FACE CARE" u="1"/>
        <s v="Last Sales 201807 : 2018-07-31  ----  m.akhlis -- 01-Aug-2018 04:42:00" u="1"/>
        <s v="m.akhlis -- 23-Nov-2017 06:11:23" u="1"/>
        <s v="Last Sales 201911 : 2019-11-20  ----  m.akhlis -- 21-Nov-2019 08:11:29" u="1"/>
        <s v="Last Sales 201802 : 2018-02-26  ----  m.akhlis -- 27-Feb-2018 05:41:12" u="1"/>
        <s v="Last Sales 201904 : 2019-04-20  ----  m.akhlis -- 21-Apr-2019 07:15:49" u="1"/>
        <s v="Last Sales 201901 : 2019-01-23  ----  m.akhlis -- 24-Jan-2019 05:36:34" u="1"/>
        <s v="Merch2 081010 - DETERGEN AND FABRIC SOFTENER" u="1"/>
        <s v="Last Sales 201905 : 2019-05-27  ----  m.akhlis -- 29-May-2019 09:04:11" u="1"/>
        <s v="Last Sales 201905 : 2019-05-25  ----  m.akhlis -- 26-May-2019 19:15:14" u="1"/>
        <s v="Last Sales 201807 : 2018-07-31  ----  m.akhlis -- 01-Aug-2018 04:42:14" u="1"/>
        <s v="Last Sales 201909 : 2019-09-19  ----  m.akhlis -- 20-Sep-2019 04:44:26" u="1"/>
        <s v="Last Sales 201909 : 2019-09-06  ----  m.akhlis -- 07-Sep-2019 06:13:27" u="1"/>
        <s v="Last Sales 201810 : 2018-10-07  ----  m.akhlis -- 08-Oct-2018 05:34:33" u="1"/>
        <s v="Last Sales 201802 : 2018-02-11  ----  m.akhlis -- 12-Feb-2018 05:23:33" u="1"/>
        <s v="Last Sales 201905 : 2019-05-07  ----  m.akhlis -- 08-May-2019 05:32:49" u="1"/>
        <s v="m.akhlis -- 24-Nov-2017 06:04:54" u="1"/>
        <s v="m.akhlis -- 02-Sep-2017 09:59:06" u="1"/>
        <s v="Last Sales 201909 : 2019-09-09  ----  m.akhlis -- 10-Sep-2019 04:59:43" u="1"/>
        <s v="m.akhlis -- 22-Nov-2017 06:04:01" u="1"/>
        <s v="Last Sales 201807 : 2018-07-03  ----  m.akhlis -- 05-Jul-2018 05:53:14" u="1"/>
        <s v="Last Sales 201901 : 2019-01-17  ----  m.akhlis -- 18-Jan-2019 05:33:17" u="1"/>
        <s v="Last Sales 201905 : 2019-05-17  ----  m.akhlis -- 18-May-2019 06:37:02" u="1"/>
        <s v="Last Sales 201807 : 2018-07-19  ----  m.akhlis -- 20-Jul-2018 04:49:22" u="1"/>
        <s v="Last Sales 201912 : 2019-12-08  ----  m.akhlis -- 09-Dec-2019 08:51:10" u="1"/>
        <s v="Last Sales 201706 : 2017-06-28  ----  m.akhlis -- 29-Jun-2017 09:39:18" u="1"/>
        <s v="Last Sales 201911 : 2019-11-24  ----  m.akhlis -- 25-Nov-2019 08:23:27" u="1"/>
        <s v="Last Sales 201802 : 2018-02-23  ----  m.akhlis -- 24-Feb-2018 05:58:17" u="1"/>
        <s v="Last Sales 201904 : 2019-04-19  ----  m.akhlis -- 20-Apr-2019 09:00:46" u="1"/>
        <s v="Last Sales 201911 : 2019-11-17  ----  m.akhlis -- 18-Nov-2019 08:26:35" u="1"/>
        <s v="m.akhlis -- 02-Oct-2017 06:32:11" u="1"/>
        <s v="m.akhlis -- 17-Jul-2017 08:57:10" u="1"/>
        <s v="m.akhlis -- 04-Aug-2017 06:19:43" u="1"/>
        <s v="m.akhlis -- 17-Sep-2017 11:49:10" u="1"/>
        <s v="Last Sales 201908 : 2019-08-06  ----  m.akhlis -- 07-Aug-2019 08:47:14" u="1"/>
        <s v="Last Sales 201706 : 2017-06-24  ----  m.akhlis -- 25-Jun-2017 07:31:42" u="1"/>
        <s v="m.akhlis -- 30-Sep-2017 09:21:47" u="1"/>
        <s v="Last Sales 201902 : 2019-02-22  ----  m.akhlis -- 23-Feb-2019 08:09:28" u="1"/>
        <s v="m.akhlis -- 14-Sep-2017 06:22:56" u="1"/>
        <s v="Last Sales 201908 : 2019-08-25  ----  m.akhlis -- 26-Aug-2019 05:09:28" u="1"/>
        <s v="Last Sales 201912 : 2019-12-12  ----  m.akhlis -- 13-Dec-2019 08:01:40" u="1"/>
        <s v="Last Sales 201807 : 2018-07-29  ----  m.akhlis -- 30-Jul-2018 05:01:56" u="1"/>
        <s v="Last Sales 201901 : 2019-01-09  ----  m.akhlis -- 10-Jan-2019 06:03:08" u="1"/>
        <s v="m.akhlis -- 30-Aug-2017 06:14:08" u="1"/>
        <s v="Last Sales 202003 : 2020-03-10  ----  m.akhlis -- 11-Mar-2020 08:12:49" u="1"/>
        <s v="Last Sales 201908 : 2019-08-22  ----  m.akhlis -- 23-Aug-2019 04:53:40" u="1"/>
        <s v="m.akhlis -- 24-Aug-2017 06:15:16" u="1"/>
        <s v="Last Sales 201707 : 2017-07-05  ----  m.akhlis -- 06-Jul-2017 05:14:25" u="1"/>
        <s v="Merch2 081014 - INSECT AND PEST REPELLENT" u="1"/>
        <s v="Last Sales 201706 : 2017-06-20  ----  m.akhlis -- 21-Jun-2017 09:01:14" u="1"/>
        <s v="Last Sales 201901 : 2019-01-11  ----  m.akhlis -- 12-Jan-2019 06:34:23" u="1"/>
        <s v="Last Sales 201808 : 2018-08-05  ----  m.akhlis -- 06-Aug-2018 05:07:57" u="1"/>
        <s v="Last Sales 201808 : 2018-08-30  ----  m.akhlis -- 31-Aug-2018 05:20:51" u="1"/>
        <s v="m.akhlis -- 20-Jul-2017 06:25:00" u="1"/>
        <s v="Last Sales 201902 : 2019-02-05  ----  m.akhlis -- 06-Feb-2019 05:40:15" u="1"/>
        <s v="Last Sales 201901 : 2019-01-07  ----  m.akhlis -- 08-Jan-2019 05:51:30" u="1"/>
        <s v="m.akhlis -- 21-Aug-2017 06:27:39" u="1"/>
        <s v="Last Sales 201807 : 2018-07-03  ----  m.akhlis -- 05-Jul-2018 05:51:41" u="1"/>
        <s v="Last Sales 201902 : 2019-02-12  ----  m.akhlis -- 13-Feb-2019 05:26:29" u="1"/>
        <s v="Last Sales 201901 : 2019-01-19  ----  m.akhlis -- 20-Jan-2019 06:24:46" u="1"/>
        <s v="m.akhlis -- 20-Dec-2018 05:36:59" u="1"/>
        <s v="Last Sales 201911 : 2019-11-26  ----  m.akhlis -- 27-Nov-2019 08:31:44" u="1"/>
        <s v="m.akhlis -- 16-Dec-2018 06:53:52" u="1"/>
        <s v="m.akhlis -- 20-Sep-2017 06:27:56" u="1"/>
        <s v="Last Sales 201901 : 2019-01-07  ----  m.akhlis -- 08-Jan-2019 05:51:58" u="1"/>
        <s v="Last Sales 201804 : 2018-04-05  ----  m.akhlis -- 06-Apr-2018 13:10:21" u="1"/>
        <s v="Last Sales 201905 : 2019-05-15  ----  m.akhlis -- 16-May-2019 05:39:43" u="1"/>
        <s v="Last Sales 201911 : 2019-11-12  ----  m.akhlis -- 13-Nov-2019 08:11:51" u="1"/>
        <s v="Last Sales 201902 : 2019-02-13  ----  m.akhlis -- 14-Feb-2019 05:19:46" u="1"/>
        <s v="Last Sales 201911 : 2019-11-27  ----  m.akhlis -- 28-Nov-2019 08:28:03" u="1"/>
        <s v="Last Sales 201902 : 2019-02-24  ----  m.akhlis -- 25-Feb-2019 05:23:40" u="1"/>
        <s v="Last Sales 201807 : 2018-07-22  ----  m.akhlis -- 23-Jul-2018 05:31:15" u="1"/>
        <s v="Last Sales 201807 : 2018-07-09  ----  m.akhlis -- 10-Jul-2018 05:03:13" u="1"/>
        <s v="Last Sales 201909 : 2019-09-26  ----  m.akhlis -- 27-Sep-2019 08:16:48" u="1"/>
        <s v="m.akhlis -- 14-Sep-2017 06:24:25" u="1"/>
        <s v="m.akhlis -- 21-Nov-2017 06:09:10" u="1"/>
        <s v="Last Sales 201807 : 2018-07-09  ----  m.akhlis -- 10-Jul-2018 05:03:27" u="1"/>
        <s v="Last Sales 201904 : 2019-04-07  ----  m.akhlis -- 08-Apr-2019 05:18:49" u="1"/>
        <s v="Last Sales 201911 : 2019-11-06  ----  m.akhlis -- 07-Nov-2019 08:16:29" u="1"/>
        <s v="Last Sales 201802 : 2018-02-05  ----  m.akhlis -- 06-Feb-2018 05:37:15" u="1"/>
        <s v="Last Sales 201709 : 2017-09-04  ----  m.akhlis -- 05-Sep-2017 08:45:00" u="1"/>
        <s v="Last Sales 201808 : 2018-08-16  ----  m.akhlis -- 17-Aug-2018 07:42:55" u="1"/>
        <s v="Last Sales 201905 : 2019-05-26  ----  m.akhlis -- 28-May-2019 08:51:16" u="1"/>
        <s v="Last Sales 201908 : 2019-08-24  ----  m.akhlis -- 25-Aug-2019 07:05:02" u="1"/>
        <s v="900-002 PERSONAL CARE" u="1"/>
        <s v="Last Sales 201909 : 2019-09-07  ----  m.akhlis -- 08-Sep-2019 07:19:18" u="1"/>
        <s v="Last Sales 201706 : 2017-06-25  ----  m.akhlis -- 26-Jun-2017 07:51:38" u="1"/>
        <s v="Last Sales 201707 : 2017-07-14  ----  m.akhlis -- 15-Jul-2017 10:13:59" u="1"/>
        <s v="m.akhlis -- 24-Nov-2017 06:03:38" u="1"/>
        <s v="Last Sales 201911 : 2019-11-10  ----  m.akhlis -- 11-Nov-2019 08:51:38" u="1"/>
        <s v="Last Sales 202002 : 2020-02-10  ----  m.akhlis -- 11-Feb-2020 08:30:15" u="1"/>
        <s v="Last Sales 201901 : 2019-01-26  ----  m.akhlis -- 27-Jan-2019 06:10:45" u="1"/>
        <s v="Last Sales 201706 : 2017-06-11  ----  m.akhlis -- 12-Jun-2017 06:11:46" u="1"/>
        <s v="Last Sales 201905 : 2019-05-25  ----  m.akhlis -- 26-May-2019 19:15:24" u="1"/>
        <s v="Last Sales 201902 : 2019-02-09  ----  m.akhlis -- 10-Feb-2019 07:49:29" u="1"/>
        <s v="Last Sales 201807 : 2018-07-30  ----  m.akhlis -- 31-Jul-2018 05:06:07" u="1"/>
        <s v="Last Sales 201905 : 2019-05-06  ----  m.akhlis -- 07-May-2019 05:34:45" u="1"/>
        <s v="Last Sales 201905 : 2019-05-20  ----  m.akhlis -- 21-May-2019 05:43:45" u="1"/>
        <s v="Last Sales 201802 : 2018-02-11  ----  m.akhlis -- 12-Feb-2018 05:23:43" u="1"/>
        <s v="Last Sales 201912 : 2019-12-08  ----  m.akhlis -- 09-Dec-2019 08:50:08" u="1"/>
        <s v="Last Sales 202003 : 2020-03-22  ----  m.akhlis -- 23-Mar-2020 08:11:43" u="1"/>
        <s v="006-001 TOOTH BRUSH" u="1"/>
        <s v="S216 - SPAR GRESIK" u="1"/>
        <s v="Last Sales 201807 : 2018-07-18  ----  m.akhlis -- 19-Jul-2018 05:28:22" u="1"/>
        <s v="Last Sales 201908 : 2019-08-29  ----  m.akhlis -- 30-Aug-2019 05:33:42" u="1"/>
        <s v="Last Sales 202001 : 2020-01-12  ----  m.akhlis -- 13-Jan-2020 08:26:13" u="1"/>
        <s v="Last Sales 201909 : 2019-09-23  ----  m.akhlis -- 24-Sep-2019 05:01:06" u="1"/>
        <s v="Last Sales 201808 : 2018-08-11  ----  m.akhlis -- 12-Aug-2018 05:55:51" u="1"/>
        <s v="Last Sales 201808 : 2018-08-22  ----  m.akhlis -- 23-Aug-2018 05:37:07" u="1"/>
        <s v="Last Sales 202002 : 2020-02-06  ----  m.akhlis -- 07-Feb-2020 08:12:06" u="1"/>
        <s v="Last Sales 201901 : 2019-01-22  ----  m.akhlis -- 23-Jan-2019 05:09:37" u="1"/>
        <s v="Last Sales 201706 : 2017-06-18  ----  m.akhlis -- 19-Jun-2017 06:31:34" u="1"/>
        <s v="m.akhlis -- 28-Nov-2017 06:21:31" u="1"/>
        <s v="Last Sales 201807 : 2018-07-19  ----  m.akhlis -- 20-Jul-2018 04:49:46" u="1"/>
        <s v="Last Sales 202002 : 2020-02-25  ----  m.akhlis -- 26-Feb-2020 07:54:16" u="1"/>
        <s v="m.akhlis -- 20-Nov-2017 06:08:39" u="1"/>
        <s v="Last Sales 201807 : 2018-07-13  ----  m.akhlis -- 14-Jul-2018 05:41:47" u="1"/>
        <s v="Last Sales 202002 : 2020-02-23  ----  m.akhlis -- 24-Feb-2020 08:44:12" u="1"/>
        <s v="Last Sales 201905 : 2019-05-26  ----  m.akhlis -- 27-May-2019 09:19:26" u="1"/>
        <s v="Last Sales 201909 : 2019-09-14  ----  m.akhlis -- 15-Sep-2019 06:28:27" u="1"/>
        <s v="m.akhlis -- 03-Nov-2017 06:37:42" u="1"/>
        <s v="m.akhlis -- 17-Aug-2017 03:57:06" u="1"/>
        <s v="Last Sales 201905 : 2019-05-11  ----  m.akhlis -- 12-May-2019 10:32:58" u="1"/>
        <s v="Last Sales 201908 : 2019-08-30  ----  m.akhlis -- 31-Aug-2019 06:16:25" u="1"/>
        <s v="Last Sales 201902 : 2019-02-22  ----  m.akhlis -- 23-Feb-2019 08:09:38" u="1"/>
        <s v="Last Sales 201908 : 2019-08-11  ----  m.akhlis -- 12-Aug-2019 04:54:39" u="1"/>
        <s v="Last Sales 201904 : 2019-04-09  ----  m.akhlis -- 10-Apr-2019 05:25:24" u="1"/>
        <s v="Last Sales 201802 : 2018-02-19  ----  m.akhlis -- 20-Feb-2018 05:38:47" u="1"/>
        <s v="013-001 BABY BODY CARE" u="1"/>
        <s v="Last Sales 201808 : 2018-08-23  ----  m.akhlis -- 24-Aug-2018 05:02:44" u="1"/>
        <s v="Last Sales 201812 : 2018-12-11  ----  m.akhlis -- 12-Dec-2018 08:30:15" u="1"/>
        <s v="Last Sales 202003 : 2020-03-05  ----  m.akhlis -- 06-Mar-2020 08:21:04" u="1"/>
        <s v="m.akhlis -- 20-Aug-2017 11:34:38" u="1"/>
        <s v="m.akhlis -- 29-Aug-2017 06:08:24" u="1"/>
        <s v="m.akhlis -- 19-Dec-2018 05:35:30" u="1"/>
        <s v="Last Sales 201807 : 2018-07-23  ----  m.akhlis -- 25-Jul-2018 13:30:30" u="1"/>
        <s v="Last Sales 201807 : 2018-07-28  ----  m.akhlis -- 29-Jul-2018 05:51:44" u="1"/>
        <s v="Last Sales 201802 : 2018-02-10  ----  m.akhlis -- 11-Feb-2018 05:53:20" u="1"/>
        <s v="m.akhlis -- 20-Aug-2017 11:35:50" u="1"/>
        <s v="m.akhlis -- 02-Aug-2017 06:31:46" u="1"/>
        <s v="Last Sales 202002 : 2020-02-27  ----  m.akhlis -- 28-Feb-2020 08:36:25" u="1"/>
        <s v="Last Sales 201909 : 2019-09-12  ----  m.akhlis -- 13-Sep-2019 04:55:36" u="1"/>
        <s v="Last Sales 202003 : 2020-03-08  ----  m.akhlis -- 09-Mar-2020 08:30:34" u="1"/>
        <s v="Last Sales 202001 : 2020-01-26  ----  m.akhlis -- 27-Jan-2020 08:24:48" u="1"/>
        <s v="Last Sales 201804 : 2018-04-04  ----  m.akhlis -- 05-Apr-2018 10:46:34" u="1"/>
        <s v="m.akhlis -- 27-Nov-2017 06:09:54" u="1"/>
        <s v="m.akhlis -- 04-Nov-2017 11:36:19" u="1"/>
        <s v="Last Sales 201706 : 2017-06-12  ----  m.akhlis -- 13-Jun-2017 06:02:07" u="1"/>
        <s v="m.akhlis -- 18-Nov-2017 07:27:54" u="1"/>
        <s v="m.akhlis -- 11-Dec-2018 05:50:16" u="1"/>
        <s v="Last Sales 202003 : 2020-03-05  ----  m.akhlis -- 06-Mar-2020 08:22:44" u="1"/>
        <s v="Last Sales 201808 : 2018-08-21  ----  m.akhlis -- 22-Aug-2018 06:37:34" u="1"/>
        <s v="Last Sales 201912 : 2019-12-12  ----  m.akhlis -- 13-Dec-2019 08:02:07" u="1"/>
        <s v="S999 - SPAR WHOLESALE" u="1"/>
        <s v="Last Sales 201902 : 2019-02-21  ----  m.akhlis -- 22-Feb-2019 05:20:57" u="1"/>
        <s v="Last Sales 201904 : 2019-04-26  ----  m.akhlis -- 27-Apr-2019 07:11:36" u="1"/>
        <s v="m.akhlis -- 23-Nov-2017 06:10:17" u="1"/>
        <s v="Last Sales 201904 : 2019-04-21  ----  m.akhlis -- 22-Apr-2019 05:47:44" u="1"/>
        <s v="Last Sales 201905 : 2019-05-24  ----  m.akhlis -- 25-May-2019 05:57:12" u="1"/>
        <s v="Last Sales 201802 : 2018-02-08  ----  m.akhlis -- 09-Feb-2018 04:45:15" u="1"/>
        <s v="Last Sales 201804 : 2018-04-05  ----  m.akhlis -- 06-Apr-2018 13:10:59" u="1"/>
        <s v="Last Sales 201808 : 2018-08-28  ----  m.akhlis -- 29-Aug-2018 05:22:07" u="1"/>
        <s v="Last Sales 201808 : 2018-08-30  ----  m.akhlis -- 31-Aug-2018 05:21:04" u="1"/>
        <s v="m.akhlis -- 03-Sep-2017 10:12:52" u="1"/>
        <s v="m.akhlis -- 17-Aug-2017 03:55:47" u="1"/>
        <s v="m.akhlis -- 26-Aug-2017 10:17:54" u="1"/>
        <s v="Last Sales 201802 : 2018-02-05  ----  m.akhlis -- 06-Feb-2018 05:37:25" u="1"/>
        <s v="Last Sales 201911 : 2019-11-19  ----  m.akhlis -- 20-Nov-2019 08:13:35" u="1"/>
        <s v="Last Sales 202002 : 2020-02-26  ----  m.akhlis -- 27-Feb-2020 08:35:12" u="1"/>
        <s v="Last Sales 201908 : 2019-08-24  ----  m.akhlis -- 25-Aug-2019 07:05:12" u="1"/>
        <s v="S024 - SPAR PONDOK GEDE" u="1"/>
        <s v="Last Sales 201904 : 2019-04-03  ----  m.akhlis -- 05-Apr-2019 05:46:14" u="1"/>
        <s v="Last Sales 201911 : 2019-11-10  ----  m.akhlis -- 11-Nov-2019 08:51:48" u="1"/>
        <s v="Last Sales 201911 : 2019-11-20  ----  m.akhlis -- 21-Nov-2019 08:11:49" u="1"/>
        <s v="m.akhlis -- 29-Aug-2017 06:06:51" u="1"/>
        <s v="Last Sales 202001 : 2020-01-09  ----  m.akhlis -- 10-Jan-2020 08:27:41" u="1"/>
        <s v="Last Sales 201807 : 2018-07-11  ----  m.akhlis -- 12-Jul-2018 05:10:00" u="1"/>
        <s v="Last Sales 201911 : 2019-11-13  ----  m.akhlis -- 14-Nov-2019 08:14:57" u="1"/>
        <s v="Last Sales 201808 : 2018-08-10  ----  m.akhlis -- 11-Aug-2018 05:36:36" u="1"/>
        <s v="Last Sales 201810 : 2018-10-12  ----  m.akhlis -- 13-Oct-2018 06:41:40" u="1"/>
        <s v="Last Sales 201905 : 2019-05-20  ----  m.akhlis -- 21-May-2019 05:43:55" u="1"/>
        <s v="Last Sales 202003 : 2020-03-17  ----  m.akhlis -- 18-Mar-2020 08:04:52" u="1"/>
        <s v="Last Sales 201802 : 2018-02-22  ----  m.akhlis -- 23-Feb-2018 05:21:52" u="1"/>
        <s v="Last Sales 201912 : 2019-12-08  ----  m.akhlis -- 09-Dec-2019 08:50:18" u="1"/>
        <s v="Last Sales 202003 : 2020-03-22  ----  m.akhlis -- 23-Mar-2020 08:11:53" u="1"/>
        <s v="Last Sales 201901 : 2019-01-12  ----  m.akhlis -- 13-Jan-2019 06:54:29" u="1"/>
        <s v="900-001 MAKE UP" u="1"/>
        <s v="m.akhlis -- 20-Nov-2017 06:08:21" u="1"/>
        <s v="Last Sales 201706 : 2017-06-22  ----  m.akhlis -- 23-Jun-2017 08:48:26" u="1"/>
        <s v="Last Sales 201802 : 2018-02-17  ----  m.akhlis -- 18-Feb-2018 05:44:15" u="1"/>
        <s v="Last Sales 201807 : 2018-07-25  ----  m.akhlis -- 26-Jul-2018 05:05:39" u="1"/>
        <s v="Last Sales 201706 : 2017-06-28  ----  m.akhlis -- 29-Jun-2017 09:19:25" u="1"/>
        <s v="S114 - SPAR BOGOR" u="1"/>
        <s v="Last Sales 201912 : 2019-12-11  ----  m.akhlis -- 12-Dec-2019 07:56:36" u="1"/>
        <s v="Last Sales 201807 : 2018-07-18  ----  m.akhlis -- 19-Jul-2018 05:28:46" u="1"/>
        <s v="Last Sales 201901 : 2019-01-22  ----  m.akhlis -- 23-Jan-2019 05:09:47" u="1"/>
        <s v="Last Sales 201905 : 2019-05-11  ----  m.akhlis -- 12-May-2019 10:32:40" u="1"/>
        <s v="Last Sales 201902 : 2019-02-15  ----  m.akhlis -- 16-Feb-2019 07:37:24" u="1"/>
        <s v="Last Sales 201912 : 2019-12-16  ----  m.akhlis -- 17-Dec-2019 08:15:45" u="1"/>
        <s v="Last Sales 201807 : 2018-07-16  ----  m.akhlis -- 17-Jul-2018 05:44:50" u="1"/>
        <s v="Last Sales 201909 : 2019-09-22  ----  m.akhlis -- 23-Sep-2019 05:18:32" u="1"/>
        <s v="Last Sales 201707 : 2017-07-23  ----  m.akhlis -- 24-Jul-2017 16:02:07" u="1"/>
        <s v="013-005 BABY SOAP" u="1"/>
        <s v="Last Sales 201904 : 2019-04-22  ----  m.akhlis -- 23-Apr-2019 05:33:23" u="1"/>
        <s v="Last Sales 201912 : 2019-12-16  ----  m.akhlis -- 17-Dec-2019 08:15:59" u="1"/>
        <s v="Last Sales 201908 : 2019-08-15  ----  m.akhlis -- 16-Aug-2019 05:29:34" u="1"/>
        <s v="Last Sales 201902 : 2019-02-22  ----  m.akhlis -- 23-Feb-2019 08:09:48" u="1"/>
        <s v="Last Sales 201908 : 2019-08-11  ----  m.akhlis -- 12-Aug-2019 04:54:49" u="1"/>
        <s v="m.akhlis -- 25-Nov-2017 09:57:05" u="1"/>
        <s v="m.akhlis -- 28-Sep-2017 06:27:24" u="1"/>
        <s v="m.akhlis -- 15-Sep-2017 06:19:21" u="1"/>
        <s v="Last Sales 201904 : 2019-04-12  ----  m.akhlis -- 13-Apr-2019 06:33:38" u="1"/>
        <s v="m.akhlis -- 12-Sep-2017 06:22:23" u="1"/>
        <s v="Last Sales 201905 : 2019-05-22  ----  m.akhlis -- 23-May-2019 08:59:53" u="1"/>
        <s v="Last Sales 202003 : 2020-03-16  ----  m.akhlis -- 17-Mar-2020 08:07:09" u="1"/>
        <s v="Last Sales 201904 : 2019-04-16  ----  m.akhlis -- 17-Apr-2019 06:54:44" u="1"/>
        <s v="Last Sales 201807 : 2018-07-28  ----  m.akhlis -- 29-Jul-2018 05:59:35" u="1"/>
        <s v="m.akhlis -- 17-Jul-2017 08:57:58" u="1"/>
        <s v="Last Sales 201904 : 2019-04-06  ----  m.akhlis -- 07-Apr-2019 07:40:41" u="1"/>
        <s v="m.akhlis -- 20-Jul-2017 06:24:08" u="1"/>
        <s v="Last Sales 202002 : 2020-02-12  ----  m.akhlis -- 13-Feb-2020 08:37:01" u="1"/>
        <s v="m.akhlis -- 07-Aug-2017 06:18:31" u="1"/>
        <s v="m.akhlis -- 19-Dec-2018 05:35:40" u="1"/>
        <s v="Last Sales 201807 : 2018-07-23  ----  m.akhlis -- 25-Jul-2018 13:30:40" u="1"/>
        <s v="Last Sales 201812 : 2018-12-11  ----  m.akhlis -- 12-Dec-2018 08:30:39" u="1"/>
        <s v="Last Sales 201902 : 2019-02-11  ----  m.akhlis -- 12-Feb-2019 05:28:21" u="1"/>
        <s v="Last Sales 201902 : 2019-02-12  ----  m.akhlis -- 13-Feb-2019 05:26:21" u="1"/>
        <s v="Last Sales 201706 : 2017-06-20  ----  m.akhlis -- 21-Jun-2017 09:01:34" u="1"/>
        <s v="m.akhlis -- 30-Aug-2017 06:15:40" u="1"/>
        <s v="m.akhlis -- 20-Dec-2018 05:36:51" u="1"/>
        <s v="Last Sales 201911 : 2019-11-28  ----  m.akhlis -- 29-Nov-2019 08:41:40" u="1"/>
        <s v="Last Sales 201808 : 2018-08-20  ----  m.akhlis -- 21-Aug-2018 04:50:22" u="1"/>
        <s v="Last Sales 202002 : 2020-02-18  ----  m.akhlis -- 19-Feb-2020 08:34:22" u="1"/>
        <s v="Last Sales 201807 : 2018-07-25  ----  m.akhlis -- 26-Jul-2018 05:07:08" u="1"/>
        <s v="Last Sales 201802 : 2018-02-07  ----  m.akhlis -- 08-Feb-2018 04:42:43" u="1"/>
        <s v="002-003 HAND AND BODY LOTION" u="1"/>
        <s v="m.akhlis -- 20-Jul-2017 06:25:34" u="1"/>
        <s v="Last Sales 202002 : 2020-02-27  ----  m.akhlis -- 28-Feb-2020 08:36:35" u="1"/>
        <s v="m.akhlis -- 07-Aug-2017 06:20:15" u="1"/>
        <s v="Last Sales 201902 : 2019-02-17  ----  m.akhlis -- 18-Feb-2019 05:41:02" u="1"/>
        <s v="Last Sales 202003 : 2020-03-29  ----  m.akhlis -- 30-Mar-2020 07:55:08" u="1"/>
        <s v="Last Sales 201902 : 2019-02-19  ----  m.akhlis -- 20-Feb-2019 05:28:09" u="1"/>
        <s v="Last Sales 201707 : 2017-07-13  ----  m.akhlis -- 14-Jul-2017 06:09:22" u="1"/>
        <s v="Last Sales 201706 : 2017-06-15  ----  m.akhlis -- 16-Jun-2017 06:39:27" u="1"/>
        <s v="Last Sales 201905 : 2019-05-09  ----  m.akhlis -- 10-May-2019 05:44:12" u="1"/>
        <s v="Last Sales 201911 : 2019-11-06  ----  m.akhlis -- 07-Nov-2019 08:16:21" u="1"/>
        <s v="Last Sales 201904 : 2019-04-26  ----  m.akhlis -- 27-Apr-2019 07:11:46" u="1"/>
        <s v="Last Sales 201802 : 2018-02-24  ----  m.akhlis -- 25-Feb-2018 05:44:16" u="1"/>
        <s v="Last Sales 201707 : 2017-07-04  ----  m.akhlis -- 05-Jul-2017 06:27:36" u="1"/>
        <s v="m.akhlis -- 15-Nov-2017 05:55:33" u="1"/>
        <s v="004-001 BAR SOAP" u="1"/>
        <s v="Last Sales 201808 : 2018-08-13  ----  m.akhlis -- 14-Aug-2018 04:58:12" u="1"/>
        <s v="Last Sales 201808 : 2018-08-14  ----  m.akhlis -- 15-Aug-2018 04:56:12" u="1"/>
        <s v="Last Sales 201911 : 2019-11-10  ----  m.akhlis -- 11-Nov-2019 08:51:30" u="1"/>
        <s v="Last Sales 201909 : 2019-09-25  ----  m.akhlis -- 26-Sep-2019 08:14:15" u="1"/>
        <s v="Last Sales 201904 : 2019-04-25  ----  m.akhlis -- 26-Apr-2019 05:38:13" u="1"/>
        <s v="Last Sales 202001 : 2020-01-22  ----  m.akhlis -- 23-Jan-2020 11:39:02" u="1"/>
        <s v="Last Sales 202001 : 2020-01-16  ----  m.akhlis -- 17-Jan-2020 07:55:49" u="1"/>
        <s v="Last Sales 201802 : 2018-02-05  ----  m.akhlis -- 06-Feb-2018 05:37:35" u="1"/>
        <s v="Last Sales 201911 : 2019-11-19  ----  m.akhlis -- 20-Nov-2019 08:13:45" u="1"/>
        <s v="Last Sales 201807 : 2018-07-15  ----  m.akhlis -- 16-Jul-2018 05:20:53" u="1"/>
        <s v="Last Sales 201807 : 2018-07-18  ----  m.akhlis -- 19-Jul-2018 05:27:02" u="1"/>
        <s v="Last Sales 201908 : 2019-08-10  ----  m.akhlis -- 11-Aug-2019 06:24:29" u="1"/>
        <s v="m.akhlis -- 24-Nov-2017 06:03:58" u="1"/>
        <s v="Last Sales 201901 : 2019-01-19  ----  m.akhlis -- 20-Jan-2019 06:25:09" u="1"/>
        <s v="Last Sales 201902 : 2019-02-14  ----  m.akhlis -- 15-Feb-2019 05:28:43" u="1"/>
        <s v="m.akhlis -- 31-Jul-2017 06:20:34" u="1"/>
        <s v="Last Sales 202002 : 2020-02-26  ----  m.akhlis -- 27-Feb-2020 08:35:36" u="1"/>
        <s v="Last Sales 201901 : 2019-01-24  ----  m.akhlis -- 25-Jan-2019 04:50:10" u="1"/>
        <s v="Last Sales 201807 : 2018-07-19  ----  m.akhlis -- 20-Jul-2018 04:48:26" u="1"/>
        <s v="m.akhlis -- 02-Sep-2017 09:59:22" u="1"/>
        <s v="m.akhlis -- 10-Aug-2017 06:23:20" u="1"/>
        <s v="Last Sales 201707 : 2017-07-12  ----  m.akhlis -- 13-Jul-2017 06:08:37" u="1"/>
        <s v="Last Sales 201908 : 2019-08-14  ----  m.akhlis -- 15-Aug-2019 04:56:12" u="1"/>
        <s v="m.akhlis -- 02-Oct-2017 06:31:15" u="1"/>
        <s v="Last Sales 201706 : 2017-06-22  ----  m.akhlis -- 23-Jun-2017 08:48:36" u="1"/>
        <s v="Last Sales 201901 : 2019-01-17  ----  m.akhlis -- 18-Jan-2019 05:33:47" u="1"/>
        <s v="Last Sales 201905 : 2019-05-03  ----  m.akhlis -- 05-May-2019 09:34:26" u="1"/>
        <s v="Last Sales 201905 : 2019-05-18  ----  m.akhlis -- 19-May-2019 06:15:33" u="1"/>
        <s v="Last Sales 201901 : 2019-01-22  ----  m.akhlis -- 23-Jan-2019 05:09:57" u="1"/>
        <s v="Last Sales 201909 : 2019-09-20  ----  m.akhlis -- 21-Sep-2019 05:47:38" u="1"/>
        <s v="Last Sales 201807 : 2018-07-10  ----  m.akhlis -- 11-Jul-2018 05:37:05" u="1"/>
        <s v="m.akhlis -- 12-Nov-2017 09:30:40" u="1"/>
        <s v="Last Sales 201912 : 2019-12-05  ----  m.akhlis -- 06-Dec-2019 08:57:54" u="1"/>
        <s v="Last Sales 201908 : 2019-08-20  ----  m.akhlis -- 21-Aug-2019 05:16:32" u="1"/>
        <s v="Last Sales 202001 : 2020-01-21  ----  m.akhlis -- 22-Jan-2020 07:54:54" u="1"/>
        <s v="m.akhlis -- 11-Sep-2017 06:18:10" u="1"/>
        <s v="Last Sales 201807 : 2018-07-08  ----  m.akhlis -- 09-Jul-2018 05:04:19" u="1"/>
        <s v="Last Sales 201909 : 2019-09-14  ----  m.akhlis -- 15-Sep-2019 06:28:47" u="1"/>
        <s v="Last Sales 201908 : 2019-08-23  ----  m.akhlis -- 24-Aug-2019 07:04:37" u="1"/>
        <s v="Last Sales 201807 : 2018-07-20  ----  m.akhlis -- 21-Jul-2018 06:03:15" u="1"/>
        <s v="Last Sales 201904 : 2019-04-10  ----  m.akhlis -- 11-Apr-2019 05:23:30" u="1"/>
        <s v="m.akhlis -- 27-Sep-2017 06:29:20" u="1"/>
        <s v="m.akhlis -- 24-Nov-2017 06:05:13" u="1"/>
        <s v="Last Sales 201909 : 2019-09-22  ----  m.akhlis -- 23-Sep-2019 05:18:56" u="1"/>
        <s v="Last Sales 202003 : 2020-03-17  ----  m.akhlis -- 18-Mar-2020 08:05:05" u="1"/>
        <s v="m.akhlis -- 26-Aug-2017 10:19:47" u="1"/>
        <s v="Last Sales 201909 : 2019-09-21  ----  m.akhlis -- 22-Sep-2019 08:26:51" u="1"/>
        <s v="Last Sales 202002 : 2020-02-19  ----  m.akhlis -- 20-Feb-2020 08:38:56" u="1"/>
        <s v="RS94 - SPAR SAMARINDA TC" u="1"/>
        <s v="m.akhlis -- 15-Dec-2018 07:28:34" u="1"/>
        <s v="Last Sales 201904 : 2019-04-16  ----  m.akhlis -- 17-Apr-2019 06:54:54" u="1"/>
        <s v="Last Sales 201904 : 2019-04-06  ----  m.akhlis -- 07-Apr-2019 07:40:51" u="1"/>
        <s v="Last Sales 201802 : 2018-02-13  ----  m.akhlis -- 14-Feb-2018 05:35:22" u="1"/>
        <s v="Last Sales 202002 : 2020-02-12  ----  m.akhlis -- 13-Feb-2020 08:37:11" u="1"/>
        <s v="m.akhlis -- 18-Aug-2017 03:56:52" u="1"/>
        <s v="Last Sales 201808 : 2018-08-11  ----  m.akhlis -- 12-Aug-2018 05:56:28" u="1"/>
        <s v="Last Sales 201901 : 2019-01-20  ----  m.akhlis -- 21-Jan-2019 05:36:52" u="1"/>
        <s v="Last Sales 201901 : 2019-01-11  ----  m.akhlis -- 12-Jan-2019 06:34:53" u="1"/>
        <s v="m.akhlis -- 01-Aug-2017 06:13:53" u="1"/>
        <s v="m.akhlis -- 31-Aug-2017 06:23:01" u="1"/>
        <s v="Last Sales 202002 : 2020-02-18  ----  m.akhlis -- 19-Feb-2020 08:34:32" u="1"/>
        <s v="Last Sales 201902 : 2019-02-24  ----  m.akhlis -- 25-Feb-2019 05:22:44" u="1"/>
        <s v="Last Sales 201902 : 2019-02-20  ----  m.akhlis -- 21-Feb-2019 05:16:40" u="1"/>
        <s v="Last Sales 202002 : 2020-02-13  ----  m.akhlis -- 14-Feb-2020 08:35:39" u="1"/>
        <s v="Last Sales 201807 : 2018-07-26  ----  m.akhlis -- 27-Jul-2018 05:31:12" u="1"/>
        <s v="m.akhlis -- 09-Sep-2017 10:02:30" u="1"/>
        <s v="Last Sales 201807 : 2018-07-22  ----  m.akhlis -- 23-Jul-2018 05:30:19" u="1"/>
        <s v="Last Sales 201807 : 2018-07-09  ----  m.akhlis -- 10-Jul-2018 05:02:17" u="1"/>
        <s v="m.akhlis -- 27-Jul-2017 06:28:46" u="1"/>
        <s v="Last Sales 201802 : 2018-02-07  ----  m.akhlis -- 08-Feb-2018 04:42:53" u="1"/>
        <s v="Last Sales 201808 : 2018-08-20  ----  m.akhlis -- 21-Aug-2018 04:50:46" u="1"/>
        <s v="Last Sales 201905 : 2019-05-15  ----  m.akhlis -- 16-May-2019 05:40:03" u="1"/>
        <s v="Last Sales 202002 : 2020-02-27  ----  m.akhlis -- 28-Feb-2020 08:36:45" u="1"/>
        <s v="m.akhlis -- 14-Sep-2017 06:23:29" u="1"/>
        <s v="Last Sales 201901 : 2019-01-14  ----  m.akhlis -- 15-Jan-2019 05:33:35" u="1"/>
        <s v="Last Sales 201706 : 2017-06-15  ----  m.akhlis -- 16-Jun-2017 06:39:37" u="1"/>
        <s v="Last Sales 201908 : 2019-08-17  ----  m.akhlis -- 18-Aug-2019 07:52:09" u="1"/>
        <s v="Last Sales 201905 : 2019-05-09  ----  m.akhlis -- 10-May-2019 05:44:22" u="1"/>
        <s v="m.akhlis -- 30-Sep-2017 09:23:32" u="1"/>
        <s v="Last Sales 201807 : 2018-07-17  ----  m.akhlis -- 18-Jul-2018 05:10:40" u="1"/>
        <s v="m.akhlis -- 27-Aug-2017 10:59:00" u="1"/>
        <s v="m.akhlis -- 19-Sep-2017 06:27:04" u="1"/>
        <s v="Last Sales 201807 : 2018-07-03  ----  m.akhlis -- 05-Jul-2018 05:52:00" u="1"/>
        <s v="m.akhlis -- 26-Nov-2017 09:07:49" u="1"/>
        <s v="Last Sales 202001 : 2020-01-22  ----  m.akhlis -- 23-Jan-2020 11:39:12" u="1"/>
        <s v="Last Sales 202001 : 2020-01-16  ----  m.akhlis -- 17-Jan-2020 07:55:59" u="1"/>
        <s v="Last Sales 201802 : 2018-02-05  ----  m.akhlis -- 06-Feb-2018 05:37:45" u="1"/>
        <s v="Last Sales 201909 : 2019-09-13  ----  m.akhlis -- 14-Sep-2019 05:44:48" u="1"/>
        <s v="Last Sales 201901 : 2019-01-19  ----  m.akhlis -- 20-Jan-2019 06:25:19" u="1"/>
        <s v="Last Sales 202002 : 2020-02-26  ----  m.akhlis -- 27-Feb-2020 08:35:46" u="1"/>
        <s v="m.akhlis -- 20-Nov-2017 06:07:15" u="1"/>
        <s v="Last Sales 202003 : 2020-03-09  ----  m.akhlis -- 10-Mar-2020 08:22:57" u="1"/>
        <s v="Last Sales 201909 : 2019-09-09  ----  m.akhlis -- 10-Sep-2019 05:00:02" u="1"/>
        <s v="Last Sales 201810 : 2018-10-09  ----  m.akhlis -- 10-Oct-2018 05:37:12" u="1"/>
        <s v="m.akhlis -- 03-Nov-2017 06:36:32" u="1"/>
        <s v="Last Sales 201909 : 2019-09-23  ----  m.akhlis -- 24-Sep-2019 05:01:22" u="1"/>
        <s v="Last Sales 201905 : 2019-05-23  ----  m.akhlis -- 24-May-2019 05:36:34" u="1"/>
        <s v="Last Sales 201706 : 2017-06-29  ----  m.akhlis -- 30-Jun-2017 11:01:07" u="1"/>
        <s v="m.akhlis -- 13-Nov-2017 06:16:46" u="1"/>
        <s v="Last Sales 201908 : 2019-08-03  ----  m.akhlis -- 05-Aug-2019 05:16:25" u="1"/>
        <s v="m.akhlis -- 15-Aug-2017 06:22:51" u="1"/>
        <s v="Last Sales 201901 : 2019-01-10  ----  m.akhlis -- 11-Jan-2019 05:40:06" u="1"/>
        <s v="Last Sales 201810 : 2018-10-08  ----  m.akhlis -- 09-Oct-2018 05:37:41" u="1"/>
        <s v="m.akhlis -- 22-Nov-2017 06:04:55" u="1"/>
        <s v="m.akhlis -- 28-Sep-2017 06:26:18" u="1"/>
        <s v="m.akhlis -- 01-Dec-2017 07:18:02" u="1"/>
        <s v="Last Sales 201905 : 2019-05-06  ----  m.akhlis -- 07-May-2019 05:35:04" u="1"/>
        <s v="m.akhlis -- 16-Sep-2017 09:56:13" u="1"/>
        <s v="m.akhlis -- 26-Nov-2017 09:09:04" u="1"/>
        <s v="Last Sales 201802 : 2018-02-23  ----  m.akhlis -- 24-Feb-2018 05:58:57" u="1"/>
        <s v="m.akhlis -- 15-Sep-2017 06:18:29" u="1"/>
        <s v="m.akhlis -- 29-Aug-2017 06:07:28" u="1"/>
        <s v="Last Sales 202001 : 2020-01-19  ----  m.akhlis -- 20-Jan-2020 08:08:18" u="1"/>
        <s v="Last Sales 201808 : 2018-08-04  ----  m.akhlis -- 05-Aug-2018 08:08:43" u="1"/>
        <s v="Last Sales 201904 : 2019-04-10  ----  m.akhlis -- 11-Apr-2019 05:23:40" u="1"/>
        <s v="Last Sales 201908 : 2019-08-13  ----  m.akhlis -- 14-Aug-2019 05:19:50" u="1"/>
        <s v="Last Sales 201902 : 2019-02-06  ----  m.akhlis -- 07-Feb-2019 05:06:10" u="1"/>
        <s v="Last Sales 201802 : 2018-02-22  ----  m.akhlis -- 23-Feb-2018 05:22:15" u="1"/>
        <s v="Last Sales 201802 : 2018-02-21  ----  m.akhlis -- 22-Feb-2018 05:30:10" u="1"/>
        <s v="Last Sales 201802 : 2018-02-14  ----  m.akhlis -- 15-Feb-2018 05:27:23" u="1"/>
        <s v="m.akhlis -- 01-Sep-2017 07:18:49" u="1"/>
        <s v="Last Sales 201802 : 2018-02-10  ----  m.akhlis -- 11-Feb-2018 05:52:24" u="1"/>
        <s v="m.akhlis -- 20-Aug-2017 11:34:54" u="1"/>
        <s v="m.akhlis -- 15-Sep-2017 06:19:55" u="1"/>
        <s v="m.akhlis -- 18-Nov-2017 07:26:44" u="1"/>
        <s v="m.akhlis -- 05-Aug-2017 10:37:19" u="1"/>
        <s v="Last Sales 201807 : 2018-07-23  ----  m.akhlis -- 24-Jul-2018 05:02:07" u="1"/>
        <s v="m.akhlis -- 30-Nov-2017 06:11:50" u="1"/>
        <s v="Last Sales 201804 : 2018-04-06  ----  m.akhlis -- 07-Apr-2018 04:56:34" u="1"/>
        <s v="Last Sales 201902 : 2019-02-16  ----  m.akhlis -- 17-Feb-2019 07:32:45" u="1"/>
        <s v="m.akhlis -- 19-Nov-2017 09:54:08" u="1"/>
        <s v="Last Sales 201810 : 2018-10-09  ----  m.akhlis -- 10-Oct-2018 05:35:53" u="1"/>
        <s v="Last Sales 201902 : 2019-02-12  ----  m.akhlis -- 13-Feb-2019 05:26:55" u="1"/>
        <s v="013-016 HOUSE BRAND PRODUCT" u="1"/>
        <s v="Last Sales 201904 : 2019-04-06  ----  m.akhlis -- 07-Apr-2019 07:39:34" u="1"/>
        <s v="Last Sales 202002 : 2020-02-13  ----  m.akhlis -- 14-Feb-2020 08:35:49" u="1"/>
        <s v="Last Sales 201707 : 2017-07-10  ----  m.akhlis -- 11-Jul-2017 06:06:21" u="1"/>
        <s v="m.akhlis -- 16-Aug-2017 06:22:20" u="1"/>
        <s v="Last Sales 201905 : 2019-05-14  ----  m.akhlis -- 15-May-2019 05:42:13" u="1"/>
        <s v="Last Sales 201905 : 2019-05-15  ----  m.akhlis -- 16-May-2019 05:40:13" u="1"/>
        <s v="m.akhlis -- 27-Jul-2017 06:24:03" u="1"/>
        <s v="Last Sales 202002 : 2020-02-20  ----  m.akhlis -- 21-Feb-2020 08:27:58" u="1"/>
        <s v="Last Sales 201808 : 2018-08-29  ----  m.akhlis -- 30-Aug-2018 05:42:07" u="1"/>
        <s v="Last Sales 202001 : 2020-01-15  ----  m.akhlis -- 16-Jan-2020 08:22:26" u="1"/>
        <s v="Last Sales 201905 : 2019-05-26  ----  m.akhlis -- 28-May-2019 08:50:16" u="1"/>
        <s v="S030 - ROBINSON BANJARMASIN" u="1"/>
        <s v="m.akhlis -- 19-Aug-2017 10:39:51" u="1"/>
        <s v="Last Sales 201808 : 2018-08-23  ----  m.akhlis -- 24-Aug-2018 05:03:17" u="1"/>
        <s v="Last Sales 201709 : 2017-09-04  ----  m.akhlis -- 05-Sep-2017 08:44:14" u="1"/>
        <s v="Last Sales 201902 : 2019-02-19  ----  m.akhlis -- 20-Feb-2019 05:28:29" u="1"/>
        <s v="m.akhlis -- 19-Aug-2017 10:40:09" u="1"/>
        <s v="Last Sales 201706 : 2017-06-15  ----  m.akhlis -- 16-Jun-2017 06:39:47" u="1"/>
        <s v="Last Sales 201908 : 2019-08-17  ----  m.akhlis -- 18-Aug-2019 07:52:19" u="1"/>
        <s v="Last Sales 201905 : 2019-05-09  ----  m.akhlis -- 10-May-2019 05:44:32" u="1"/>
        <s v="m.akhlis -- 27-Jul-2017 06:30:26" u="1"/>
        <s v="Last Sales 201912 : 2019-12-04  ----  m.akhlis -- 05-Dec-2019 08:47:43" u="1"/>
        <s v="Last Sales 201802 : 2018-02-24  ----  m.akhlis -- 25-Feb-2018 05:44:36" u="1"/>
        <s v="Last Sales 201808 : 2018-08-10  ----  m.akhlis -- 11-Aug-2018 05:35:26" u="1"/>
        <s v="Last Sales 201807 : 2018-07-09  ----  m.akhlis -- 10-Jul-2018 05:03:53" u="1"/>
        <s v="Last Sales 202002 : 2020-02-09  ----  m.akhlis -- 10-Feb-2020 08:31:29" u="1"/>
        <s v="Last Sales 202001 : 2020-01-20  ----  m.akhlis -- 21-Jan-2020 09:18:49" u="1"/>
        <s v="Last Sales 201707 : 2017-07-07  ----  m.akhlis -- 08-Jul-2017 07:31:07" u="1"/>
        <s v="m.akhlis -- 14-Aug-2017 06:22:09" u="1"/>
        <s v="Last Sales 201902 : 2019-02-21  ----  m.akhlis -- 22-Feb-2019 05:19:46" u="1"/>
        <s v="m.akhlis -- 20-Aug-2017 11:36:23" u="1"/>
        <s v="Last Sales 201904 : 2019-04-25  ----  m.akhlis -- 26-Apr-2019 05:38:33" u="1"/>
        <s v="Last Sales 201802 : 2018-02-05  ----  m.akhlis -- 06-Feb-2018 05:37:55" u="1"/>
        <s v="Last Sales 201807 : 2018-07-12  ----  m.akhlis -- 13-Jul-2018 04:56:23" u="1"/>
        <s v="Last Sales 201911 : 2019-11-26  ----  m.akhlis -- 27-Nov-2019 08:32:13" u="1"/>
        <s v="Last Sales 201706 : 2017-06-08  ----  m.akhlis -- 09-Jun-2017 05:58:29" u="1"/>
        <s v="Last Sales 201909 : 2019-09-13  ----  m.akhlis -- 14-Sep-2019 05:44:58" u="1"/>
        <s v="Last Sales 202001 : 2020-01-08  ----  m.akhlis -- 09-Jan-2020 08:16:12" u="1"/>
        <s v="Last Sales 201905 : 2019-05-21  ----  m.akhlis -- 22-May-2019 09:19:05" u="1"/>
        <s v="Last Sales 201807 : 2018-07-12  ----  m.akhlis -- 13-Jul-2018 04:56:37" u="1"/>
        <s v="m.akhlis -- 16-Dec-2018 06:54:35" u="1"/>
        <s v="m.akhlis -- 18-Nov-2017 07:28:27" u="1"/>
        <s v="Last Sales 201807 : 2018-07-25  ----  m.akhlis -- 26-Jul-2018 05:10:38" u="1"/>
        <s v="Last Sales 201905 : 2019-05-16  ----  m.akhlis -- 17-May-2019 05:38:26" u="1"/>
        <s v="Last Sales 201909 : 2019-09-09  ----  m.akhlis -- 10-Sep-2019 05:00:12" u="1"/>
        <s v="Last Sales 201904 : 2019-04-21  ----  m.akhlis -- 22-Apr-2019 05:48:03" u="1"/>
        <s v="S061 - SPAR KUPANG" u="1"/>
        <s v="Last Sales 201904 : 2019-04-20  ----  m.akhlis -- 21-Apr-2019 07:16:00" u="1"/>
        <s v="m.akhlis -- 21-Aug-2017 06:29:48" u="1"/>
        <s v="S125 - SPAR JATINEGARA II" u="1"/>
        <s v="Last Sales 201808 : 2018-08-06  ----  m.akhlis -- 07-Aug-2018 04:57:29" u="1"/>
        <s v="m.akhlis -- 10-Aug-2017 06:23:40" u="1"/>
        <s v="Last Sales 201904 : 2019-04-24  ----  m.akhlis -- 25-Apr-2019 05:42:17" u="1"/>
        <s v="m.akhlis -- 28-Sep-2017 06:26:00" u="1"/>
        <s v="Last Sales 201810 : 2018-10-11  ----  m.akhlis -- 12-Oct-2018 05:33:36" u="1"/>
        <s v="SALES BY STORE ( Bulan/Tahun : &quot;0120&quot; )" u="1"/>
        <s v="Last Sales 201909 : 2019-09-23  ----  m.akhlis -- 24-Sep-2019 05:01:32" u="1"/>
        <s v="Last Sales 201901 : 2019-01-22  ----  m.akhlis -- 23-Jan-2019 05:10:07" u="1"/>
        <s v="013-006 BABY PERFUME" u="1"/>
        <s v="m.akhlis -- 28-Nov-2017 06:20:59" u="1"/>
        <s v="Last Sales 201902 : 2019-02-07  ----  m.akhlis -- 08-Feb-2019 05:27:46" u="1"/>
        <s v="SALES BY STORE ( Bulan/Tahun : &quot;0220&quot; )" u="1"/>
        <s v="Last Sales 201807 : 2018-07-11  ----  m.akhlis -- 12-Jul-2018 05:09:17" u="1"/>
        <s v="Last Sales 202003 : 2020-03-10  ----  m.akhlis -- 11-Mar-2020 08:11:45" u="1"/>
        <s v="Last Sales 201901 : 2019-01-23  ----  m.akhlis -- 24-Jan-2019 05:37:13" u="1"/>
        <s v="Last Sales 201808 : 2018-08-06  ----  m.akhlis -- 07-Aug-2018 04:58:41" u="1"/>
        <s v="Last Sales 201905 : 2019-05-14  ----  m.akhlis -- 15-May-2019 05:40:54" u="1"/>
        <s v="Last Sales 201905 : 2019-05-07  ----  m.akhlis -- 08-May-2019 05:33:00" u="1"/>
        <s v="Last Sales 201904 : 2019-04-11  ----  m.akhlis -- 12-Apr-2019 06:09:32" u="1"/>
        <s v="m.akhlis -- 06-Sep-2017 06:16:26" u="1"/>
        <s v="m.akhlis -- 27-Aug-2017 10:56:39" u="1"/>
        <s v="m.akhlis -- 10-Sep-2017 10:05:48" u="1"/>
        <s v="m.akhlis -- 29-Sep-2017 06:30:37" u="1"/>
        <s v="Last Sales 201905 : 2019-05-22  ----  m.akhlis -- 23-May-2019 09:00:02" u="1"/>
        <s v="Last Sales 201808 : 2018-08-04  ----  m.akhlis -- 05-Aug-2018 08:08:53" u="1"/>
        <s v="Last Sales 201904 : 2019-04-09  ----  m.akhlis -- 10-Apr-2019 05:25:50" u="1"/>
        <s v="m.akhlis -- 14-Aug-2017 06:20:36" u="1"/>
        <s v="m.akhlis -- 25-Nov-2017 09:57:21" u="1"/>
        <s v="Last Sales 201802 : 2018-02-09  ----  m.akhlis -- 10-Feb-2018 04:48:25" u="1"/>
        <s v="Last Sales 201902 : 2019-02-06  ----  m.akhlis -- 07-Feb-2019 05:06:20" u="1"/>
        <s v="Last Sales 201912 : 2019-12-09  ----  m.akhlis -- 10-Dec-2019 08:22:38" u="1"/>
        <s v="Last Sales 201802 : 2018-02-22  ----  m.akhlis -- 23-Feb-2018 05:22:25" u="1"/>
        <s v="m.akhlis -- 05-Aug-2017 10:37:01" u="1"/>
        <s v="m.akhlis -- 20-Sep-2017 06:26:52" u="1"/>
        <s v="Last Sales 201901 : 2019-01-16  ----  m.akhlis -- 17-Jan-2019 05:32:54" u="1"/>
        <s v="Last Sales 201802 : 2018-02-10  ----  m.akhlis -- 11-Feb-2018 05:52:34" u="1"/>
        <s v="Last Sales 201807 : 2018-07-26  ----  m.akhlis -- 27-Jul-2018 05:19:00" u="1"/>
        <s v="Last Sales 201807 : 2018-07-29  ----  m.akhlis -- 30-Jul-2018 05:01:09" u="1"/>
        <s v="Last Sales 201901 : 2019-01-09  ----  m.akhlis -- 10-Jan-2019 06:03:58" u="1"/>
        <s v="Last Sales 201908 : 2019-08-18  ----  m.akhlis -- 19-Aug-2019 05:28:32" u="1"/>
        <s v="m.akhlis -- 04-Nov-2017 11:35:19" u="1"/>
        <s v="Last Sales 201802 : 2018-02-15  ----  m.akhlis -- 16-Feb-2018 05:25:47" u="1"/>
        <s v="Last Sales 201912 : 2019-12-11  ----  m.akhlis -- 12-Dec-2019 07:57:09" u="1"/>
        <s v="Last Sales 201912 : 2019-12-05  ----  m.akhlis -- 06-Dec-2019 08:58:03" u="1"/>
        <s v="Last Sales 202001 : 2020-01-28  ----  m.akhlis -- 29-Jan-2020 08:14:51" u="1"/>
        <s v="Last Sales 202002 : 2020-02-11  ----  m.akhlis -- 12-Feb-2020 08:30:38" u="1"/>
        <s v="Last Sales 201807 : 2018-07-06  ----  m.akhlis -- 07-Jul-2018 04:45:24" u="1"/>
        <s v="Last Sales 201912 : 2019-12-19  ----  m.akhlis -- 20-Dec-2019 08:27:19" u="1"/>
        <s v="Last Sales 201911 : 2019-11-27  ----  m.akhlis -- 28-Nov-2019 08:27:27" u="1"/>
        <s v="Last Sales 202002 : 2020-02-18  ----  m.akhlis -- 19-Feb-2020 08:34:52" u="1"/>
        <s v="Last Sales 201904 : 2019-04-06  ----  m.akhlis -- 07-Apr-2019 07:39:44" u="1"/>
        <s v="Last Sales 201908 : 2019-08-11  ----  m.akhlis -- 12-Aug-2019 04:55:08" u="1"/>
        <s v="Last Sales 201807 : 2018-07-16  ----  m.akhlis -- 17-Jul-2018 05:45:37" u="1"/>
        <s v="Last Sales 201804 : 2018-04-06  ----  m.akhlis -- 07-Apr-2018 04:56:58" u="1"/>
        <s v="Last Sales 201808 : 2018-08-24  ----  m.akhlis -- 25-Aug-2018 07:39:55" u="1"/>
        <s v="Last Sales 201909 : 2019-09-21  ----  m.akhlis -- 22-Sep-2019 08:27:00" u="1"/>
        <s v="Last Sales 201808 : 2018-08-17  ----  m.akhlis -- 18-Aug-2018 06:43:07" u="1"/>
        <s v="Last Sales 202002 : 2020-02-19  ----  m.akhlis -- 20-Feb-2020 08:39:05" u="1"/>
        <s v="Last Sales 201905 : 2019-05-14  ----  m.akhlis -- 15-May-2019 05:42:23" u="1"/>
        <s v="Last Sales 201706 : 2017-06-25  ----  m.akhlis -- 26-Jun-2017 07:50:34" u="1"/>
        <s v="m.akhlis -- 14-Sep-2017 06:23:49" u="1"/>
        <s v="Last Sales 201912 : 2019-12-12  ----  m.akhlis -- 13-Dec-2019 08:02:33" u="1"/>
        <s v="Last Sales 202001 : 2020-01-08  ----  m.akhlis -- 09-Jan-2020 08:19:35" u="1"/>
        <s v="Last Sales 201905 : 2019-05-26  ----  m.akhlis -- 28-May-2019 08:50:26" u="1"/>
        <s v="m.akhlis -- 06-Aug-2017 12:36:55" u="1"/>
        <s v="m.akhlis -- 08-Nov-2017 06:17:47" u="1"/>
        <s v="Last Sales 201902 : 2019-02-17  ----  m.akhlis -- 18-Feb-2019 05:41:32" u="1"/>
        <s v="Last Sales 201909 : 2019-09-21  ----  m.akhlis -- 22-Sep-2019 08:27:28" u="1"/>
        <s v="Last Sales 201707 : 2017-07-05  ----  m.akhlis -- 06-Jul-2017 05:15:04" u="1"/>
        <s v="Last Sales 201908 : 2019-08-17  ----  m.akhlis -- 18-Aug-2019 07:52:29" u="1"/>
        <s v="Last Sales 201901 : 2019-01-20  ----  m.akhlis -- 21-Jan-2019 05:37:01" u="1"/>
        <s v="Last Sales 201905 : 2019-05-25  ----  m.akhlis -- 26-May-2019 19:14:34" u="1"/>
        <s v="m.akhlis -- 07-Aug-2017 06:19:04" u="1"/>
        <s v="Last Sales 201901 : 2019-01-11  ----  m.akhlis -- 12-Jan-2019 06:35:02" u="1"/>
        <s v="m.akhlis -- 18-Sep-2017 06:20:17" u="1"/>
        <s v="Last Sales 201706 : 2017-06-26  ----  m.akhlis -- 27-Jun-2017 09:17:57" u="1"/>
        <s v="Last Sales 201808 : 2018-08-12  ----  m.akhlis -- 13-Aug-2018 05:11:37" u="1"/>
        <s v="Last Sales 201808 : 2018-08-30  ----  m.akhlis -- 31-Aug-2018 05:21:30" u="1"/>
        <s v="Last Sales 201807 : 2018-07-30  ----  m.akhlis -- 31-Jul-2018 05:05:17" u="1"/>
        <s v="Last Sales 201904 : 2019-04-05  ----  m.akhlis -- 06-Apr-2019 05:58:30" u="1"/>
        <s v="m.akhlis -- 18-Jul-2017 06:23:40" u="1"/>
        <s v="m.akhlis -- 11-Nov-2017 09:40:52" u="1"/>
        <s v="Last Sales 202002 : 2020-02-17  ----  m.akhlis -- 18-Feb-2020 08:27:44" u="1"/>
        <s v="Last Sales 201709 : 2017-09-24  ----  m.akhlis -- 25-Sep-2017 08:30:46" u="1"/>
        <s v="Last Sales 201802 : 2018-02-20  ----  m.akhlis -- 21-Feb-2018 05:24:52" u="1"/>
        <s v="Last Sales 201904 : 2019-04-25  ----  m.akhlis -- 26-Apr-2019 05:38:43" u="1"/>
        <s v="Last Sales 201808 : 2018-08-07  ----  m.akhlis -- 08-Aug-2018 04:49:02" u="1"/>
        <s v="Last Sales 201908 : 2019-08-12  ----  m.akhlis -- 13-Aug-2019 05:29:52" u="1"/>
        <s v="Last Sales 201808 : 2018-08-20  ----  m.akhlis -- 21-Aug-2018 04:51:09" u="1"/>
        <s v="Last Sales 201807 : 2018-07-03  ----  m.akhlis -- 05-Jul-2018 05:52:34" u="1"/>
        <s v="m.akhlis -- 25-Aug-2017 06:15:35" u="1"/>
        <s v="m.akhlis -- 16-Dec-2018 06:54:45" u="1"/>
        <s v="m.akhlis -- 20-Sep-2017 06:28:49" u="1"/>
        <s v="Last Sales 201905 : 2019-05-16  ----  m.akhlis -- 17-May-2019 05:38:36" u="1"/>
        <s v="Last Sales 201707 : 2017-07-07  ----  m.akhlis -- 08-Jul-2017 07:32:43" u="1"/>
        <s v="Last Sales 201909 : 2019-09-09  ----  m.akhlis -- 10-Sep-2019 05:00:22" u="1"/>
        <s v="Last Sales 201912 : 2019-12-08  ----  m.akhlis -- 09-Dec-2019 08:50:44" u="1"/>
        <s v="m.akhlis -- 31-Jul-2017 06:19:23" u="1"/>
        <s v="m.akhlis -- 14-Sep-2017 06:25:04" u="1"/>
        <s v="Last Sales 201905 : 2019-05-26  ----  m.akhlis -- 27-May-2019 09:18:36" u="1"/>
        <s v="Last Sales 201707 : 2017-07-04  ----  m.akhlis -- 05-Jul-2017 06:28:09" u="1"/>
        <s v="Last Sales 201904 : 2019-04-07  ----  m.akhlis -- 08-Apr-2019 05:19:28" u="1"/>
        <s v="Last Sales 201908 : 2019-08-23  ----  m.akhlis -- 24-Aug-2019 07:03:27" u="1"/>
        <s v="m.akhlis -- 02-Oct-2017 06:31:31" u="1"/>
        <s v="Last Sales 202002 : 2020-02-29" u="1"/>
        <s v="m.akhlis -- 30-Sep-2017 09:24:09" u="1"/>
        <s v="Last Sales 202003 : 2020-03-11  ----  m.akhlis -- 13-Mar-2020 08:41:44" u="1"/>
        <s v="Last Sales 201909 : 2019-09-23  ----  m.akhlis -- 24-Sep-2019 05:01:42" u="1"/>
        <s v="m.akhlis -- 25-Nov-2017 09:56:05" u="1"/>
        <s v="m.akhlis -- 11-Nov-2017 09:41:09" u="1"/>
        <s v="m.akhlis -- 12-Sep-2017 06:21:23" u="1"/>
        <s v="Last Sales 202003 : 2020-03-09  ----  m.akhlis -- 10-Mar-2020 08:23:06" u="1"/>
        <s v="m.akhlis -- 13-Sep-2017 06:28:30" u="1"/>
        <s v="Last Sales 201902 : 2019-02-06  ----  m.akhlis -- 07-Feb-2019 05:05:18" u="1"/>
        <s v="Last Sales 201908 : 2019-08-13  ----  m.akhlis -- 14-Aug-2019 05:20:00" u="1"/>
        <s v="m.akhlis -- 24-Aug-2017 06:14:36" u="1"/>
        <s v="Last Sales 201905 : 2019-05-22  ----  m.akhlis -- 23-May-2019 09:00:12" u="1"/>
        <s v="Last Sales 201908 : 2019-08-27  ----  m.akhlis -- 28-Aug-2019 05:35:10" u="1"/>
        <s v="Last Sales 201709 : 2017-09-06  ----  m.akhlis -- 08-Sep-2017 09:15:11" u="1"/>
        <s v="m.akhlis -- 04-Aug-2017 06:20:47" u="1"/>
        <s v="m.akhlis -- 04-Nov-2017 11:35:01" u="1"/>
        <s v="Last Sales 201802 : 2018-02-27  ----  m.akhlis -- 28-Feb-2018 05:35:32" u="1"/>
        <s v="Last Sales 201706 : 2017-06-20  ----  m.akhlis -- 21-Jun-2017 09:00:48" u="1"/>
        <s v="m.akhlis -- 25-Nov-2017 09:57:45" u="1"/>
        <s v="Last Sales 201802 : 2018-02-16  ----  m.akhlis -- 17-Feb-2018 05:23:43" u="1"/>
        <s v="Last Sales 201908 : 2019-08-16  ----  m.akhlis -- 17-Aug-2019 06:23:35" u="1"/>
        <s v="m.akhlis -- 09-Sep-2017 10:01:34" u="1"/>
        <s v="Merch2 081003 - PERFUME" u="1"/>
        <s v="Last Sales 201908 : 2019-08-18  ----  m.akhlis -- 19-Aug-2019 05:28:42" u="1"/>
        <s v="Last Sales 201802 : 2018-02-15  ----  m.akhlis -- 16-Feb-2018 05:25:57" u="1"/>
        <s v="011-007 HOUSE BRAND PRODUCT" u="1"/>
        <s v="Last Sales 202001 : 2020-01-21  ----  m.akhlis -- 22-Jan-2020 07:55:13" u="1"/>
        <s v="Last Sales 201912 : 2019-12-05  ----  m.akhlis -- 06-Dec-2019 08:58:27" u="1"/>
        <s v="Last Sales 201912 : 2019-12-16  ----  m.akhlis -- 17-Dec-2019 08:16:28" u="1"/>
        <s v="Last Sales 201909 : 2019-09-07  ----  m.akhlis -- 08-Sep-2019 07:18:10" u="1"/>
        <s v="Last Sales 201808 : 2018-08-14  ----  m.akhlis -- 15-Aug-2018 04:55:12" u="1"/>
        <s v="Last Sales 201908 : 2019-08-11  ----  m.akhlis -- 12-Aug-2019 04:55:18" u="1"/>
        <s v="Last Sales 201904 : 2019-04-09  ----  m.akhlis -- 10-Apr-2019 05:26:03" u="1"/>
        <s v="Last Sales 201908 : 2019-08-26  ----  m.akhlis -- 27-Aug-2019 05:14:12" u="1"/>
        <s v="Last Sales 201904 : 2019-04-20  ----  m.akhlis -- 21-Apr-2019 07:14:51" u="1"/>
        <s v="Last Sales 201902 : 2019-02-13  ----  m.akhlis -- 14-Feb-2019 05:20:22" u="1"/>
        <s v="Last Sales 201909 : 2019-09-21  ----  m.akhlis -- 22-Sep-2019 08:27:10" u="1"/>
        <s v="Last Sales 201807 : 2018-07-14  ----  m.akhlis -- 15-Jul-2018 05:21:53" u="1"/>
        <s v="Last Sales 201909 : 2019-09-17  ----  m.akhlis -- 18-Sep-2019 05:04:33" u="1"/>
        <s v="Last Sales 201905 : 2019-05-26  ----  m.akhlis -- 28-May-2019 08:50:36" u="1"/>
        <s v="Last Sales 202002 : 2020-02-09  ----  m.akhlis -- 10-Feb-2020 08:31:21" u="1"/>
        <s v="m.akhlis -- 18-Aug-2017 03:57:11" u="1"/>
        <s v="Last Sales 201902 : 2019-02-05  ----  m.akhlis -- 06-Feb-2019 05:39:48" u="1"/>
        <s v="Last Sales 201902 : 2019-02-19  ----  m.akhlis -- 20-Feb-2019 05:28:49" u="1"/>
        <s v="Last Sales 201707 : 2017-07-05  ----  m.akhlis -- 06-Jul-2017 05:15:14" u="1"/>
        <s v="Last Sales 201706 : 2017-06-21  ----  m.akhlis -- 22-Jun-2017 08:00:03" u="1"/>
        <s v="Last Sales 201909 : 2019-09-06  ----  m.akhlis -- 07-Sep-2019 06:12:43" u="1"/>
        <s v="Last Sales 201706 : 2017-06-19  ----  m.akhlis -- 20-Jun-2017 05:58:19" u="1"/>
        <s v="Last Sales 201901 : 2019-01-20  ----  m.akhlis -- 21-Jan-2019 05:37:11" u="1"/>
        <s v="Last Sales 201901 : 2019-01-11  ----  m.akhlis -- 12-Jan-2019 06:35:12" u="1"/>
        <s v="Last Sales 201905 : 2019-05-19  ----  m.akhlis -- 20-May-2019 05:34:03" u="1"/>
        <s v="Last Sales 201909 : 2019-09-19  ----  m.akhlis -- 20-Sep-2019 04:43:56" u="1"/>
        <s v="Last Sales 201810 : 2018-10-12  ----  m.akhlis -- 13-Oct-2018 06:40:50" u="1"/>
        <s v="Last Sales 201902 : 2019-02-12  ----  m.akhlis -- 13-Feb-2019 05:27:04" u="1"/>
        <s v="Last Sales 201810 : 2018-10-13  ----  m.akhlis -- 14-Oct-2018 07:42:06" u="1"/>
        <s v="001-002 HAIR STYLING" u="1"/>
        <s v="m.akhlis -- 20-Sep-2017 06:28:31" u="1"/>
        <s v="Last Sales 201902 : 2019-02-24  ----  m.akhlis -- 25-Feb-2019 05:23:17" u="1"/>
        <s v="Last Sales 202001 : 2020-01-26  ----  m.akhlis -- 27-Jan-2020 08:25:27" u="1"/>
        <s v="S124 - SPAR CIKUPA" u="1"/>
        <s v="Last Sales 202002 : 2020-02-12  ----  m.akhlis -- 13-Feb-2020 08:30:03" u="1"/>
        <s v="Last Sales 201904 : 2019-04-25  ----  m.akhlis -- 26-Apr-2019 05:38:53" u="1"/>
        <s v="Last Sales 201810 : 2018-10-10  ----  m.akhlis -- 11-Oct-2018 06:00:13" u="1"/>
        <s v="Last Sales 201807 : 2018-07-18  ----  m.akhlis -- 19-Jul-2018 05:27:42" u="1"/>
        <s v="Last Sales 202003 : 2020-03-11  ----  m.akhlis -- 13-Mar-2020 08:40:28" u="1"/>
        <s v="Last Sales 201706 : 2017-06-23  ----  m.akhlis -- 24-Jun-2017 11:35:08" u="1"/>
        <s v="Last Sales 201808 : 2018-08-07  ----  m.akhlis -- 08-Aug-2018 04:49:26" u="1"/>
        <s v="Last Sales 201904 : 2019-04-07  ----  m.akhlis -- 08-Apr-2019 05:19:10" u="1"/>
        <s v="Last Sales 201807 : 2018-07-12  ----  m.akhlis -- 13-Jul-2018 04:56:57" u="1"/>
        <s v="Last Sales 201912 : 2019-12-18  ----  m.akhlis -- 19-Dec-2019 08:04:46" u="1"/>
        <s v="m.akhlis -- 22-Nov-2017 06:03:45" u="1"/>
        <s v="Last Sales 201706 : 2017-06-18  ----  m.akhlis -- 19-Jun-2017 06:30:54" u="1"/>
        <s v="Last Sales 201905 : 2019-05-16  ----  m.akhlis -- 17-May-2019 05:38:46" u="1"/>
        <s v="Last Sales 201909 : 2019-09-09  ----  m.akhlis -- 10-Sep-2019 05:00:32" u="1"/>
        <s v="Last Sales 201802 : 2018-02-23  ----  m.akhlis -- 24-Feb-2018 05:57:47" u="1"/>
        <s v="m.akhlis -- 05-Nov-2017 13:36:10" u="1"/>
        <s v="Last Sales 201808 : 2018-08-09  ----  m.akhlis -- 10-Aug-2018 04:54:46" u="1"/>
        <s v="m.akhlis -- 17-Aug-2017 03:56:26" u="1"/>
        <s v="Last Sales 201802 : 2018-02-17  ----  m.akhlis -- 18-Feb-2018 05:44:51" u="1"/>
        <s v="Last Sales 201909 : 2019-09-23  ----  m.akhlis -- 24-Sep-2019 05:01:52" u="1"/>
        <s v="Last Sales 201808 : 2018-08-16  ----  m.akhlis -- 17-Aug-2018 07:43:44" u="1"/>
        <s v="013-007 BABY GIFT PACK" u="1"/>
        <s v="Last Sales 201810 : 2018-10-05  ----  m.akhlis -- 06-Oct-2018 07:44:01" u="1"/>
        <s v="m.akhlis -- 27-Jul-2017 06:26:06" u="1"/>
        <s v="Last Sales 202002 : 2020-02-06  ----  m.akhlis -- 07-Feb-2020 08:12:52" u="1"/>
        <s v="Last Sales 202003 : 2020-03-23  ----  m.akhlis -- 24-Mar-2020 07:58:11" u="1"/>
        <s v="Last Sales 201908 : 2019-08-15  ----  m.akhlis -- 16-Aug-2019 05:30:00" u="1"/>
        <s v="Last Sales 201901 : 2019-01-08  ----  m.akhlis -- 09-Jan-2019 05:41:39" u="1"/>
        <s v="m.akhlis -- 01-Sep-2017 07:17:39" u="1"/>
        <s v="Last Sales 201905 : 2019-05-12  ----  m.akhlis -- 13-May-2019 05:34:26" u="1"/>
        <s v="Last Sales 201902 : 2019-02-26  ----  m.akhlis -- 27-Feb-2019 05:39:29" u="1"/>
        <s v="Last Sales 201908 : 2019-08-13  ----  m.akhlis -- 14-Aug-2019 05:20:10" u="1"/>
        <s v="Last Sales 201902 : 2019-02-23  ----  m.akhlis -- 24-Feb-2019 09:02:19" u="1"/>
        <s v="Last Sales 201807 : 2018-07-20  ----  m.akhlis -- 21-Jul-2018 06:03:41" u="1"/>
        <s v="m.akhlis -- 28-Aug-2017 07:09:44" u="1"/>
        <s v="m.akhlis -- 14-Nov-2017 05:50:49" u="1"/>
        <s v="Last Sales 201807 : 2018-07-29  ----  m.akhlis -- 30-Jul-2018 04:59:56" u="1"/>
        <s v="Last Sales 201908 : 2019-08-27  ----  m.akhlis -- 28-Aug-2019 05:35:20" u="1"/>
        <s v="Last Sales 201902 : 2019-02-11  ----  m.akhlis -- 12-Feb-2019 05:27:31" u="1"/>
        <s v="Last Sales 201709 : 2017-09-06  ----  m.akhlis -- 08-Sep-2017 09:15:21" u="1"/>
        <s v="m.akhlis -- 26-Nov-2017 09:09:48" u="1"/>
        <s v="Last Sales 201807 : 2018-07-28  ----  m.akhlis -- 29-Jul-2018 06:20:03" u="1"/>
        <s v="Last Sales 201802 : 2018-02-27  ----  m.akhlis -- 28-Feb-2018 05:35:42" u="1"/>
        <s v="Last Sales 202002 : 2020-02-18  ----  m.akhlis -- 19-Feb-2020 08:33:32" u="1"/>
        <s v="Last Sales 201902 : 2019-02-16  ----  m.akhlis -- 17-Feb-2019 07:31:49" u="1"/>
        <s v="002-005 HOUSE BRAND PRODUCT" u="1"/>
        <s v="Last Sales 201707 : 2017-07-10  ----  m.akhlis -- 11-Jul-2017 06:05:11" u="1"/>
        <s v="Last Sales 201802 : 2018-02-09  ----  m.akhlis -- 10-Feb-2018 04:48:59" u="1"/>
        <s v="Last Sales 201902 : 2019-02-25  ----  m.akhlis -- 26-Feb-2019 05:28:51" u="1"/>
        <s v="Last Sales 201908 : 2019-08-05  ----  m.akhlis -- 06-Aug-2019 05:45:45" u="1"/>
        <s v="008-003 HOUSE BRAND PRODUCT" u="1"/>
        <s v="Last Sales 201808 : 2018-08-11  ----  m.akhlis -- 12-Aug-2018 05:56:40" u="1"/>
        <s v="Last Sales 202003 : 2020-03-25  ----  m.akhlis -- 26-Mar-2020 08:09:58" u="1"/>
        <s v="S057 - ROBINSON PONTIANAK" u="1"/>
        <s v="Last Sales 202001 : 2020-01-23  ----  m.akhlis -- 24-Jan-2020 08:05:16" u="1"/>
        <s v="Last Sales 201808 : 2018-08-06  ----  m.akhlis -- 07-Aug-2018 04:59:04" u="1"/>
        <s v="Last Sales 202002 : 2020-02-11  ----  m.akhlis -- 12-Feb-2020 08:30:58" u="1"/>
        <s v="Last Sales 201802 : 2018-02-21  ----  m.akhlis -- 22-Feb-2018 05:29:13" u="1"/>
        <s v="Last Sales 202001 : 2020-01-21  ----  m.akhlis -- 22-Jan-2020 07:55:23" u="1"/>
        <s v="Last Sales 201707 : 2017-07-10  ----  m.akhlis -- 11-Jul-2017 06:05:39" u="1"/>
        <s v="Last Sales 201909 : 2019-09-14  ----  m.akhlis -- 15-Sep-2019 06:29:16" u="1"/>
        <s v="m.akhlis -- 21-Sep-2017 10:24:09" u="1"/>
        <s v="Last Sales 201807 : 2018-07-04  ----  m.akhlis -- 05-Jul-2018 10:19:03" u="1"/>
        <s v="Last Sales 201908 : 2019-08-20  ----  m.akhlis -- 21-Aug-2019 05:17:15" u="1"/>
        <s v="Last Sales 201909 : 2019-09-11  ----  m.akhlis -- 12-Sep-2019 04:47:20" u="1"/>
        <s v="Last Sales 201909 : 2019-09-29  ----  m.akhlis -- 30-Sep-2019 08:22:12" u="1"/>
        <s v="Last Sales 201909 : 2019-09-07  ----  m.akhlis -- 08-Sep-2019 07:18:20" u="1"/>
        <s v="m.akhlis -- 03-Nov-2017 06:38:45" u="1"/>
        <s v="Last Sales 201807 : 2018-07-23  ----  m.akhlis -- 25-Jul-2018 13:30:07" u="1"/>
        <s v="Last Sales 201908 : 2019-08-26  ----  m.akhlis -- 27-Aug-2019 05:14:22" u="1"/>
        <s v="Last Sales 201902 : 2019-02-13  ----  m.akhlis -- 14-Feb-2019 05:20:32" u="1"/>
        <s v="m.akhlis -- 15-Dec-2018 07:29:03" u="1"/>
        <s v="Last Sales 202001 : 2020-01-22  ----  m.akhlis -- 23-Jan-2020 11:38:12" u="1"/>
        <s v="Last Sales 201904 : 2019-04-14  ----  m.akhlis -- 16-Apr-2019 06:03:21" u="1"/>
        <s v="Last Sales 201808 : 2018-08-30  ----  m.akhlis -- 31-Aug-2018 05:20:38" u="1"/>
        <s v="m.akhlis -- 18-Nov-2017 07:27:03" u="1"/>
        <s v="Last Sales 201904 : 2019-04-03  ----  m.akhlis -- 05-Apr-2019 05:45:34" u="1"/>
        <s v="m.akhlis -- 24-Aug-2017 06:16:15" u="1"/>
        <s v="Last Sales 201706 : 2017-06-19  ----  m.akhlis -- 20-Jun-2017 05:58:29" u="1"/>
        <s v="m.akhlis -- 11-Aug-2017 06:14:21" u="1"/>
        <s v="Last Sales 201905 : 2019-05-19  ----  m.akhlis -- 20-May-2019 05:34:13" u="1"/>
        <s v="Last Sales 201908 : 2019-08-12  ----  m.akhlis -- 13-Aug-2019 05:30:02" u="1"/>
        <s v="Last Sales 201901 : 2019-01-21  ----  m.akhlis -- 22-Jan-2019 05:35:35" u="1"/>
        <s v="m.akhlis -- 16-Sep-2017 10:00:05" u="1"/>
        <s v="m.akhlis -- 03-Sep-2017 10:12:01" u="1"/>
        <s v="m.akhlis -- 10-Aug-2017 06:22:30" u="1"/>
        <s v="Last Sales 201802 : 2018-02-07  ----  m.akhlis -- 08-Feb-2018 04:43:22" u="1"/>
        <s v="Last Sales 201902 : 2019-02-09  ----  m.akhlis -- 10-Feb-2019 07:50:15" u="1"/>
        <s v="Last Sales 202002 : 2020-02-27  ----  m.akhlis -- 28-Feb-2020 08:37:14" u="1"/>
        <s v="Last Sales 201908 : 2019-08-19  ----  m.akhlis -- 20-Aug-2019 05:16:16" u="1"/>
        <s v="Last Sales 201909 : 2019-09-08  ----  m.akhlis -- 09-Sep-2019 05:13:21" u="1"/>
        <s v="m.akhlis -- 02-Sep-2017 10:00:11" u="1"/>
        <s v="S054 - ROBINSON PALEMBANG" u="1"/>
        <s v="Last Sales 201804 : 2018-04-05  ----  m.akhlis -- 06-Apr-2018 13:11:20" u="1"/>
        <s v="Last Sales 201706 : 2017-06-23  ----  m.akhlis -- 24-Jun-2017 11:35:18" u="1"/>
        <s v="Last Sales 201912 : 2019-12-16  ----  m.akhlis -- 17-Dec-2019 08:14:51" u="1"/>
        <s v="Last Sales 201905 : 2019-05-16  ----  m.akhlis -- 17-May-2019 05:38:56" u="1"/>
        <s v="Last Sales 201901 : 2019-01-23  ----  m.akhlis -- 24-Jan-2019 05:36:17" u="1"/>
        <s v="Last Sales 201909 : 2019-09-09  ----  m.akhlis -- 10-Sep-2019 05:00:42" u="1"/>
        <s v="Last Sales 201905 : 2019-05-05  ----  m.akhlis -- 06-May-2019 05:36:04" u="1"/>
        <s v="S078 - ROBINSON BATU RAJA PLAZA" u="1"/>
        <s v="Last Sales 201802 : 2018-02-23  ----  m.akhlis -- 24-Feb-2018 05:57:57" u="1"/>
        <s v="Last Sales 201905 : 2019-05-09  ----  m.akhlis -- 10-May-2019 05:45:05" u="1"/>
        <s v="Last Sales 201807 : 2018-07-10  ----  m.akhlis -- 11-Jul-2018 05:36:29" u="1"/>
        <s v="Last Sales 201901 : 2019-01-08  ----  m.akhlis -- 09-Jan-2019 05:41:21" u="1"/>
        <s v="Last Sales 201802 : 2018-02-11  ----  m.akhlis -- 12-Feb-2018 05:23:02" u="1"/>
        <s v="Last Sales 201902 : 2019-02-15  ----  m.akhlis -- 16-Feb-2019 07:36:58" u="1"/>
        <s v="Last Sales 201908 : 2019-08-06  ----  m.akhlis -- 07-Aug-2019 08:46:40" u="1"/>
        <s v="Last Sales 201808 : 2018-08-08  ----  m.akhlis -- 09-Aug-2018 04:38:00" u="1"/>
        <s v="m.akhlis -- 13-Sep-2017 06:27:38" u="1"/>
        <s v="Last Sales 202002 : 2020-02-23  ----  m.akhlis -- 24-Feb-2020 08:43:56" u="1"/>
        <s v="Last Sales 201902 : 2019-02-26  ----  m.akhlis -- 27-Feb-2019 05:39:11" u="1"/>
        <s v="Last Sales 202002 : 2020-02-17  ----  m.akhlis -- 18-Feb-2020 08:28:07" u="1"/>
        <s v="Last Sales 201808 : 2018-08-19  ----  m.akhlis -- 20-Aug-2018 05:50:02" u="1"/>
        <s v="m.akhlis -- 31-Jul-2017 06:21:13" u="1"/>
        <s v="Last Sales 201908 : 2019-08-15  ----  m.akhlis -- 16-Aug-2019 05:30:10" u="1"/>
        <s v="Last Sales 201808 : 2018-08-10  ----  m.akhlis -- 11-Aug-2018 05:37:11" u="1"/>
        <s v="m.akhlis -- 19-Nov-2017 09:57:33" u="1"/>
        <s v="Last Sales 201905 : 2019-05-27  ----  m.akhlis -- 29-May-2019 09:05:20" u="1"/>
        <s v="Last Sales 201802 : 2018-02-25  ----  m.akhlis -- 26-Feb-2018 05:44:35" u="1"/>
        <s v="Last Sales 201807 : 2018-07-07  ----  m.akhlis -- 08-Jul-2018 06:46:53" u="1"/>
        <s v="Last Sales 201807 : 2018-07-18  ----  m.akhlis -- 19-Jul-2018 05:28:09" u="1"/>
        <s v="Last Sales 201706 : 2017-06-20  ----  m.akhlis -- 21-Jun-2017 09:00:40" u="1"/>
        <s v="Last Sales 201807 : 2018-07-28  ----  m.akhlis -- 29-Jul-2018 06:00:00" u="1"/>
        <s v="Last Sales 201901 : 2019-01-12  ----  m.akhlis -- 13-Jan-2019 06:55:04" u="1"/>
        <s v="Last Sales 201908 : 2019-08-28  ----  m.akhlis -- 29-Aug-2019 05:07:36" u="1"/>
        <s v="Last Sales 201908 : 2019-08-27  ----  m.akhlis -- 28-Aug-2019 05:35:30" u="1"/>
        <s v="Last Sales 202001 : 2020-01-04  ----  m.akhlis -- 06-Jan-2020 07:59:55" u="1"/>
        <s v="m.akhlis -- 19-Sep-2017 06:29:13" u="1"/>
        <s v="Last Sales 201902 : 2019-02-11  ----  m.akhlis -- 12-Feb-2019 05:27:41" u="1"/>
        <s v="Last Sales 202003 : 2020-03-25  ----  m.akhlis -- 26-Mar-2020 08:09:40" u="1"/>
        <s v="m.akhlis -- 01-Oct-2017 10:18:54" u="1"/>
        <s v="Last Sales 201709 : 2017-09-06  ----  m.akhlis -- 08-Sep-2017 09:15:31" u="1"/>
        <s v="Last Sales 201808 : 2018-08-24  ----  m.akhlis -- 25-Aug-2018 07:38:31" u="1"/>
        <s v="Last Sales 201706 : 2017-06-24  ----  m.akhlis -- 25-Jun-2017 07:31:11" u="1"/>
        <s v="m.akhlis -- 22-Nov-2017 06:05:10" u="1"/>
        <s v="Last Sales 201901 : 2019-01-30  ----  m.akhlis -- 31-Jan-2019 04:51:21" u="1"/>
        <s v="m.akhlis -- 26-Jul-2017 06:29:56" u="1"/>
        <s v="Last Sales 201905 : 2019-05-18  ----  m.akhlis -- 19-May-2019 06:16:12" u="1"/>
        <s v="Last Sales 201810 : 2018-10-08  ----  m.akhlis -- 09-Oct-2018 05:38:10" u="1"/>
        <s v="Last Sales 201908 : 2019-08-21  ----  m.akhlis -- 22-Aug-2019 05:30:56" u="1"/>
        <s v="Last Sales 202002 : 2020-02-17  ----  m.akhlis -- 18-Feb-2020 08:25:08" u="1"/>
        <s v="m.akhlis -- 09-Sep-2017 10:01:54" u="1"/>
        <s v="Last Sales 201706 : 2017-06-12  ----  m.akhlis -- 13-Jun-2017 06:01:37" u="1"/>
        <s v="m.akhlis -- 10-Sep-2017 10:06:07" u="1"/>
        <s v="Last Sales 201810 : 2018-10-08  ----  m.akhlis -- 09-Oct-2018 05:38:24" u="1"/>
        <s v="007-002 DISEASE DRUGS" u="1"/>
        <s v="Last Sales 202003 : 2020-03-08  ----  m.akhlis -- 09-Mar-2020 08:28:23" u="1"/>
        <s v="Last Sales 201901 : 2019-01-27  ----  m.akhlis -- 28-Jan-2019 05:20:49" u="1"/>
        <s v="Last Sales 201909 : 2019-09-05  ----  m.akhlis -- 06-Sep-2019 05:27:27" u="1"/>
        <s v="009-001 SANITARY NAPKIN" u="1"/>
        <s v="Last Sales 201707 : 2017-07-10  ----  m.akhlis -- 11-Jul-2017 06:05:49" u="1"/>
        <s v="Last Sales 201807 : 2018-07-27  ----  m.akhlis -- 28-Jul-2018 05:23:53" u="1"/>
        <s v="Merch2 081039 - TOILETRIES" u="1"/>
        <s v="Last Sales 201908 : 2019-08-20  ----  m.akhlis -- 21-Aug-2019 05:17:25" u="1"/>
        <s v="m.akhlis -- 11-Sep-2017 06:19:03" u="1"/>
        <s v="Last Sales 201707 : 2017-07-09  ----  m.akhlis -- 10-Jul-2017 06:13:58" u="1"/>
        <s v="S070 - ROBINSON PANAKUKANG" u="1"/>
        <s v="Last Sales 201901 : 2019-01-21  ----  m.akhlis -- 22-Jan-2019 05:34:05" u="1"/>
        <s v="Last Sales 201902 : 2019-02-05  ----  m.akhlis -- 06-Feb-2019 05:39:40" u="1"/>
        <s v="Last Sales 201902 : 2019-02-19  ----  m.akhlis -- 20-Feb-2019 05:28:41" u="1"/>
        <s v="Last Sales 201807 : 2018-07-03  ----  m.akhlis -- 05-Jul-2018 05:51:10" u="1"/>
        <s v="Last Sales 201901 : 2019-01-07  ----  m.akhlis -- 08-Jan-2019 05:51:13" u="1"/>
        <s v="Last Sales 201808 : 2018-08-13  ----  m.akhlis -- 14-Aug-2018 04:57:46" u="1"/>
        <s v="Last Sales 201808 : 2018-08-14  ----  m.akhlis -- 15-Aug-2018 04:55:46" u="1"/>
        <s v="m.akhlis -- 26-Jul-2017 06:26:43" u="1"/>
        <s v="Last Sales 201904 : 2019-04-09  ----  m.akhlis -- 10-Apr-2019 05:26:37" u="1"/>
        <s v="Last Sales 201802 : 2018-02-13  ----  m.akhlis -- 14-Feb-2018 05:36:01" u="1"/>
        <s v="Last Sales 201902 : 2019-02-20  ----  m.akhlis -- 21-Feb-2019 05:16:07" u="1"/>
        <s v="Last Sales 201802 : 2018-02-10  ----  m.akhlis -- 11-Feb-2018 05:53:07" u="1"/>
        <s v="Last Sales 201909 : 2019-09-07  ----  m.akhlis -- 08-Sep-2019 07:18:58" u="1"/>
        <s v="m.akhlis -- 29-Nov-2017 05:59:29" u="1"/>
        <s v="Last Sales 201807 : 2018-07-31  ----  m.akhlis -- 01-Aug-2018 04:41:50" u="1"/>
        <s v="Last Sales 202002 : 2020-02-09  ----  m.akhlis -- 10-Feb-2020 08:31:55" u="1"/>
        <s v="Last Sales 202001 : 2020-01-28  ----  m.akhlis -- 29-Jan-2020 08:15:24" u="1"/>
        <s v="Last Sales 202003 : 2020-03-05  ----  m.akhlis -- 06-Mar-2020 08:22:17" u="1"/>
        <s v="Last Sales 201706 : 2017-06-19  ----  m.akhlis -- 20-Jun-2017 05:58:39" u="1"/>
        <s v="Last Sales 201904 : 2019-04-13  ----  m.akhlis -- 14-Apr-2019 07:27:58" u="1"/>
        <s v="Last Sales 201908 : 2019-08-12  ----  m.akhlis -- 13-Aug-2019 05:30:12" u="1"/>
        <s v="Last Sales 201904 : 2019-04-26  ----  m.akhlis -- 27-Apr-2019 07:11:09" u="1"/>
        <s v="m.akhlis -- 18-Dec-2018 05:38:57" u="1"/>
        <s v="m.akhlis -- 19-Sep-2017 06:27:54" u="1"/>
        <s v="Last Sales 201802 : 2018-02-07  ----  m.akhlis -- 08-Feb-2018 04:43:32" u="1"/>
        <s v="Last Sales 201902 : 2019-02-04  ----  m.akhlis -- 05-Feb-2019 08:23:25" u="1"/>
        <s v="m.akhlis -- 13-Nov-2017 06:15:42" u="1"/>
        <s v="Last Sales 201808 : 2018-08-09  ----  m.akhlis -- 10-Aug-2018 04:53:26" u="1"/>
        <s v="S074 - SPAR SENTRA GROSIR CIKARANG" u="1"/>
        <s v="013-013 KIDS TOOTH BRUSH" u="1"/>
        <s v="Last Sales 202002 : 2020-02-20  ----  m.akhlis -- 21-Feb-2020 08:28:27" u="1"/>
        <s v="Last Sales 201905 : 2019-05-21  ----  m.akhlis -- 22-May-2019 09:19:31" u="1"/>
        <s v="Last Sales 201706 : 2017-06-11  ----  m.akhlis -- 12-Jun-2017 06:11:01" u="1"/>
        <s v="Last Sales 201706 : 2017-06-25  ----  m.akhlis -- 26-Jun-2017 07:51:07" u="1"/>
        <s v="Last Sales 201807 : 2018-07-15  ----  m.akhlis -- 16-Jul-2018 05:20:16" u="1"/>
        <s v="Last Sales 201810 : 2018-10-08  ----  m.akhlis -- 09-Oct-2018 05:36:51" u="1"/>
        <s v="m.akhlis -- 16-Sep-2017 10:01:41" u="1"/>
        <s v="Last Sales 201802 : 2018-02-08  ----  m.akhlis -- 09-Feb-2018 04:46:14" u="1"/>
        <s v="Last Sales 202002 : 2020-02-10  ----  m.akhlis -- 11-Feb-2020 08:29:54" u="1"/>
        <s v="Last Sales 202001 : 2020-01-06  ----  m.akhlis -- 07-Jan-2020 07:56:25" u="1"/>
        <s v="Last Sales 201911 : 2019-11-19  ----  m.akhlis -- 20-Nov-2019 08:14:20" u="1"/>
        <s v="Last Sales 201901 : 2019-01-08  ----  m.akhlis -- 09-Jan-2019 05:41:31" u="1"/>
        <s v="m.akhlis -- 05-Nov-2017 13:36:44" u="1"/>
        <s v="Last Sales 202002 : 2020-02-26  ----  m.akhlis -- 27-Feb-2020 08:36:11" u="1"/>
        <s v="Last Sales 202001 : 2020-01-07  ----  m.akhlis -- 08-Jan-2020 08:09:30" u="1"/>
        <s v="Last Sales 201908 : 2019-08-10  ----  m.akhlis -- 11-Aug-2019 06:25:18" u="1"/>
        <s v="Last Sales 201802 : 2018-02-05  ----  m.akhlis -- 06-Feb-2018 05:38:38" u="1"/>
        <s v="Last Sales 202002 : 2020-02-05  ----  m.akhlis -- 06-Feb-2020 08:24:23" u="1"/>
        <s v="Last Sales 202003 : 2020-03-17  ----  m.akhlis -- 18-Mar-2020 08:04:39" u="1"/>
        <s v="Last Sales 201904 : 2019-04-11  ----  m.akhlis -- 12-Apr-2019 06:10:16" u="1"/>
        <s v="Last Sales 201807 : 2018-07-21  ----  m.akhlis -- 22-Jul-2018 06:19:07" u="1"/>
        <s v="Last Sales 201911 : 2019-11-14  ----  m.akhlis -- 15-Nov-2019 08:33:55" u="1"/>
        <s v="Last Sales 201909 : 2019-09-18  ----  m.akhlis -- 19-Sep-2019 04:44:48" u="1"/>
        <s v="Last Sales 201810 : 2018-10-06  ----  m.akhlis -- 07-Oct-2018 09:22:36" u="1"/>
        <s v="Last Sales 201802 : 2018-02-25  ----  m.akhlis -- 26-Feb-2018 05:44:45" u="1"/>
        <s v="RB20 - RAMAYANA BALI" u="1"/>
        <s v="Last Sales 201807 : 2018-07-25  ----  m.akhlis -- 26-Jul-2018 05:06:10" u="1"/>
        <s v="m.akhlis -- 11-Nov-2017 09:42:51" u="1"/>
        <s v="Last Sales 201802 : 2018-02-09  ----  m.akhlis -- 10-Feb-2018 04:48:51" u="1"/>
        <s v="m.akhlis -- 07-Sep-2017 06:19:20" u="1"/>
        <s v="Last Sales 201904 : 2019-04-19  ----  m.akhlis -- 20-Apr-2019 09:00:25" u="1"/>
        <s v="m.akhlis -- 28-Nov-2017 06:21:14" u="1"/>
        <s v="Last Sales 201706 : 2017-06-13  ----  m.akhlis -- 14-Jun-2017 11:47:32" u="1"/>
        <s v="Last Sales 201909 : 2019-09-23  ----  m.akhlis -- 24-Sep-2019 05:02:01" u="1"/>
        <s v="Last Sales 202001 : 2020-01-30  ----  m.akhlis -- 31-Jan-2020 08:22:13" u="1"/>
        <s v="S098 - ROBINSON KEDIRI" u="1"/>
        <s v="Last Sales 201801 : 2018-01-31" u="1"/>
        <s v="Last Sales 201807 : 2018-07-16  ----  m.akhlis -- 17-Jul-2018 05:44:37" u="1"/>
        <s v="Last Sales 201908 : 2019-08-03  ----  m.akhlis -- 05-Aug-2019 05:17:04" u="1"/>
        <s v="Last Sales 202002 : 2020-02-11  ----  m.akhlis -- 12-Feb-2020 08:30:50" u="1"/>
        <s v="Last Sales 201808 : 2018-08-29  ----  m.akhlis -- 30-Aug-2018 05:41:03" u="1"/>
        <s v="m.akhlis -- 02-Aug-2017 06:29:31" u="1"/>
        <s v="Last Sales 201905 : 2019-05-18  ----  m.akhlis -- 19-May-2019 06:16:22" u="1"/>
        <s v="Last Sales 201803 : 2018-03-31" u="1"/>
        <s v="Last Sales 201904 : 2019-04-10  ----  m.akhlis -- 11-Apr-2019 05:23:07" u="1"/>
        <s v="Last Sales 202003 : 2020-03-03  ----  m.akhlis -- 05-Mar-2020 09:27:26" u="1"/>
        <s v="Last Sales 201707 : 2017-07-09  ----  m.akhlis -- 10-Jul-2017 06:13:40" u="1"/>
        <s v="m.akhlis -- 23-Aug-2017 06:27:43" u="1"/>
        <s v="Last Sales 201805 : 2018-05-31" u="1"/>
        <s v="m.akhlis -- 17-Aug-2017 03:58:01" u="1"/>
        <s v="Last Sales 201812 : 2018-12-11  ----  m.akhlis -- 12-Dec-2018 08:29:40" u="1"/>
        <s v="Last Sales 202003 : 2020-03-29  ----  m.akhlis -- 30-Mar-2020 07:54:38" u="1"/>
        <s v="Merch2 081013 - BABY AND KIDS CARE" u="1"/>
        <s v="Last Sales 201901 : 2019-01-13  ----  m.akhlis -- 14-Jan-2019 05:14:56" u="1"/>
        <s v="Last Sales 201807 : 2018-07-07  ----  m.akhlis -- 08-Jul-2018 06:47:06" u="1"/>
        <s v="m.akhlis -- 12-Aug-2017 11:19:16" u="1"/>
        <s v="Last Sales 201807 : 2018-07-31" u="1"/>
        <s v="Last Sales 201807 : 2018-07-04  ----  m.akhlis -- 05-Jul-2018 10:19:23" u="1"/>
        <s v="Last Sales 201912 : 2019-12-09  ----  m.akhlis -- 10-Dec-2019 08:23:07" u="1"/>
        <s v="m.akhlis -- 12-Sep-2017 06:23:22" u="1"/>
        <s v="Last Sales 201902 : 2019-02-25  ----  m.akhlis -- 26-Feb-2019 05:29:00" u="1"/>
        <s v="Last Sales 201908 : 2019-08-17  ----  m.akhlis -- 18-Aug-2019 07:52:41" u="1"/>
        <s v="m.akhlis -- 20-Aug-2017 11:35:33" u="1"/>
        <s v="m.akhlis -- 11-Aug-2017 06:13:29" u="1"/>
        <s v="Last Sales 201709 : 2017-09-04  ----  m.akhlis -- 05-Sep-2017 08:44:50" u="1"/>
        <s v="Last Sales 201802 : 2018-02-13  ----  m.akhlis -- 14-Feb-2018 05:36:11" u="1"/>
        <s v="Last Sales 201707 : 2017-07-06  ----  m.akhlis -- 07-Jul-2017 06:27:34" u="1"/>
        <s v="m.akhlis -- 16-Dec-2018 06:53:45" u="1"/>
        <s v="m.akhlis -- 18-Nov-2017 07:27:37" u="1"/>
        <s v="Last Sales 201808 : 2018-08-25  ----  m.akhlis -- 26-Aug-2018 06:18:11" u="1"/>
        <s v="Last Sales 201706 : 2017-06-19  ----  m.akhlis -- 20-Jun-2017 05:58:49" u="1"/>
        <s v="Last Sales 201810 : 2018-10-13  ----  m.akhlis -- 14-Oct-2018 07:42:22" u="1"/>
        <s v="Last Sales 201910 : 2019-11-03" u="1"/>
        <s v="Last Sales 201706 : 2017-06-21  ----  m.akhlis -- 22-Jun-2017 08:00:47" u="1"/>
        <s v="Last Sales 201908 : 2019-08-12  ----  m.akhlis -- 13-Aug-2019 05:30:22" u="1"/>
        <s v="Last Sales 201807 : 2018-07-27  ----  m.akhlis -- 28-Jul-2018 05:24:06" u="1"/>
        <s v="Last Sales 201807 : 2018-07-26  ----  m.akhlis -- 27-Jul-2018 05:32:01" u="1"/>
        <s v="Last Sales 201707 : 2017-07-13  ----  m.akhlis -- 14-Jul-2017 06:09:09" u="1"/>
        <s v="Last Sales 201707 : 2017-07-21  ----  m.akhlis -- 22-Jul-2017 07:59:01" u="1"/>
        <s v="Last Sales 201706 : 2017-06-28  ----  m.akhlis -- 29-Jun-2017 09:38:50" u="1"/>
        <s v="Last Sales 201810 : 2018-10-09  ----  m.akhlis -- 10-Oct-2018 05:36:46" u="1"/>
        <s v="m.akhlis -- 03-Sep-2017 10:12:35" u="1"/>
        <s v="m.akhlis -- 17-Sep-2017 11:47:30" u="1"/>
        <s v="Last Sales 201901 : 2019-01-26  ----  m.akhlis -- 27-Jan-2019 06:10:10" u="1"/>
        <s v="m.akhlis -- 31-Aug-2017 06:24:18" u="1"/>
        <s v="Last Sales 201810 : 2018-10-14  ----  m.akhlis -- 15-Oct-2018 05:39:09" u="1"/>
        <s v="Last Sales 201902 : 2019-02-17  ----  m.akhlis -- 18-Feb-2019 05:42:01" u="1"/>
        <s v="Last Sales 201706 : 2017-06-23  ----  m.akhlis -- 24-Jun-2017 11:35:38" u="1"/>
        <s v="Last Sales 201905 : 2019-05-27  ----  m.akhlis -- 29-May-2019 09:04:00" u="1"/>
        <s v="012-002 PANTS" u="1"/>
        <s v="Last Sales 201812 : 2018-12-12  ----  m.akhlis -- 13-Dec-2018 08:29:23" u="1"/>
        <s v="Last Sales 201706 : 2017-06-13  ----  m.akhlis -- 15-Jun-2017 09:28:22" u="1"/>
        <s v="Last Sales 201706 : 2017-06-28  ----  m.akhlis -- 29-Jun-2017 09:20:21" u="1"/>
        <s v="Last Sales 201904 : 2019-04-21  ----  m.akhlis -- 22-Apr-2019 05:48:53" u="1"/>
        <s v="Last Sales 202001 : 2020-01-20  ----  m.akhlis -- 21-Jan-2020 09:19:28" u="1"/>
        <s v="Last Sales 201905 : 2019-05-20  ----  m.akhlis -- 21-May-2019 05:43:24" u="1"/>
        <s v="Last Sales 201904 : 2019-04-12  ----  m.akhlis -- 13-Apr-2019 06:32:50" u="1"/>
        <s v="Last Sales 202001 : 2020-01-06  ----  m.akhlis -- 07-Jan-2020 07:56:35" u="1"/>
        <s v="Last Sales 201707 : 2017-07-11  ----  m.akhlis -- 12-Jul-2017 06:06:40" u="1"/>
        <s v="m.akhlis -- 08-Aug-2017 06:14:45" u="1"/>
        <s v="m.akhlis -- 26-Jul-2017 06:28:22" u="1"/>
        <s v="Last Sales 201902 : 2019-02-06  ----  m.akhlis -- 07-Feb-2019 05:05:30" u="1"/>
        <s v="Last Sales 201802 : 2018-02-20  ----  m.akhlis -- 21-Feb-2018 05:25:35" u="1"/>
        <s v="m.akhlis -- 20-Sep-2017 06:29:04" u="1"/>
        <s v="Last Sales 201707 : 2017-07-11  ----  m.akhlis -- 12-Jul-2017 06:06:54" u="1"/>
        <s v="Last Sales 201908 : 2019-08-10  ----  m.akhlis -- 11-Aug-2019 06:25:28" u="1"/>
        <s v="Last Sales 201808 : 2018-08-08  ----  m.akhlis -- 09-Aug-2018 04:38:34" u="1"/>
        <s v="Last Sales 201904 : 2019-04-05  ----  m.akhlis -- 06-Apr-2019 05:59:27" u="1"/>
        <s v="Last Sales 201902 : 2019-02-22  ----  m.akhlis -- 23-Feb-2019 08:10:30" u="1"/>
        <s v="m.akhlis -- 18-Sep-2017 06:22:12" u="1"/>
        <s v="m.akhlis -- 28-Aug-2017 07:10:04" u="1"/>
        <s v="Last Sales 202003 : 2020-03-18  ----  m.akhlis -- 19-Mar-2020 08:02:49" u="1"/>
        <s v="Last Sales 201807 : 2018-07-19  ----  m.akhlis -- 20-Jul-2018 04:49:11" u="1"/>
        <s v="Last Sales 201908 : 2019-08-29  ----  m.akhlis -- 30-Aug-2019 05:33:35" u="1"/>
        <s v="Last Sales 201807 : 2018-07-26  ----  m.akhlis -- 27-Jul-2018 05:18:10" u="1"/>
        <s v="m.akhlis -- 20-Nov-2017 06:08:04" u="1"/>
        <s v="m.akhlis -- 30-Jul-2017 10:17:58" u="1"/>
        <s v="Last Sales 202001 : 2020-01-19  ----  m.akhlis -- 20-Jan-2020 08:08:50" u="1"/>
        <s v="Last Sales 201905 : 2019-05-06  ----  m.akhlis -- 07-May-2019 05:35:50" u="1"/>
        <s v="Last Sales 201808 : 2018-08-08  ----  m.akhlis -- 09-Aug-2018 04:38:48" u="1"/>
        <s v="Last Sales 201807 : 2018-07-21  ----  m.akhlis -- 22-Jul-2018 06:19:17" u="1"/>
        <s v="Last Sales 201912 : 2019-12-11  ----  m.akhlis -- 12-Dec-2019 07:56:19" u="1"/>
        <s v="Last Sales 201912 : 2019-12-16  ----  m.akhlis -- 17-Dec-2019 08:15:14" u="1"/>
        <s v="m.akhlis -- 22-Nov-2017 06:04:18" u="1"/>
        <s v="Last Sales 201802 : 2018-02-23  ----  m.akhlis -- 24-Feb-2018 05:58:06" u="1"/>
        <s v="Last Sales 201902 : 2019-02-15  ----  m.akhlis -- 16-Feb-2019 07:37:07" u="1"/>
        <s v="Last Sales 201911 : 2019-11-17  ----  m.akhlis -- 18-Nov-2019 08:26:24" u="1"/>
        <s v="Last Sales 201706 : 2017-06-13  ----  m.akhlis -- 14-Jun-2017 11:47:42" u="1"/>
        <s v="Last Sales 201904 : 2019-04-18  ----  m.akhlis -- 19-Apr-2019 06:48:57" u="1"/>
        <s v="Last Sales 201807 : 2018-07-13  ----  m.akhlis -- 14-Jul-2018 05:36:43" u="1"/>
        <s v="Last Sales 202003 : 2020-03-10  ----  m.akhlis -- 11-Mar-2020 08:12:24" u="1"/>
        <s v="m.akhlis -- 08-Nov-2017 06:16:43" u="1"/>
        <s v="m.akhlis -- 09-Nov-2017 06:14:43" u="1"/>
        <s v="m.akhlis -- 06-Sep-2017 06:17:05" u="1"/>
        <s v="m.akhlis -- 15-Sep-2017 06:19:04" u="1"/>
        <s v="Last Sales 201808 : 2018-08-29  ----  m.akhlis -- 30-Aug-2018 05:41:27" u="1"/>
        <s v="Last Sales 201905 : 2019-05-22  ----  m.akhlis -- 23-May-2019 08:59:36" u="1"/>
        <s v="Last Sales 202003 : 2020-03-10  ----  m.akhlis -- 11-Mar-2020 08:12:38" u="1"/>
        <s v="Last Sales 202003 : 2020-03-03  ----  m.akhlis -- 05-Mar-2020 09:27:36" u="1"/>
        <s v="Last Sales 201707 : 2017-07-09  ----  m.akhlis -- 10-Jul-2017 06:13:50" u="1"/>
        <s v="Last Sales 201908 : 2019-08-17  ----  m.akhlis -- 18-Aug-2019 07:51:25" u="1"/>
        <s v="Last Sales 201908 : 2019-08-14  ----  m.akhlis -- 15-Aug-2019 04:57:39" u="1"/>
        <s v="Last Sales 202003 : 2020-03-29  ----  m.akhlis -- 30-Mar-2020 07:54:48" u="1"/>
        <s v="Last Sales 201908 : 2019-08-17  ----  m.akhlis -- 18-Aug-2019 07:51:39" u="1"/>
        <s v="Last Sales 201707 : 2017-07-23  ----  m.akhlis -- 24-Jul-2017 16:03:16" u="1"/>
        <s v="m.akhlis -- 07-Aug-2017 06:18:14" u="1"/>
        <s v="Last Sales 201905 : 2019-05-09  ----  m.akhlis -- 10-May-2019 05:43:52" u="1"/>
        <s v="m.akhlis -- 11-Aug-2017 06:13:11" u="1"/>
        <s v="Last Sales 201901 : 2019-01-20  ----  m.akhlis -- 21-Jan-2019 05:36:25" u="1"/>
        <s v="m.akhlis -- 30-Aug-2017 06:15:23" u="1"/>
        <s v="m.akhlis -- 19-Aug-2017 10:40:41" u="1"/>
        <s v="Last Sales 201802 : 2018-02-09  ----  m.akhlis -- 10-Feb-2018 04:49:18" u="1"/>
        <s v="Last Sales 201902 : 2019-02-25  ----  m.akhlis -- 26-Feb-2019 05:29:10" u="1"/>
        <s v="Last Sales 201908 : 2019-08-21  ----  m.akhlis -- 22-Aug-2019 05:31:05" u="1"/>
        <s v="Last Sales 201911 : 2019-11-26  ----  m.akhlis -- 27-Nov-2019 08:31:33" u="1"/>
        <s v="m.akhlis -- 20-Jul-2017 06:25:17" u="1"/>
        <s v="Last Sales 201706 : 2017-06-08  ----  m.akhlis -- 09-Jun-2017 05:57:49" u="1"/>
        <s v="Last Sales 201808 : 2018-08-26  ----  m.akhlis -- 27-Aug-2018 05:21:18" u="1"/>
        <s v="Last Sales 201901 : 2019-01-07  ----  m.akhlis -- 08-Jan-2019 05:51:47" u="1"/>
        <s v="Last Sales 201901 : 2019-01-15  ----  m.akhlis -- 16-Jan-2019 05:35:47" u="1"/>
        <s v="Last Sales 201904 : 2019-04-26  ----  m.akhlis -- 27-Apr-2019 07:11:01" u="1"/>
        <s v="m.akhlis -- 07-Aug-2017 06:19:40" u="1"/>
        <s v="m.akhlis -- 17-Dec-2018 05:31:56" u="1"/>
        <s v="m.akhlis -- 18-Aug-2017 03:57:51" u="1"/>
        <s v="Last Sales 201902 : 2019-02-18  ----  m.akhlis -- 19-Feb-2019 05:43:38" u="1"/>
        <s v="m.akhlis -- 21-Nov-2017 06:10:40" u="1"/>
        <s v="Last Sales 202001 : 2020-01-28  ----  m.akhlis -- 29-Jan-2020 08:15:44" u="1"/>
        <s v="Last Sales 201807 : 2018-07-25  ----  m.akhlis -- 26-Jul-2018 05:08:03" u="1"/>
        <s v="m.akhlis -- 25-Aug-2017 06:14:59" u="1"/>
        <s v="m.akhlis -- 21-Aug-2017 06:28:54" u="1"/>
        <s v="Last Sales 201707 : 2017-07-09  ----  m.akhlis -- 10-Jul-2017 06:14:07" u="1"/>
        <s v="Last Sales 201802 : 2018-02-18  ----  m.akhlis -- 19-Feb-2018 05:35:42" u="1"/>
        <s v="m.akhlis -- 14-Dec-2018 05:53:16" u="1"/>
        <s v="m.akhlis -- 31-Aug-2017 06:24:00" u="1"/>
        <s v="m.akhlis -- 29-Nov-2017 06:01:08" u="1"/>
        <s v="Last Sales 202002 : 2020-02-16  ----  m.akhlis -- 17-Feb-2020 08:30:38" u="1"/>
        <s v="Group R-" u="1"/>
        <s v="Last Sales 201804 : 2018-04-05  ----  m.akhlis -- 06-Apr-2018 13:10:38" u="1"/>
        <s v="Last Sales 201707 : 2017-07-21  ----  m.akhlis -- 22-Jul-2017 07:59:11" u="1"/>
        <s v="Last Sales 202002 : 2020-02-27  ----  m.akhlis -- 28-Feb-2020 08:37:44" u="1"/>
        <s v="m.akhlis -- 24-Nov-2017 06:03:13" u="1"/>
        <s v="Last Sales 201912 : 2019-12-15  ----  m.akhlis -- 16-Dec-2019 08:11:16" u="1"/>
        <s v="Last Sales 202003 : 2020-03-16  ----  m.akhlis -- 17-Mar-2020 08:05:05" u="1"/>
        <s v="Last Sales 201808 : 2018-08-16  ----  m.akhlis -- 17-Aug-2018 07:42:44" u="1"/>
        <s v="m.akhlis -- 08-Aug-2017 06:13:29" u="1"/>
        <s v="Last Sales 201909 : 2019-09-07  ----  m.akhlis -- 08-Sep-2019 07:19:07" u="1"/>
        <s v="m.akhlis -- 17-Nov-2017 06:06:21" u="1"/>
        <s v="Last Sales 201706 : 2017-06-23  ----  m.akhlis -- 24-Jun-2017 11:35:48" u="1"/>
        <s v="Last Sales 202002 : 2020-02-10  ----  m.akhlis -- 11-Feb-2020 08:30:04" u="1"/>
        <s v="Last Sales 201901 : 2019-01-25  ----  m.akhlis -- 26-Jan-2019 06:26:38" u="1"/>
        <s v="Last Sales 201810 : 2018-10-05  ----  m.akhlis -- 06-Oct-2018 07:43:15" u="1"/>
        <s v="Last Sales 201905 : 2019-05-07  ----  m.akhlis -- 08-May-2019 05:32:20" u="1"/>
        <s v="Last Sales 201808 : 2018-08-08  ----  m.akhlis -- 09-Aug-2018 04:37:18" u="1"/>
        <s v="S228 - ROBINSON KUDUS" u="1"/>
        <s v="Last Sales 201812 : 2018-12-12  ----  m.akhlis -- 13-Dec-2018 08:29:33" u="1"/>
        <s v="Last Sales 201802 : 2018-02-24  ----  m.akhlis -- 25-Feb-2018 05:45:25" u="1"/>
        <s v="Last Sales 201706 : 2017-06-26  ----  m.akhlis -- 27-Jun-2017 09:18:36" u="1"/>
        <s v="Last Sales 201904 : 2019-04-13  ----  m.akhlis -- 14-Apr-2019 07:28:07" u="1"/>
        <s v="Last Sales 201904 : 2019-04-08  ----  m.akhlis -- 09-Apr-2019 05:27:15" u="1"/>
        <s v="Last Sales 201905 : 2019-05-20  ----  m.akhlis -- 21-May-2019 05:43:34" u="1"/>
        <s v="Last Sales 201912 : 2019-12-15  ----  m.akhlis -- 16-Dec-2019 08:12:42" u="1"/>
        <s v="m.akhlis -- 01-Dec-2017 07:17:46" u="1"/>
        <s v="Last Sales 202003 : 2020-03-22  ----  m.akhlis -- 23-Mar-2020 08:11:32" u="1"/>
        <s v="m.akhlis -- 30-Jul-2017 10:17:40" u="1"/>
        <s v="m.akhlis -- 18-Jul-2017 06:24:33" u="1"/>
        <s v="Last Sales 201810 : 2018-10-07  ----  m.akhlis -- 08-Oct-2018 05:34:46" u="1"/>
        <s v="Last Sales 201902 : 2019-02-26  ----  m.akhlis -- 27-Feb-2019 05:39:41" u="1"/>
        <s v="Last Sales 201909 : 2019-09-18  ----  m.akhlis -- 19-Sep-2019 04:44:40" u="1"/>
        <s v="m.akhlis -- 10-Aug-2017 06:23:03" u="1"/>
        <s v="Last Sales 201908 : 2019-08-10  ----  m.akhlis -- 11-Aug-2019 06:25:38" u="1"/>
        <s v="Last Sales 201904 : 2019-04-05  ----  m.akhlis -- 06-Apr-2019 05:59:37" u="1"/>
        <s v="Last Sales 201905 : 2019-05-08  ----  m.akhlis -- 09-May-2019 05:35:02" u="1"/>
        <s v="m.akhlis -- 11-Nov-2017 09:41:59" u="1"/>
        <s v="Last Sales 202003 : 2020-03-25  ----  m.akhlis -- 26-Mar-2020 08:08:58" u="1"/>
        <s v="Last Sales 201902 : 2019-02-23  ----  m.akhlis -- 24-Feb-2019 09:02:45" u="1"/>
        <s v="Last Sales 201807 : 2018-07-23  ----  m.akhlis -- 24-Jul-2018 05:01:23" u="1"/>
        <s v="Last Sales 202001 : 2020-01-04  ----  m.akhlis -- 06-Jan-2020 08:00:18" u="1"/>
        <s v="m.akhlis -- 07-Nov-2017 06:17:27" u="1"/>
        <s v="Last Sales 201908 : 2019-08-29  ----  m.akhlis -- 30-Aug-2019 05:33:59" u="1"/>
        <s v="Last Sales 202002 : 2020-02-12  ----  m.akhlis -- 13-Feb-2020 08:36:51" u="1"/>
        <s v="Last Sales 201912 : 2019-12-19  ----  m.akhlis -- 20-Dec-2019 08:26:25" u="1"/>
        <s v="m.akhlis -- 09-Sep-2017 10:00:58" u="1"/>
        <s v="Last Sales 201808 : 2018-08-06  ----  m.akhlis -- 07-Aug-2018 04:58:18" u="1"/>
        <s v="m.akhlis -- 07-Sep-2017 06:19:40" u="1"/>
        <s v="Last Sales 201810 : 2018-10-08  ----  m.akhlis -- 09-Oct-2018 05:37:28" u="1"/>
        <s v="m.akhlis -- 16-Nov-2017 06:05:36" u="1"/>
        <s v="Last Sales 201912 : 2019-12-04  ----  m.akhlis -- 05-Dec-2019 08:45:33" u="1"/>
        <s v="m.akhlis -- 31-Aug-2017 06:22:41" u="1"/>
        <s v="Last Sales 201808 : 2018-08-22  ----  m.akhlis -- 23-Aug-2018 05:38:22" u="1"/>
        <s v="m.akhlis -- 15-Dec-2018 07:28:03" u="1"/>
        <s v="m.akhlis -- 03-Nov-2017 06:37:59" u="1"/>
        <s v="m.akhlis -- 22-Aug-2017 06:19:01" u="1"/>
        <s v="m.akhlis -- 14-Nov-2017 05:51:04" u="1"/>
        <s v="Last Sales 201808 : 2018-08-23  ----  m.akhlis -- 24-Aug-2018 05:02:33" u="1"/>
        <s v="Last Sales 201911 : 2019-11-14  ----  m.akhlis -- 15-Nov-2019 08:34:04" u="1"/>
        <s v="Last Sales 201908 : 2019-08-14  ----  m.akhlis -- 15-Aug-2019 04:57:49" u="1"/>
        <s v="Last Sales 202003 : 2020-03-29  ----  m.akhlis -- 30-Mar-2020 07:54:58" u="1"/>
        <s v="m.akhlis -- 01-Oct-2017 10:19:13" u="1"/>
        <s v="Last Sales 201909 : 2019-09-22  ----  m.akhlis -- 23-Sep-2019 05:20:09" u="1"/>
        <s v="Last Sales 201808 : 2018-08-26  ----  m.akhlis -- 27-Aug-2018 05:19:58" u="1"/>
        <s v="m.akhlis -- 04-Aug-2017 06:21:26" u="1"/>
        <s v="Last Sales 201808 : 2018-08-28  ----  m.akhlis -- 29-Aug-2018 05:21:53" u="1"/>
        <s v="Last Sales 201807 : 2018-07-28  ----  m.akhlis -- 29-Jul-2018 05:51:33" u="1"/>
        <s v="006-002 TOOTH PASTE" u="1"/>
        <s v="Last Sales 201901 : 2019-01-27  ----  m.akhlis -- 28-Jan-2019 05:19:38" u="1"/>
        <s v="Last Sales 201901 : 2019-01-21  ----  m.akhlis -- 22-Jan-2019 05:34:35" u="1"/>
        <s v="Last Sales 201807 : 2018-07-20  ----  m.akhlis -- 21-Jul-2018 06:04:38" u="1"/>
        <s v="m.akhlis -- 01-Aug-2017 06:13:36" u="1"/>
        <s v="Last Sales 201807 : 2018-07-08  ----  m.akhlis -- 09-Jul-2018 05:06:40" u="1"/>
        <s v="Last Sales 201909 : 2019-09-12  ----  m.akhlis -- 13-Sep-2019 04:55:25" u="1"/>
        <s v="Last Sales 201808 : 2018-08-25  ----  m.akhlis -- 26-Aug-2018 06:17:19" u="1"/>
        <s v="Last Sales 202001 : 2020-01-22  ----  m.akhlis -- 23-Jan-2020 11:38:52" u="1"/>
        <s v="Last Sales 201808 : 2018-08-24  ----  m.akhlis -- 25-Aug-2018 07:39:18" u="1"/>
        <s v="Last Sales 201808 : 2018-08-07  ----  m.akhlis -- 08-Aug-2018 04:48:22" u="1"/>
        <s v="Last Sales 201911 : 2019-11-28  ----  m.akhlis -- 29-Nov-2019 08:41:47" u="1"/>
        <s v="S035 - SPAR CILEGON" u="1"/>
        <s v="m.akhlis -- 06-Nov-2017 06:17:40" u="1"/>
        <s v="Last Sales 202003 : 2020-03-05  ----  m.akhlis -- 06-Mar-2020 08:22:33" u="1"/>
        <s v="Last Sales 202001 : 2020-01-14  ----  m.akhlis -- 15-Jan-2020 08:14:48" u="1"/>
        <s v="Last Sales 201807 : 2018-07-22  ----  m.akhlis -- 23-Jul-2018 05:31:00" u="1"/>
        <s v="Last Sales 201901 : 2019-01-13  ----  m.akhlis -- 14-Jan-2019 05:15:05" u="1"/>
        <s v="Last Sales 201904 : 2019-04-23  ----  m.akhlis -- 24-Apr-2019 05:37:24" u="1"/>
        <s v="Last Sales 201902 : 2019-02-18  ----  m.akhlis -- 19-Feb-2019 05:43:48" u="1"/>
        <s v="R48 - RAMAYANA LAMPUNG" u="1"/>
        <s v="Last Sales 201808 : 2018-08-17  ----  m.akhlis -- 18-Aug-2018 06:28:36" u="1"/>
        <s v="Last Sales 201909 : 2019-09-10  ----  m.akhlis -- 11-Sep-2019 11:25:56" u="1"/>
        <s v="Last Sales 201707 : 2017-07-09  ----  m.akhlis -- 10-Jul-2017 06:14:17" u="1"/>
        <s v="011-005 HOME CLEANERS" u="1"/>
        <s v="m.akhlis -- 17-Nov-2017 06:05:19" u="1"/>
        <s v="Last Sales 201908 : 2019-08-19  ----  m.akhlis -- 20-Aug-2019 05:16:42" u="1"/>
        <s v="Last Sales 201804 : 2018-04-05  ----  m.akhlis -- 06-Apr-2018 13:10:48" u="1"/>
        <s v="Last Sales 202003 : 2020-03-11  ----  m.akhlis -- 13-Mar-2020 08:40:50" u="1"/>
        <s v="Last Sales 201707 : 2017-07-23  ----  m.akhlis -- 24-Jul-2017 16:00:27" u="1"/>
        <s v="m.akhlis -- 08-Nov-2017 06:18:22" u="1"/>
        <s v="Last Sales 201912 : 2019-12-15  ----  m.akhlis -- 16-Dec-2019 08:11:26" u="1"/>
        <s v="Last Sales 201706 : 2017-06-29  ----  m.akhlis -- 30-Jun-2017 11:00:47" u="1"/>
        <s v="Last Sales 201909 : 2019-09-13  ----  m.akhlis -- 14-Sep-2019 05:44:17" u="1"/>
        <s v="Last Sales 201908 : 2019-08-06  ----  m.akhlis -- 07-Aug-2019 08:45:54" u="1"/>
        <s v="Last Sales 201904 : 2019-04-03  ----  m.akhlis -- 05-Apr-2019 05:46:03" u="1"/>
        <s v="Last Sales 201706 : 2017-06-23  ----  m.akhlis -- 24-Jun-2017 11:35:58" u="1"/>
        <s v="Last Sales 201807 : 2018-07-10  ----  m.akhlis -- 11-Jul-2018 05:36:41" u="1"/>
        <s v="Last Sales 202003 : 2020-03-16  ----  m.akhlis -- 17-Mar-2020 08:05:29" u="1"/>
        <s v="Last Sales 201901 : 2019-01-23  ----  m.akhlis -- 24-Jan-2019 05:36:43" u="1"/>
        <s v="009-002 ADULT DIAPERS" u="1"/>
        <s v="Last Sales 201905 : 2019-05-07  ----  m.akhlis -- 08-May-2019 05:32:30" u="1"/>
        <s v="S105 - SPAR PARUNG" u="1"/>
        <s v="Last Sales 201904 : 2019-04-17  ----  m.akhlis -- 18-Apr-2019 05:40:16" u="1"/>
        <s v="Last Sales 201911 : 2019-11-13  ----  m.akhlis -- 14-Nov-2019 08:14:46" u="1"/>
        <s v="Last Sales 201706 : 2017-06-26  ----  m.akhlis -- 27-Jun-2017 09:18:46" u="1"/>
        <s v="Last Sales 202001 : 2020-01-07  ----  m.akhlis -- 08-Jan-2020 08:08:48" u="1"/>
        <s v="m.akhlis -- 16-Dec-2018 06:54:08" u="1"/>
        <s v="Last Sales 201909 : 2019-09-19  ----  m.akhlis -- 20-Sep-2019 04:44:35" u="1"/>
        <s v="Last Sales 202001 : 2020-01-14  ----  m.akhlis -- 15-Jan-2020 08:11:49" u="1"/>
        <s v="Last Sales 201706 : 2017-06-11  ----  m.akhlis -- 12-Jun-2017 06:11:59" u="1"/>
        <s v="Last Sales 201904 : 2019-04-08  ----  m.akhlis -- 09-Apr-2019 05:27:25" u="1"/>
        <s v="m.akhlis -- 03-Aug-2017 06:25:09" u="1"/>
        <s v="m.akhlis -- 15-Aug-2017 06:21:08" u="1"/>
        <s v="Last Sales 201812 : 2018-12-12  ----  m.akhlis -- 13-Dec-2018 08:29:57" u="1"/>
        <s v="Last Sales 201912 : 2019-12-15  ----  m.akhlis -- 16-Dec-2019 08:12:52" u="1"/>
        <s v="Last Sales 202003 : 2020-03-23  ----  m.akhlis -- 24-Mar-2020 07:57:49" u="1"/>
        <s v="Last Sales 201901 : 2019-01-12  ----  m.akhlis -- 13-Jan-2019 06:54:18" u="1"/>
        <s v="Last Sales 201902 : 2019-02-26  ----  m.akhlis -- 27-Feb-2019 05:39:51" u="1"/>
        <s v="m.akhlis -- 29-Sep-2017 06:28:26" u="1"/>
        <s v="Last Sales 201807 : 2018-07-12  ----  m.akhlis -- 13-Jul-2018 04:57:22" u="1"/>
        <s v="Last Sales 201909 : 2019-09-09  ----  m.akhlis -- 10-Sep-2019 04:59:52" u="1"/>
        <s v="Last Sales 201901 : 2019-01-17  ----  m.akhlis -- 18-Jan-2019 05:33:26" u="1"/>
        <s v="Last Sales 201905 : 2019-05-08  ----  m.akhlis -- 09-May-2019 05:35:12" u="1"/>
        <s v="Last Sales 201905 : 2019-05-18  ----  m.akhlis -- 19-May-2019 06:15:12" u="1"/>
        <s v="Last Sales 201807 : 2018-07-18  ----  m.akhlis -- 19-Jul-2018 05:28:35" u="1"/>
        <s v="m.akhlis -- 02-Sep-2017 10:01:08" u="1"/>
        <s v="m.akhlis -- 28-Aug-2017 07:10:38" u="1"/>
        <s v="m.akhlis -- 27-Sep-2017 06:30:40" u="1"/>
        <s v="Last Sales 201912 : 2019-12-19  ----  m.akhlis -- 20-Dec-2019 08:26:35" u="1"/>
        <s v="Last Sales 202003 : 2020-03-08  ----  m.akhlis -- 09-Mar-2020 08:27:23" u="1"/>
        <s v="Last Sales 202002 : 2020-02-06  ----  m.akhlis -- 07-Feb-2020 08:12:19" u="1"/>
        <s v="013-009 KIDS HAIR CARE" u="1"/>
        <s v="Last Sales 201901 : 2019-01-10  ----  m.akhlis -- 11-Jan-2019 05:39:45" u="1"/>
        <s v="Last Sales 201909 : 2019-09-22  ----  m.akhlis -- 23-Sep-2019 05:18:21" u="1"/>
        <s v="m.akhlis -- 23-Aug-2017 06:26:47" u="1"/>
        <s v="Last Sales 201908 : 2019-08-23  ----  m.akhlis -- 24-Aug-2019 07:04:16" u="1"/>
        <s v="Last Sales 201912 : 2019-12-05  ----  m.akhlis -- 06-Dec-2019 08:57:47" u="1"/>
        <s v="m.akhlis -- 05-Nov-2017 13:37:03" u="1"/>
        <s v="Last Sales 201901 : 2019-01-18  ----  m.akhlis -- 19-Jan-2019 06:16:09" u="1"/>
        <s v="Last Sales 201707 : 2017-07-11  ----  m.akhlis -- 12-Jul-2017 06:07:03" u="1"/>
        <s v="m.akhlis -- 19-Jul-2017 06:33:34" u="1"/>
        <s v="Last Sales 201706 : 2017-06-24  ----  m.akhlis -- 25-Jun-2017 07:31:51" u="1"/>
        <s v="Last Sales 201908 : 2019-08-03  ----  m.akhlis -- 05-Aug-2019 05:17:34" u="1"/>
        <s v="Last Sales 201904 : 2019-04-12  ----  m.akhlis -- 13-Apr-2019 06:33:27" u="1"/>
        <s v="Last Sales 201909 : 2019-09-26  ----  m.akhlis -- 27-Sep-2019 08:10:35" u="1"/>
        <s v="m.akhlis -- 01-Oct-2017 10:20:50" u="1"/>
        <s v="Last Sales 201908 : 2019-08-06  ----  m.akhlis -- 07-Aug-2019 08:47:37" u="1"/>
        <s v="Last Sales 201901 : 2019-01-09  ----  m.akhlis -- 10-Jan-2019 06:03:17" u="1"/>
        <s v="Last Sales 201904 : 2019-04-16  ----  m.akhlis -- 17-Apr-2019 06:54:33" u="1"/>
        <s v="Last Sales 201908 : 2019-08-26  ----  m.akhlis -- 27-Aug-2019 05:13:46" u="1"/>
        <s v="m.akhlis -- 06-Sep-2017 06:17:25" u="1"/>
        <s v="Last Sales 201911 : 2019-11-14  ----  m.akhlis -- 15-Nov-2019 08:34:14" u="1"/>
        <s v="Last Sales 202003 : 2020-03-17  ----  m.akhlis -- 18-Mar-2020 08:01:56" u="1"/>
        <s v="Last Sales 201904 : 2019-04-19  ----  m.akhlis -- 20-Apr-2019 08:59:39" u="1"/>
        <s v="Last Sales 202001 : 2020-01-19  ----  m.akhlis -- 20-Jan-2020 08:09:13" u="1"/>
        <s v="m.akhlis -- 15-Sep-2017 06:19:38" u="1"/>
        <s v="Last Sales 201908 : 2019-08-18  ----  m.akhlis -- 19-Aug-2019 05:28:05" u="1"/>
        <s v="Last Sales 202002 : 2020-02-11  ----  m.akhlis -- 12-Feb-2020 08:29:53" u="1"/>
        <s v="Last Sales 201707 : 2017-07-05  ----  m.akhlis -- 06-Jul-2017 05:14:34" u="1"/>
        <s v="Last Sales 201706 : 2017-06-20  ----  m.akhlis -- 21-Jun-2017 09:01:23" u="1"/>
        <s v="m.akhlis -- 22-Aug-2017 06:19:39" u="1"/>
        <s v="Last Sales 201902 : 2019-02-16  ----  m.akhlis -- 17-Feb-2019 07:32:14" u="1"/>
        <s v="m.akhlis -- 20-Dec-2018 05:36:40" u="1"/>
        <s v="Last Sales 201908 : 2019-08-05  ----  m.akhlis -- 06-Aug-2019 05:46:10" u="1"/>
        <s v="Last Sales 201807 : 2018-07-22  ----  m.akhlis -- 23-Jul-2018 05:29:40" u="1"/>
        <s v="Last Sales 201901 : 2019-01-27  ----  m.akhlis -- 28-Jan-2019 05:19:48" u="1"/>
        <s v="Last Sales 202002 : 2020-02-13  ----  m.akhlis -- 14-Feb-2020 08:35:18" u="1"/>
        <s v="m.akhlis -- 07-Aug-2017 06:18:48" u="1"/>
        <s v="002-001 FACE CARE" u="1"/>
        <s v="Last Sales 202002 : 2020-02-20  ----  m.akhlis -- 21-Feb-2020 08:27:27" u="1"/>
        <s v="Last Sales 201901 : 2019-01-30  ----  m.akhlis -- 31-Jan-2019 04:52:04" u="1"/>
        <s v="Last Sales 201911 : 2019-11-26  ----  m.akhlis -- 27-Nov-2019 08:31:53" u="1"/>
        <s v="Last Sales 201901 : 2019-01-06  ----  m.akhlis -- 07-Jan-2019 08:27:59" u="1"/>
        <s v="m.akhlis -- 05-Nov-2017 13:34:18" u="1"/>
        <s v="Last Sales 201905 : 2019-05-15  ----  m.akhlis -- 16-May-2019 05:39:52" u="1"/>
        <s v="Last Sales 201901 : 2019-01-14  ----  m.akhlis -- 15-Jan-2019 05:33:14" u="1"/>
        <s v="Last Sales 201707 : 2017-07-04  ----  m.akhlis -- 05-Jul-2017 06:27:11" u="1"/>
        <s v="Last Sales 201706 : 2017-06-15  ----  m.akhlis -- 16-Jun-2017 06:39:16" u="1"/>
        <s v="m.akhlis -- 19-Nov-2017 09:55:03" u="1"/>
        <s v="Last Sales 201902 : 2019-02-13  ----  m.akhlis -- 14-Feb-2019 05:19:55" u="1"/>
        <s v="Last Sales 201905 : 2019-05-09  ----  m.akhlis -- 10-May-2019 05:44:01" u="1"/>
        <s v="SALES BY STORE ( Bulan/Tahun : &quot;1019&quot; )" u="1"/>
        <s v="Last Sales 201904 : 2019-04-23  ----  m.akhlis -- 24-Apr-2019 05:37:48" u="1"/>
        <s v="Last Sales 201707 : 2017-07-14  ----  m.akhlis -- 15-Jul-2017 10:13:40" u="1"/>
        <s v="Last Sales 201808 : 2018-08-13  ----  m.akhlis -- 14-Aug-2018 04:58:01" u="1"/>
        <s v="Last Sales 201808 : 2018-08-14  ----  m.akhlis -- 15-Aug-2018 04:56:01" u="1"/>
        <s v="m.akhlis -- 12-Nov-2017 09:32:16" u="1"/>
        <s v="m.akhlis -- 29-Nov-2017 06:01:28" u="1"/>
        <s v="m.akhlis -- 05-Nov-2017 13:35:30" u="1"/>
        <s v="Last Sales 201904 : 2019-04-20  ----  m.akhlis -- 21-Apr-2019 07:15:40" u="1"/>
        <s v="Last Sales 201909 : 2019-09-25  ----  m.akhlis -- 26-Sep-2019 08:14:04" u="1"/>
        <s v="SALES BY STORE ( Bulan/Tahun : &quot;1119&quot; )" u="1"/>
        <s v="Last Sales 201808 : 2018-08-10  ----  m.akhlis -- 11-Aug-2018 05:35:09" u="1"/>
        <s v="Last Sales 201904 : 2019-04-07  ----  m.akhlis -- 08-Apr-2019 05:18:58" u="1"/>
        <s v="m.akhlis -- 29-Jul-2017 11:35:22" u="1"/>
        <s v="Last Sales 201902 : 2019-02-09  ----  m.akhlis -- 10-Feb-2019 07:49:10" u="1"/>
        <s v="m.akhlis -- 28-Sep-2017 06:25:40" u="1"/>
        <s v="Last Sales 201911 : 2019-11-06  ----  m.akhlis -- 07-Nov-2019 08:16:38" u="1"/>
        <s v="Last Sales 201904 : 2019-04-14  ----  m.akhlis -- 16-Apr-2019 06:04:00" u="1"/>
        <s v="SALES BY STORE ( Bulan/Tahun : &quot;1219&quot; )" u="1"/>
        <s v="Last Sales 201810 : 2018-10-12  ----  m.akhlis -- 13-Oct-2018 06:49:20" u="1"/>
        <s v="Last Sales 201706 : 2017-06-29  ----  m.akhlis -- 30-Jun-2017 11:00:57" u="1"/>
        <s v="Last Sales 201909 : 2019-09-13  ----  m.akhlis -- 14-Sep-2019 05:44:27" u="1"/>
        <s v="m.akhlis -- 08-Aug-2017 06:13:49" u="1"/>
        <s v="m.akhlis -- 20-Aug-2017 11:36:06" u="1"/>
        <s v="m.akhlis -- 21-Nov-2017 06:09:47" u="1"/>
        <s v="Last Sales 202003 : 2020-03-23  ----  m.akhlis -- 24-Mar-2020 07:57:31" u="1"/>
        <s v="Last Sales 201901 : 2019-01-23  ----  m.akhlis -- 24-Jan-2019 05:36:53" u="1"/>
        <s v="m.akhlis -- 30-Jul-2017 10:16:48" u="1"/>
        <s v="Last Sales 201905 : 2019-05-07  ----  m.akhlis -- 08-May-2019 05:32:40" u="1"/>
        <s v="Last Sales 201905 : 2019-05-25  ----  m.akhlis -- 26-May-2019 19:15:33" u="1"/>
        <s v="Last Sales 201902 : 2019-02-09  ----  m.akhlis -- 10-Feb-2019 07:49:38" u="1"/>
        <s v="Last Sales 201904 : 2019-04-17  ----  m.akhlis -- 18-Apr-2019 05:40:26" u="1"/>
        <s v="Last Sales 201908 : 2019-08-28  ----  m.akhlis -- 29-Aug-2019 05:06:32" u="1"/>
        <s v="Last Sales 202001 : 2020-01-06  ----  m.akhlis -- 07-Jan-2020 07:56:51" u="1"/>
        <s v="m.akhlis -- 18-Sep-2017 06:21:16" u="1"/>
        <s v="Last Sales 202001 : 2020-01-07  ----  m.akhlis -- 08-Jan-2020 08:08:58" u="1"/>
        <s v="Last Sales 202002 : 2020-02-10  ----  m.akhlis -- 11-Feb-2020 08:30:38" u="1"/>
        <s v="Last Sales 201810 : 2018-10-05  ----  m.akhlis -- 06-Oct-2018 07:43:49" u="1"/>
        <s v="Last Sales 201905 : 2019-05-06  ----  m.akhlis -- 07-May-2019 05:34:54" u="1"/>
        <s v="Last Sales 201905 : 2019-05-16  ----  m.akhlis -- 17-May-2019 05:38:09" u="1"/>
        <s v="m.akhlis -- 10-Nov-2017 06:13:18" u="1"/>
        <s v="Last Sales 201810 : 2018-10-11  ----  m.akhlis -- 12-Oct-2018 05:33:05" u="1"/>
        <s v="Last Sales 201909 : 2019-09-12  ----  m.akhlis -- 13-Sep-2019 04:57:04" u="1"/>
        <s v="Last Sales 201905 : 2019-05-27  ----  m.akhlis -- 29-May-2019 09:04:58" u="1"/>
        <s v="m.akhlis -- 13-Aug-2017 09:51:12" u="1"/>
        <s v="m.akhlis -- 20-Jul-2017 06:23:50" u="1"/>
        <s v="m.akhlis -- 28-Aug-2017 07:10:20" u="1"/>
        <s v="Last Sales 201908 : 2019-08-29  ----  m.akhlis -- 30-Aug-2019 05:33:51" u="1"/>
        <s v="Last Sales 202002 : 2020-02-27  ----  m.akhlis -- 28-Feb-2020 08:38:07" u="1"/>
        <s v="Last Sales 201909 : 2019-09-15  ----  m.akhlis -- 16-Sep-2019 08:45:09" u="1"/>
        <s v="Last Sales 201706 : 2017-06-13  ----  m.akhlis -- 14-Jun-2017 11:46:46" u="1"/>
        <s v="Last Sales 201901 : 2019-01-17  ----  m.akhlis -- 18-Jan-2019 05:33:36" u="1"/>
        <s v="Last Sales 201808 : 2018-08-16  ----  m.akhlis -- 17-Aug-2018 07:43:07" u="1"/>
        <s v="Last Sales 201905 : 2019-05-18  ----  m.akhlis -- 19-May-2019 06:15:22" u="1"/>
        <s v="m.akhlis -- 22-Nov-2017 06:04:34" u="1"/>
        <s v="m.akhlis -- 16-Aug-2017 06:20:44" u="1"/>
        <s v="Last Sales 201908 : 2019-08-14  ----  m.akhlis -- 15-Aug-2019 04:56:29" u="1"/>
        <s v="Last Sales 201706 : 2017-06-24  ----  m.akhlis -- 25-Jun-2017 07:30:49" u="1"/>
        <s v="Last Sales 201904 : 2019-04-11  ----  m.akhlis -- 12-Apr-2019 06:09:15" u="1"/>
        <s v="Last Sales 202003 : 2020-03-08  ----  m.akhlis -- 09-Mar-2020 08:27:33" u="1"/>
        <s v="m.akhlis -- 29-Sep-2017 06:30:06" u="1"/>
        <s v="Last Sales 202002 : 2020-02-13  ----  m.akhlis -- 14-Feb-2020 08:38:27" u="1"/>
        <s v="Last Sales 202002 : 2020-02-23  ----  m.akhlis -- 24-Feb-2020 08:44:21" u="1"/>
        <s v="Last Sales 201901 : 2019-01-10  ----  m.akhlis -- 11-Jan-2019 05:39:55" u="1"/>
        <s v="Last Sales 201901 : 2019-01-08  ----  m.akhlis -- 09-Jan-2019 05:42:00" u="1"/>
        <s v="Last Sales 201909 : 2019-09-14  ----  m.akhlis -- 15-Sep-2019 06:28:36" u="1"/>
        <s v="Last Sales 201908 : 2019-08-23  ----  m.akhlis -- 24-Aug-2019 07:04:26" u="1"/>
        <s v="m.akhlis -- 08-Aug-2017 06:15:04" u="1"/>
        <s v="Last Sales 201808 : 2018-08-04  ----  m.akhlis -- 05-Aug-2018 08:08:22" u="1"/>
        <s v="m.akhlis -- 27-Aug-2017 10:57:20" u="1"/>
        <s v="m.akhlis -- 13-Aug-2017 09:52:52" u="1"/>
        <s v="Last Sales 201908 : 2019-08-22  ----  m.akhlis -- 23-Aug-2019 04:52:47" u="1"/>
        <s v="Last Sales 201904 : 2019-04-09  ----  m.akhlis -- 10-Apr-2019 05:25:33" u="1"/>
        <s v="m.akhlis -- 21-Jul-2017 06:26:46" u="1"/>
        <s v="m.akhlis -- 11-Sep-2017 06:18:27" u="1"/>
        <s v="Last Sales 201808 : 2018-08-17  ----  m.akhlis -- 18-Aug-2018 06:42:47" u="1"/>
        <s v="Last Sales 202003 : 2020-03-25  ----  m.akhlis -- 26-Mar-2020 08:09:07" u="1"/>
        <s v="Last Sales 201901 : 2019-01-16  ----  m.akhlis -- 17-Jan-2019 05:32:23" u="1"/>
        <s v="m.akhlis -- 22-Aug-2017 06:19:21" u="1"/>
        <s v="m.akhlis -- 30-Aug-2017 06:14:27" u="1"/>
        <s v="Last Sales 201808 : 2018-08-11  ----  m.akhlis -- 12-Aug-2018 05:56:03" u="1"/>
        <s v="Last Sales 201807 : 2018-07-07  ----  m.akhlis -- 08-Jul-2018 06:47:32" u="1"/>
        <s v="Last Sales 201908 : 2019-08-29  ----  m.akhlis -- 30-Aug-2019 05:34:08" u="1"/>
        <s v="m.akhlis -- 24-Aug-2017 06:15:35" u="1"/>
        <s v="Last Sales 201707 : 2017-07-05  ----  m.akhlis -- 06-Jul-2017 05:14:44" u="1"/>
        <s v="R43 - RAMAYANA CIBINONG II" u="1"/>
        <s v="Last Sales 201902 : 2019-02-16  ----  m.akhlis -- 17-Feb-2019 07:32:24" u="1"/>
        <s v="m.akhlis -- 14-Aug-2017 06:21:45" u="1"/>
        <s v="Last Sales 201901 : 2019-01-27  ----  m.akhlis -- 28-Jan-2019 05:19:58" u="1"/>
        <s v="Last Sales 201901 : 2019-01-28  ----  m.akhlis -- 29-Jan-2019 05:23:53" u="1"/>
        <s v="Last Sales 202002 : 2020-02-13  ----  m.akhlis -- 14-Feb-2020 08:35:28" u="1"/>
        <s v="m.akhlis -- 05-Nov-2017 13:34:00" u="1"/>
        <s v="m.akhlis -- 29-Nov-2017 05:59:51" u="1"/>
        <s v="m.akhlis -- 21-Aug-2017 06:27:58" u="1"/>
        <s v="Last Sales 201707 : 2017-07-10  ----  m.akhlis -- 11-Jul-2017 06:06:00" u="1"/>
        <s v="Last Sales 201908 : 2019-08-16  ----  m.akhlis -- 17-Aug-2019 06:24:34" u="1"/>
        <s v="Last Sales 201904 : 2019-04-20  ----  m.akhlis -- 21-Apr-2019 07:14:24" u="1"/>
        <s v="Last Sales 201902 : 2019-02-04  ----  m.akhlis -- 05-Feb-2019 08:22:49" u="1"/>
        <s v="m.akhlis -- 08-Nov-2017 06:17:16" u="1"/>
        <s v="m.akhlis -- 11-Dec-2018 05:50:25" u="1"/>
        <s v="Last Sales 201912 : 2019-12-05  ----  m.akhlis -- 06-Dec-2019 08:39:13" u="1"/>
        <s v="Last Sales 201902 : 2019-02-05  ----  m.akhlis -- 06-Feb-2019 05:39:07" u="1"/>
        <s v="SALES BY STORE ( Bulan/Tahun : &quot;1017&quot; )" u="1"/>
        <s v="Last Sales 201901 : 2019-01-14  ----  m.akhlis -- 15-Jan-2019 05:33:24" u="1"/>
        <s v="Last Sales 201909 : 2019-09-05  ----  m.akhlis -- 06-Sep-2019 05:28:06" u="1"/>
        <s v="m.akhlis -- 06-Aug-2017 12:36:38" u="1"/>
        <s v="Last Sales 201707 : 2017-07-21  ----  m.akhlis -- 22-Jul-2017 07:58:29" u="1"/>
        <s v="m.akhlis -- 14-Dec-2018 05:53:32" u="1"/>
        <s v="Last Sales 201808 : 2018-08-30  ----  m.akhlis -- 31-Aug-2018 05:19:57" u="1"/>
        <s v="Last Sales 201911 : 2019-11-21  ----  m.akhlis -- 22-Nov-2019 08:17:25" u="1"/>
        <s v="SALES BY STORE ( Bulan/Tahun : &quot;1117&quot; )" u="1"/>
        <s v="Last Sales 201904 : 2019-04-21  ----  m.akhlis -- 22-Apr-2019 05:47:53" u="1"/>
        <s v="m.akhlis -- 19-Nov-2017 09:55:27" u="1"/>
        <s v="Last Sales 201905 : 2019-05-05  ----  m.akhlis -- 06-May-2019 05:35:24" u="1"/>
        <s v="m.akhlis -- 26-Nov-2017 09:07:24" u="1"/>
        <s v="Last Sales 201802 : 2018-02-08  ----  m.akhlis -- 09-Feb-2018 04:45:24" u="1"/>
        <s v="Last Sales 201707 : 2017-07-14  ----  m.akhlis -- 15-Jul-2017 10:13:50" u="1"/>
        <s v="Last Sales 202002 : 2020-02-17  ----  m.akhlis -- 18-Feb-2020 08:27:13" u="1"/>
        <s v="m.akhlis -- 30-Jul-2017 10:16:30" u="1"/>
        <s v="Last Sales 201902 : 2019-02-09  ----  m.akhlis -- 10-Feb-2019 07:49:20" u="1"/>
        <s v="Last Sales 201908 : 2019-08-12  ----  m.akhlis -- 13-Aug-2019 05:29:21" u="1"/>
        <s v="Last Sales 201807 : 2018-07-11  ----  m.akhlis -- 12-Jul-2018 05:08:53" u="1"/>
        <s v="m.akhlis -- 16-Dec-2018 06:54:00" u="1"/>
        <s v="m.akhlis -- 19-Aug-2017 10:41:14" u="1"/>
        <s v="Last Sales 201802 : 2018-02-11  ----  m.akhlis -- 12-Feb-2018 05:22:36" u="1"/>
        <s v="Last Sales 201706 : 2017-06-08  ----  m.akhlis -- 09-Jun-2017 05:58:08" u="1"/>
        <s v="Last Sales 202001 : 2020-01-14  ----  m.akhlis -- 15-Jan-2020 08:11:41" u="1"/>
        <s v="m.akhlis -- 21-Sep-2017 10:26:24" u="1"/>
        <s v="Last Sales 201904 : 2019-04-03  ----  m.akhlis -- 05-Apr-2019 05:46:23" u="1"/>
        <s v="Last Sales 201909 : 2019-09-10  ----  m.akhlis -- 11-Sep-2019 11:26:05" u="1"/>
        <s v="Last Sales 201904 : 2019-04-17  ----  m.akhlis -- 18-Apr-2019 05:40:36" u="1"/>
        <s v="m.akhlis -- 21-Aug-2017 06:29:13" u="1"/>
        <s v="Last Sales 201807 : 2018-07-18  ----  m.akhlis -- 19-Jul-2018 05:27:29" u="1"/>
        <s v="Last Sales 201802 : 2018-02-18  ----  m.akhlis -- 19-Feb-2018 05:36:01" u="1"/>
        <s v="Last Sales 201902 : 2019-02-26  ----  m.akhlis -- 27-Feb-2019 05:40:01" u="1"/>
        <s v="m.akhlis -- 03-Aug-2017 06:25:29" u="1"/>
        <s v="Last Sales 201912 : 2019-12-08  ----  m.akhlis -- 09-Dec-2019 08:50:27" u="1"/>
        <s v="Last Sales 201808 : 2018-08-09  ----  m.akhlis -- 10-Aug-2018 04:54:05" u="1"/>
        <s v="Last Sales 201808 : 2018-08-27  ----  m.akhlis -- 28-Aug-2018 05:21:03" u="1"/>
        <s v="Last Sales 201909 : 2019-09-12  ----  m.akhlis -- 13-Sep-2019 04:57:14" u="1"/>
        <s v="m.akhlis -- 16-Sep-2017 10:01:08" u="1"/>
        <s v="011-003 OTHER CARE" u="1"/>
        <s v="Last Sales 201908 : 2019-08-06  ----  m.akhlis -- 07-Aug-2019 08:46:03" u="1"/>
        <s v="Last Sales 201706 : 2017-06-24  ----  m.akhlis -- 25-Jun-2017 07:30:31" u="1"/>
        <s v="Last Sales 201912 : 2019-12-18  ----  m.akhlis -- 19-Dec-2019 08:05:31" u="1"/>
        <s v="Last Sales 201902 : 2019-02-07  ----  m.akhlis -- 08-Feb-2019 05:27:25" u="1"/>
        <s v="Last Sales 201802 : 2018-02-17  ----  m.akhlis -- 18-Feb-2018 05:44:24" u="1"/>
        <s v="Last Sales 201706 : 2017-06-28  ----  m.akhlis -- 29-Jun-2017 09:19:34" u="1"/>
        <s v="Last Sales 201707 : 2017-07-14  ----  m.akhlis -- 15-Jul-2017 10:14:07" u="1"/>
        <s v="Last Sales 201802 : 2018-02-15  ----  m.akhlis -- 16-Feb-2018 05:14:21" u="1"/>
        <s v="013-014 KIDS TOOTH PASTE" u="1"/>
        <s v="Last Sales 202001 : 2020-01-04  ----  m.akhlis -- 06-Jan-2020 08:00:34" u="1"/>
        <s v="Last Sales 202003 : 2020-03-11  ----  m.akhlis -- 13-Mar-2020 08:41:27" u="1"/>
        <s v="Last Sales 201706 : 2017-06-23  ----  m.akhlis -- 24-Jun-2017 11:36:07" u="1"/>
        <s v="Last Sales 201912 : 2019-12-11  ----  m.akhlis -- 12-Dec-2019 07:56:45" u="1"/>
        <s v="m.akhlis -- 03-Nov-2017 06:36:49" u="1"/>
        <s v="Last Sales 201807 : 2018-07-23  ----  m.akhlis -- 24-Jul-2018 05:01:53" u="1"/>
        <s v="Last Sales 201808 : 2018-08-19  ----  m.akhlis -- 20-Aug-2018 05:49:21" u="1"/>
        <s v="Last Sales 201807 : 2018-07-08  ----  m.akhlis -- 09-Jul-2018 05:04:04" u="1"/>
        <s v="Last Sales 201807 : 2018-07-07  ----  m.akhlis -- 08-Jul-2018 06:46:02" u="1"/>
        <s v="Last Sales 201911 : 2019-11-17  ----  m.akhlis -- 18-Nov-2019 08:26:50" u="1"/>
        <s v="Last Sales 201912 : 2019-12-11  ----  m.akhlis -- 12-Dec-2019 07:56:59" u="1"/>
        <s v="m.akhlis -- 09-Nov-2017 06:13:57" u="1"/>
        <s v="Last Sales 201901 : 2019-01-26  ----  m.akhlis -- 27-Jan-2019 06:11:07" u="1"/>
        <s v="Last Sales 201908 : 2019-08-11  ----  m.akhlis -- 12-Aug-2019 04:54:30" u="1"/>
        <s v="m.akhlis -- 04-Aug-2017 06:20:02" u="1"/>
        <s v="Last Sales 201706 : 2017-06-16  ----  m.akhlis -- 17-Jun-2017 09:09:59" u="1"/>
        <s v="Last Sales 201808 : 2018-08-19  ----  m.akhlis -- 20-Aug-2018 05:49:35" u="1"/>
        <s v="m.akhlis -- 13-Sep-2017 06:28:13" u="1"/>
        <s v="Last Sales 201807 : 2018-07-10  ----  m.akhlis -- 11-Jul-2018 05:37:18" u="1"/>
        <s v="Last Sales 202001 : 2020-01-19  ----  m.akhlis -- 20-Jan-2020 08:08:07" u="1"/>
        <s v="Last Sales 201808 : 2018-08-04  ----  m.akhlis -- 05-Aug-2018 08:08:32" u="1"/>
        <s v="Last Sales 201904 : 2019-04-22  ----  m.akhlis -- 23-Apr-2019 05:33:32" u="1"/>
        <s v="m.akhlis -- 22-Aug-2017 06:18:19" u="1"/>
        <s v="Last Sales 201908 : 2019-08-15  ----  m.akhlis -- 16-Aug-2019 05:29:43" u="1"/>
        <s v="Last Sales 201808 : 2018-08-19  ----  m.akhlis -- 20-Aug-2018 05:49:49" u="1"/>
        <s v="Last Sales 201802 : 2018-02-27  ----  m.akhlis -- 28-Feb-2018 05:35:01" u="1"/>
        <s v="Last Sales 201807 : 2018-07-17  ----  m.akhlis -- 18-Jul-2018 05:12:26" u="1"/>
        <s v="Last Sales 201901 : 2019-01-08  ----  m.akhlis -- 09-Jan-2019 05:42:24" u="1"/>
        <s v="Last Sales 202003 : 2020-03-22  ----  m.akhlis -- 23-Mar-2020 08:12:05" u="1"/>
        <s v="Last Sales 201707 : 2017-07-11  ----  m.akhlis -- 12-Jul-2017 06:07:23" u="1"/>
        <s v="Last Sales 201808 : 2018-08-18  ----  m.akhlis -- 19-Aug-2018 05:29:51" u="1"/>
        <s v="m.akhlis -- 14-Nov-2017 05:51:20" u="1"/>
        <s v="m.akhlis -- 27-Jul-2017 06:27:05" u="1"/>
        <s v="Last Sales 201908 : 2019-08-20  ----  m.akhlis -- 21-Aug-2019 05:16:59" u="1"/>
        <s v="m.akhlis -- 27-Aug-2017 10:57:44" u="1"/>
        <s v="Last Sales 201802 : 2018-02-14  ----  m.akhlis -- 15-Feb-2018 05:27:12" u="1"/>
        <s v="Last Sales 202002 : 2020-02-05  ----  m.akhlis -- 06-Feb-2020 08:25:02" u="1"/>
        <s v="Last Sales 202003 : 2020-03-18  ----  m.akhlis -- 19-Mar-2020 08:03:18" u="1"/>
        <s v="RS67 - SPAR KARAWANG" u="1"/>
        <s v="Last Sales 201902 : 2019-02-23  ----  m.akhlis -- 24-Feb-2019 09:03:04" u="1"/>
        <s v="Last Sales 201802 : 2018-02-10  ----  m.akhlis -- 11-Feb-2018 05:52:13" u="1"/>
        <s v="Last Sales 202002 : 2020-02-11  ----  m.akhlis -- 12-Feb-2020 08:30:03" u="1"/>
        <s v="m.akhlis -- 21-Sep-2017 10:24:51" u="1"/>
        <s v="S214 - ROBINSON JEMBATAN MERAH PLAZA" u="1"/>
        <s v="m.akhlis -- 06-Sep-2017 06:17:45" u="1"/>
        <s v="Last Sales 201908 : 2019-08-29  ----  m.akhlis -- 30-Aug-2019 05:34:18" u="1"/>
        <s v="m.akhlis -- 29-Aug-2017 06:08:43" u="1"/>
        <s v="Last Sales 201707 : 2017-07-05  ----  m.akhlis -- 06-Jul-2017 05:14:54" u="1"/>
        <s v="Last Sales 201807 : 2018-07-30  ----  m.akhlis -- 31-Jul-2018 05:04:53" u="1"/>
        <s v="Last Sales 201706 : 2017-06-19  ----  m.akhlis -- 20-Jun-2017 05:57:59" u="1"/>
        <s v="Last Sales 201902 : 2019-02-16  ----  m.akhlis -- 17-Feb-2019 07:32:34" u="1"/>
        <s v="m.akhlis -- 29-Nov-2017 06:00:08" u="1"/>
        <s v="m.akhlis -- 30-Sep-2017 09:22:05" u="1"/>
        <s v="Last Sales 201707 : 2017-07-10  ----  m.akhlis -- 11-Jul-2017 06:06:10" u="1"/>
        <s v="m.akhlis -- 27-Nov-2017 06:10:17" u="1"/>
        <s v="Last Sales 202002 : 2020-02-20  ----  m.akhlis -- 21-Feb-2020 08:27:47" u="1"/>
        <s v="Last Sales 202001 : 2020-01-15  ----  m.akhlis -- 16-Jan-2020 08:22:15" u="1"/>
        <s v="m.akhlis -- 11-Dec-2018 05:50:35" u="1"/>
        <s v="Last Sales 201808 : 2018-08-23  ----  m.akhlis -- 24-Aug-2018 05:03:06" u="1"/>
        <s v="Last Sales 202003 : 2020-03-29  ----  m.akhlis -- 30-Mar-2020 07:55:17" u="1"/>
        <s v="Last Sales 202003 : 2020-03-15  ----  m.akhlis -- 16-Mar-2020 08:06:19" u="1"/>
        <s v="m.akhlis -- 17-Nov-2017 06:05:35" u="1"/>
        <s v="Last Sales 202001 : 2020-01-16  ----  m.akhlis -- 17-Jan-2020 07:55:30" u="1"/>
        <s v="Last Sales 201909 : 2019-09-29  ----  m.akhlis -- 30-Sep-2019 08:23:11" u="1"/>
        <s v="Last Sales 201905 : 2019-05-05  ----  m.akhlis -- 06-May-2019 05:35:34" u="1"/>
        <s v="m.akhlis -- 18-Dec-2018 05:38:06" u="1"/>
        <s v="Last Sales 201810 : 2018-10-14  ----  m.akhlis -- 15-Oct-2018 05:39:31" u="1"/>
        <s v="Last Sales 201911 : 2019-11-21  ----  m.akhlis -- 22-Nov-2019 08:17:49" u="1"/>
        <s v="Last Sales 201911 : 2019-11-20  ----  m.akhlis -- 21-Nov-2019 08:11:40" u="1"/>
        <s v="Last Sales 202002 : 2020-02-16  ----  m.akhlis -- 17-Feb-2020 08:29:23" u="1"/>
        <s v="Last Sales 202002 : 2020-02-17  ----  m.akhlis -- 18-Feb-2020 08:27:23" u="1"/>
        <s v="Last Sales 201902 : 2019-02-21  ----  m.akhlis -- 22-Feb-2019 05:19:35" u="1"/>
        <s v="Last Sales 201909 : 2019-09-19  ----  m.akhlis -- 20-Sep-2019 04:43:39" u="1"/>
        <s v="m.akhlis -- 29-Jul-2017 11:35:42" u="1"/>
        <s v="Last Sales 201808 : 2018-08-08  ----  m.akhlis -- 09-Aug-2018 04:37:30" u="1"/>
        <s v="Last Sales 201904 : 2019-04-25  ----  m.akhlis -- 26-Apr-2019 05:38:22" u="1"/>
        <s v="Last Sales 201808 : 2018-08-14  ----  m.akhlis -- 15-Aug-2018 04:56:35" u="1"/>
        <s v="m.akhlis -- 26-Jul-2017 06:27:32" u="1"/>
        <s v="Last Sales 201908 : 2019-08-12  ----  m.akhlis -- 13-Aug-2019 05:29:31" u="1"/>
        <s v="Last Sales 201911 : 2019-11-19  ----  m.akhlis -- 20-Nov-2019 08:13:54" u="1"/>
        <s v="Last Sales 201911 : 2019-11-26  ----  m.akhlis -- 27-Nov-2019 08:32:02" u="1"/>
        <s v="Last Sales 201901 : 2019-01-06  ----  m.akhlis -- 07-Jan-2019 08:28:08" u="1"/>
        <s v="m.akhlis -- 20-Sep-2017 06:28:14" u="1"/>
        <s v="Last Sales 201706 : 2017-06-08  ----  m.akhlis -- 09-Jun-2017 05:58:18" u="1"/>
        <s v="Last Sales 201707 : 2017-07-23  ----  m.akhlis -- 24-Jul-2017 15:59:13" u="1"/>
        <s v="Last Sales 201908 : 2019-08-10  ----  m.akhlis -- 11-Aug-2019 06:24:38" u="1"/>
        <s v="m.akhlis -- 06-Nov-2017 06:18:13" u="1"/>
        <s v="Last Sales 201902 : 2019-02-18  ----  m.akhlis -- 19-Feb-2019 05:44:07" u="1"/>
        <s v="Last Sales 201810 : 2018-10-12  ----  m.akhlis -- 13-Oct-2018 06:45:01" u="1"/>
        <s v="Last Sales 201909 : 2019-09-10  ----  m.akhlis -- 11-Sep-2019 11:26:15" u="1"/>
        <s v="Last Sales 201904 : 2019-04-17  ----  m.akhlis -- 18-Apr-2019 05:40:46" u="1"/>
        <s v="Last Sales 201707 : 2017-07-07  ----  m.akhlis -- 08-Jul-2017 07:32:22" u="1"/>
        <s v="Last Sales 201802 : 2018-02-18  ----  m.akhlis -- 19-Feb-2018 05:36:11" u="1"/>
        <s v="Last Sales 201902 : 2019-02-26  ----  m.akhlis -- 27-Feb-2019 05:40:11" u="1"/>
        <s v="Last Sales 201807 : 2018-07-23  ----  m.akhlis -- 24-Jul-2018 05:00:37" u="1"/>
        <s v="Last Sales 201908 : 2019-08-19  ----  m.akhlis -- 20-Aug-2019 05:17:01" u="1"/>
        <s v="Last Sales 201807 : 2018-07-19  ----  m.akhlis -- 20-Jul-2018 04:48:49" u="1"/>
        <s v="Last Sales 201807 : 2018-07-05  ----  m.akhlis -- 06-Jul-2018 05:31:40" u="1"/>
        <s v="Last Sales 201908 : 2019-08-14  ----  m.akhlis -- 15-Aug-2019 04:56:21" u="1"/>
        <s v="Last Sales 201706 : 2017-06-24  ----  m.akhlis -- 25-Jun-2017 07:30:41" u="1"/>
        <s v="Last Sales 201706 : 2017-06-22  ----  m.akhlis -- 23-Jun-2017 08:48:45" u="1"/>
        <s v="Last Sales 201808 : 2018-08-27  ----  m.akhlis -- 28-Aug-2018 05:21:27" u="1"/>
        <s v="Last Sales 201706 : 2017-06-28  ----  m.akhlis -- 29-Jun-2017 09:19:44" u="1"/>
        <s v="Last Sales 201707 : 2017-07-14  ----  m.akhlis -- 15-Jul-2017 10:14:17" u="1"/>
        <s v="Last Sales 201807 : 2018-07-05  ----  m.akhlis -- 06-Jul-2018 05:31:54" u="1"/>
        <s v="Last Sales 201807 : 2018-07-11  ----  m.akhlis -- 12-Jul-2018 05:09:06" u="1"/>
        <s v="Last Sales 201807 : 2018-07-15  ----  m.akhlis -- 16-Jul-2018 05:21:05" u="1"/>
        <s v="Last Sales 202003 : 2020-03-10  ----  m.akhlis -- 11-Mar-2020 08:11:34" u="1"/>
        <s v="Last Sales 201905 : 2019-05-23  ----  m.akhlis -- 24-May-2019 05:36:47" u="1"/>
        <s v="m.akhlis -- 03-Sep-2017 10:13:28" u="1"/>
        <s v="Last Sales 201905 : 2019-05-03  ----  m.akhlis -- 05-May-2019 09:34:35" u="1"/>
        <s v="Last Sales 202001 : 2020-01-08  ----  m.akhlis -- 09-Jan-2020 08:17:55" u="1"/>
        <s v="Last Sales 202001 : 2020-01-07  ----  m.akhlis -- 08-Jan-2020 08:09:07" u="1"/>
        <s v="Last Sales 201908 : 2019-08-14  ----  m.akhlis -- 15-Aug-2019 04:56:49" u="1"/>
        <s v="Last Sales 201908 : 2019-08-20  ----  m.akhlis -- 21-Aug-2019 05:16:41" u="1"/>
        <s v="Last Sales 201911 : 2019-11-13  ----  m.akhlis -- 14-Nov-2019 08:15:19" u="1"/>
        <s v="Last Sales 202002 : 2020-02-23  ----  m.akhlis -- 24-Feb-2020 08:44:41" u="1"/>
        <s v="Last Sales 201908 : 2019-08-30  ----  m.akhlis -- 31-Aug-2019 06:16:40" u="1"/>
        <s v="Last Sales 201909 : 2019-09-14  ----  m.akhlis -- 15-Sep-2019 06:28:56" u="1"/>
        <s v="Last Sales 201908 : 2019-08-25  ----  m.akhlis -- 26-Aug-2019 05:09:53" u="1"/>
        <s v="m.akhlis -- 04-Aug-2017 06:20:26" u="1"/>
        <s v="m.akhlis -- 28-Aug-2017 07:09:27" u="1"/>
        <s v="Last Sales 201808 : 2018-08-05  ----  m.akhlis -- 06-Aug-2018 05:06:56" u="1"/>
        <s v="Last Sales 201911 : 2019-11-20  ----  m.akhlis -- 21-Nov-2019 08:07:28" u="1"/>
        <s v="Last Sales 201902 : 2019-02-11  ----  m.akhlis -- 12-Feb-2019 05:27:14" u="1"/>
        <s v="Last Sales 201905 : 2019-05-10  ----  m.akhlis -- 11-May-2019 07:24:19" u="1"/>
        <s v="Last Sales 201707 : 2017-07-11  ----  m.akhlis -- 12-Jul-2017 06:07:33" u="1"/>
        <s v="Last Sales 201905 : 2019-05-12  ----  m.akhlis -- 13-May-2019 05:35:21" u="1"/>
        <s v="m.akhlis -- 17-Sep-2017 11:50:07" u="1"/>
        <s v="m.akhlis -- 15-Dec-2018 07:28:43" u="1"/>
        <s v="Last Sales 202002 : 2020-02-05  ----  m.akhlis -- 06-Feb-2020 08:25:12" u="1"/>
        <s v="Last Sales 202003 : 2020-03-18  ----  m.akhlis -- 19-Mar-2020 08:03:28" u="1"/>
        <s v="Last Sales 202002 : 2020-02-11  ----  m.akhlis -- 12-Feb-2020 08:30:13" u="1"/>
        <s v="Last Sales 201707 : 2017-07-11  ----  m.akhlis -- 12-Jul-2017 06:07:47" u="1"/>
        <s v="m.akhlis -- 14-Nov-2017 05:51:44" u="1"/>
        <s v="Last Sales 201912 : 2019-12-10  ----  m.akhlis -- 11-Dec-2019 08:35:43" u="1"/>
        <s v="Last Sales 201802 : 2018-02-13  ----  m.akhlis -- 14-Feb-2018 05:35:31" u="1"/>
        <s v="Last Sales 201908 : 2019-08-29  ----  m.akhlis -- 30-Aug-2019 05:34:28" u="1"/>
        <s v="Last Sales 201901 : 2019-01-27  ----  m.akhlis -- 28-Jan-2019 05:20:08" u="1"/>
        <s v="Last Sales 201901 : 2019-01-19  ----  m.akhlis -- 20-Jan-2019 06:23:59" u="1"/>
        <s v="Last Sales 201706 : 2017-06-18  ----  m.akhlis -- 19-Jun-2017 06:32:06" u="1"/>
        <s v="Last Sales 201807 : 2018-07-21  ----  m.akhlis -- 22-Jul-2018 07:02:50" u="1"/>
        <s v="m.akhlis -- 28-Nov-2017 06:22:03" u="1"/>
        <s v="Last Sales 201812 : 2018-12-11  ----  m.akhlis -- 12-Dec-2018 08:29:03" u="1"/>
        <s v="Last Sales 201912 : 2019-12-19  ----  m.akhlis -- 20-Dec-2019 08:27:08" u="1"/>
        <s v="Last Sales 201808 : 2018-08-24  ----  m.akhlis -- 25-Aug-2018 07:39:30" u="1"/>
        <s v="Last Sales 201904 : 2019-04-23  ----  m.akhlis -- 24-Apr-2019 05:36:38" u="1"/>
        <s v="Last Sales 201904 : 2019-04-18  ----  m.akhlis -- 19-Apr-2019 06:49:36" u="1"/>
        <s v="Last Sales 202002 : 2020-02-18  ----  m.akhlis -- 19-Feb-2020 08:34:41" u="1"/>
        <s v="Last Sales 201810 : 2018-10-11  ----  m.akhlis -- 12-Oct-2018 05:31:52" u="1"/>
        <s v="Last Sales 201902 : 2019-02-24  ----  m.akhlis -- 25-Feb-2019 05:22:53" u="1"/>
        <s v="Last Sales 202002 : 2020-02-12  ----  m.akhlis -- 13-Feb-2020 08:37:48" u="1"/>
        <s v="m.akhlis -- 03-Sep-2017 10:11:41" u="1"/>
        <s v="m.akhlis -- 04-Sep-2017 06:23:39" u="1"/>
        <s v="Last Sales 201808 : 2018-08-25  ----  m.akhlis -- 26-Aug-2018 06:17:59" u="1"/>
        <s v="Last Sales 201810 : 2018-10-14  ----  m.akhlis -- 15-Oct-2018 05:38:15" u="1"/>
        <s v="Last Sales 202003 : 2020-03-03  ----  m.akhlis -- 05-Mar-2020 09:28:15" u="1"/>
        <s v="Last Sales 201905 : 2019-05-13  ----  m.akhlis -- 14-May-2019 05:30:22" u="1"/>
        <s v="m.akhlis -- 09-Nov-2017 06:15:36" u="1"/>
        <s v="Last Sales 201808 : 2018-08-05  ----  m.akhlis -- 06-Aug-2018 05:08:11" u="1"/>
        <s v="Last Sales 201904 : 2019-04-16  ----  m.akhlis -- 17-Apr-2019 06:55:06" u="1"/>
        <s v="Last Sales 201911 : 2019-11-10  ----  m.akhlis -- 11-Nov-2019 08:50:37" u="1"/>
        <s v="Last Sales 201802 : 2018-02-06  ----  m.akhlis -- 07-Feb-2018 05:40:23" u="1"/>
        <s v="Last Sales 201808 : 2018-08-28  ----  m.akhlis -- 29-Aug-2018 05:22:22" u="1"/>
        <s v="Last Sales 202001 : 2020-01-16  ----  m.akhlis -- 17-Jan-2020 07:55:40" u="1"/>
        <s v="Last Sales 201901 : 2019-01-28  ----  m.akhlis -- 29-Jan-2019 05:24:02" u="1"/>
        <s v="Last Sales 201810 : 2018-10-07  ----  m.akhlis -- 08-Oct-2018 05:33:42" u="1"/>
        <s v="Last Sales 201807 : 2018-07-31  ----  m.akhlis -- 01-Aug-2018 04:41:37" u="1"/>
        <s v="m.akhlis -- 11-Aug-2017 06:14:04" u="1"/>
        <s v="Last Sales 201709 : 2017-09-24  ----  m.akhlis -- 25-Sep-2017 08:30:35" u="1"/>
        <s v="Last Sales 201901 : 2019-01-15  ----  m.akhlis -- 16-Jan-2019 05:36:12" u="1"/>
        <s v="Last Sales 201908 : 2019-08-12  ----  m.akhlis -- 13-Aug-2019 05:29:41" u="1"/>
        <s v="Last Sales 202003 : 2020-03-22  ----  m.akhlis -- 23-Mar-2020 08:10:56" u="1"/>
        <s v="Last Sales 201908 : 2019-08-10  ----  m.akhlis -- 11-Aug-2019 06:24:48" u="1"/>
        <s v="m.akhlis -- 18-Jul-2017 06:23:57" u="1"/>
        <s v="m.akhlis -- 07-Sep-2017 06:17:38" u="1"/>
        <s v="Last Sales 201808 : 2018-08-12  ----  m.akhlis -- 13-Aug-2018 05:12:52" u="1"/>
        <s v="Last Sales 201902 : 2019-02-18  ----  m.akhlis -- 19-Feb-2019 05:44:17" u="1"/>
        <s v="Last Sales 201909 : 2019-09-10  ----  m.akhlis -- 11-Sep-2019 11:26:25" u="1"/>
        <s v="Last Sales 201904 : 2019-04-17  ----  m.akhlis -- 18-Apr-2019 05:40:56" u="1"/>
        <s v="Last Sales 201810 : 2018-10-13  ----  m.akhlis -- 14-Oct-2018 07:43:11" u="1"/>
        <s v="m.akhlis -- 10-Nov-2017 06:13:34" u="1"/>
        <s v="m.akhlis -- 03-Sep-2017 10:13:10" u="1"/>
        <s v="m.akhlis -- 26-Aug-2017 10:18:12" u="1"/>
        <s v="m.akhlis -- 25-Aug-2017 06:16:50" u="1"/>
        <s v="m.akhlis -- 08-Aug-2017 06:14:08" u="1"/>
        <s v="Last Sales 201908 : 2019-08-03  ----  m.akhlis -- 05-Aug-2019 05:16:34" u="1"/>
        <s v="Last Sales 202002 : 2020-02-23  ----  m.akhlis -- 24-Feb-2020 08:43:39" u="1"/>
        <s v="Last Sales 201905 : 2019-05-08  ----  m.akhlis -- 09-May-2019 05:35:52" u="1"/>
        <s v="Last Sales 201802 : 2018-02-25  ----  m.akhlis -- 26-Feb-2018 05:44:04" u="1"/>
        <s v="Last Sales 201802 : 2018-02-26  ----  m.akhlis -- 27-Feb-2018 05:42:04" u="1"/>
        <s v="Last Sales 201905 : 2019-05-10  ----  m.akhlis -- 11-May-2019 07:24:01" u="1"/>
        <s v="Last Sales 201905 : 2019-05-06  ----  m.akhlis -- 07-May-2019 05:35:13" u="1"/>
        <s v="m.akhlis -- 26-Jul-2017 06:30:52" u="1"/>
        <s v="Last Sales 201706 : 2017-06-11  ----  m.akhlis -- 12-Jun-2017 06:12:28" u="1"/>
        <s v="Last Sales 201911 : 2019-11-13  ----  m.akhlis -- 14-Nov-2019 08:15:29" u="1"/>
        <s v="Last Sales 202001 : 2020-01-06  ----  m.akhlis -- 07-Jan-2020 07:57:24" u="1"/>
        <s v="Last Sales 201909 : 2019-09-24  ----  m.akhlis -- 25-Sep-2019 05:18:17" u="1"/>
        <s v="m.akhlis -- 22-Aug-2017 06:18:39" u="1"/>
        <s v="m.akhlis -- 26-Nov-2017 09:09:27" u="1"/>
        <s v="m.akhlis -- 26-Jul-2017 06:29:11" u="1"/>
        <s v="m.akhlis -- 24-Nov-2017 06:05:32" u="1"/>
        <s v="Last Sales 201911 : 2019-11-20  ----  m.akhlis -- 21-Nov-2019 08:07:38" u="1"/>
        <s v="Last Sales 202003 : 2020-03-25  ----  m.akhlis -- 26-Mar-2020 08:09:23" u="1"/>
        <s v="Last Sales 201706 : 2017-06-13  ----  m.akhlis -- 14-Jun-2017 11:47:05" u="1"/>
        <s v="m.akhlis -- 29-Sep-2017 06:29:09" u="1"/>
        <s v="Last Sales 202003 : 2020-03-18  ----  m.akhlis -- 19-Mar-2020 08:03:38" u="1"/>
        <s v="m.akhlis -- 06-Nov-2017 06:16:50" u="1"/>
        <s v="m.akhlis -- 16-Aug-2017 06:21:03" u="1"/>
        <s v="Last Sales 202003 : 2020-03-05  ----  m.akhlis -- 06-Mar-2020 08:21:43" u="1"/>
        <s v="010-002 FABRIC CARE" u="1"/>
        <s v="Last Sales 201901 : 2019-01-27  ----  m.akhlis -- 28-Jan-2019 05:20:18" u="1"/>
        <s v="Last Sales 201807 : 2018-07-16  ----  m.akhlis -- 17-Jul-2018 05:45:22" u="1"/>
        <s v="Last Sales 201812 : 2018-12-11  ----  m.akhlis -- 12-Dec-2018 08:29:13" u="1"/>
        <s v="Last Sales 201902 : 2019-02-16  ----  m.akhlis -- 17-Feb-2019 07:32:54" u="1"/>
        <s v="Last Sales 201904 : 2019-04-23  ----  m.akhlis -- 24-Apr-2019 05:36:48" u="1"/>
        <s v="m.akhlis -- 31-Aug-2017 06:23:20" u="1"/>
        <s v="011-002 CAMPHOR" u="1"/>
        <s v="Last Sales 202003 : 2020-03-16  ----  m.akhlis -- 17-Mar-2020 08:04:11" u="1"/>
        <s v="Last Sales 202002 : 2020-02-17  ----  m.akhlis -- 18-Feb-2020 08:26:17" u="1"/>
        <s v="Last Sales 201909 : 2019-09-25  ----  m.akhlis -- 26-Sep-2019 08:13:18" u="1"/>
        <s v="Last Sales 201807 : 2018-07-23  ----  m.akhlis -- 25-Jul-2018 13:29:56" u="1"/>
        <s v="Last Sales 201706 : 2017-06-25  ----  m.akhlis -- 26-Jun-2017 07:50:47" u="1"/>
        <s v="Last Sales 201904 : 2019-04-16  ----  m.akhlis -- 17-Apr-2019 06:55:16" u="1"/>
        <s v="Last Sales 201709 : 2017-09-04  ----  m.akhlis -- 05-Sep-2017 08:44:23" u="1"/>
        <s v="Last Sales 201807 : 2018-07-10  ----  m.akhlis -- 11-Jul-2018 05:35:51" u="1"/>
        <s v="Last Sales 201706 : 2017-06-19  ----  m.akhlis -- 20-Jun-2017 05:58:08" u="1"/>
        <s v="Last Sales 201802 : 2018-02-08  ----  m.akhlis -- 09-Feb-2018 04:45:40" u="1"/>
        <s v="m.akhlis -- 30-Sep-2017 09:23:51" u="1"/>
        <s v="m.akhlis -- 17-Dec-2018 05:31:19" u="1"/>
        <s v="m.akhlis -- 06-Nov-2017 06:17:07" u="1"/>
        <s v="Last Sales 201808 : 2018-08-11  ----  m.akhlis -- 12-Aug-2018 05:53:34" u="1"/>
        <s v="Last Sales 202002 : 2020-02-09  ----  m.akhlis -- 10-Feb-2020 08:31:38" u="1"/>
        <s v="Last Sales 201905 : 2019-05-05  ----  m.akhlis -- 06-May-2019 05:35:54" u="1"/>
        <s v="Last Sales 202001 : 2020-01-20  ----  m.akhlis -- 21-Jan-2020 09:18:58" u="1"/>
        <s v="Last Sales 201810 : 2018-10-14  ----  m.akhlis -- 15-Oct-2018 05:39:51" u="1"/>
        <s v="m.akhlis -- 21-Aug-2017 06:28:17" u="1"/>
        <s v="Last Sales 201802 : 2018-02-12  ----  m.akhlis -- 13-Feb-2018 10:18:19" u="1"/>
        <s v="Last Sales 201911 : 2019-11-28  ----  m.akhlis -- 29-Nov-2019 08:42:12" u="1"/>
        <s v="Last Sales 201810 : 2018-10-14  ----  m.akhlis -- 15-Oct-2018 05:40:09" u="1"/>
        <s v="Last Sales 201902 : 2019-02-24  ----  m.akhlis -- 25-Feb-2019 05:23:06" u="1"/>
        <s v="Last Sales 201905 : 2019-05-26  ----  m.akhlis -- 27-May-2019 09:17:09" u="1"/>
        <s v="Last Sales 201908 : 2019-08-10  ----  m.akhlis -- 11-Aug-2019 06:24:58" u="1"/>
        <s v="Merch2 081900 - CONSIGNMENT" u="1"/>
        <s v="m.akhlis -- 15-Aug-2017 06:21:30" u="1"/>
        <s v="Last Sales 201902 : 2019-02-08  ----  m.akhlis -- 09-Feb-2019 06:24:29" u="1"/>
        <s v="Last Sales 201804 : 2018-04-06  ----  m.akhlis -- 07-Apr-2018 04:58:12" u="1"/>
        <s v="Last Sales 201904 : 2019-04-21  ----  m.akhlis -- 22-Apr-2019 05:48:12" u="1"/>
        <s v="Last Sales 201802 : 2018-02-18  ----  m.akhlis -- 19-Feb-2018 05:36:31" u="1"/>
        <s v="Last Sales 201707 : 2017-07-08  ----  m.akhlis -- 09-Jul-2017 07:50:55" u="1"/>
        <s v="m.akhlis -- 16-Nov-2017 06:04:56" u="1"/>
        <s v="Last Sales 201802 : 2018-02-04  ----  m.akhlis -- 05-Feb-2018 09:01:36" u="1"/>
        <s v="Last Sales 201901 : 2019-01-24  ----  m.akhlis -- 25-Jan-2019 04:49:12" u="1"/>
        <s v="Last Sales 201911 : 2019-11-19  ----  m.akhlis -- 20-Nov-2019 08:14:03" u="1"/>
        <s v="Last Sales 202001 : 2020-01-14  ----  m.akhlis -- 15-Jan-2020 08:12:00" u="1"/>
        <s v="m.akhlis -- 15-Nov-2017 05:56:19" u="1"/>
        <s v="m.akhlis -- 24-Nov-2017 06:04:16" u="1"/>
        <s v="Last Sales 202003 : 2020-03-23  ----  m.akhlis -- 24-Mar-2020 07:58:00" u="1"/>
        <s v="m.akhlis -- 05-Nov-2017 13:36:27" u="1"/>
        <s v="Last Sales 202003 : 2020-03-10  ----  m.akhlis -- 11-Mar-2020 08:11:54" u="1"/>
        <s v="Last Sales 202003 : 2020-03-16  ----  m.akhlis -- 17-Mar-2020 08:06:08" u="1"/>
        <s v="Last Sales 201807 : 2018-07-08  ----  m.akhlis -- 09-Jul-2018 05:04:34" u="1"/>
        <s v="Last Sales 201911 : 2019-11-20  ----  m.akhlis -- 21-Nov-2019 08:07:20" u="1"/>
        <s v="Last Sales 201802 : 2018-02-25  ----  m.akhlis -- 26-Feb-2018 05:44:14" u="1"/>
        <s v="Last Sales 201802 : 2018-02-26  ----  m.akhlis -- 27-Feb-2018 05:42:14" u="1"/>
        <s v="m.akhlis -- 16-Sep-2017 09:56:32" u="1"/>
        <s v="m.akhlis -- 28-Nov-2017 06:25:36" u="1"/>
        <s v="Last Sales 201911 : 2019-11-14  ----  m.akhlis -- 15-Nov-2019 08:33:38" u="1"/>
        <s v="Last Sales 202001 : 2020-01-06  ----  m.akhlis -- 07-Jan-2020 07:57:34" u="1"/>
        <s v="m.akhlis -- 26-Aug-2017 10:20:06" u="1"/>
        <s v="m.akhlis -- 11-Nov-2017 09:42:34" u="1"/>
        <s v="Last Sales 202002 : 2020-02-18  ----  m.akhlis -- 19-Feb-2020 08:33:21" u="1"/>
        <s v="m.akhlis -- 01-Dec-2017 07:18:49" u="1"/>
        <s v="Last Sales 202001 : 2020-01-14  ----  m.akhlis -- 15-Jan-2020 08:13:40" u="1"/>
        <s v="m.akhlis -- 04-Aug-2017 06:19:05" u="1"/>
        <s v="Last Sales 202003 : 2020-03-18  ----  m.akhlis -- 19-Mar-2020 08:03:48" u="1"/>
        <s v="Last Sales 201804 : 2018-04-04  ----  m.akhlis -- 05-Apr-2018 10:45:43" u="1"/>
        <s v="Last Sales 201901 : 2019-01-31" u="1"/>
        <s v="Last Sales 202001 : 2020-01-23  ----  m.akhlis -- 24-Jan-2020 08:05:05" u="1"/>
        <s v="Last Sales 201905 : 2019-05-08  ----  m.akhlis -- 09-May-2019 05:36:05" u="1"/>
        <s v="Last Sales 201802 : 2018-02-14  ----  m.akhlis -- 15-Feb-2018 05:27:56" u="1"/>
        <s v="Last Sales 201912 : 2019-12-11  ----  m.akhlis -- 12-Dec-2019 07:57:18" u="1"/>
        <s v="m.akhlis -- 07-Nov-2017 06:18:16" u="1"/>
        <s v="Last Sales 201802 : 2018-02-13  ----  m.akhlis -- 14-Feb-2018 05:35:51" u="1"/>
        <s v="m.akhlis -- 16-Nov-2017 06:06:11" u="1"/>
        <s v="m.akhlis -- 11-Sep-2017 06:20:23" u="1"/>
        <s v="Last Sales 202003 : 2020-03-08  ----  m.akhlis -- 09-Mar-2020 08:28:02" u="1"/>
        <s v="Last Sales 201901 : 2019-01-27  ----  m.akhlis -- 28-Jan-2019 05:20:28" u="1"/>
        <s v="Last Sales 201909 : 2019-09-05  ----  m.akhlis -- 06-Sep-2019 05:27:06" u="1"/>
        <s v="Last Sales 201903 : 2019-03-31" u="1"/>
        <s v="Last Sales 202001 : 2020-01-12  ----  m.akhlis -- 13-Jan-2020 08:27:19" u="1"/>
        <s v="Last Sales 201908 : 2019-08-18  ----  m.akhlis -- 19-Aug-2019 05:28:55" u="1"/>
        <s v="Last Sales 201909 : 2019-09-14  ----  m.akhlis -- 15-Sep-2019 06:29:05" u="1"/>
        <s v="Last Sales 201908 : 2019-08-22  ----  m.akhlis -- 23-Aug-2019 04:53:02" u="1"/>
        <s v="m.akhlis -- 03-Nov-2017 06:38:20" u="1"/>
        <s v="Last Sales 201802 : 2018-02-19  ----  m.akhlis -- 20-Feb-2018 05:39:11" u="1"/>
        <s v="Last Sales 201904 : 2019-04-23  ----  m.akhlis -- 24-Apr-2019 05:36:58" u="1"/>
        <s v="Last Sales 201911 : 2019-11-27  ----  m.akhlis -- 28-Nov-2019 08:27:36" u="1"/>
        <s v="Last Sales 201808 : 2018-08-13  ----  m.akhlis -- 14-Aug-2018 04:57:11" u="1"/>
        <s v="Last Sales 201904 : 2019-04-06  ----  m.akhlis -- 07-Apr-2019 07:39:53" u="1"/>
        <s v="Last Sales 201904 : 2019-04-22  ----  m.akhlis -- 23-Apr-2019 05:34:05" u="1"/>
        <s v="Last Sales 201808 : 2018-08-05  ----  m.akhlis -- 06-Aug-2018 05:07:19" u="1"/>
        <s v="Last Sales 201907 : 2019-07-31" u="1"/>
        <s v="900-004 FRAGRANCE" u="1"/>
        <s v="Last Sales 201904 : 2019-04-13  ----  m.akhlis -- 15-Apr-2019 05:59:12" u="1"/>
        <s v="Last Sales 201909 : 2019-09-30" u="1"/>
        <s v="Last Sales 201909 : 2019-09-11  ----  m.akhlis -- 12-Sep-2019 04:47:37" u="1"/>
        <s v="Last Sales 202001 : 2020-01-20  ----  m.akhlis -- 21-Jan-2020 09:18:40" u="1"/>
        <s v="Last Sales 201706 : 2017-06-25  ----  m.akhlis -- 26-Jun-2017 07:50:57" u="1"/>
        <s v="m.akhlis -- 17-Nov-2017 06:05:51" u="1"/>
        <s v="Last Sales 201901 : 2019-01-19  ----  m.akhlis -- 20-Jan-2019 06:24:08" u="1"/>
        <s v="Last Sales 201902 : 2019-02-17  ----  m.akhlis -- 18-Feb-2019 05:41:41" u="1"/>
        <s v="Last Sales 201909 : 2019-09-21  ----  m.akhlis -- 22-Sep-2019 08:27:37" u="1"/>
        <s v="Last Sales 201911 : 2019-11-26  ----  m.akhlis -- 27-Nov-2019 08:31:06" u="1"/>
        <s v="Last Sales 201802 : 2018-02-08  ----  m.akhlis -- 09-Feb-2018 04:45:50" u="1"/>
        <s v="m.akhlis -- 17-Dec-2018 05:31:29" u="1"/>
        <s v="Last Sales 201911 : 2019-11-11  ----  m.akhlis -- 12-Nov-2019 07:53:11" u="1"/>
        <s v="m.akhlis -- 22-Sep-2017 06:18:21" u="1"/>
        <s v="m.akhlis -- 03-Aug-2017 06:24:29" u="1"/>
        <s v="m.akhlis -- 15-Aug-2017 06:20:28" u="1"/>
        <s v="Last Sales 201802 : 2018-02-12  ----  m.akhlis -- 13-Feb-2018 10:18:29" u="1"/>
        <s v="Last Sales 201911 : 2019-11-28  ----  m.akhlis -- 29-Nov-2019 08:42:22" u="1"/>
        <s v="m.akhlis -- 11-Aug-2017 06:14:38" u="1"/>
        <s v="m.akhlis -- 05-Aug-2017 10:35:51" u="1"/>
        <s v="m.akhlis -- 22-Nov-2017 06:03:30" u="1"/>
        <s v="Last Sales 201706 : 2017-06-28  ----  m.akhlis -- 29-Jun-2017 09:38:33" u="1"/>
        <s v="Last Sales 201810 : 2018-10-10  ----  m.akhlis -- 11-Oct-2018 06:00:26" u="1"/>
        <s v="m.akhlis -- 03-Sep-2017 10:12:18" u="1"/>
        <s v="m.akhlis -- 10-Aug-2017 06:22:47" u="1"/>
        <s v="m.akhlis -- 17-Sep-2017 11:47:13" u="1"/>
        <s v="m.akhlis -- 18-Sep-2017 06:21:52" u="1"/>
        <s v="Last Sales 201902 : 2019-02-15  ----  m.akhlis -- 16-Feb-2019 07:36:33" u="1"/>
        <s v="m.akhlis -- 02-Sep-2017 10:00:28" u="1"/>
        <s v="Last Sales 201904 : 2019-04-21  ----  m.akhlis -- 22-Apr-2019 05:48:22" u="1"/>
        <s v="Last Sales 201808 : 2018-08-09  ----  m.akhlis -- 10-Aug-2018 04:54:31" u="1"/>
        <s v="m.akhlis -- 13-Sep-2017 06:27:13" u="1"/>
        <s v="Last Sales 201911 : 2019-11-13  ----  m.akhlis -- 14-Nov-2019 08:14:09" u="1"/>
        <s v="Last Sales 201912 : 2019-12-15  ----  m.akhlis -- 16-Dec-2019 08:12:01" u="1"/>
        <s v="Last Sales 201810 : 2018-10-13  ----  m.akhlis -- 14-Oct-2018 07:43:45" u="1"/>
        <s v="Last Sales 201904 : 2019-04-07  ----  m.akhlis -- 08-Apr-2019 05:19:37" u="1"/>
        <s v="Last Sales 201901 : 2019-01-18  ----  m.akhlis -- 19-Jan-2019 06:15:15" u="1"/>
        <s v="m.akhlis -- 29-Jul-2017 11:36:01" u="1"/>
        <s v="Last Sales 202002 : 2020-02-25  ----  m.akhlis -- 26-Feb-2020 07:53:49" u="1"/>
        <s v="m.akhlis -- 22-Aug-2017 06:17:19" u="1"/>
        <s v="S037 - SPAR CIBITUNG" u="1"/>
        <s v="m.akhlis -- 26-Aug-2017 10:18:32" u="1"/>
        <s v="Last Sales 201802 : 2018-02-20  ----  m.akhlis -- 21-Feb-2018 05:25:04" u="1"/>
        <s v="Last Sales 202001 : 2020-01-14  ----  m.akhlis -- 15-Jan-2020 08:12:10" u="1"/>
        <s v="Last Sales 201908 : 2019-08-03  ----  m.akhlis -- 05-Aug-2019 05:16:54" u="1"/>
        <s v="Last Sales 201807 : 2018-07-10  ----  m.akhlis -- 11-Jul-2018 05:37:30" u="1"/>
        <s v="Last Sales 201808 : 2018-08-10  ----  m.akhlis -- 11-Aug-2018 05:37:00" u="1"/>
        <s v="Last Sales 201808 : 2018-08-16  ----  m.akhlis -- 17-Aug-2018 07:43:57" u="1"/>
        <s v="Last Sales 202002 : 2020-02-10  ----  m.akhlis -- 11-Feb-2020 08:31:03" u="1"/>
        <s v="Last Sales 202003 : 2020-03-09  ----  m.akhlis -- 10-Mar-2020 08:23:15" u="1"/>
        <s v="Last Sales 201810 : 2018-10-05  ----  m.akhlis -- 06-Oct-2018 07:44:14" u="1"/>
        <s v="m.akhlis -- 06-Sep-2017 06:16:45" u="1"/>
        <s v="Last Sales 202003 : 2020-03-23  ----  m.akhlis -- 24-Mar-2020 07:58:24" u="1"/>
        <s v="Last Sales 201802 : 2018-02-25  ----  m.akhlis -- 26-Feb-2018 05:44:24" u="1"/>
        <s v="Last Sales 201802 : 2018-02-26  ----  m.akhlis -- 27-Feb-2018 05:42:24" u="1"/>
        <s v="Last Sales 201707 : 2017-07-23  ----  m.akhlis -- 24-Jul-2017 16:02:42" u="1"/>
        <s v="Last Sales 201905 : 2019-05-07  ----  m.akhlis -- 08-May-2019 05:33:33" u="1"/>
        <s v="Last Sales 201808 : 2018-08-11  ----  m.akhlis -- 12-Aug-2018 05:55:27" u="1"/>
        <s v="Last Sales 201707 : 2017-07-12  ----  m.akhlis -- 13-Jul-2017 06:09:05" u="1"/>
        <s v="Last Sales 201911 : 2019-11-11  ----  m.akhlis -- 12-Nov-2019 07:51:52" u="1"/>
        <s v="Last Sales 201911 : 2019-11-17  ----  m.akhlis -- 18-Nov-2019 08:26:07" u="1"/>
        <s v="m.akhlis -- 03-Nov-2017 06:37:04" u="1"/>
        <s v="Last Sales 201706 : 2017-06-20  ----  m.akhlis -- 21-Jun-2017 09:00:57" u="1"/>
        <s v="m.akhlis -- 20-Jul-2017 06:24:43" u="1"/>
        <s v="Last Sales 201802 : 2018-02-16  ----  m.akhlis -- 17-Feb-2018 05:23:52" u="1"/>
        <s v="Last Sales 201905 : 2019-05-18  ----  m.akhlis -- 19-May-2019 06:16:01" u="1"/>
        <s v="Last Sales 201908 : 2019-08-16  ----  m.akhlis -- 17-Aug-2019 06:23:44" u="1"/>
        <s v="m.akhlis -- 04-Nov-2017 11:35:38" u="1"/>
        <s v="Last Sales 202003 : 2020-03-08  ----  m.akhlis -- 09-Mar-2020 08:28:12" u="1"/>
        <s v="Last Sales 202003 : 2020-03-29  ----  m.akhlis -- 30-Mar-2020 07:54:17" u="1"/>
        <s v="Last Sales 201901 : 2019-01-27  ----  m.akhlis -- 28-Jan-2019 05:20:38" u="1"/>
        <s v="Last Sales 202001 : 2020-01-15  ----  m.akhlis -- 16-Jan-2020 08:21:29" u="1"/>
        <s v="Last Sales 201706 : 2017-06-15  ----  m.akhlis -- 16-Jun-2017 06:38:36" u="1"/>
        <s v="Last Sales 201802 : 2018-02-19  ----  m.akhlis -- 20-Feb-2018 05:39:21" u="1"/>
        <s v="Last Sales 201908 : 2019-08-30  ----  m.akhlis -- 31-Aug-2019 06:17:13" u="1"/>
        <s v="m.akhlis -- 19-Nov-2017 09:54:37" u="1"/>
        <s v="m.akhlis -- 31-Aug-2017 06:23:40" u="1"/>
        <s v="Last Sales 201911 : 2019-11-27  ----  m.akhlis -- 28-Nov-2019 08:27:46" u="1"/>
        <s v="m.akhlis -- 29-Nov-2017 06:00:48" u="1"/>
        <s v="Last Sales 201904 : 2019-04-22  ----  m.akhlis -- 23-Apr-2019 05:34:15" u="1"/>
        <s v="Last Sales 201908 : 2019-08-11  ----  m.akhlis -- 12-Aug-2019 04:55:27" u="1"/>
        <s v="Last Sales 201810 : 2018-10-14  ----  m.akhlis -- 15-Oct-2018 05:38:31" u="1"/>
        <s v="Last Sales 201904 : 2019-04-09  ----  m.akhlis -- 10-Apr-2019 05:26:12" u="1"/>
        <s v="m.akhlis -- 21-Jul-2017 06:27:25" u="1"/>
        <s v="R35 - RAMAYANA CILEGON" u="1"/>
        <s v="Last Sales 201707 : 2017-07-21  ----  m.akhlis -- 22-Jul-2017 07:58:51" u="1"/>
        <s v="m.akhlis -- 07-Nov-2017 06:19:52" u="1"/>
        <s v="m.akhlis -- 09-Nov-2017 06:15:52" u="1"/>
        <s v="S073 - ROBINSON MALL TATURA PALU" u="1"/>
        <s v="m.akhlis -- 19-Aug-2017 10:40:24" u="1"/>
        <s v="Last Sales 201905 : 2019-05-26  ----  m.akhlis -- 28-May-2019 08:50:45" u="1"/>
        <s v="Last Sales 201912 : 2019-12-10  ----  m.akhlis -- 11-Dec-2019 08:36:02" u="1"/>
        <s v="Last Sales 201909 : 2019-09-07  ----  m.akhlis -- 08-Sep-2019 07:18:47" u="1"/>
        <s v="m.akhlis -- 03-Aug-2017 06:24:11" u="1"/>
        <s v="Last Sales 201901 : 2019-01-19  ----  m.akhlis -- 20-Jan-2019 06:24:18" u="1"/>
        <s v="Last Sales 201902 : 2019-02-05  ----  m.akhlis -- 06-Feb-2019 05:39:57" u="1"/>
        <s v="Last Sales 201902 : 2019-02-17  ----  m.akhlis -- 18-Feb-2019 05:41:51" u="1"/>
        <s v="Last Sales 201902 : 2019-02-19  ----  m.akhlis -- 20-Feb-2019 05:28:58" u="1"/>
        <s v="m.akhlis -- 21-Sep-2017 10:25:48" u="1"/>
        <s v="m.akhlis -- 18-Dec-2018 05:38:32" u="1"/>
        <s v="Last Sales 201905 : 2019-05-15  ----  m.akhlis -- 16-May-2019 05:39:15" u="1"/>
        <s v="m.akhlis -- 26-Jul-2017 06:32:55" u="1"/>
        <s v="Last Sales 201901 : 2019-01-11  ----  m.akhlis -- 12-Jan-2019 06:35:21" u="1"/>
        <s v="Last Sales 201905 : 2019-05-21  ----  m.akhlis -- 22-May-2019 09:18:08" u="1"/>
        <s v="Last Sales 201902 : 2019-02-21  ----  m.akhlis -- 22-Feb-2019 05:20:19" u="1"/>
        <s v="***SUB TOTAL 081010***" u="1"/>
        <s v="m.akhlis -- 20-Dec-2018 05:37:43" u="1"/>
        <s v="Last Sales 201802 : 2018-02-18  ----  m.akhlis -- 19-Feb-2018 05:35:25" u="1"/>
        <s v="***SUB TOTAL 081090***" u="1"/>
        <s v="m.akhlis -- 01-Aug-2017 06:14:49" u="1"/>
        <s v="Last Sales 201911 : 2019-11-11  ----  m.akhlis -- 12-Nov-2019 07:53:49" u="1"/>
        <s v="m.akhlis -- 18-Nov-2017 07:28:42" u="1"/>
        <s v="Last Sales 201807 : 2018-07-15  ----  m.akhlis -- 16-Jul-2018 05:20:05" u="1"/>
        <s v="m.akhlis -- 25-Aug-2017 06:15:54" u="1"/>
        <s v="Last Sales 201901 : 2019-01-14  ----  m.akhlis -- 15-Jan-2019 05:34:03" u="1"/>
        <s v="***SUB TOTAL 081001***" u="1"/>
        <s v="***SUB TOTAL 081011***" u="1"/>
        <s v="m.akhlis -- 07-Nov-2017 06:16:53" u="1"/>
        <s v="Last Sales 201904 : 2019-04-21  ----  m.akhlis -- 22-Apr-2019 05:48:32" u="1"/>
        <s v="Last Sales 202001 : 2020-01-20  ----  m.akhlis -- 21-Jan-2020 09:19:07" u="1"/>
        <s v="Last Sales 201802 : 2018-02-08  ----  m.akhlis -- 09-Feb-2018 04:46:03" u="1"/>
        <s v="Last Sales 202002 : 2020-02-10  ----  m.akhlis -- 11-Feb-2020 08:29:43" u="1"/>
        <s v="Last Sales 201904 : 2019-04-07  ----  m.akhlis -- 08-Apr-2019 05:19:47" u="1"/>
        <s v="***SUB TOTAL 081002***" u="1"/>
        <s v="***SUB TOTAL 081012***" u="1"/>
        <s v="Last Sales 201904 : 2019-04-17  ----  m.akhlis -- 18-Apr-2019 05:39:59" u="1"/>
        <s v="m.akhlis -- 30-Jul-2017 10:17:23" u="1"/>
        <s v="Last Sales 201909 : 2019-09-18  ----  m.akhlis -- 19-Sep-2019 04:44:23" u="1"/>
        <s v="Last Sales 201802 : 2018-02-05  ----  m.akhlis -- 06-Feb-2018 05:38:27" u="1"/>
        <s v="Last Sales 201810 : 2018-10-06  ----  m.akhlis -- 07-Oct-2018 09:22:11" u="1"/>
        <s v="Last Sales 201901 : 2019-01-08  ----  m.akhlis -- 09-Jan-2019 05:41:48" u="1"/>
        <s v="m.akhlis -- 29-Jul-2017 11:36:39" u="1"/>
        <s v="***SUB TOTAL 081003***" u="1"/>
        <s v="***SUB TOTAL 081013***" u="1"/>
        <s v="Last Sales 201905 : 2019-05-12  ----  m.akhlis -- 13-May-2019 05:34:49" u="1"/>
        <s v="Last Sales 201808 : 2018-08-18  ----  m.akhlis -- 19-Aug-2018 05:24:36" u="1"/>
        <s v="Last Sales 201807 : 2018-07-16  ----  m.akhlis -- 17-Jul-2018 05:44:12" u="1"/>
        <s v="***SUB TOTAL 081004***" u="1"/>
        <s v="Last Sales 201707 : 2017-07-12  ----  m.akhlis -- 13-Jul-2017 06:09:15" u="1"/>
        <s v="***SUB TOTAL 081014***" u="1"/>
        <s v="Last Sales 202002 : 2020-02-18  ----  m.akhlis -- 19-Feb-2020 08:33:41" u="1"/>
        <s v="S227 - SPAR SIDOARJO II" u="1"/>
        <s v="Last Sales 201909 : 2019-09-22  ----  m.akhlis -- 23-Sep-2019 05:18:08" u="1"/>
        <s v="Last Sales 201707 : 2017-07-10  ----  m.akhlis -- 11-Jul-2017 06:05:20" u="1"/>
        <s v="Last Sales 201911 : 2019-11-30" u="1"/>
        <s v="Last Sales 201807 : 2018-07-14  ----  m.akhlis -- 15-Jul-2018 05:20:32" u="1"/>
        <s v="Last Sales 201807 : 2018-07-23  ----  m.akhlis -- 24-Jul-2018 05:02:32" u="1"/>
        <s v="Last Sales 201808 : 2018-08-23  ----  m.akhlis -- 24-Aug-2018 05:02:02" u="1"/>
        <s v="***SUB TOTAL 081005***" u="1"/>
        <s v="Last Sales 202003 : 2020-03-03  ----  m.akhlis -- 05-Mar-2020 09:27:15" u="1"/>
        <s v="Last Sales 201802 : 2018-02-21  ----  m.akhlis -- 22-Feb-2018 05:29:22" u="1"/>
        <s v="Last Sales 202001 : 2020-01-21  ----  m.akhlis -- 22-Jan-2020 07:55:32" u="1"/>
        <s v="Last Sales 202003 : 2020-03-29  ----  m.akhlis -- 30-Mar-2020 07:54:27" u="1"/>
        <s v="Last Sales 201706 : 2017-06-15  ----  m.akhlis -- 16-Jun-2017 06:38:46" u="1"/>
        <s v="Last Sales 201810 : 2018-10-08  ----  m.akhlis -- 09-Oct-2018 05:38:37" u="1"/>
        <s v="m.akhlis -- 16-Nov-2017 06:06:45" u="1"/>
        <s v="Last Sales 201802 : 2018-02-19  ----  m.akhlis -- 20-Feb-2018 05:39:31" u="1"/>
        <s v="Last Sales 201908 : 2019-08-30  ----  m.akhlis -- 31-Aug-2019 06:17:23" u="1"/>
        <s v="***SUB TOTAL 081006***" u="1"/>
        <s v="m.akhlis -- 12-Nov-2017 09:31:46" u="1"/>
        <s v="Last Sales 201904 : 2019-04-22  ----  m.akhlis -- 23-Apr-2019 05:34:25" u="1"/>
        <s v="Last Sales 201908 : 2019-08-26  ----  m.akhlis -- 27-Aug-2019 05:14:31" u="1"/>
        <s v="Last Sales 202002 : 2020-02-16  ----  m.akhlis -- 17-Feb-2020 08:28:33" u="1"/>
        <s v="m.akhlis -- 27-Aug-2017 10:58:23" u="1"/>
        <s v="m.akhlis -- 17-Jul-2017 08:58:32" u="1"/>
        <s v="m.akhlis -- 15-Dec-2018 07:29:12" u="1"/>
        <s v="m.akhlis -- 26-Nov-2017 09:06:58" u="1"/>
        <s v="m.akhlis -- 21-Sep-2017 10:25:30" u="1"/>
        <s v="m.akhlis -- 01-Aug-2017 06:13:19" u="1"/>
        <s v="Last Sales 201904 : 2019-04-14  ----  m.akhlis -- 16-Apr-2019 06:03:30" u="1"/>
        <s v="Last Sales 201902 : 2019-02-13  ----  m.akhlis -- 14-Feb-2019 05:20:55" u="1"/>
        <s v="Last Sales 202003 : 2020-03-15  ----  m.akhlis -- 16-Mar-2020 08:06:55" u="1"/>
        <s v="Last Sales 201905 : 2019-05-26  ----  m.akhlis -- 28-May-2019 08:50:55" u="1"/>
        <s v="Last Sales 201707 : 2017-07-06  ----  m.akhlis -- 07-Jul-2017 06:27:23" u="1"/>
        <s v="***SUB TOTAL 081007***" u="1"/>
        <s v="m.akhlis -- 06-Nov-2017 06:17:23" u="1"/>
        <s v="Last Sales 201908 : 2019-08-18  ----  m.akhlis -- 19-Aug-2019 05:29:04" u="1"/>
        <s v="Last Sales 201909 : 2019-09-21  ----  m.akhlis -- 22-Sep-2019 08:27:57" u="1"/>
        <s v="Last Sales 201902 : 2019-02-18  ----  m.akhlis -- 19-Feb-2019 05:43:17" u="1"/>
        <s v="Last Sales 201802 : 2018-02-15  ----  m.akhlis -- 16-Feb-2018 05:26:19" u="1"/>
        <s v="Last Sales 201808 : 2018-08-09  ----  m.akhlis -- 10-Aug-2018 04:53:11" u="1"/>
        <s v="Last Sales 201706 : 2017-06-21  ----  m.akhlis -- 22-Jun-2017 08:00:36" u="1"/>
        <s v="***SUB TOTAL 081008***" u="1"/>
        <s v="m.akhlis -- 03-Aug-2017 06:24:49" u="1"/>
        <s v="m.akhlis -- 11-Dec-2018 05:49:58" u="1"/>
        <s v="Last Sales 201808 : 2018-08-20  ----  m.akhlis -- 21-Aug-2018 04:51:24" u="1"/>
        <s v="m.akhlis -- 14-Dec-2018 05:53:09" u="1"/>
        <s v="Last Sales 201908 : 2019-08-19  ----  m.akhlis -- 20-Aug-2019 05:16:25" u="1"/>
        <s v="m.akhlis -- 14-Sep-2017 06:24:07" u="1"/>
        <s v="Last Sales 201905 : 2019-05-03  ----  m.akhlis -- 05-May-2019 09:33:31" u="1"/>
        <s v="Last Sales 201911 : 2019-11-11  ----  m.akhlis -- 12-Nov-2019 07:53:59" u="1"/>
        <s v="m.akhlis -- 06-Aug-2017 12:37:13" u="1"/>
        <s v="Last Sales 201909 : 2019-09-15  ----  m.akhlis -- 16-Sep-2019 08:44:39" u="1"/>
        <s v="Last Sales 201905 : 2019-05-08  ----  m.akhlis -- 09-May-2019 05:34:52" u="1"/>
        <s v="Last Sales 201901 : 2019-01-14  ----  m.akhlis -- 15-Jan-2019 05:34:13" u="1"/>
        <s v="***SUB TOTAL 081009***" u="1"/>
        <s v="Last Sales 201905 : 2019-05-17  ----  m.akhlis -- 18-May-2019 06:36:51" u="1"/>
        <s v="***SUB TOTAL 081039***" u="1"/>
        <s v="Last Sales 201902 : 2019-02-08  ----  m.akhlis -- 09-Feb-2019 06:24:59" u="1"/>
        <s v="Last Sales 201911 : 2019-11-21  ----  m.akhlis -- 22-Nov-2019 08:18:14" u="1"/>
        <s v="S008 - ROBINSON SABANG" u="1"/>
        <s v="Last Sales 201901 : 2019-01-23  ----  m.akhlis -- 24-Jan-2019 05:36:26" u="1"/>
        <s v="Last Sales 201905 : 2019-05-26  ----  m.akhlis -- 27-May-2019 09:18:51" u="1"/>
        <s v="Last Sales 201909 : 2019-09-24  ----  m.akhlis -- 25-Sep-2019 05:17:03" u="1"/>
        <s v="Last Sales 201904 : 2019-04-21  ----  m.akhlis -- 22-Apr-2019 05:48:42" u="1"/>
        <s v="004-002 LIQUID SOAP" u="1"/>
        <s v="Last Sales 202001 : 2020-01-20  ----  m.akhlis -- 21-Jan-2020 09:19:17" u="1"/>
        <s v="Last Sales 201802 : 2018-02-11  ----  m.akhlis -- 12-Feb-2018 05:23:11" u="1"/>
        <s v="Last Sales 201908 : 2019-08-23  ----  m.akhlis -- 24-Aug-2019 07:03:56" u="1"/>
        <s v="m.akhlis -- 22-Aug-2017 06:17:39" u="1"/>
        <s v="Last Sales 201902 : 2019-02-26  ----  m.akhlis -- 27-Feb-2019 05:39:20" u="1"/>
        <s v="Last Sales 201802 : 2018-02-20  ----  m.akhlis -- 21-Feb-2018 05:25:24" u="1"/>
        <s v="Last Sales 201908 : 2019-08-27  ----  m.akhlis -- 28-Aug-2019 05:34:27" u="1"/>
        <s v="Last Sales 202003 : 2020-03-18  ----  m.akhlis -- 19-Mar-2020 08:02:38" u="1"/>
        <s v="Last Sales 201807 : 2018-07-19  ----  m.akhlis -- 20-Jul-2018 04:49:00" u="1"/>
        <s v="Last Sales 201904 : 2019-04-25  ----  m.akhlis -- 26-Apr-2019 05:39:29" u="1"/>
        <s v="m.akhlis -- 18-Aug-2017 03:59:13" u="1"/>
        <s v="Last Sales 201706 : 2017-06-16  ----  m.akhlis -- 17-Jun-2017 09:09:08" u="1"/>
        <s v="Last Sales 201901 : 2019-01-22  ----  m.akhlis -- 23-Jan-2019 05:09:19" u="1"/>
        <s v="Last Sales 201901 : 2019-01-12  ----  m.akhlis -- 13-Jan-2019 06:55:13" u="1"/>
        <s v="Last Sales 201808 : 2018-08-18  ----  m.akhlis -- 19-Aug-2018 05:24:46" u="1"/>
        <s v="m.akhlis -- 04-Sep-2017 06:22:21" u="1"/>
        <s v="Last Sales 201707 : 2017-07-12  ----  m.akhlis -- 13-Jul-2017 06:09:25" u="1"/>
        <s v="Last Sales 201707 : 2017-07-07  ----  m.akhlis -- 08-Jul-2017 07:33:29" u="1"/>
        <s v="m.akhlis -- 03-Nov-2017 06:37:24" u="1"/>
        <s v="Last Sales 201802 : 2018-02-17  ----  m.akhlis -- 18-Feb-2018 05:45:13" u="1"/>
        <s v="Last Sales 201808 : 2018-08-15  ----  m.akhlis -- 16-Aug-2018 05:52:01" u="1"/>
        <s v="SALES BY STORE ( Bulan/Tahun : &quot;0119&quot; )" u="1"/>
        <s v="Last Sales 201802 : 2018-02-04  ----  m.akhlis -- 05-Feb-2018 09:02:09" u="1"/>
        <s v="Last Sales 201808 : 2018-08-24  ----  m.akhlis -- 25-Aug-2018 07:38:54" u="1"/>
        <s v="Last Sales 201902 : 2019-02-10  ----  m.akhlis -- 11-Feb-2019 05:25:11" u="1"/>
        <s v="Last Sales 201707 : 2017-07-10  ----  m.akhlis -- 11-Jul-2017 06:05:30" u="1"/>
        <s v="m.akhlis -- 25-Aug-2017 06:17:33" u="1"/>
        <s v="Last Sales 201905 : 2019-05-14  ----  m.akhlis -- 15-May-2019 05:41:22" u="1"/>
        <s v="m.akhlis -- 21-Jul-2017 06:26:19" u="1"/>
        <s v="Last Sales 201912 : 2019-12-19  ----  m.akhlis -- 20-Dec-2019 08:27:30" u="1"/>
        <s v="Last Sales 201808 : 2018-08-23  ----  m.akhlis -- 24-Aug-2018 05:02:12" u="1"/>
        <s v="Last Sales 201901 : 2019-01-30  ----  m.akhlis -- 31-Jan-2019 04:51:44" u="1"/>
        <s v="Last Sales 202003 : 2020-03-17  ----  m.akhlis -- 18-Mar-2020 08:01:25" u="1"/>
        <s v="SALES BY STORE ( Bulan/Tahun : &quot;0219&quot; )" u="1"/>
        <s v="m.akhlis -- 12-Aug-2017 11:20:56" u="1"/>
        <s v="Last Sales 201810 : 2018-10-14  ----  m.akhlis -- 15-Oct-2018 05:37:39" u="1"/>
        <s v="m.akhlis -- 13-Sep-2017 06:29:02" u="1"/>
        <s v="003-002 DEO DAN PERFUME" u="1"/>
        <s v="Last Sales 201707 : 2017-07-05  ----  m.akhlis -- 06-Jul-2017 05:14:03" u="1"/>
        <s v="Last Sales 201807 : 2018-07-20  ----  m.akhlis -- 21-Jul-2018 06:04:03" u="1"/>
        <s v="Last Sales 201812 : 2018-12-11  ----  m.akhlis -- 12-Dec-2018 08:29:53" u="1"/>
        <s v="Last Sales 201908 : 2019-08-20  ----  m.akhlis -- 21-Aug-2019 05:17:34" u="1"/>
        <s v="Last Sales 201909 : 2019-09-25  ----  m.akhlis -- 26-Sep-2019 08:13:30" u="1"/>
        <s v="Last Sales 201909 : 2019-09-22  ----  m.akhlis -- 23-Sep-2019 05:19:44" u="1"/>
        <s v="SALES BY STORE ( Bulan/Tahun : &quot;0419&quot; )" u="1"/>
        <s v="Last Sales 201807 : 2018-07-07  ----  m.akhlis -- 08-Jul-2018 06:47:19" u="1"/>
        <s v="Last Sales 202001 : 2020-01-28  ----  m.akhlis -- 29-Jan-2020 08:14:07" u="1"/>
        <s v="m.akhlis -- 29-Nov-2017 05:59:10" u="1"/>
        <s v="Last Sales 201706 : 2017-06-20  ----  m.akhlis -- 21-Jun-2017 09:01:06" u="1"/>
        <s v="Last Sales 201908 : 2019-08-26  ----  m.akhlis -- 27-Aug-2019 05:14:41" u="1"/>
        <s v="m.akhlis -- 06-Sep-2017 06:18:20" u="1"/>
        <s v="Last Sales 202002 : 2020-02-19  ----  m.akhlis -- 20-Feb-2020 08:39:44" u="1"/>
        <s v="Last Sales 201802 : 2018-02-27  ----  m.akhlis -- 28-Feb-2018 05:36:04" u="1"/>
        <s v="SALES BY STORE ( Bulan/Tahun : &quot;0519&quot; )" u="1"/>
        <s v="Last Sales 201904 : 2019-04-14  ----  m.akhlis -- 16-Apr-2019 06:03:40" u="1"/>
        <s v="m.akhlis -- 27-Nov-2017 06:09:22" u="1"/>
        <s v="Last Sales 201912 : 2019-12-10  ----  m.akhlis -- 11-Dec-2019 08:36:22" u="1"/>
        <s v="Last Sales 201902 : 2019-02-20  ----  m.akhlis -- 21-Feb-2019 05:16:16" u="1"/>
        <s v="Last Sales 201909 : 2019-09-10  ----  m.akhlis -- 11-Sep-2019 11:25:21" u="1"/>
        <s v="m.akhlis -- 24-Aug-2017 06:16:34" u="1"/>
        <s v="012-001 OPEN TYPE" u="1"/>
        <s v="m.akhlis -- 19-Aug-2017 10:40:58" u="1"/>
        <s v="Last Sales 201902 : 2019-02-18  ----  m.akhlis -- 19-Feb-2019 05:43:27" u="1"/>
        <s v="Last Sales 201802 : 2018-02-15  ----  m.akhlis -- 16-Feb-2018 05:26:29" u="1"/>
        <s v="SALES BY STORE ( Bulan/Tahun : &quot;0719&quot; )" u="1"/>
        <s v="Last Sales 201802 : 2018-02-06  ----  m.akhlis -- 07-Feb-2018 05:39:32" u="1"/>
        <s v="Last Sales 202002 : 2020-02-16  ----  m.akhlis -- 17-Feb-2020 08:30:27" u="1"/>
        <s v="Last Sales 201808 : 2018-08-25  ----  m.akhlis -- 26-Aug-2018 06:18:24" u="1"/>
        <s v="Last Sales 201902 : 2019-02-21  ----  m.akhlis -- 22-Feb-2019 05:20:39" u="1"/>
        <s v="SALES BY STORE ( Bulan/Tahun : &quot;0819&quot; )" u="1"/>
        <s v="m.akhlis -- 07-Aug-2017 06:19:57" u="1"/>
        <s v="Last Sales 201804 : 2018-04-06  ----  m.akhlis -- 07-Apr-2018 04:57:26" u="1"/>
        <s v="Last Sales 201904 : 2019-04-07  ----  m.akhlis -- 08-Apr-2019 05:18:27" u="1"/>
        <s v="Last Sales 201802 : 2018-02-07  ----  m.akhlis -- 08-Feb-2018 04:43:41" u="1"/>
        <s v="m.akhlis -- 23-Nov-2017 06:09:55" u="1"/>
        <s v="m.akhlis -- 21-Nov-2017 06:10:57" u="1"/>
        <s v="m.akhlis -- 27-Nov-2017 06:11:06" u="1"/>
        <s v="Last Sales 201912 : 2019-12-15  ----  m.akhlis -- 16-Dec-2019 08:11:05" u="1"/>
        <s v="SALES BY STORE ( Bulan/Tahun : &quot;0919&quot; )" u="1"/>
        <s v="Last Sales 201905 : 2019-05-03  ----  m.akhlis -- 05-May-2019 09:33:41" u="1"/>
        <s v="Last Sales 201810 : 2018-10-09  ----  m.akhlis -- 10-Oct-2018 05:36:59" u="1"/>
        <s v="Last Sales 201909 : 2019-09-15  ----  m.akhlis -- 16-Sep-2019 08:44:49" u="1"/>
        <s v="Last Sales 202002 : 2020-02-06  ----  m.akhlis -- 07-Feb-2020 08:11:41" u="1"/>
        <s v="Last Sales 201802 : 2018-02-24  ----  m.akhlis -- 25-Feb-2018 05:45:00" u="1"/>
        <s v="Last Sales 201902 : 2019-02-19  ----  m.akhlis -- 20-Feb-2019 05:29:07" u="1"/>
        <s v="m.akhlis -- 02-Oct-2017 06:30:58" u="1"/>
        <s v="Last Sales 202002 : 2020-02-06  ----  m.akhlis -- 07-Feb-2020 08:11:55" u="1"/>
        <s v="Last Sales 201802 : 2018-02-24  ----  m.akhlis -- 25-Feb-2018 05:45:14" u="1"/>
        <s v="Last Sales 201904 : 2019-04-17  ----  m.akhlis -- 18-Apr-2019 05:39:51" u="1"/>
        <s v="Last Sales 201904 : 2019-04-08  ----  m.akhlis -- 09-Apr-2019 05:27:04" u="1"/>
        <s v="Last Sales 201810 : 2018-10-07  ----  m.akhlis -- 08-Oct-2018 05:34:21" u="1"/>
        <s v="Last Sales 201807 : 2018-07-08  ----  m.akhlis -- 09-Jul-2018 05:03:48" u="1"/>
        <s v="m.akhlis -- 23-Nov-2017 06:11:39" u="1"/>
        <s v="Last Sales 201810 : 2018-10-10  ----  m.akhlis -- 11-Oct-2018 05:59:26" u="1"/>
        <s v="Last Sales 201709 : 2017-09-24  ----  m.akhlis -- 25-Sep-2017 08:31:14" u="1"/>
        <s v="Last Sales 201802 : 2018-02-11  ----  m.akhlis -- 12-Feb-2018 05:23:21" u="1"/>
        <s v="Last Sales 201807 : 2018-07-07  ----  m.akhlis -- 08-Jul-2018 06:45:46" u="1"/>
        <s v="Last Sales 201901 : 2019-01-18  ----  m.akhlis -- 19-Jan-2019 06:15:45" u="1"/>
        <s v="001-001 SHAMPOO AND CONDITIONER" u="1"/>
        <s v="m.akhlis -- 05-Aug-2017 10:36:10" u="1"/>
        <s v="Last Sales 201901 : 2019-01-22  ----  m.akhlis -- 23-Jan-2019 05:09:01" u="1"/>
        <s v="m.akhlis -- 07-Sep-2017 06:18:17" u="1"/>
        <s v="m.akhlis -- 20-Jul-2017 06:23:33" u="1"/>
        <s v="Last Sales 202001 : 2020-01-07  ----  m.akhlis -- 08-Jan-2020 08:09:53" u="1"/>
        <s v="Last Sales 202002 : 2020-02-05  ----  m.akhlis -- 06-Feb-2020 08:24:32" u="1"/>
        <s v="m.akhlis -- 29-Jul-2017 11:36:59" u="1"/>
        <s v="Last Sales 202001 : 2020-01-04  ----  m.akhlis -- 06-Jan-2020 08:00:07" u="1"/>
        <s v="m.akhlis -- 15-Aug-2017 06:22:13" u="1"/>
        <s v="Last Sales 201911 : 2019-11-25  ----  m.akhlis -- 26-Nov-2019 08:21:15" u="1"/>
        <s v="Last Sales 202003 : 2020-03-05  ----  m.akhlis -- 06-Mar-2020 08:20:53" u="1"/>
        <s v="Last Sales 202003 : 2020-03-09  ----  m.akhlis -- 10-Mar-2020 08:23:59" u="1"/>
        <s v="Last Sales 201706 : 2017-06-16  ----  m.akhlis -- 17-Jun-2017 09:09:18" u="1"/>
        <s v="Last Sales 201901 : 2019-01-12  ----  m.akhlis -- 13-Jan-2019 06:55:23" u="1"/>
        <s v="Last Sales 201911 : 2019-11-25  ----  m.akhlis -- 26-Nov-2019 08:21:29" u="1"/>
        <s v="Last Sales 202002 : 2020-02-25  ----  m.akhlis -- 26-Feb-2020 07:54:08" u="1"/>
        <s v="m.akhlis -- 13-Nov-2017 06:17:20" u="1"/>
        <s v="Last Sales 201912 : 2019-12-04  ----  m.akhlis -- 05-Dec-2019 08:45:22" u="1"/>
        <s v="Last Sales 202002 : 2020-02-23  ----  m.akhlis -- 24-Feb-2020 08:44:04" u="1"/>
        <s v="Last Sales 201908 : 2019-08-06  ----  m.akhlis -- 07-Aug-2019 08:47:02" u="1"/>
        <s v="Last Sales 201802 : 2018-02-04  ----  m.akhlis -- 05-Feb-2018 09:02:19" u="1"/>
        <s v="Last Sales 201802 : 2018-02-19  ----  m.akhlis -- 20-Feb-2018 05:38:25" u="1"/>
        <s v="Last Sales 201807 : 2018-07-29  ----  m.akhlis -- 30-Jul-2018 05:01:44" u="1"/>
        <s v="m.akhlis -- 13-Aug-2017 09:52:35" u="1"/>
        <s v="Last Sales 201905 : 2019-05-14  ----  m.akhlis -- 15-May-2019 05:41:32" u="1"/>
        <s v="Last Sales 201807 : 2018-07-13  ----  m.akhlis -- 14-Jul-2018 05:36:56" u="1"/>
        <s v="Last Sales 201808 : 2018-08-23  ----  m.akhlis -- 24-Aug-2018 05:02:22" u="1"/>
        <s v="Last Sales 201901 : 2019-01-30  ----  m.akhlis -- 31-Jan-2019 04:51:54" u="1"/>
        <s v="m.akhlis -- 17-Jul-2017 08:57:26" u="1"/>
        <s v="Last Sales 201808 : 2018-08-26  ----  m.akhlis -- 27-Aug-2018 05:19:33" u="1"/>
        <s v="Last Sales 201808 : 2018-08-05  ----  m.akhlis -- 06-Aug-2018 05:07:31" u="1"/>
        <s v="Last Sales 202003 : 2020-03-03  ----  m.akhlis -- 05-Mar-2020 09:27:49" u="1"/>
        <s v="Last Sales 201908 : 2019-08-24  ----  m.akhlis -- 25-Aug-2019 07:03:35" u="1"/>
        <s v="Last Sales 201808 : 2018-08-05  ----  m.akhlis -- 06-Aug-2018 05:07:45" u="1"/>
        <s v="Last Sales 201909 : 2019-09-25  ----  m.akhlis -- 26-Sep-2019 08:13:40" u="1"/>
        <s v="m.akhlis -- 06-Nov-2017 06:16:17" u="1"/>
        <s v="m.akhlis -- 11-Sep-2017 06:19:22" u="1"/>
        <s v="Last Sales 202001 : 2020-01-28  ----  m.akhlis -- 29-Jan-2020 08:14:17" u="1"/>
        <s v="Last Sales 201807 : 2018-07-20  ----  m.akhlis -- 21-Jul-2018 06:04:27" u="1"/>
        <s v="Last Sales 201802 : 2018-02-27  ----  m.akhlis -- 28-Feb-2018 05:36:14" u="1"/>
        <s v="SALES BY STORE ( Bulan/Tahun : &quot;0617&quot; )" u="1"/>
        <s v="Last Sales 201808 : 2018-08-25  ----  m.akhlis -- 26-Aug-2018 06:17:08" u="1"/>
        <s v="Last Sales 201904 : 2019-04-16  ----  m.akhlis -- 17-Apr-2019 06:55:52" u="1"/>
        <s v="Last Sales 201904 : 2019-04-14  ----  m.akhlis -- 16-Apr-2019 06:03:50" u="1"/>
        <s v="Last Sales 201802 : 2018-02-13  ----  m.akhlis -- 14-Feb-2018 05:36:20" u="1"/>
        <s v="Last Sales 202001 : 2020-01-08  ----  m.akhlis -- 09-Jan-2020 08:15:31" u="1"/>
        <s v="SALES BY STORE ( Bulan/Tahun : &quot;0717&quot; )" u="1"/>
        <s v="Last Sales 201909 : 2019-09-10  ----  m.akhlis -- 11-Sep-2019 11:25:31" u="1"/>
        <s v="m.akhlis -- 06-Aug-2017 12:36:07" u="1"/>
        <s v="Last Sales 201904 : 2019-04-23  ----  m.akhlis -- 24-Apr-2019 05:37:13" u="1"/>
        <s v="m.akhlis -- 18-Sep-2017 06:20:52" u="1"/>
        <s v="Last Sales 201808 : 2018-08-17  ----  m.akhlis -- 18-Aug-2018 06:28:25" u="1"/>
        <s v="Last Sales 202001 : 2020-01-27  ----  m.akhlis -- 28-Jan-2020 08:17:43" u="1"/>
        <s v="SALES BY STORE ( Bulan/Tahun : &quot;0817&quot; )" u="1"/>
        <s v="Last Sales 201909 : 2019-09-10  ----  m.akhlis -- 11-Sep-2019 11:25:45" u="1"/>
        <s v="m.akhlis -- 24-Aug-2017 06:16:58" u="1"/>
        <s v="m.akhlis -- 06-Nov-2017 06:17:57" u="1"/>
        <s v="m.akhlis -- 15-Nov-2017 05:55:01" u="1"/>
        <s v="SALES BY STORE ( Bulan/Tahun : &quot;0917&quot; )" u="1"/>
        <s v="Last Sales 201901 : 2019-01-29  ----  m.akhlis -- 30-Jan-2019 05:29:15" u="1"/>
        <s v="Last Sales 201802 : 2018-02-07  ----  m.akhlis -- 08-Feb-2018 04:43:51" u="1"/>
        <s v="m.akhlis -- 30-Sep-2017 09:23:18" u="1"/>
        <s v="m.akhlis -- 30-Jul-2017 10:16:13" u="1"/>
        <s v="Last Sales 201808 : 2018-08-22  ----  m.akhlis -- 23-Aug-2018 05:36:52" u="1"/>
        <s v="Last Sales 201909 : 2019-09-15  ----  m.akhlis -- 16-Sep-2019 08:44:59" u="1"/>
        <s v="Last Sales 201810 : 2018-10-07  ----  m.akhlis -- 08-Oct-2018 05:33:19" u="1"/>
        <s v="Last Sales 201902 : 2019-02-19  ----  m.akhlis -- 20-Feb-2019 05:29:17" u="1"/>
        <s v="Last Sales 202002 : 2020-02-09  ----  m.akhlis -- 10-Feb-2020 08:32:03" u="1"/>
        <s v="Last Sales 201706 : 2017-06-11  ----  m.akhlis -- 12-Jun-2017 06:11:34" u="1"/>
        <s v="m.akhlis -- 30-Sep-2017 09:24:30" u="1"/>
        <s v="Last Sales 201902 : 2019-02-14  ----  m.akhlis -- 15-Feb-2019 05:28:25" u="1"/>
        <s v="m.akhlis -- 31-Jul-2017 06:20:16" u="1"/>
        <s v="Last Sales 201706 : 2017-06-07  ----  m.akhlis -- 08-Jun-2017 05:56:49" u="1"/>
        <s v="Last Sales 201706 : 2017-06-13  ----  m.akhlis -- 15-Jun-2017 09:28:31" u="1"/>
        <s v="Last Sales 201706 : 2017-06-28  ----  m.akhlis -- 29-Jun-2017 09:20:30" u="1"/>
        <s v="Last Sales 201909 : 2019-09-17  ----  m.akhlis -- 18-Sep-2019 05:05:29" u="1"/>
        <s v="Last Sales 201905 : 2019-05-27  ----  m.akhlis -- 29-May-2019 09:04:23" u="1"/>
        <s v="Last Sales 201807 : 2018-07-31  ----  m.akhlis -- 01-Aug-2018 04:42:26" u="1"/>
        <s v="Last Sales 201810 : 2018-10-10  ----  m.akhlis -- 11-Oct-2018 05:59:36" u="1"/>
        <s v="Last Sales 201709 : 2017-09-24  ----  m.akhlis -- 25-Sep-2017 08:31:24" u="1"/>
        <s v="m.akhlis -- 01-Aug-2017 06:15:08" u="1"/>
        <s v="Last Sales 201706 : 2017-06-13  ----  m.akhlis -- 15-Jun-2017 09:28:59" u="1"/>
        <s v="Last Sales 201902 : 2019-02-23  ----  m.akhlis -- 24-Feb-2019 09:02:30" u="1"/>
        <s v="Last Sales 202003 : 2020-03-09  ----  m.akhlis -- 10-Mar-2020 08:23:41" u="1"/>
        <s v="Last Sales 201905 : 2019-05-18  ----  m.akhlis -- 19-May-2019 06:15:01" u="1"/>
        <s v="Merch2 081006 - DENTAL CARE AND MOUTH TREATMEN" u="1"/>
        <s v="Last Sales 202002 : 2020-02-05  ----  m.akhlis -- 06-Feb-2020 08:24:42" u="1"/>
        <s v="Last Sales 202003 : 2020-03-18  ----  m.akhlis -- 19-Mar-2020 08:02:58" u="1"/>
        <s v="Last Sales 201802 : 2018-02-17  ----  m.akhlis -- 18-Feb-2018 05:44:07" u="1"/>
        <s v="Last Sales 201807 : 2018-07-05  ----  m.akhlis -- 06-Jul-2018 05:31:27" u="1"/>
        <s v="Last Sales 201902 : 2019-02-08  ----  m.akhlis -- 09-Feb-2019 06:25:08" u="1"/>
        <s v="Last Sales 201905 : 2019-05-26  ----  m.akhlis -- 27-May-2019 09:19:00" u="1"/>
        <s v="Last Sales 201807 : 2018-07-19  ----  m.akhlis -- 20-Jul-2018 04:49:34" u="1"/>
        <s v="Last Sales 201808 : 2018-08-15  ----  m.akhlis -- 16-Aug-2018 05:51:09" u="1"/>
        <s v="Last Sales 201802 : 2018-02-04  ----  m.akhlis -- 05-Feb-2018 09:02:01" u="1"/>
        <s v="Last Sales 201901 : 2019-01-10  ----  m.akhlis -- 11-Jan-2019 05:39:34" u="1"/>
        <s v="Last Sales 201905 : 2019-05-11  ----  m.akhlis -- 12-May-2019 10:32:32" u="1"/>
        <s v="Last Sales 201901 : 2019-01-12  ----  m.akhlis -- 13-Jan-2019 06:55:33" u="1"/>
        <s v="Last Sales 201902 : 2019-02-15  ----  m.akhlis -- 16-Feb-2019 07:37:16" u="1"/>
        <s v="090-020 CONSINYASI" u="1"/>
        <s v="Last Sales 201807 : 2018-07-05  ----  m.akhlis -- 06-Jul-2018 05:26:44" u="1"/>
        <s v="Last Sales 201904 : 2019-04-11  ----  m.akhlis -- 12-Apr-2019 06:09:08" u="1"/>
        <s v="Last Sales 202001 : 2020-01-30  ----  m.akhlis -- 31-Jan-2020 08:22:32" u="1"/>
        <s v="m.akhlis -- 28-Nov-2017 06:21:47" u="1"/>
        <s v="Last Sales 201808 : 2018-08-18  ----  m.akhlis -- 19-Aug-2018 05:29:20" u="1"/>
        <s v="Last Sales 201912 : 2019-12-04  ----  m.akhlis -- 05-Dec-2019 08:45:46" u="1"/>
        <s v="Last Sales 201908 : 2019-08-03  ----  m.akhlis -- 05-Aug-2019 05:17:23" u="1"/>
        <s v="Last Sales 201908 : 2019-08-13  ----  m.akhlis -- 14-Aug-2019 05:19:22" u="1"/>
        <s v="Last Sales 201802 : 2018-02-04  ----  m.akhlis -- 05-Feb-2018 09:02:29" u="1"/>
        <s v="Last Sales 201802 : 2018-02-19  ----  m.akhlis -- 20-Feb-2018 05:38:35" u="1"/>
        <s v="Last Sales 202001 : 2020-01-15  ----  m.akhlis -- 16-Jan-2020 08:21:41" u="1"/>
        <s v="m.akhlis -- 02-Aug-2017 06:29:50" u="1"/>
        <s v="Last Sales 201905 : 2019-05-14  ----  m.akhlis -- 15-May-2019 05:41:42" u="1"/>
        <s v="Last Sales 201908 : 2019-08-06  ----  m.akhlis -- 07-Aug-2019 08:47:26" u="1"/>
        <s v="m.akhlis -- 02-Aug-2017 06:30:08" u="1"/>
        <s v="m.akhlis -- 26-Aug-2017 10:19:29" u="1"/>
        <s v="Last Sales 201905 : 2019-05-22  ----  m.akhlis -- 23-May-2019 08:59:45" u="1"/>
        <s v="Last Sales 201808 : 2018-08-13  ----  m.akhlis -- 14-Aug-2018 04:56:49" u="1"/>
        <s v="m.akhlis -- 14-Aug-2017 06:21:10" u="1"/>
        <s v="Last Sales 201802 : 2018-02-25  ----  m.akhlis -- 26-Feb-2018 05:45:07" u="1"/>
        <s v="Last Sales 202003 : 2020-03-03  ----  m.akhlis -- 05-Mar-2020 09:27:59" u="1"/>
        <s v="Last Sales 201908 : 2019-08-17  ----  m.akhlis -- 18-Aug-2019 07:51:48" u="1"/>
        <s v="Last Sales 201908 : 2019-08-24  ----  m.akhlis -- 25-Aug-2019 07:03:45" u="1"/>
        <s v="Last Sales 201706 : 2017-06-08  ----  m.akhlis -- 09-Jun-2017 05:57:30" u="1"/>
        <s v="Last Sales 201902 : 2019-02-11  ----  m.akhlis -- 12-Feb-2019 05:28:13" u="1"/>
        <s v="m.akhlis -- 06-Sep-2017 06:18:40" u="1"/>
        <s v="Last Sales 201911 : 2019-11-28  ----  m.akhlis -- 29-Nov-2019 08:41:32" u="1"/>
        <s v="Last Sales 201904 : 2019-04-18  ----  m.akhlis -- 19-Apr-2019 06:49:09" u="1"/>
        <s v="Last Sales 201902 : 2019-02-24  ----  m.akhlis -- 25-Feb-2019 05:22:26" u="1"/>
        <s v="Last Sales 201908 : 2019-08-21  ----  m.akhlis -- 22-Aug-2019 05:31:14" u="1"/>
        <s v="Last Sales 201908 : 2019-08-16  ----  m.akhlis -- 17-Aug-2019 06:24:13" u="1"/>
        <s v="m.akhlis -- 09-Sep-2017 10:02:12" u="1"/>
        <s v="Last Sales 201807 : 2018-07-08  ----  m.akhlis -- 09-Jul-2018 05:06:53" u="1"/>
        <s v="Last Sales 201908 : 2019-08-05  ----  m.akhlis -- 06-Aug-2019 05:46:27" u="1"/>
        <s v="Last Sales 201706 : 2017-06-08  ----  m.akhlis -- 09-Jun-2017 05:57:58" u="1"/>
        <s v="Last Sales 201810 : 2018-10-09  ----  m.akhlis -- 10-Oct-2018 05:35:39" u="1"/>
        <s v="Last Sales 201808 : 2018-08-21  ----  m.akhlis -- 22-Aug-2018 06:37:22" u="1"/>
        <s v="Last Sales 201707 : 2017-07-04  ----  m.akhlis -- 05-Jul-2017 06:27:00" u="1"/>
        <s v="Last Sales 201706 : 2017-06-15  ----  m.akhlis -- 16-Jun-2017 06:39:05" u="1"/>
        <s v="m.akhlis -- 23-Aug-2017 06:28:19" u="1"/>
        <s v="Last Sales 201905 : 2019-05-05  ----  m.akhlis -- 06-May-2019 05:35:03" u="1"/>
        <s v="Last Sales 201802 : 2018-02-18  ----  m.akhlis -- 19-Feb-2018 05:35:51" u="1"/>
        <s v="Last Sales 201810 : 2018-10-11  ----  m.akhlis -- 12-Oct-2018 05:32:51" u="1"/>
        <s v="Last Sales 201911 : 2019-11-21  ----  m.akhlis -- 22-Nov-2019 08:17:18" u="1"/>
        <s v="Last Sales 202001 : 2020-01-16  ----  m.akhlis -- 17-Jan-2020 07:55:13" u="1"/>
        <s v="Last Sales 201807 : 2018-07-22  ----  m.akhlis -- 23-Jul-2018 05:31:27" u="1"/>
        <s v="Last Sales 201807 : 2018-07-07  ----  m.akhlis -- 08-Jul-2018 06:44:26" u="1"/>
        <s v="Last Sales 201901 : 2019-01-29  ----  m.akhlis -- 30-Jan-2019 05:29:25" u="1"/>
        <s v="Last Sales 201901 : 2019-01-29  ----  m.akhlis -- 30-Jan-2019 05:29:39" u="1"/>
        <s v="m.akhlis -- 31-Aug-2017 06:24:37" u="1"/>
        <s v="Last Sales 201706 : 2017-06-30" u="1"/>
        <s v="Last Sales 201901 : 2019-01-25  ----  m.akhlis -- 26-Jan-2019 06:26:47" u="1"/>
        <s v="m.akhlis -- 19-Dec-2018 05:37:01" u="1"/>
        <s v="Last Sales 202002 : 2020-02-26  ----  m.akhlis -- 27-Feb-2020 08:35:28" u="1"/>
        <s v="Last Sales 201808 : 2018-08-10  ----  m.akhlis -- 11-Aug-2018 05:36:24" u="1"/>
        <s v="S042 - ROBINSON CIJANTUNG" u="1"/>
        <s v="Last Sales 201706 : 2017-06-13  ----  m.akhlis -- 15-Jun-2017 09:28:41" u="1"/>
        <s v="Last Sales 201810 : 2018-10-05  ----  m.akhlis -- 06-Oct-2018 07:43:38" u="1"/>
        <s v="Last Sales 201901 : 2019-01-26  ----  m.akhlis -- 27-Jan-2019 06:10:57" u="1"/>
        <s v="Last Sales 201909 : 2019-09-06  ----  m.akhlis -- 07-Sep-2019 06:13:35" u="1"/>
        <s v="Last Sales 201707 : 2017-07-07  ----  m.akhlis -- 08-Jul-2017 07:32:05" u="1"/>
        <s v="Last Sales 201709 : 2017-09-06  ----  m.akhlis -- 08-Sep-2017 09:14:30" u="1"/>
        <s v="Last Sales 201912 : 2019-12-09  ----  m.akhlis -- 10-Dec-2019 08:25:09" u="1"/>
        <s v="Last Sales 201706 : 2017-06-21  ----  m.akhlis -- 22-Jun-2017 08:01:09" u="1"/>
        <s v="Last Sales 201807 : 2018-07-11  ----  m.akhlis -- 12-Jul-2018 05:10:16" u="1"/>
        <s v="Last Sales 201905 : 2019-05-27  ----  m.akhlis -- 29-May-2019 09:04:47" u="1"/>
        <s v="Last Sales 201908 : 2019-08-28  ----  m.akhlis -- 29-Aug-2019 05:06:49" u="1"/>
        <s v="m.akhlis -- 19-Sep-2017 06:28:26" u="1"/>
        <s v="m.akhlis -- 13-Nov-2017 06:16:14" u="1"/>
        <s v="Last Sales 202002 : 2020-02-05  ----  m.akhlis -- 06-Feb-2020 08:24:52" u="1"/>
        <s v="Last Sales 201902 : 2019-02-23  ----  m.akhlis -- 24-Feb-2019 09:02:54" u="1"/>
        <s v="m.akhlis -- 04-Sep-2017 06:21:39" u="1"/>
        <s v="Last Sales 201706 : 2017-06-28  ----  m.akhlis -- 29-Jun-2017 09:39:26" u="1"/>
        <s v="Last Sales 201902 : 2019-02-08  ----  m.akhlis -- 09-Feb-2019 06:25:18" u="1"/>
        <s v="Last Sales 201807 : 2018-07-26  ----  m.akhlis -- 27-Jul-2018 05:18:43" u="1"/>
        <s v="Last Sales 201808 : 2018-08-15  ----  m.akhlis -- 16-Aug-2018 05:51:19" u="1"/>
        <s v="Last Sales 201706 : 2017-06-16  ----  m.akhlis -- 17-Jun-2017 09:09:38" u="1"/>
        <s v="Last Sales 201905 : 2019-05-08  ----  m.akhlis -- 09-May-2019 05:35:39" u="1"/>
        <s v="Last Sales 202002 : 2020-02-25  ----  m.akhlis -- 26-Feb-2020 07:54:28" u="1"/>
        <s v="Last Sales 201807 : 2018-07-13  ----  m.akhlis -- 14-Jul-2018 05:41:59" u="1"/>
        <s v="m.akhlis -- 26-Aug-2017 10:19:11" u="1"/>
        <s v="Last Sales 201908 : 2019-08-25  ----  m.akhlis -- 26-Aug-2019 05:09:36" u="1"/>
        <s v="Last Sales 202003 : 2020-03-17  ----  m.akhlis -- 18-Mar-2020 08:01:41" u="1"/>
        <s v="Last Sales 201905 : 2019-05-14  ----  m.akhlis -- 15-May-2019 05:41:52" u="1"/>
        <s v="Last Sales 201908 : 2019-08-03  ----  m.akhlis -- 05-Aug-2019 05:17:47" u="1"/>
        <s v="Last Sales 201802 : 2018-02-19  ----  m.akhlis -- 20-Feb-2018 05:38:59" u="1"/>
        <s v="m.akhlis -- 17-Sep-2017 11:49:46" u="1"/>
        <s v="Last Sales 201808 : 2018-08-23  ----  m.akhlis -- 24-Aug-2018 05:02:56" u="1"/>
        <s v="Last Sales 201802 : 2018-02-25  ----  m.akhlis -- 26-Feb-2018 05:45:17" u="1"/>
        <s v="Last Sales 201808 : 2018-08-04  ----  m.akhlis -- 05-Aug-2018 08:09:51" u="1"/>
        <s v="m.akhlis -- 17-Dec-2018 05:30:49" u="1"/>
        <s v="002-004 COTTON" u="1"/>
        <s v="Last Sales 202001 : 2020-01-31" u="1"/>
        <s v="Last Sales 201808 : 2018-08-20  ----  m.akhlis -- 21-Aug-2018 04:50:10" u="1"/>
        <s v="Last Sales 201706 : 2017-06-08  ----  m.akhlis -- 09-Jun-2017 05:57:40" u="1"/>
        <s v="m.akhlis -- 30-Nov-2017 06:11:32" u="1"/>
        <s v="S050 - ROBINSON UJUNG PANDANG" u="1"/>
        <s v="Last Sales 202001 : 2020-01-28  ----  m.akhlis -- 29-Jan-2020 08:14:37" u="1"/>
        <s v="Last Sales 201802 : 2018-02-12  ----  m.akhlis -- 13-Feb-2018 10:17:49" u="1"/>
        <s v="Last Sales 201902 : 2019-02-12  ----  m.akhlis -- 13-Feb-2019 05:26:37" u="1"/>
        <s v="Last Sales 201904 : 2019-04-06  ----  m.akhlis -- 07-Apr-2019 07:39:16" u="1"/>
        <s v="Last Sales 201908 : 2019-08-21  ----  m.akhlis -- 22-Aug-2019 05:31:24" u="1"/>
        <s v="Last Sales 201908 : 2019-08-16  ----  m.akhlis -- 17-Aug-2019 06:24:23" u="1"/>
        <s v="Last Sales 201911 : 2019-11-28  ----  m.akhlis -- 29-Nov-2019 08:41:56" u="1"/>
        <s v="Last Sales 201707 : 2017-07-21  ----  m.akhlis -- 22-Jul-2017 07:58:04" u="1"/>
        <s v="m.akhlis -- 07-Nov-2017 06:19:05" u="1"/>
        <s v="Last Sales 202001 : 2020-01-08  ----  m.akhlis -- 09-Jan-2020 08:15:51" u="1"/>
        <s v="Last Sales 201901 : 2019-01-13  ----  m.akhlis -- 14-Jan-2019 05:15:14" u="1"/>
        <s v="Last Sales 201902 : 2019-02-18  ----  m.akhlis -- 19-Feb-2019 05:43:57" u="1"/>
        <s v="Last Sales 201808 : 2018-08-21  ----  m.akhlis -- 22-Aug-2018 06:37:46" u="1"/>
        <s v="S099 - SPAR GARUT" u="1"/>
        <s v="Last Sales 201802 : 2018-02-24  ----  m.akhlis -- 25-Feb-2018 05:44:04" u="1"/>
        <s v="Last Sales 201807 : 2018-07-14  ----  m.akhlis -- 15-Jul-2018 05:21:29" u="1"/>
        <s v="Last Sales 201909 : 2019-09-20  ----  m.akhlis -- 21-Sep-2019 05:51:52" u="1"/>
        <s v="Last Sales 201707 : 2017-07-09  ----  m.akhlis -- 10-Jul-2017 06:14:26" u="1"/>
        <s v="Last Sales 201905 : 2019-05-05  ----  m.akhlis -- 06-May-2019 05:35:13" u="1"/>
        <s v="Last Sales 201808 : 2018-08-09  ----  m.akhlis -- 10-Aug-2018 04:53:51" u="1"/>
        <s v="Last Sales 201808 : 2018-08-17  ----  m.akhlis -- 18-Aug-2018 06:28:59" u="1"/>
        <s v="Last Sales 201908 : 2019-08-19  ----  m.akhlis -- 20-Aug-2019 05:16:51" u="1"/>
        <s v="Last Sales 201912 : 2019-12-15  ----  m.akhlis -- 16-Dec-2019 08:11:35" u="1"/>
        <s v="Last Sales 201807 : 2018-07-15  ----  m.akhlis -- 16-Jul-2018 05:20:41" u="1"/>
        <s v="Last Sales 201808 : 2018-08-30  ----  m.akhlis -- 31-Aug-2018 05:21:16" u="1"/>
        <s v="m.akhlis -- 15-Nov-2017 05:55:49" u="1"/>
        <s v="Last Sales 201808 : 2018-08-12  ----  m.akhlis -- 13-Aug-2018 05:12:21" u="1"/>
        <s v="Last Sales 201901 : 2019-01-25  ----  m.akhlis -- 26-Jan-2019 06:26:57" u="1"/>
        <s v="Last Sales 201909 : 2019-09-18  ----  m.akhlis -- 19-Sep-2019 04:43:47" u="1"/>
        <s v="m.akhlis -- 23-Nov-2017 06:11:55" u="1"/>
        <s v="m.akhlis -- 16-Dec-2018 06:54:17" u="1"/>
        <s v="Last Sales 201706 : 2017-06-13  ----  m.akhlis -- 15-Jun-2017 09:28:51" u="1"/>
        <s v="Last Sales 201909 : 2019-09-19  ----  m.akhlis -- 20-Sep-2019 04:44:44" u="1"/>
        <s v="Last Sales 201904 : 2019-04-08  ----  m.akhlis -- 09-Apr-2019 05:27:34" u="1"/>
        <s v="Last Sales 201707 : 2017-07-12  ----  m.akhlis -- 13-Jul-2017 06:08:11" u="1"/>
        <s v="Last Sales 201808 : 2018-08-10  ----  m.akhlis -- 11-Aug-2018 05:36:48" u="1"/>
        <s v="m.akhlis -- 04-Sep-2017 06:21:21" u="1"/>
        <s v="Last Sales 201709 : 2017-09-06  ----  m.akhlis -- 08-Sep-2017 09:14:40" u="1"/>
        <s v="Last Sales 201908 : 2019-08-27  ----  m.akhlis -- 28-Aug-2019 05:34:53" u="1"/>
        <s v="S048 - RAMAYANA LAMPUNG" u="1"/>
        <s v="Last Sales 201810 : 2018-10-11  ----  m.akhlis -- 12-Oct-2018 05:33:18" u="1"/>
        <s v="Last Sales 202001 : 2020-01-12  ----  m.akhlis -- 13-Jan-2020 08:26:21" u="1"/>
        <s v="Last Sales 201909 : 2019-09-23  ----  m.akhlis -- 24-Sep-2019 05:01:14" u="1"/>
        <s v="m.akhlis -- 04-Nov-2017 11:34:44" u="1"/>
        <s v="Last Sales 201808 : 2018-08-19  ----  m.akhlis -- 20-Aug-2018 05:49:10" u="1"/>
        <s v="Last Sales 201902 : 2019-02-08  ----  m.akhlis -- 09-Feb-2019 06:25:28" u="1"/>
        <s v="Last Sales 201905 : 2019-05-17  ----  m.akhlis -- 18-May-2019 06:37:34" u="1"/>
        <s v="m.akhlis -- 27-Jul-2017 06:22:26" u="1"/>
        <s v="Last Sales 201706 : 2017-06-16  ----  m.akhlis -- 17-Jun-2017 09:09:48" u="1"/>
        <s v="Last Sales 201706 : 2017-06-18  ----  m.akhlis -- 19-Jun-2017 06:31:56" u="1"/>
        <s v="Last Sales 201911 : 2019-11-25  ----  m.akhlis -- 26-Nov-2019 08:21:59" u="1"/>
        <s v="m.akhlis -- 28-Aug-2017 07:09:06" u="1"/>
        <s v="Last Sales 201807 : 2018-07-04  ----  m.akhlis -- 05-Jul-2018 10:18:22" u="1"/>
        <s v="Last Sales 201909 : 2019-09-22  ----  m.akhlis -- 23-Sep-2019 05:18:44" u="1"/>
        <s v="Last Sales 201905 : 2019-05-23  ----  m.akhlis -- 24-May-2019 05:37:52" u="1"/>
        <s v="Last Sales 201707 : 2017-07-11  ----  m.akhlis -- 12-Jul-2017 06:07:12" u="1"/>
        <s v="m.akhlis -- 12-Nov-2017 09:30:56" u="1"/>
        <s v="m.akhlis -- 14-Aug-2017 06:20:18" u="1"/>
        <s v="m.akhlis -- 17-Aug-2017 03:57:28" u="1"/>
        <s v="Last Sales 201905 : 2019-05-12  ----  m.akhlis -- 13-May-2019 05:35:00" u="1"/>
        <s v="Last Sales 201909 : 2019-09-25  ----  m.akhlis -- 26-Sep-2019 08:12:44" u="1"/>
        <s v="Last Sales 201909 : 2019-09-26  ----  m.akhlis -- 27-Sep-2019 08:10:44" u="1"/>
        <s v="Last Sales 201908 : 2019-08-30  ----  m.akhlis -- 31-Aug-2019 06:16:47" u="1"/>
        <s v="m.akhlis -- 30-Nov-2017 06:10:16" u="1"/>
        <s v="Last Sales 202003 : 2020-03-18  ----  m.akhlis -- 19-Mar-2020 08:03:07" u="1"/>
        <s v="Last Sales 201802 : 2018-02-20  ----  m.akhlis -- 21-Feb-2018 05:26:07" u="1"/>
        <s v="Last Sales 201802 : 2018-02-10  ----  m.akhlis -- 11-Feb-2018 05:52:02" u="1"/>
        <s v="m.akhlis -- 10-Sep-2017 10:06:42" u="1"/>
        <s v="m.akhlis -- 29-Jul-2017 11:37:18" u="1"/>
        <s v="m.akhlis -- 30-Jul-2017 10:18:16" u="1"/>
        <s v="m.akhlis -- 02-Aug-2017 06:30:28" u="1"/>
        <s v="Last Sales 201911 : 2019-11-14  ----  m.akhlis -- 15-Nov-2019 08:34:23" u="1"/>
        <s v="Last Sales 201810 : 2018-10-06  ----  m.akhlis -- 07-Oct-2018 09:23:04" u="1"/>
        <s v="Last Sales 202003 : 2020-03-05  ----  m.akhlis -- 06-Mar-2020 08:21:12" u="1"/>
        <s v="003-001 COLOGNE" u="1"/>
        <s v="Last Sales 201904 : 2019-04-14  ----  m.akhlis -- 16-Apr-2019 06:02:54" u="1"/>
        <s v="Last Sales 201802 : 2018-02-12  ----  m.akhlis -- 13-Feb-2018 10:17:31" u="1"/>
        <s v="m.akhlis -- 06-Nov-2017 06:16:33" u="1"/>
        <s v="Last Sales 201908 : 2019-08-18  ----  m.akhlis -- 19-Aug-2019 05:28:14" u="1"/>
        <s v="Last Sales 201802 : 2018-02-15  ----  m.akhlis -- 16-Feb-2018 05:25:29" u="1"/>
        <s v="Last Sales 201807 : 2018-07-28  ----  m.akhlis -- 29-Jul-2018 06:19:49" u="1"/>
        <s v="Last Sales 201808 : 2018-08-11  ----  m.akhlis -- 12-Aug-2018 05:56:16" u="1"/>
        <s v="Last Sales 201807 : 2018-07-07  ----  m.akhlis -- 08-Jul-2018 06:47:45" u="1"/>
        <s v="Last Sales 201807 : 2018-07-30  ----  m.akhlis -- 31-Jul-2018 05:04:42" u="1"/>
        <s v="Last Sales 201905 : 2019-05-19  ----  m.akhlis -- 20-May-2019 05:33:32" u="1"/>
        <s v="Last Sales 201807 : 2018-07-06  ----  m.akhlis -- 07-Jul-2018 04:51:01" u="1"/>
        <s v="Last Sales 201706 : 2017-06-27  ----  m.akhlis -- 28-Jun-2017 09:04:48" u="1"/>
        <s v="Last Sales 201709 : 2017-09-06  ----  m.akhlis -- 08-Sep-2017 09:16:23" u="1"/>
        <s v="Last Sales 201807 : 2018-07-16  ----  m.akhlis -- 17-Jul-2018 05:45:05" u="1"/>
        <s v="Last Sales 201807 : 2018-07-22  ----  m.akhlis -- 23-Jul-2018 05:30:07" u="1"/>
        <s v="Last Sales 201707 : 2017-07-13  ----  m.akhlis -- 14-Jul-2017 06:08:08" u="1"/>
        <s v="Last Sales 201802 : 2018-02-12  ----  m.akhlis -- 13-Feb-2018 10:17:59" u="1"/>
        <s v="Last Sales 201808 : 2018-08-20  ----  m.akhlis -- 21-Aug-2018 04:50:34" u="1"/>
        <s v="Last Sales 201911 : 2019-11-27  ----  m.akhlis -- 28-Nov-2019 08:27:09" u="1"/>
        <s v="Last Sales 201807 : 2018-07-06  ----  m.akhlis -- 07-Jul-2018 04:51:15" u="1"/>
        <s v="Last Sales 201904 : 2019-04-06  ----  m.akhlis -- 07-Apr-2019 07:39:26" u="1"/>
        <s v="Last Sales 202001 : 2020-01-15  ----  m.akhlis -- 16-Jan-2020 08:22:04" u="1"/>
        <s v="Last Sales 202001 : 2020-01-23  ----  m.akhlis -- 24-Jan-2020 08:06:04" u="1"/>
        <s v="Last Sales 201905 : 2019-05-21  ----  m.akhlis -- 22-May-2019 09:18:40" u="1"/>
        <s v="m.akhlis -- 06-Aug-2017 12:36:23" u="1"/>
        <s v="Last Sales 201909 : 2019-09-08  ----  m.akhlis -- 09-Sep-2019 05:12:54" u="1"/>
        <s v="Last Sales 201807 : 2018-07-26  ----  m.akhlis -- 27-Jul-2018 05:31:28" u="1"/>
        <s v="Last Sales 201912 : 2019-12-12  ----  m.akhlis -- 13-Dec-2019 08:02:15" u="1"/>
        <s v="Last Sales 201802 : 2018-02-06  ----  m.akhlis -- 07-Feb-2018 05:40:02" u="1"/>
        <s v="Last Sales 201902 : 2019-02-10  ----  m.akhlis -- 11-Feb-2019 05:26:08" u="1"/>
        <s v="Last Sales 202003 : 2020-03-15  ----  m.akhlis -- 16-Mar-2020 08:06:08" u="1"/>
        <s v="Last Sales 201901 : 2019-01-13  ----  m.akhlis -- 14-Jan-2019 05:15:24" u="1"/>
        <s v="Last Sales 202001 : 2020-01-23  ----  m.akhlis -- 24-Jan-2020 08:06:18" u="1"/>
        <s v="m.akhlis -- 01-Oct-2017 10:21:16" u="1"/>
        <s v="Last Sales 201905 : 2019-05-21  ----  m.akhlis -- 22-May-2019 09:18:54" u="1"/>
        <s v="m.akhlis -- 21-Jul-2017 06:28:00" u="1"/>
        <s v="Last Sales 201808 : 2018-08-21  ----  m.akhlis -- 22-Aug-2018 06:37:56" u="1"/>
        <s v="Last Sales 201707 : 2017-07-09  ----  m.akhlis -- 10-Jul-2017 06:14:36" u="1"/>
        <s v="Last Sales 201912 : 2019-12-04  ----  m.akhlis -- 05-Dec-2019 08:47:35" u="1"/>
        <s v="Last Sales 201807 : 2018-07-25  ----  m.akhlis -- 26-Jul-2018 05:08:46" u="1"/>
        <s v="005-004 OTHERS" u="1"/>
        <s v="m.akhlis -- 17-Jul-2017 08:59:11" u="1"/>
        <s v="m.akhlis -- 01-Dec-2017 07:16:35" u="1"/>
        <s v="m.akhlis -- 14-Dec-2018 05:53:59" u="1"/>
        <s v="m.akhlis -- 08-Nov-2017 06:18:41" u="1"/>
        <s v="Last Sales 201911 : 2019-11-06  ----  m.akhlis -- 07-Nov-2019 08:16:47" u="1"/>
        <s v="S077 - ROBINSON BUKIT TINGGI : JAM GADANG" u="1"/>
        <s v="m.akhlis -- 05-Nov-2017 13:35:53" u="1"/>
        <s v="Last Sales 201909 : 2019-09-25  ----  m.akhlis -- 26-Sep-2019 08:14:27" u="1"/>
        <s v="Last Sales 202002 : 2020-02-26  ----  m.akhlis -- 27-Feb-2020 08:35:20" u="1"/>
        <s v="Last Sales 201909 : 2019-09-13  ----  m.akhlis -- 14-Sep-2019 05:44:36" u="1"/>
        <s v="Merch2 081002 - SKIN CARE AND BEAUTY" u="1"/>
        <s v="Last Sales 201807 : 2018-07-03  ----  m.akhlis -- 05-Jul-2018 05:52:16" u="1"/>
        <s v="Last Sales 202001 : 2020-01-27  ----  m.akhlis -- 28-Jan-2020 08:18:02" u="1"/>
        <s v="Last Sales 201902 : 2019-02-09  ----  m.akhlis -- 10-Feb-2019 07:49:47" u="1"/>
        <s v="m.akhlis -- 22-Sep-2017 06:19:20" u="1"/>
        <s v="Last Sales 201905 : 2019-05-10  ----  m.akhlis -- 11-May-2019 07:23:51" u="1"/>
        <s v="Last Sales 201909 : 2019-09-24  ----  m.akhlis -- 25-Sep-2019 05:17:53" u="1"/>
        <s v="Last Sales 201807 : 2018-07-31  ----  m.akhlis -- 01-Aug-2018 04:42:56" u="1"/>
        <s v="Last Sales 201808 : 2018-08-06  ----  m.akhlis -- 07-Aug-2018 04:57:07" u="1"/>
        <s v="Last Sales 201810 : 2018-10-06  ----  m.akhlis -- 07-Oct-2018 09:21:59" u="1"/>
        <s v="Last Sales 201807 : 2018-07-19  ----  m.akhlis -- 20-Jul-2018 04:48:38" u="1"/>
        <s v="m.akhlis -- 07-Sep-2017 06:18:43" u="1"/>
        <s v="Last Sales 201706 : 2017-06-13  ----  m.akhlis -- 14-Jun-2017 11:46:55" u="1"/>
        <s v="Last Sales 202001 : 2020-01-12  ----  m.akhlis -- 13-Jan-2020 08:26:31" u="1"/>
        <s v="013-011 KIDS PERFUME" u="1"/>
        <s v="m.akhlis -- 09-Nov-2017 06:13:42" u="1"/>
        <s v="Last Sales 201912 : 2019-12-18  ----  m.akhlis -- 19-Dec-2019 08:05:44" u="1"/>
        <s v="Last Sales 201902 : 2019-02-07  ----  m.akhlis -- 08-Feb-2019 05:27:38" u="1"/>
        <s v="Last Sales 201912 : 2019-12-04  ----  m.akhlis -- 05-Dec-2019 08:50:45" u="1"/>
        <s v="Last Sales 201902 : 2019-02-08  ----  m.akhlis -- 09-Feb-2019 06:25:38" u="1"/>
        <s v="Last Sales 201902 : 2019-02-10  ----  m.akhlis -- 11-Feb-2019 05:24:35" u="1"/>
        <s v="Last Sales 201808 : 2018-08-29  ----  m.akhlis -- 30-Aug-2018 05:40:26" u="1"/>
        <s v="Last Sales 201905 : 2019-05-17  ----  m.akhlis -- 18-May-2019 06:37:44" u="1"/>
        <s v="Last Sales 201908 : 2019-08-14  ----  m.akhlis -- 15-Aug-2019 04:56:38" u="1"/>
        <s v="m.akhlis -- 20-Nov-2017 06:08:57" u="1"/>
        <s v="Last Sales 201904 : 2019-04-11  ----  m.akhlis -- 12-Apr-2019 06:09:24" u="1"/>
        <s v="Last Sales 202003 : 2020-03-08  ----  m.akhlis -- 09-Mar-2020 08:27:42" u="1"/>
        <s v="Last Sales 202002 : 2020-02-13  ----  m.akhlis -- 14-Feb-2020 08:38:36" u="1"/>
        <s v="Last Sales 202002 : 2020-02-23  ----  m.akhlis -- 24-Feb-2020 08:44:30" u="1"/>
        <s v="Last Sales 201911 : 2019-11-20  ----  m.akhlis -- 21-Nov-2019 08:07:03" u="1"/>
        <s v="Last Sales 201807 : 2018-07-17  ----  m.akhlis -- 18-Jul-2018 05:12:11" u="1"/>
        <s v="Last Sales 201807 : 2018-07-04  ----  m.akhlis -- 05-Jul-2018 10:18:32" u="1"/>
        <s v="m.akhlis -- 01-Dec-2017 07:18:18" u="1"/>
        <s v="Last Sales 201807 : 2018-07-20  ----  m.akhlis -- 21-Jul-2018 06:03:27" u="1"/>
        <s v="Last Sales 201904 : 2019-04-22  ----  m.akhlis -- 23-Apr-2019 05:33:45" u="1"/>
        <s v="Last Sales 201908 : 2019-08-11  ----  m.akhlis -- 12-Aug-2019 04:54:57" u="1"/>
        <s v="Last Sales 201905 : 2019-05-12  ----  m.akhlis -- 13-May-2019 05:35:10" u="1"/>
        <s v="m.akhlis -- 11-Nov-2017 09:42:17" u="1"/>
        <s v="Last Sales 201802 : 2018-02-09  ----  m.akhlis -- 10-Feb-2018 04:48:17" u="1"/>
        <s v="Last Sales 201808 : 2018-08-29  ----  m.akhlis -- 30-Aug-2018 05:41:52" u="1"/>
        <s v="Last Sales 202003 : 2020-03-17  ----  m.akhlis -- 18-Mar-2020 08:05:17" u="1"/>
        <s v="Last Sales 201901 : 2019-01-16  ----  m.akhlis -- 17-Jan-2019 05:32:32" u="1"/>
        <s v="Last Sales 202003 : 2020-03-22  ----  m.akhlis -- 23-Mar-2020 08:12:18" u="1"/>
        <s v="Last Sales 201808 : 2018-08-13  ----  m.akhlis -- 14-Aug-2018 04:52:12" u="1"/>
        <s v="Last Sales 201911 : 2019-11-14  ----  m.akhlis -- 15-Nov-2019 08:34:33" u="1"/>
        <s v="Last Sales 201707 : 2017-07-06  ----  m.akhlis -- 07-Jul-2017 06:26:43" u="1"/>
        <s v="Last Sales 201904 : 2019-04-19  ----  m.akhlis -- 20-Apr-2019 08:59:58" u="1"/>
        <s v="Last Sales 202001 : 2020-01-09  ----  m.akhlis -- 10-Jan-2020 08:29:32" u="1"/>
        <s v="m.akhlis -- 09-Sep-2017 10:01:16" u="1"/>
        <s v="Last Sales 201807 : 2018-07-08  ----  m.akhlis -- 09-Jul-2018 05:05:57" u="1"/>
        <s v="Last Sales 202002 : 2020-02-12  ----  m.akhlis -- 13-Feb-2020 08:37:23" u="1"/>
        <s v="m.akhlis -- 04-Sep-2017 06:23:00" u="1"/>
        <s v="Last Sales 201804 : 2018-04-06  ----  m.akhlis -- 07-Apr-2018 04:56:22" u="1"/>
        <s v="Last Sales 201904 : 2019-04-23  ----  m.akhlis -- 24-Apr-2019 05:36:27" u="1"/>
        <s v="Last Sales 202002 : 2020-02-12  ----  m.akhlis -- 13-Feb-2020 08:37:37" u="1"/>
        <s v="Last Sales 201807 : 2018-07-13  ----  m.akhlis -- 14-Jul-2018 05:37:11" u="1"/>
        <s v="Last Sales 201807 : 2018-07-29  ----  m.akhlis -- 30-Jul-2018 05:02:13" u="1"/>
        <s v="Last Sales 201905 : 2019-05-14  ----  m.akhlis -- 15-May-2019 05:42:01" u="1"/>
        <s v="Last Sales 201911 : 2019-11-27  ----  m.akhlis -- 28-Nov-2019 08:27:19" u="1"/>
        <s v="Last Sales 201908 : 2019-08-21  ----  m.akhlis -- 22-Aug-2019 05:31:44" u="1"/>
        <s v="Last Sales 201908 : 2019-08-16  ----  m.akhlis -- 17-Aug-2019 06:24:43" u="1"/>
        <s v="Last Sales 201902 : 2019-02-13  ----  m.akhlis -- 14-Feb-2019 05:20:04" u="1"/>
        <s v="Last Sales 201807 : 2018-07-09  ----  m.akhlis -- 10-Jul-2018 05:02:29" u="1"/>
        <s v="Merch2 081090 - CONSIGNMENT" u="1"/>
        <s v="Last Sales 201902 : 2019-02-04  ----  m.akhlis -- 05-Feb-2019 08:22:58" u="1"/>
        <s v="m.akhlis -- 15-Nov-2017 05:54:29" u="1"/>
        <s v="Last Sales 201808 : 2018-08-20  ----  m.akhlis -- 21-Aug-2018 04:50:58" u="1"/>
        <s v="Last Sales 202002 : 2020-02-27  ----  m.akhlis -- 28-Feb-2020 08:36:57" u="1"/>
        <s v="Last Sales 201908 : 2019-08-19  ----  m.akhlis -- 20-Aug-2019 05:15:59" u="1"/>
        <s v="Last Sales 201902 : 2019-02-17  ----  m.akhlis -- 18-Feb-2019 05:41:10" u="1"/>
        <s v="Last Sales 201802 : 2018-02-06  ----  m.akhlis -- 07-Feb-2018 05:40:12" u="1"/>
        <s v="Last Sales 201901 : 2019-01-13  ----  m.akhlis -- 14-Jan-2019 05:15:34" u="1"/>
        <s v="Last Sales 201909 : 2019-09-05  ----  m.akhlis -- 06-Sep-2019 05:28:15" u="1"/>
        <s v="Last Sales 201909 : 2019-09-17  ----  m.akhlis -- 18-Sep-2019 05:04:15" u="1"/>
        <s v="Last Sales 202002 : 2020-02-09  ----  m.akhlis -- 10-Feb-2020 08:31:03" u="1"/>
        <s v="m.akhlis -- 14-Dec-2018 05:53:41" u="1"/>
        <s v="Last Sales 201807 : 2018-07-12  ----  m.akhlis -- 13-Jul-2018 04:51:43" u="1"/>
        <s v="Last Sales 201707 : 2017-07-09  ----  m.akhlis -- 10-Jul-2017 06:14:46" u="1"/>
        <s v="Last Sales 201810 : 2018-10-07  ----  m.akhlis -- 08-Oct-2018 05:33:31" u="1"/>
        <s v="Last Sales 202003 : 2020-03-15  ----  m.akhlis -- 16-Mar-2020 08:07:30" u="1"/>
        <s v="m.akhlis -- 22-Sep-2017 06:18:04" u="1"/>
        <s v="Last Sales 201707 : 2017-07-04  ----  m.akhlis -- 05-Jul-2017 06:27:58" u="1"/>
        <s v="Last Sales 201905 : 2019-05-24  ----  m.akhlis -- 25-May-2019 05:57:44" u="1"/>
        <s v="S085 - ROBINSON DURI" u="1"/>
        <s v="Last Sales 201706 : 2017-06-21  ----  m.akhlis -- 22-Jun-2017 07:59:52" u="1"/>
        <s v="Last Sales 201802 : 2018-02-11  ----  m.akhlis -- 12-Feb-2018 05:22:45" u="1"/>
        <s v="Last Sales 201901 : 2019-01-28  ----  m.akhlis -- 29-Jan-2019 05:24:19" u="1"/>
        <s v="Last Sales 201808 : 2018-08-08  ----  m.akhlis -- 09-Aug-2018 04:37:43" u="1"/>
        <s v="Last Sales 201902 : 2019-02-14  ----  m.akhlis -- 15-Feb-2019 05:28:51" u="1"/>
        <s v="Last Sales 202001 : 2020-01-27  ----  m.akhlis -- 28-Jan-2020 08:18:12" u="1"/>
        <s v="Last Sales 201902 : 2019-02-09  ----  m.akhlis -- 10-Feb-2019 07:49:57" u="1"/>
        <s v="Last Sales 201909 : 2019-09-20  ----  m.akhlis -- 21-Sep-2019 05:52:01" u="1"/>
        <s v="m.akhlis -- 18-Sep-2017 06:21:35" u="1"/>
        <s v="Last Sales 202001 : 2020-01-27  ----  m.akhlis -- 28-Jan-2020 08:18:26" u="1"/>
        <s v="m.akhlis -- 01-Aug-2017 06:15:34" u="1"/>
        <s v="m.akhlis -- 13-Nov-2017 06:16:30" u="1"/>
        <s v="Last Sales 201707 : 2017-07-12  ----  m.akhlis -- 13-Jul-2017 06:08:45" u="1"/>
        <s v="Last Sales 201810 : 2018-10-13  ----  m.akhlis -- 14-Oct-2018 07:43:28" u="1"/>
        <s v="S108 - ROBINSON CILILITAN" u="1"/>
        <s v="m.akhlis -- 19-Sep-2017 06:28:56" u="1"/>
        <s v="Last Sales 202001 : 2020-01-08  ----  m.akhlis -- 09-Jan-2020 08:17:40" u="1"/>
        <s v="Last Sales 201808 : 2018-08-15  ----  m.akhlis -- 16-Aug-2018 06:05:28" u="1"/>
        <s v="Last Sales 201901 : 2019-01-25  ----  m.akhlis -- 26-Jan-2019 06:27:06" u="1"/>
        <s v="m.akhlis -- 22-Aug-2017 06:18:00" u="1"/>
        <s v="Last Sales 201706 : 2017-06-11  ----  m.akhlis -- 12-Jun-2017 06:12:17" u="1"/>
        <s v="Last Sales 202003 : 2020-03-08  ----  m.akhlis -- 09-Mar-2020 08:27:52" u="1"/>
        <s v="Last Sales 201902 : 2019-02-10  ----  m.akhlis -- 11-Feb-2019 05:24:59" u="1"/>
        <s v="Last Sales 201909 : 2019-09-24  ----  m.akhlis -- 25-Sep-2019 05:18:06" u="1"/>
        <s v="Last Sales 201908 : 2019-08-15  ----  m.akhlis -- 16-Aug-2019 05:29:52" u="1"/>
        <s v="Last Sales 201908 : 2019-08-27  ----  m.akhlis -- 28-Aug-2019 05:35:02" u="1"/>
        <s v="Last Sales 201802 : 2018-02-27  ----  m.akhlis -- 28-Feb-2018 05:35:10" u="1"/>
        <s v="Last Sales 201904 : 2019-04-22  ----  m.akhlis -- 23-Apr-2019 05:33:55" u="1"/>
        <s v="R44 - RAMAYANA BINTARO PLAZA" u="1"/>
        <s v="Merch2 081009 - SANITARY NAPKINS AND ADULT DIA" u="1"/>
        <s v="Last Sales 201706 : 2017-06-19  ----  m.akhlis -- 20-Jun-2017 05:57:40" u="1"/>
        <s v="Last Sales 201802 : 2018-02-14  ----  m.akhlis -- 15-Feb-2018 05:27:35" u="1"/>
        <s v="Last Sales 201808 : 2018-08-26  ----  m.akhlis -- 27-Aug-2018 05:20:27" u="1"/>
        <s v="Last Sales 201901 : 2019-01-07  ----  m.akhlis -- 08-Jan-2019 05:50:56" u="1"/>
        <s v="m.akhlis -- 11-Sep-2017 06:20:02" u="1"/>
        <s v="m.akhlis -- 03-Aug-2017 06:23:51" u="1"/>
        <s v="m.akhlis -- 23-Aug-2017 06:27:05" u="1"/>
        <s v="Last Sales 201911 : 2019-11-27  ----  m.akhlis -- 28-Nov-2019 08:27:01" u="1"/>
        <s v="Last Sales 201904 : 2019-04-13  ----  m.akhlis -- 15-Apr-2019 06:00:21" u="1"/>
        <s v="Last Sales 201808 : 2018-08-25  ----  m.akhlis -- 26-Aug-2018 06:17:30" u="1"/>
        <s v="Last Sales 201905 : 2019-05-19  ----  m.akhlis -- 20-May-2019 05:33:52" u="1"/>
        <s v="Last Sales 201902 : 2019-02-04  ----  m.akhlis -- 05-Feb-2019 08:22:40" u="1"/>
        <s v="Last Sales 201912 : 2019-12-05  ----  m.akhlis -- 06-Dec-2019 08:58:19" u="1"/>
        <s v="Last Sales 201804 : 2018-04-06  ----  m.akhlis -- 07-Apr-2018 04:56:46" u="1"/>
        <s v="Last Sales 202003 : 2020-03-15  ----  m.akhlis -- 16-Mar-2020 08:06:00" u="1"/>
        <s v="Last Sales 201908 : 2019-08-21  ----  m.akhlis -- 22-Aug-2019 05:31:54" u="1"/>
        <s v="m.akhlis -- 07-Nov-2017 06:19:35" u="1"/>
        <s v="m.akhlis -- 11-Dec-2018 05:50:44" u="1"/>
        <s v="Last Sales 201904 : 2019-04-14  ----  m.akhlis -- 16-Apr-2019 06:03:03" u="1"/>
        <s v="Last Sales 201706 : 2017-06-07  ----  m.akhlis -- 08-Jun-2017 05:55:45" u="1"/>
        <s v="Last Sales 201706 : 2017-06-23  ----  m.akhlis -- 24-Jun-2017 11:34:57" u="1"/>
        <s v="Last Sales 201901 : 2019-01-13  ----  m.akhlis -- 14-Jan-2019 05:15:44" u="1"/>
        <s v="Last Sales 201901 : 2019-01-14  ----  m.akhlis -- 15-Jan-2019 05:33:43" u="1"/>
        <s v="Last Sales 201909 : 2019-09-05  ----  m.akhlis -- 06-Sep-2019 05:28:25" u="1"/>
        <s v="Last Sales 201905 : 2019-05-25  ----  m.akhlis -- 26-May-2019 19:14:22" u="1"/>
        <s v="m.akhlis -- 14-Dec-2018 05:53:51" u="1"/>
        <s v="Last Sales 201807 : 2018-07-23  ----  m.akhlis -- 25-Jul-2018 13:31:01" u="1"/>
        <s v="m.akhlis -- 17-Dec-2018 05:31:08" u="1"/>
        <s v="Last Sales 201905 : 2019-05-05  ----  m.akhlis -- 06-May-2019 05:35:43" u="1"/>
        <s v="Last Sales 201909 : 2019-09-06  ----  m.akhlis -- 07-Sep-2019 06:12:35" u="1"/>
        <s v="Last Sales 201904 : 2019-04-08  ----  m.akhlis -- 09-Apr-2019 05:26:24" u="1"/>
        <s v="Last Sales 201911 : 2019-11-21  ----  m.akhlis -- 22-Nov-2019 08:17:58" u="1"/>
        <s v="Last Sales 201808 : 2018-08-28  ----  m.akhlis -- 29-Aug-2018 05:22:35" u="1"/>
        <s v="Last Sales 201802 : 2018-02-24  ----  m.akhlis -- 25-Feb-2018 05:44:48" u="1"/>
        <s v="Last Sales 201706 : 2017-06-13  ----  m.akhlis -- 15-Jun-2017 09:27:55" u="1"/>
        <s v="Last Sales 201905 : 2019-05-24  ----  m.akhlis -- 25-May-2019 05:57:54" u="1"/>
        <s v="m.akhlis -- 19-Dec-2018 05:36:29" u="1"/>
        <s v="Last Sales 201707 : 2017-07-07  ----  m.akhlis -- 08-Jul-2017 07:31:19" u="1"/>
        <s v="Last Sales 201802 : 2018-02-07  ----  m.akhlis -- 08-Feb-2018 04:43:04" u="1"/>
        <s v="Last Sales 201901 : 2019-01-06  ----  m.akhlis -- 07-Jan-2019 08:28:17" u="1"/>
        <s v="Last Sales 201807 : 2018-07-05  ----  m.akhlis -- 06-Jul-2018 05:30:23" u="1"/>
        <s v="Last Sales 201901 : 2019-01-28  ----  m.akhlis -- 29-Jan-2019 05:24:29" u="1"/>
        <s v="Last Sales 201909 : 2019-09-08  ----  m.akhlis -- 09-Sep-2019 05:13:03" u="1"/>
        <s v="Last Sales 202002 : 2020-02-26  ----  m.akhlis -- 27-Feb-2020 08:35:54" u="1"/>
        <s v="Last Sales 201911 : 2019-11-25  ----  m.akhlis -- 26-Nov-2019 08:20:21" u="1"/>
        <s v="Last Sales 201807 : 2018-07-05  ----  m.akhlis -- 06-Jul-2018 05:30:37" u="1"/>
        <s v="Last Sales 201812 : 2018-12-12  ----  m.akhlis -- 13-Dec-2018 08:30:26" u="1"/>
        <s v="Last Sales 201912 : 2019-12-09  ----  m.akhlis -- 10-Dec-2019 08:25:21" u="1"/>
        <s v="Last Sales 201912 : 2019-12-11  ----  m.akhlis -- 12-Dec-2019 07:55:38" u="1"/>
        <s v="m.akhlis -- 22-Sep-2017 06:19:40" u="1"/>
        <s v="Last Sales 201802 : 2018-02-18  ----  m.akhlis -- 19-Feb-2018 05:36:20" u="1"/>
        <s v="Last Sales 201902 : 2019-02-26  ----  m.akhlis -- 27-Feb-2019 05:40:20" u="1"/>
        <s v="Last Sales 201707 : 2017-07-08  ----  m.akhlis -- 09-Jul-2017 07:50:44" u="1"/>
        <s v="Last Sales 201901 : 2019-01-12  ----  m.akhlis -- 13-Jan-2019 06:54:43" u="1"/>
        <s v="m.akhlis -- 15-Aug-2017 06:21:47" u="1"/>
        <s v="m.akhlis -- 29-Sep-2017 06:28:51" u="1"/>
        <s v="m.akhlis -- 28-Nov-2017 06:20:43" u="1"/>
        <s v="Last Sales 201807 : 2018-07-29  ----  m.akhlis -- 30-Jul-2018 05:00:50" u="1"/>
        <s v="Last Sales 201707 : 2017-07-12  ----  m.akhlis -- 13-Jul-2017 06:08:55" u="1"/>
        <s v="Last Sales 201706 : 2017-06-07  ----  m.akhlis -- 08-Jun-2017 05:57:00" u="1"/>
        <s v="m.akhlis -- 02-Sep-2017 09:59:54" u="1"/>
        <s v="Last Sales 201911 : 2019-11-17  ----  m.akhlis -- 18-Nov-2019 08:25:57" u="1"/>
        <s v="Last Sales 201706 : 2017-06-22  ----  m.akhlis -- 23-Jun-2017 08:48:54" u="1"/>
        <s v="Last Sales 201706 : 2017-06-28  ----  m.akhlis -- 29-Jun-2017 09:19:53" u="1"/>
        <s v="Last Sales 201707 : 2017-07-14  ----  m.akhlis -- 15-Jul-2017 10:14:26" u="1"/>
        <s v="Last Sales 201808 : 2018-08-15  ----  m.akhlis -- 16-Aug-2018 05:51:31" u="1"/>
        <s v="Last Sales 202002 : 2020-02-06  ----  m.akhlis -- 07-Feb-2020 08:12:30" u="1"/>
        <s v="Last Sales 202001 : 2020-01-12  ----  m.akhlis -- 13-Jan-2020 08:26:51" u="1"/>
        <s v="m.akhlis -- 30-Jul-2017 10:17:06" u="1"/>
        <s v="Last Sales 201901 : 2019-01-25  ----  m.akhlis -- 26-Jan-2019 06:27:16" u="1"/>
        <s v="Last Sales 201810 : 2018-10-12  ----  m.akhlis -- 13-Oct-2018 06:46:50" u="1"/>
        <s v="013-015 KIDS GIFT PACK" u="1"/>
        <s v="Last Sales 201908 : 2019-08-20  ----  m.akhlis -- 21-Aug-2019 05:16:50" u="1"/>
        <s v="Last Sales 201807 : 2018-07-04  ----  m.akhlis -- 05-Jul-2018 10:18:52" u="1"/>
        <s v="m.akhlis -- 13-Sep-2017 06:28:46" u="1"/>
        <s v="013-012 KIDS BATH SOAP" u="1"/>
        <s v="m.akhlis -- 15-Dec-2018 07:28:52" u="1"/>
        <s v="Last Sales 202002 : 2020-02-05  ----  m.akhlis -- 06-Feb-2020 08:25:21" u="1"/>
        <s v="Last Sales 201802 : 2018-02-22  ----  m.akhlis -- 23-Feb-2018 05:22:37" u="1"/>
        <s v="Last Sales 201706 : 2017-06-19  ----  m.akhlis -- 20-Jun-2017 05:57:50" u="1"/>
        <s v="Last Sales 201901 : 2019-01-30  ----  m.akhlis -- 31-Jan-2019 04:51:03" u="1"/>
        <s v="Last Sales 201908 : 2019-08-05  ----  m.akhlis -- 06-Aug-2019 05:45:37" u="1"/>
        <s v="Last Sales 201802 : 2018-02-14  ----  m.akhlis -- 15-Feb-2018 05:27:45" u="1"/>
        <s v="Last Sales 201912 : 2019-12-10  ----  m.akhlis -- 11-Dec-2019 08:35:52" u="1"/>
        <s v="Last Sales 201802 : 2018-02-13  ----  m.akhlis -- 14-Feb-2018 05:35:40" u="1"/>
        <s v="Last Sales 201908 : 2019-08-29  ----  m.akhlis -- 30-Aug-2019 05:34:37" u="1"/>
        <s v="Last Sales 201802 : 2018-02-10  ----  m.akhlis -- 11-Feb-2018 05:52:46" u="1"/>
        <s v="Merch2 081008 - TISSUE" u="1"/>
        <s v="Last Sales 201911 : 2019-11-17  ----  m.akhlis -- 18-Nov-2019 08:27:12" u="1"/>
        <s v="m.akhlis -- 27-Sep-2017 06:31:22" u="1"/>
        <s v="m.akhlis -- 04-Sep-2017 06:23:20" u="1"/>
        <s v="Last Sales 201802 : 2018-02-23  ----  m.akhlis -- 24-Feb-2018 05:59:08" u="1"/>
        <s v="m.akhlis -- 16-Nov-2017 06:06:28" u="1"/>
        <s v="Last Sales 201808 : 2018-08-05  ----  m.akhlis -- 06-Aug-2018 05:07:08" u="1"/>
        <s v="Last Sales 201908 : 2019-08-20  ----  m.akhlis -- 21-Aug-2019 05:17:07" u="1"/>
        <s v="m.akhlis -- 08-Nov-2017 06:17:31" u="1"/>
        <s v="Last Sales 201808 : 2018-08-04  ----  m.akhlis -- 05-Aug-2018 08:09:08" u="1"/>
        <s v="014-001 INSECTICIDE" u="1"/>
        <s v="Last Sales 201807 : 2018-07-26  ----  m.akhlis -- 27-Jul-2018 05:31:44" u="1"/>
        <s v="Last Sales 201807 : 2018-07-14  ----  m.akhlis -- 15-Jul-2018 05:21:41" u="1"/>
        <s v="Last Sales 201905 : 2019-05-13  ----  m.akhlis -- 14-May-2019 05:30:31" u="1"/>
        <s v="Last Sales 201911 : 2019-11-21  ----  m.akhlis -- 22-Nov-2019 08:17:40" u="1"/>
        <s v="Last Sales 201706 : 2017-06-07  ----  m.akhlis -- 08-Jun-2017 05:55:55" u="1"/>
        <s v="Last Sales 201802 : 2018-02-06  ----  m.akhlis -- 07-Feb-2018 05:40:32" u="1"/>
        <s v="Last Sales 201808 : 2018-08-12  ----  m.akhlis -- 13-Aug-2018 05:11:21" u="1"/>
        <s v="Last Sales 201901 : 2019-01-13  ----  m.akhlis -- 14-Jan-2019 05:15:54" u="1"/>
        <s v="Last Sales 201901 : 2019-01-14  ----  m.akhlis -- 15-Jan-2019 05:33:53" u="1"/>
        <s v="007-001 DRUG MEDICINE" u="1"/>
        <s v="Last Sales 201706 : 2017-06-27  ----  m.akhlis -- 28-Jun-2017 09:05:07" u="1"/>
        <s v="Last Sales 202001 : 2020-01-28  ----  m.akhlis -- 29-Jan-2020 08:15:06" u="1"/>
        <s v="Last Sales 201905 : 2019-05-13  ----  m.akhlis -- 14-May-2019 05:30:59" u="1"/>
        <s v="Last Sales 201909 : 2019-09-10  ----  m.akhlis -- 11-Sep-2019 11:25:08" u="1"/>
        <s v="Last Sales 201905 : 2019-05-09  ----  m.akhlis -- 10-May-2019 05:44:54" u="1"/>
        <s v="m.akhlis -- 20-Dec-2018 05:37:22" u="1"/>
        <s v="Last Sales 201807 : 2018-07-30  ----  m.akhlis -- 31-Jul-2018 05:05:29" u="1"/>
        <s v="Last Sales 201909 : 2019-09-06  ----  m.akhlis -- 07-Sep-2019 06:12:59" u="1"/>
        <s v="Last Sales 202001 : 2020-01-26  ----  m.akhlis -- 27-Jan-2020 08:25:15" u="1"/>
        <s v="m.akhlis -- 19-Jul-2017 06:35:56" u="1"/>
        <s v="Last Sales 201810 : 2018-10-10  ----  m.akhlis -- 11-Oct-2018 06:00:01" u="1"/>
        <s v="m.akhlis -- 19-Dec-2018 05:36:39" u="1"/>
        <s v="Last Sales 201909 : 2019-09-20  ----  m.akhlis -- 21-Sep-2019 05:51:09" u="1"/>
        <s v="m.akhlis -- 19-Sep-2017 06:27:36" u="1"/>
        <s v="Last Sales 202002 : 2020-02-17  ----  m.akhlis -- 18-Feb-2020 08:27:56" u="1"/>
        <s v="004-004 FEMINIM HYGIENE" u="1"/>
        <s v="Last Sales 201912 : 2019-12-18  ----  m.akhlis -- 19-Dec-2019 08:04:20" u="1"/>
        <s v="m.akhlis -- 22-Sep-2017 06:18:38" u="1"/>
        <s v="Last Sales 201901 : 2019-01-06  ----  m.akhlis -- 07-Jan-2019 08:28:27" u="1"/>
        <s v="Last Sales 201902 : 2019-02-04  ----  m.akhlis -- 05-Feb-2019 08:23:07" u="1"/>
        <s v="Last Sales 201901 : 2019-01-28  ----  m.akhlis -- 29-Jan-2019 05:24:39" u="1"/>
        <s v="Last Sales 201908 : 2019-08-19  ----  m.akhlis -- 20-Aug-2019 05:16:08" u="1"/>
        <s v="Last Sales 201912 : 2019-12-18  ----  m.akhlis -- 19-Dec-2019 08:04:34" u="1"/>
        <s v="Last Sales 201902 : 2019-02-18  ----  m.akhlis -- 19-Feb-2019 05:44:26" u="1"/>
        <s v="Last Sales 201706 : 2017-06-18  ----  m.akhlis -- 19-Jun-2017 06:30:42" u="1"/>
        <s v="m.akhlis -- 20-Nov-2017 06:07:47" u="1"/>
        <s v="Last Sales 201909 : 2019-09-15  ----  m.akhlis -- 16-Sep-2019 08:45:20" u="1"/>
        <s v="Last Sales 201912 : 2019-12-09  ----  m.akhlis -- 10-Dec-2019 08:25:45" u="1"/>
        <s v="NOt for Download or NO HAVE DATA" u="1"/>
        <s v="Last Sales 201901 : 2019-01-23  ----  m.akhlis -- 24-Jan-2019 05:36:09" u="1"/>
        <s v="Last Sales 201901 : 2019-01-18  ----  m.akhlis -- 19-Jan-2019 06:15:04" u="1"/>
        <s v="Last Sales 201905 : 2019-05-18  ----  m.akhlis -- 19-May-2019 06:14:49" u="1"/>
        <s v="m.akhlis -- 15-Nov-2017 05:56:04" u="1"/>
        <s v="Last Sales 201911 : 2019-11-06  ----  m.akhlis -- 07-Nov-2019 08:17:06" u="1"/>
        <s v="Last Sales 201808 : 2018-08-16  ----  m.akhlis -- 17-Aug-2018 07:43:32" u="1"/>
        <s v="Last Sales 201908 : 2019-08-23  ----  m.akhlis -- 24-Aug-2019 07:03:39" u="1"/>
        <s v="S075 - SPAR MALL SERANG BANTEN" u="1"/>
        <s v="Last Sales 202002 : 2020-02-06  ----  m.akhlis -- 07-Feb-2020 08:12:40" u="1"/>
        <s v="Last Sales 201810 : 2018-10-07  ----  m.akhlis -- 08-Oct-2018 05:34:08" u="1"/>
        <s v="Last Sales 201902 : 2019-02-10  ----  m.akhlis -- 11-Feb-2019 05:24:51" u="1"/>
        <s v="m.akhlis -- 23-Nov-2017 06:12:10" u="1"/>
        <s v="Last Sales 201706 : 2017-06-29  ----  m.akhlis -- 30-Jun-2017 11:01:39" u="1"/>
        <s v="Last Sales 202003 : 2020-03-22  ----  m.akhlis -- 23-Mar-2020 08:11:08" u="1"/>
        <s v="m.akhlis -- 29-Jul-2017 11:36:18" u="1"/>
        <s v="Last Sales 201901 : 2019-01-25  ----  m.akhlis -- 26-Jan-2019 06:27:26" u="1"/>
        <s v="Last Sales 201905 : 2019-05-12  ----  m.akhlis -- 13-May-2019 05:34:14" u="1"/>
        <s v="Last Sales 201904 : 2019-04-11  ----  m.akhlis -- 12-Apr-2019 06:09:40" u="1"/>
        <s v="Last Sales 201902 : 2019-02-22  ----  m.akhlis -- 23-Feb-2019 08:10:02" u="1"/>
        <s v="Last Sales 201905 : 2019-05-10  ----  m.akhlis -- 11-May-2019 07:24:10" u="1"/>
        <s v="Last Sales 201905 : 2019-05-06  ----  m.akhlis -- 07-May-2019 05:35:22" u="1"/>
        <s v="Last Sales 201905 : 2019-05-07  ----  m.akhlis -- 08-May-2019 05:33:22" u="1"/>
        <s v="013-004 TISSUE DAN COTTON" u="1"/>
        <s v="Last Sales 201902 : 2019-02-22  ----  m.akhlis -- 23-Feb-2019 08:10:16" u="1"/>
        <s v="m.akhlis -- 01-Dec-2017 07:18:34" u="1"/>
        <s v="m.akhlis -- 29-Aug-2017 06:07:46" u="1"/>
        <s v="Merch2 081012 - BABY DIAPERS" u="1"/>
        <s v="m.akhlis -- 08-Aug-2017 06:15:43" u="1"/>
        <s v="Last Sales 201706 : 2017-06-20  ----  m.akhlis -- 21-Jun-2017 09:00:32" u="1"/>
        <s v="m.akhlis -- 18-Aug-2017 03:55:54" u="1"/>
        <s v="Last Sales 201802 : 2018-02-09  ----  m.akhlis -- 10-Feb-2018 04:48:33" u="1"/>
        <s v="Last Sales 201904 : 2019-04-19  ----  m.akhlis -- 20-Apr-2019 09:00:07" u="1"/>
        <s v="Last Sales 201706 : 2017-06-13  ----  m.akhlis -- 14-Jun-2017 11:47:14" u="1"/>
        <s v="Last Sales 202002 : 2020-02-05  ----  m.akhlis -- 06-Feb-2020 08:25:31" u="1"/>
        <s v="Last Sales 202001 : 2020-01-14  ----  m.akhlis -- 15-Jan-2020 08:13:53" u="1"/>
        <s v="m.akhlis -- 10-Aug-2017 06:24:19" u="1"/>
        <s v="Last Sales 201908 : 2019-08-21  ----  m.akhlis -- 22-Aug-2019 05:30:48" u="1"/>
        <s v="Last Sales 201912 : 2019-12-05  ----  m.akhlis -- 06-Dec-2019 08:58:11" u="1"/>
        <s v="Last Sales 201912 : 2019-12-16  ----  m.akhlis -- 17-Dec-2019 08:16:12" u="1"/>
        <s v="Last Sales 201802 : 2018-02-10  ----  m.akhlis -- 11-Feb-2018 05:52:56" u="1"/>
        <s v="Last Sales 201804 : 2018-04-04  ----  m.akhlis -- 05-Apr-2018 10:45:56" u="1"/>
        <s v="Last Sales 202003 : 2020-03-29  ----  m.akhlis -- 30-Mar-2020 07:54:06" u="1"/>
        <s v="Last Sales 201808 : 2018-08-07  ----  m.akhlis -- 08-Aug-2018 04:47:55" u="1"/>
        <s v="m.akhlis -- 12-Aug-2017 11:20:39" u="1"/>
        <s v="m.akhlis -- 23-Aug-2017 06:27:25" u="1"/>
        <s v="m.akhlis -- 12-Nov-2017 09:31:11" u="1"/>
        <s v="m.akhlis -- 29-Nov-2017 06:00:23" u="1"/>
        <s v="Last Sales 201807 : 2018-07-27  ----  m.akhlis -- 28-Jul-2018 05:23:31" u="1"/>
        <s v="Last Sales 201904 : 2019-04-26  ----  m.akhlis -- 27-Apr-2019 07:10:44" u="1"/>
        <s v="Last Sales 201807 : 2018-07-06  ----  m.akhlis -- 07-Jul-2018 04:51:41" u="1"/>
        <s v="Last Sales 201904 : 2019-04-10  ----  m.akhlis -- 11-Apr-2019 05:24:01" u="1"/>
        <s v="Last Sales 201807 : 2018-07-22  ----  m.akhlis -- 23-Jul-2018 05:30:47" u="1"/>
        <s v="Last Sales 201807 : 2018-07-09  ----  m.akhlis -- 10-Jul-2018 05:02:45" u="1"/>
        <s v="m.akhlis -- 15-Nov-2017 05:54:45" u="1"/>
        <s v="Last Sales 201707 : 2017-07-21  ----  m.akhlis -- 22-Jul-2017 07:58:40" u="1"/>
        <s v="Last Sales 201808 : 2018-08-14  ----  m.akhlis -- 15-Aug-2018 04:55:24" u="1"/>
        <s v="Last Sales 201912 : 2019-12-12  ----  m.akhlis -- 13-Dec-2019 08:02:41" u="1"/>
        <s v="Last Sales 202002 : 2020-02-17  ----  m.akhlis -- 18-Feb-2020 08:26:26" u="1"/>
        <s v="Last Sales 201901 : 2019-01-16  ----  m.akhlis -- 17-Jan-2019 05:33:05" u="1"/>
        <s v="Last Sales 201707 : 2017-07-06  ----  m.akhlis -- 07-Jul-2017 06:27:02" u="1"/>
        <s v="Last Sales 201901 : 2019-01-09  ----  m.akhlis -- 10-Jan-2019 06:04:09" u="1"/>
        <s v="Last Sales 201911 : 2019-11-10  ----  m.akhlis -- 11-Nov-2019 08:50:56" u="1"/>
        <s v="m.akhlis -- 27-Nov-2017 06:09:05" u="1"/>
        <s v="Last Sales 201709 : 2017-09-04  ----  m.akhlis -- 05-Sep-2017 08:44:32" u="1"/>
        <s v="m.akhlis -- 20-Sep-2017 06:27:17" u="1"/>
        <s v="Last Sales 201904 : 2019-04-13  ----  m.akhlis -- 14-Apr-2019 07:27:22" u="1"/>
        <s v="Last Sales 201908 : 2019-08-24  ----  m.akhlis -- 25-Aug-2019 07:04:34" u="1"/>
        <s v="Last Sales 201905 : 2019-05-25  ----  m.akhlis -- 26-May-2019 19:14:42" u="1"/>
        <s v="Last Sales 201904 : 2019-04-13  ----  m.akhlis -- 15-Apr-2019 05:59:39" u="1"/>
        <s v="Last Sales 201904 : 2019-04-16  ----  m.akhlis -- 17-Apr-2019 06:55:39" u="1"/>
        <s v="Last Sales 201808 : 2018-08-10  ----  m.akhlis -- 11-Aug-2018 05:35:44" u="1"/>
        <s v="Last Sales 201901 : 2019-01-20  ----  m.akhlis -- 21-Jan-2019 05:37:23" u="1"/>
        <s v="m.akhlis -- 14-Aug-2017 06:22:27" u="1"/>
        <s v="Last Sales 201808 : 2018-08-12  ----  m.akhlis -- 13-Aug-2018 05:11:59" u="1"/>
        <s v="001-005 HAIR ACCESSORIES" u="1"/>
        <s v="Last Sales 201810 : 2018-10-11  ----  m.akhlis -- 12-Oct-2018 05:32:14" u="1"/>
        <s v="m.akhlis -- 19-Dec-2018 05:36:49" u="1"/>
        <s v="Last Sales 201901 : 2019-01-06  ----  m.akhlis -- 07-Jan-2019 08:28:37" u="1"/>
        <s v="Last Sales 201909 : 2019-09-15  ----  m.akhlis -- 16-Sep-2019 08:44:18" u="1"/>
        <s v="m.akhlis -- 16-Sep-2017 09:59:40" u="1"/>
        <s v="m.akhlis -- 11-Dec-2018 05:51:07" u="1"/>
        <s v="Last Sales 201707 : 2017-07-23  ----  m.akhlis -- 24-Jul-2017 16:01:01" u="1"/>
        <s v="Last Sales 201912 : 2019-12-08  ----  m.akhlis -- 09-Dec-2019 08:50:52" u="1"/>
        <s v="m.akhlis -- 10-Nov-2017 06:13:53" u="1"/>
        <s v="Last Sales 201909 : 2019-09-15  ----  m.akhlis -- 16-Sep-2019 08:45:30" u="1"/>
        <s v="Last Sales 201706 : 2017-06-16  ----  m.akhlis -- 17-Jun-2017 09:08:58" u="1"/>
        <s v="m.akhlis -- 23-Nov-2017 06:11:08" u="1"/>
        <s v="007-004 VITAMINS DAN SUPPLEMENTS" u="1"/>
        <s v="Last Sales 201706 : 2017-06-26  ----  m.akhlis -- 27-Jun-2017 09:18:08" u="1"/>
        <s v="Last Sales 201706 : 2017-06-13  ----  m.akhlis -- 15-Jun-2017 09:28:04" u="1"/>
        <s v="Last Sales 201706 : 2017-06-28  ----  m.akhlis -- 29-Jun-2017 09:20:03" u="1"/>
        <s v="Merch2 081007 - VITAMINS AND REMEDIES" u="1"/>
        <s v="Last Sales 201905 : 2019-05-20  ----  m.akhlis -- 21-May-2019 05:43:06" u="1"/>
        <s v="Last Sales 201911 : 2019-11-06  ----  m.akhlis -- 07-Nov-2019 08:17:16" u="1"/>
        <s v="Last Sales 201904 : 2019-04-12  ----  m.akhlis -- 13-Apr-2019 06:32:32" u="1"/>
        <s v="Last Sales 201901 : 2019-01-24  ----  m.akhlis -- 25-Jan-2019 04:49:21" u="1"/>
        <s v="Last Sales 202001 : 2020-01-16  ----  m.akhlis -- 17-Jan-2020 07:56:16" u="1"/>
        <s v="m.akhlis -- 02-Oct-2017 06:31:53" u="1"/>
        <s v="Last Sales 201706 : 2017-06-29  ----  m.akhlis -- 30-Jun-2017 11:01:49" u="1"/>
        <s v="m.akhlis -- 21-Sep-2017 10:23:50" u="1"/>
        <s v="Last Sales 201808 : 2018-08-08  ----  m.akhlis -- 09-Aug-2018 04:38:16" u="1"/>
        <s v="m.akhlis -- 25-Nov-2017 09:56:27" u="1"/>
        <s v="m.akhlis -- 14-Nov-2017 05:50:33" u="1"/>
        <s v="m.akhlis -- 27-Aug-2017 10:56:57" u="1"/>
        <s v="Last Sales 201901 : 2019-01-24  ----  m.akhlis -- 25-Jan-2019 04:49:49" u="1"/>
        <s v="Last Sales 201905 : 2019-05-06  ----  m.akhlis -- 07-May-2019 05:35:32" u="1"/>
        <s v="Last Sales 201911 : 2019-11-14  ----  m.akhlis -- 15-Nov-2019 08:33:47" u="1"/>
        <s v="Last Sales 202003 : 2020-03-23  ----  m.akhlis -- 24-Mar-2020 07:58:37" u="1"/>
        <s v="m.akhlis -- 12-Sep-2017 06:21:59" u="1"/>
        <s v="Last Sales 201908 : 2019-08-25  ----  m.akhlis -- 26-Aug-2019 05:10:26" u="1"/>
        <s v="Last Sales 202003 : 2020-03-22  ----  m.akhlis -- 23-Mar-2020 08:12:30" u="1"/>
        <s v="Last Sales 201807 : 2018-07-20  ----  m.akhlis -- 21-Jul-2018 06:03:53" u="1"/>
        <s v="Last Sales 201901 : 2019-01-17  ----  m.akhlis -- 18-Jan-2019 05:34:00" u="1"/>
        <s v="m.akhlis -- 19-Nov-2017 09:57:49" u="1"/>
        <s v="m.akhlis -- 14-Aug-2017 06:20:54" u="1"/>
        <s v="m.akhlis -- 30-Nov-2017 06:10:52" u="1"/>
        <s v="Last Sales 201706 : 2017-06-27  ----  m.akhlis -- 28-Jun-2017 09:03:58" u="1"/>
        <s v="Last Sales 201706 : 2017-06-22  ----  m.akhlis -- 23-Jun-2017 08:49:03" u="1"/>
        <s v="Last Sales 201807 : 2018-07-28  ----  m.akhlis -- 29-Jul-2018 06:20:15" u="1"/>
        <s v="Last Sales 202001 : 2020-01-12  ----  m.akhlis -- 13-Jan-2020 08:27:00" u="1"/>
        <s v="m.akhlis -- 12-Aug-2017 11:20:21" u="1"/>
        <s v="Last Sales 201905 : 2019-05-22  ----  m.akhlis -- 23-May-2019 09:00:48" u="1"/>
        <s v="Last Sales 201902 : 2019-02-20  ----  m.akhlis -- 21-Feb-2019 05:15:52" u="1"/>
        <s v="Last Sales 202003 : 2020-03-03  ----  m.akhlis -- 05-Mar-2020 09:27:04" u="1"/>
        <s v="m.akhlis -- 22-Nov-2017 06:05:26" u="1"/>
        <s v="Last Sales 201808 : 2018-08-22  ----  m.akhlis -- 23-Aug-2018 05:38:08" u="1"/>
        <s v="Last Sales 201810 : 2018-10-12  ----  m.akhlis -- 13-Oct-2018 06:47:13" u="1"/>
        <s v="m.akhlis -- 01-Oct-2017 10:20:26" u="1"/>
        <s v="Last Sales 201905 : 2019-05-11  ----  m.akhlis -- 12-May-2019 10:33:31" u="1"/>
        <s v="m.akhlis -- 30-Sep-2017 09:22:30" u="1"/>
        <s v="Last Sales 201908 : 2019-08-22  ----  m.akhlis -- 23-Aug-2019 04:53:11" u="1"/>
        <s v="005-003 MEN PARFUM DAN COLOGNE" u="1"/>
        <s v="Last Sales 201808 : 2018-08-29  ----  m.akhlis -- 30-Aug-2018 05:42:21" u="1"/>
        <s v="Last Sales 201909 : 2019-09-29  ----  m.akhlis -- 30-Sep-2019 08:22:24" u="1"/>
        <s v="Last Sales 201706 : 2017-06-12  ----  m.akhlis -- 13-Jun-2017 06:02:51" u="1"/>
        <s v="Last Sales 201905 : 2019-05-24  ----  m.akhlis -- 25-May-2019 05:56:44" u="1"/>
        <s v="Last Sales 201904 : 2019-04-13  ----  m.akhlis -- 15-Apr-2019 05:59:21" u="1"/>
        <s v="Last Sales 201808 : 2018-08-13  ----  m.akhlis -- 14-Aug-2018 04:57:34" u="1"/>
        <s v="Last Sales 201808 : 2018-08-14  ----  m.akhlis -- 15-Aug-2018 04:55:34" u="1"/>
        <s v="m.akhlis -- 21-Nov-2017 06:08:52" u="1"/>
        <s v="Last Sales 201808 : 2018-08-28  ----  m.akhlis -- 29-Aug-2018 05:21:39" u="1"/>
        <s v="m.akhlis -- 02-Aug-2017 06:31:07" u="1"/>
        <s v="m.akhlis -- 14-Nov-2017 05:52:02" u="1"/>
        <s v="Last Sales 201909 : 2019-09-11  ----  m.akhlis -- 12-Sep-2019 04:47:46" u="1"/>
        <s v="Last Sales 201902 : 2019-02-13  ----  m.akhlis -- 14-Feb-2019 05:20:44" u="1"/>
        <s v="Last Sales 202003 : 2020-03-15  ----  m.akhlis -- 16-Mar-2020 08:06:44" u="1"/>
        <s v="m.akhlis -- 30-Nov-2017 06:11:09" u="1"/>
        <s v="Last Sales 201901 : 2019-01-15  ----  m.akhlis -- 16-Jan-2019 05:35:15" u="1"/>
        <s v="Last Sales 201901 : 2019-01-16  ----  m.akhlis -- 17-Jan-2019 05:33:15" u="1"/>
        <s v="Last Sales 201707 : 2017-07-06  ----  m.akhlis -- 07-Jul-2017 06:27:12" u="1"/>
        <s v="Last Sales 202001 : 2020-01-14  ----  m.akhlis -- 15-Jan-2020 08:14:06" u="1"/>
        <s v="Last Sales 202001 : 2020-01-22  ----  m.akhlis -- 23-Jan-2020 11:38:24" u="1"/>
        <s v="Last Sales 201802 : 2018-02-12  ----  m.akhlis -- 13-Feb-2018 10:18:10" u="1"/>
        <s v="Last Sales 201909 : 2019-09-21  ----  m.akhlis -- 22-Sep-2019 08:27:46" u="1"/>
        <s v="Last Sales 201911 : 2019-11-26  ----  m.akhlis -- 27-Nov-2019 08:31:15" u="1"/>
        <s v="Last Sales 201807 : 2018-07-08  ----  m.akhlis -- 09-Jul-2018 05:06:26" u="1"/>
        <s v="Last Sales 201802 : 2018-02-15  ----  m.akhlis -- 16-Feb-2018 05:26:08" u="1"/>
        <s v="Last Sales 201807 : 2018-07-03  ----  m.akhlis -- 05-Jul-2018 05:51:26" u="1"/>
        <s v="Last Sales 201909 : 2019-09-06  ----  m.akhlis -- 07-Sep-2019 06:12:51" u="1"/>
        <s v="Last Sales 202003 : 2020-03-05  ----  m.akhlis -- 06-Mar-2020 08:22:05" u="1"/>
        <s v="m.akhlis -- 07-Aug-2017 06:19:22" u="1"/>
        <s v="m.akhlis -- 17-Dec-2018 05:31:38" u="1"/>
        <s v="Last Sales 201808 : 2018-08-07  ----  m.akhlis -- 08-Aug-2018 04:48:08" u="1"/>
        <s v="m.akhlis -- 18-Sep-2017 06:20:35" u="1"/>
        <s v="Last Sales 201902 : 2019-02-12  ----  m.akhlis -- 13-Feb-2019 05:27:12" u="1"/>
        <s v="Last Sales 201706 : 2017-06-21  ----  m.akhlis -- 22-Jun-2017 08:00:25" u="1"/>
        <s v="Last Sales 201901 : 2019-01-20  ----  m.akhlis -- 21-Jan-2019 05:37:33" u="1"/>
        <s v="Last Sales 201707 : 2017-07-07  ----  m.akhlis -- 08-Jul-2017 07:31:35" u="1"/>
        <s v="m.akhlis -- 21-Aug-2017 06:28:36" u="1"/>
        <s v="Last Sales 201909 : 2019-09-20  ----  m.akhlis -- 21-Sep-2019 05:51:29" u="1"/>
        <s v="Last Sales 201707 : 2017-07-07  ----  m.akhlis -- 08-Jul-2017 07:31:49" u="1"/>
        <s v="Last Sales 201901 : 2019-01-06  ----  m.akhlis -- 07-Jan-2019 08:28:47" u="1"/>
        <s v="Last Sales 201810 : 2018-10-11  ----  m.akhlis -- 12-Oct-2018 05:32:38" u="1"/>
        <s v="Last Sales 201909 : 2019-09-15  ----  m.akhlis -- 16-Sep-2019 08:44:28" u="1"/>
        <s v="Last Sales 201909 : 2019-09-08  ----  m.akhlis -- 09-Sep-2019 05:13:33" u="1"/>
        <s v="m.akhlis -- 13-Aug-2017 09:50:45" u="1"/>
        <s v="m.akhlis -- 13-Nov-2017 06:15:58" u="1"/>
        <s v="Last Sales 201911 : 2019-11-13  ----  m.akhlis -- 14-Nov-2019 08:14:18" u="1"/>
        <s v="Last Sales 201909 : 2019-09-19  ----  m.akhlis -- 20-Sep-2019 04:44:07" u="1"/>
        <s v="Last Sales 201901 : 2019-01-18  ----  m.akhlis -- 19-Jan-2019 06:15:24" u="1"/>
        <s v="Last Sales 201909 : 2019-09-06  ----  m.akhlis -- 07-Sep-2019 06:13:08" u="1"/>
        <s v="Last Sales 202002 : 2020-02-25  ----  m.akhlis -- 26-Feb-2020 07:53:58" u="1"/>
        <s v="Last Sales 201808 : 2018-08-27  ----  m.akhlis -- 28-Aug-2018 05:21:52" u="1"/>
        <s v="Last Sales 201911 : 2019-11-06  ----  m.akhlis -- 07-Nov-2019 08:17:26" u="1"/>
        <s v="Last Sales 201808 : 2018-08-19  ----  m.akhlis -- 20-Aug-2018 05:48:58" u="1"/>
        <s v="Last Sales 202001 : 2020-01-16  ----  m.akhlis -- 17-Jan-2020 07:56:26" u="1"/>
        <s v="Last Sales 201807 : 2018-07-17  ----  m.akhlis -- 18-Jul-2018 05:11:35" u="1"/>
        <s v="Last Sales 201807 : 2018-07-11  ----  m.akhlis -- 12-Jul-2018 05:09:31" u="1"/>
        <s v="Last Sales 202003 : 2020-03-17  ----  m.akhlis -- 18-Mar-2020 08:04:13" u="1"/>
        <s v="Last Sales 201802 : 2018-02-20  ----  m.akhlis -- 21-Feb-2018 05:25:13" u="1"/>
        <s v="Last Sales 201904 : 2019-04-25  ----  m.akhlis -- 26-Apr-2019 05:39:04" u="1"/>
        <s v="m.akhlis -- 12-Sep-2017 06:21:41" u="1"/>
        <s v="Last Sales 201807 : 2018-07-11  ----  m.akhlis -- 12-Jul-2018 05:09:45" u="1"/>
        <s v="Last Sales 201807 : 2018-07-15  ----  m.akhlis -- 16-Jul-2018 05:21:44" u="1"/>
        <s v="Last Sales 201808 : 2018-08-19  ----  m.akhlis -- 20-Aug-2018 05:50:14" u="1"/>
        <s v="Last Sales 201706 : 2017-06-29  ----  m.akhlis -- 30-Jun-2017 11:01:59" u="1"/>
        <s v="Last Sales 202003 : 2020-03-09  ----  m.akhlis -- 10-Mar-2020 08:23:24" u="1"/>
        <s v="002-002 COSMETICS" u="1"/>
        <s v="m.akhlis -- 30-Aug-2017 06:13:46" u="1"/>
        <s v="Last Sales 201901 : 2019-01-24  ----  m.akhlis -- 25-Jan-2019 04:49:59" u="1"/>
        <s v="Last Sales 201810 : 2018-10-06  ----  m.akhlis -- 07-Oct-2018 09:22:24" u="1"/>
        <s v="Last Sales 201901 : 2019-01-10  ----  m.akhlis -- 11-Jan-2019 05:39:03" u="1"/>
        <s v="Last Sales 201706 : 2017-06-18  ----  m.akhlis -- 19-Jun-2017 06:31:05" u="1"/>
        <s v="m.akhlis -- 28-Nov-2017 06:25:55" u="1"/>
        <s v="Last Sales 202003 : 2020-03-23  ----  m.akhlis -- 24-Mar-2020 07:58:47" u="1"/>
        <s v="Last Sales 201908 : 2019-08-25  ----  m.akhlis -- 26-Aug-2019 05:10:36" u="1"/>
        <s v="Last Sales 201912 : 2019-12-09  ----  m.akhlis -- 10-Dec-2019 08:22:52" u="1"/>
        <s v="Last Sales 201901 : 2019-01-17  ----  m.akhlis -- 18-Jan-2019 05:34:10" u="1"/>
        <s v="Last Sales 201807 : 2018-07-28  ----  m.akhlis -- 29-Jul-2018 06:00:12" u="1"/>
        <s v="m.akhlis -- 13-Aug-2017 09:52:00" u="1"/>
        <s v="m.akhlis -- 16-Nov-2017 06:05:18" u="1"/>
        <s v="Last Sales 201908 : 2019-08-21  ----  m.akhlis -- 22-Aug-2019 05:30:40" u="1"/>
        <s v="Last Sales 201706 : 2017-06-22  ----  m.akhlis -- 23-Jun-2017 08:49:13" u="1"/>
        <s v="Last Sales 201807 : 2018-07-16  ----  m.akhlis -- 17-Jul-2018 05:44:25" u="1"/>
        <s v="Last Sales 201807 : 2018-07-29  ----  m.akhlis -- 30-Jul-2018 05:01:23" u="1"/>
        <s v="Last Sales 201902 : 2019-02-16  ----  m.akhlis -- 17-Feb-2019 07:31:57" u="1"/>
        <s v="Last Sales 202001 : 2020-01-12  ----  m.akhlis -- 13-Jan-2020 08:27:10" u="1"/>
        <s v="Last Sales 202003 : 2020-03-11  ----  m.akhlis -- 13-Mar-2020 08:42:05" u="1"/>
        <s v="Last Sales 202003 : 2020-03-10  ----  m.akhlis -- 11-Mar-2020 08:12:02" u="1"/>
        <s v="Last Sales 201908 : 2019-08-05  ----  m.akhlis -- 06-Aug-2019 05:45:53" u="1"/>
        <s v="Last Sales 201808 : 2018-08-26  ----  m.akhlis -- 27-Aug-2018 05:20:53" u="1"/>
        <s v="Last Sales 201706 : 2017-06-24  ----  m.akhlis -- 25-Jun-2017 07:31:23" u="1"/>
        <s v="Last Sales 201908 : 2019-08-16  ----  m.akhlis -- 17-Aug-2019 06:23:53" u="1"/>
        <s v="Last Sales 202001 : 2020-01-23  ----  m.akhlis -- 24-Jan-2020 08:05:38" u="1"/>
        <s v="Last Sales 201905 : 2019-05-11  ----  m.akhlis -- 12-May-2019 10:33:41" u="1"/>
        <s v="Last Sales 201707 : 2017-07-21  ----  m.akhlis -- 22-Jul-2017 07:57:48" u="1"/>
        <s v="m.akhlis -- 07-Nov-2017 06:18:49" u="1"/>
        <s v="Last Sales 201911 : 2019-11-27  ----  m.akhlis -- 28-Nov-2019 08:27:55" u="1"/>
        <s v="m.akhlis -- 19-Jul-2017 06:34:32" u="1"/>
        <s v="Last Sales 201908 : 2019-08-11  ----  m.akhlis -- 12-Aug-2019 04:55:36" u="1"/>
        <s v="Last Sales 201904 : 2019-04-10  ----  m.akhlis -- 11-Apr-2019 05:24:21" u="1"/>
        <s v="Last Sales 201807 : 2018-07-21  ----  m.akhlis -- 22-Jul-2018 07:02:06" u="1"/>
        <s v="Last Sales 202003 : 2020-03-16  ----  m.akhlis -- 17-Mar-2020 08:04:40" u="1"/>
        <s v="Last Sales 201802 : 2018-02-16  ----  m.akhlis -- 17-Feb-2018 05:24:04" u="1"/>
        <s v="Last Sales 201901 : 2019-01-15  ----  m.akhlis -- 16-Jan-2019 05:35:25" u="1"/>
        <s v="Last Sales 201904 : 2019-04-03  ----  m.akhlis -- 05-Apr-2019 05:45:42" u="1"/>
        <s v="Last Sales 201901 : 2019-01-19  ----  m.akhlis -- 20-Jan-2019 06:24:27" u="1"/>
        <s v="Last Sales 201911 : 2019-11-26  ----  m.akhlis -- 27-Nov-2019 08:31:25" u="1"/>
        <s v="m.akhlis -- 20-Sep-2017 06:27:37" u="1"/>
        <s v="Last Sales 201901 : 2019-01-07  ----  m.akhlis -- 08-Jan-2019 05:51:39" u="1"/>
        <s v="m.akhlis -- 01-Aug-2017 06:14:30" u="1"/>
        <s v="Last Sales 201905 : 2019-05-21  ----  m.akhlis -- 22-May-2019 09:18:17" u="1"/>
        <s v="m.akhlis -- 27-Nov-2017 06:09:39" u="1"/>
        <s v="Last Sales 201911 : 2019-11-12  ----  m.akhlis -- 13-Nov-2019 08:11:32" u="1"/>
        <s v="Last Sales 201810 : 2018-10-09  ----  m.akhlis -- 10-Oct-2018 05:36:20" u="1"/>
        <s v="Last Sales 201902 : 2019-02-21  ----  m.akhlis -- 22-Feb-2019 05:20:28" u="1"/>
        <s v="Last Sales 202002 : 2020-02-20  ----  m.akhlis -- 21-Feb-2020 08:28:11" u="1"/>
        <s v="Last Sales 201905 : 2019-05-16  ----  m.akhlis -- 17-May-2019 05:37:38" u="1"/>
        <s v="Last Sales 201802 : 2018-02-18  ----  m.akhlis -- 19-Feb-2018 05:35:34" u="1"/>
        <s v="Last Sales 201810 : 2018-10-13  ----  m.akhlis -- 14-Oct-2018 07:42:38" u="1"/>
        <s v="Last Sales 201904 : 2019-04-24  ----  m.akhlis -- 25-Apr-2019 05:41:29" u="1"/>
        <s v="Last Sales 201901 : 2019-01-06  ----  m.akhlis -- 07-Jan-2019 08:28:57" u="1"/>
        <s v="Last Sales 201808 : 2018-08-09  ----  m.akhlis -- 10-Aug-2018 04:53:38" u="1"/>
        <s v="m.akhlis -- 08-Nov-2017 06:18:04" u="1"/>
        <s v="Last Sales 201706 : 2017-06-16  ----  m.akhlis -- 17-Jun-2017 09:08:50" u="1"/>
        <s v="m.akhlis -- 22-Sep-2017 06:20:10" u="1"/>
        <s v="Last Sales 201911 : 2019-11-10  ----  m.akhlis -- 11-Nov-2019 08:51:05" u="1"/>
        <s v="Last Sales 202001 : 2020-01-23  ----  m.akhlis -- 24-Jan-2020 08:03:51" u="1"/>
        <s v="Last Sales 201804 : 2018-04-30" u="1"/>
        <s v="Last Sales 201808 : 2018-08-19  ----  m.akhlis -- 20-Aug-2018 05:48:40" u="1"/>
        <s v="Last Sales 201807 : 2018-07-25  ----  m.akhlis -- 26-Jul-2018 05:09:21" u="1"/>
        <s v="Last Sales 201706 : 2017-06-07  ----  m.akhlis -- 08-Jun-2017 05:56:28" u="1"/>
        <s v="Last Sales 201807 : 2018-07-15  ----  m.akhlis -- 16-Jul-2018 05:20:28" u="1"/>
        <s v="Last Sales 201806 : 2018-06-30" u="1"/>
        <s v="Last Sales 201909 : 2019-09-17  ----  m.akhlis -- 18-Sep-2019 05:05:08" u="1"/>
        <s v="Last Sales 201808 : 2018-08-06  ----  m.akhlis -- 07-Aug-2018 04:57:53" u="1"/>
        <s v="Last Sales 201905 : 2019-05-03  ----  m.akhlis -- 05-May-2019 09:33:58" u="1"/>
        <s v="S826 - ROBINSON KUTABUMI" u="1"/>
        <s v="Last Sales 201802 : 2018-02-04  ----  m.akhlis -- 05-Feb-2018 09:01:51" u="1"/>
        <s v="Last Sales 201808 : 2018-08-28  ----  m.akhlis -- 29-Aug-2018 05:23:04" u="1"/>
        <s v="Last Sales 201810 : 2018-10-10  ----  m.akhlis -- 11-Oct-2018 05:59:15" u="1"/>
        <s v="Last Sales 201709 : 2017-09-04  ----  m.akhlis -- 05-Sep-2017 08:45:09" u="1"/>
        <s v="m.akhlis -- 01-Dec-2017 07:17:24" u="1"/>
        <s v="Last Sales 201901 : 2019-01-18  ----  m.akhlis -- 19-Jan-2019 06:15:34" u="1"/>
        <s v="Last Sales 201802 : 2018-02-08  ----  m.akhlis -- 09-Feb-2018 04:46:26" u="1"/>
        <s v="Last Sales 201808 : 2018-08-31" u="1"/>
        <s v="m.akhlis -- 26-Aug-2017 10:18:51" u="1"/>
        <s v="Last Sales 201909 : 2019-09-09  ----  m.akhlis -- 10-Sep-2019 04:59:34" u="1"/>
        <s v="Last Sales 202001 : 2020-01-07  ----  m.akhlis -- 08-Jan-2020 08:09:42" u="1"/>
        <s v="Last Sales 201901 : 2019-01-17  ----  m.akhlis -- 18-Jan-2019 05:33:08" u="1"/>
        <s v="m.akhlis -- 09-Sep-2017 10:00:22" u="1"/>
        <s v="Last Sales 201912 : 2019-12-18  ----  m.akhlis -- 19-Dec-2019 08:05:07" u="1"/>
        <s v="Last Sales 201912 : 2019-12-08  ----  m.akhlis -- 09-Dec-2019 08:51:01" u="1"/>
        <s v="Last Sales 201905 : 2019-05-10  ----  m.akhlis -- 11-May-2019 07:24:40" u="1"/>
        <s v="Last Sales 201706 : 2017-06-28  ----  m.akhlis -- 29-Jun-2017 09:39:09" u="1"/>
        <s v="Last Sales 201901 : 2019-01-10  ----  m.akhlis -- 11-Jan-2019 05:39:13" u="1"/>
        <s v="Last Sales 202003 : 2020-03-23  ----  m.akhlis -- 24-Mar-2020 07:58:57" u="1"/>
        <s v="S207 - ROBINSON CIREBON" u="1"/>
        <s v="Last Sales 201904 : 2019-04-18  ----  m.akhlis -- 19-Apr-2019 06:48:45" u="1"/>
        <s v="m.akhlis -- 23-Aug-2017 06:26:29" u="1"/>
        <s v="Last Sales 201905 : 2019-05-23  ----  m.akhlis -- 24-May-2019 05:37:11" u="1"/>
        <s v="Last Sales 201904 : 2019-04-19  ----  m.akhlis -- 20-Apr-2019 09:00:37" u="1"/>
        <s v="Last Sales 201908 : 2019-08-15  ----  m.akhlis -- 16-Aug-2019 05:29:05" u="1"/>
        <s v="Last Sales 201706 : 2017-06-22  ----  m.akhlis -- 23-Jun-2017 08:49:23" u="1"/>
        <s v="Last Sales 201905 : 2019-05-08  ----  m.akhlis -- 09-May-2019 05:36:20" u="1"/>
        <s v="Last Sales 201706 : 2017-06-24  ----  m.akhlis -- 25-Jun-2017 07:31:33" u="1"/>
        <s v="m.akhlis -- 27-Jul-2017 06:23:11" u="1"/>
        <s v="Last Sales 201902 : 2019-02-22  ----  m.akhlis -- 23-Feb-2019 08:09:19" u="1"/>
        <s v="m.akhlis -- 05-Aug-2017 10:37:53" u="1"/>
        <s v="m.akhlis -- 13-Nov-2017 06:17:37" u="1"/>
        <s v="Last Sales 201902 : 2019-02-07  ----  m.akhlis -- 08-Feb-2019 05:28:27" u="1"/>
        <s v="Last Sales 201904 : 2019-04-18  ----  m.akhlis -- 19-Apr-2019 06:50:01" u="1"/>
        <s v="Last Sales 201808 : 2018-08-15  ----  m.akhlis -- 16-Aug-2018 05:52:14" u="1"/>
        <s v="Last Sales 201808 : 2018-08-29  ----  m.akhlis -- 30-Aug-2018 05:41:15" u="1"/>
        <s v="m.akhlis -- 12-Aug-2017 11:19:00" u="1"/>
        <s v="Last Sales 201802 : 2018-02-21  ----  m.akhlis -- 22-Feb-2018 05:29:31" u="1"/>
        <s v="Last Sales 201807 : 2018-07-14  ----  m.akhlis -- 15-Jul-2018 05:20:55" u="1"/>
        <s v="Last Sales 201810 : 2018-10-12  ----  m.akhlis -- 13-Oct-2018 06:47:33" u="1"/>
        <s v="Last Sales 201909 : 2019-09-05  ----  m.akhlis -- 06-Sep-2019 05:27:35" u="1"/>
        <s v="Last Sales 201707 : 2017-07-04  ----  m.akhlis -- 05-Jul-2017 06:26:50" u="1"/>
        <s v="Last Sales 201706 : 2017-06-15  ----  m.akhlis -- 16-Jun-2017 06:38:55" u="1"/>
        <s v="S040 - SPAR CENGKARENG" u="1"/>
        <s v="m.akhlis -- 30-Nov-2017 06:09:59" u="1"/>
        <s v="Last Sales 201706 : 2017-06-27  ----  m.akhlis -- 28-Jun-2017 09:04:07" u="1"/>
        <s v="039-004 OBAT-OBATAN &amp; VITAMIN" u="1"/>
        <s v="Last Sales 202001 : 2020-01-09  ----  m.akhlis -- 10-Jan-2020 08:29:09" u="1"/>
        <s v="Last Sales 201807 : 2018-07-20  ----  m.akhlis -- 21-Jul-2018 06:04:16" u="1"/>
        <s v="Last Sales 201904 : 2019-04-22  ----  m.akhlis -- 23-Apr-2019 05:34:34" u="1"/>
        <s v="Last Sales 201810 : 2018-10-14  ----  m.akhlis -- 15-Oct-2018 05:38:50" u="1"/>
        <s v="Last Sales 201901 : 2019-01-11  ----  m.akhlis -- 12-Jan-2019 06:34:14" u="1"/>
        <s v="m.akhlis -- 21-Jul-2017 06:27:44" u="1"/>
        <s v="Last Sales 201909 : 2019-09-29  ----  m.akhlis -- 30-Sep-2019 08:22:44" u="1"/>
        <s v="Last Sales 201902 : 2019-02-05  ----  m.akhlis -- 06-Feb-2019 05:40:06" u="1"/>
        <s v="Last Sales 201901 : 2019-01-07  ----  m.akhlis -- 08-Jan-2019 05:51:21" u="1"/>
        <s v="m.akhlis -- 27-Jul-2017 06:24:51" u="1"/>
        <s v="m.akhlis -- 25-Nov-2017 09:58:16" u="1"/>
        <s v="m.akhlis -- 02-Aug-2017 06:31:27" u="1"/>
        <s v="m.akhlis -- 22-Sep-2017 06:17:38" u="1"/>
        <s v="Last Sales 202002 : 2020-02-19  ----  m.akhlis -- 20-Feb-2020 08:39:57" u="1"/>
        <s v="m.akhlis -- 17-Jul-2017 08:58:55" u="1"/>
        <s v="m.akhlis -- 18-Nov-2017 07:27:21" u="1"/>
        <s v="Last Sales 201802 : 2018-02-16  ----  m.akhlis -- 17-Feb-2018 05:24:14" u="1"/>
        <s v="Last Sales 201808 : 2018-08-26  ----  m.akhlis -- 27-Aug-2018 05:21:06" u="1"/>
        <s v="Last Sales 201909 : 2019-09-12  ----  m.akhlis -- 13-Sep-2019 04:55:17" u="1"/>
        <s v="Last Sales 201901 : 2019-01-15  ----  m.akhlis -- 16-Jan-2019 05:35:35" u="1"/>
        <s v="Last Sales 201904 : 2019-04-03  ----  m.akhlis -- 05-Apr-2019 05:45:52" u="1"/>
        <s v="Last Sales 201901 : 2019-01-19  ----  m.akhlis -- 20-Jan-2019 06:24:37" u="1"/>
        <s v="m.akhlis -- 14-Nov-2017 05:52:36" u="1"/>
        <s v="Last Sales 201908 : 2019-08-18  ----  m.akhlis -- 19-Aug-2019 05:29:13" u="1"/>
        <s v="Last Sales 201802 : 2018-02-14  ----  m.akhlis -- 15-Feb-2018 05:28:28" u="1"/>
        <s v="Last Sales 201807 : 2018-07-30  ----  m.akhlis -- 31-Jul-2018 05:05:41" u="1"/>
        <s v="Last Sales 201902 : 2019-02-20  ----  m.akhlis -- 21-Feb-2019 05:16:29" u="1"/>
        <s v="Last Sales 202001 : 2020-01-27  ----  m.akhlis -- 28-Jan-2020 08:17:32" u="1"/>
        <s v="Last Sales 202002 : 2020-02-16  ----  m.akhlis -- 17-Feb-2020 08:30:12" u="1"/>
        <s v="Last Sales 201909 : 2019-09-08  ----  m.akhlis -- 09-Sep-2019 05:12:27" u="1"/>
        <s v="Last Sales 201804 : 2018-04-06  ----  m.akhlis -- 07-Apr-2018 04:57:11" u="1"/>
        <s v="Last Sales 201807 : 2018-07-23  ----  m.akhlis -- 25-Jul-2018 13:31:51" u="1"/>
        <s v="Last Sales 201911 : 2019-11-12  ----  m.akhlis -- 13-Nov-2019 08:11:42" u="1"/>
        <s v="m.akhlis -- 19-Aug-2017 10:39:16" u="1"/>
        <s v="Last Sales 201807 : 2018-07-30  ----  m.akhlis -- 31-Jul-2018 05:05:55" u="1"/>
        <s v="Last Sales 201904 : 2019-04-26  ----  m.akhlis -- 27-Apr-2019 07:11:17" u="1"/>
        <s v="Last Sales 201901 : 2019-01-29  ----  m.akhlis -- 30-Jan-2019 05:29:04" u="1"/>
        <s v="Last Sales 201902 : 2019-02-04  ----  m.akhlis -- 05-Feb-2019 08:23:33" u="1"/>
        <s v="Last Sales 201902 : 2019-02-08  ----  m.akhlis -- 09-Feb-2019 06:24:40" u="1"/>
        <s v="Last Sales 202002 : 2020-02-12  ----  m.akhlis -- 13-Feb-2020 08:30:31" u="1"/>
        <s v="Last Sales 201808 : 2018-08-16  ----  m.akhlis -- 17-Aug-2018 07:42:32" u="1"/>
        <s v="Last Sales 201904 : 2019-04-24  ----  m.akhlis -- 25-Apr-2019 05:41:39" u="1"/>
        <s v="Merch2 081011 - HOME CARE" u="1"/>
        <s v="Last Sales 201802 : 2018-02-05  ----  m.akhlis -- 06-Feb-2018 05:37:06" u="1"/>
        <s v="Last Sales 201706 : 2017-06-11  ----  m.akhlis -- 12-Jun-2017 06:11:23" u="1"/>
        <s v="Last Sales 201905 : 2019-05-25  ----  m.akhlis -- 26-May-2019 19:15:01" u="1"/>
        <s v="Last Sales 201706 : 2017-06-25  ----  m.akhlis -- 26-Jun-2017 07:51:29" u="1"/>
        <s v="m.akhlis -- 21-Nov-2017 06:09:29" u="1"/>
        <s v="Last Sales 201902 : 2019-02-17  ----  m.akhlis -- 18-Feb-2019 05:42:13" u="1"/>
        <s v="Last Sales 201706 : 2017-06-07  ----  m.akhlis -- 08-Jun-2017 05:56:38" u="1"/>
        <s v="Last Sales 201909 : 2019-09-17  ----  m.akhlis -- 18-Sep-2019 05:05:18" u="1"/>
        <s v="Last Sales 201909 : 2019-09-24  ----  m.akhlis -- 25-Sep-2019 05:17:12" u="1"/>
        <s v="m.akhlis -- 26-Nov-2017 09:08:22" u="1"/>
        <s v="Last Sales 201904 : 2019-04-17  ----  m.akhlis -- 18-Apr-2019 05:40:08" u="1"/>
        <s v="m.akhlis -- 17-Nov-2017 06:06:37" u="1"/>
        <s v="Last Sales 201911 : 2019-11-13  ----  m.akhlis -- 14-Nov-2019 08:14:38" u="1"/>
        <s v="Last Sales 201709 : 2017-09-04  ----  m.akhlis -- 05-Sep-2017 08:45:19" u="1"/>
        <s v="m.akhlis -- 13-Sep-2017 06:27:56" u="1"/>
        <s v="m.akhlis -- 20-Dec-2018 05:38:05" u="1"/>
        <s v="Last Sales 201707 : 2017-07-08  ----  m.akhlis -- 09-Jul-2017 07:49:53" u="1"/>
        <s v="m.akhlis -- 25-Nov-2017 09:56:43" u="1"/>
        <s v="m.akhlis -- 31-Jul-2017 06:21:31" u="1"/>
        <s v="Last Sales 201802 : 2018-02-20  ----  m.akhlis -- 21-Feb-2018 05:25:47" u="1"/>
        <s v="Last Sales 201807 : 2018-07-23  ----  m.akhlis -- 24-Jul-2018 05:01:11" u="1"/>
        <s v="m.akhlis -- 04-Nov-2017 11:34:27" u="1"/>
        <s v="m.akhlis -- 26-Nov-2017 09:10:06" u="1"/>
        <s v="Last Sales 201912 : 2019-12-18  ----  m.akhlis -- 19-Dec-2019 08:05:17" u="1"/>
        <s v="Last Sales 201912 : 2019-12-04  ----  m.akhlis -- 05-Dec-2019 08:50:18" u="1"/>
        <s v="Last Sales 202001 : 2020-01-08  ----  m.akhlis -- 09-Jan-2020 08:17:17" u="1"/>
        <s v="Last Sales 201901 : 2019-01-22  ----  m.akhlis -- 23-Jan-2019 05:09:28" u="1"/>
        <s v="S071 - SPAR BOGOR TRADE MALL" u="1"/>
        <s v="Last Sales 201901 : 2019-01-10  ----  m.akhlis -- 11-Jan-2019 05:39:23" u="1"/>
        <s v="Last Sales 201807 : 2018-07-21  ----  m.akhlis -- 22-Jul-2018 06:19:29" u="1"/>
        <s v="m.akhlis -- 16-Aug-2017 06:20:26" u="1"/>
        <s v="Last Sales 201810 : 2018-10-08  ----  m.akhlis -- 09-Oct-2018 05:37:16" u="1"/>
        <s v="Last Sales 202002 : 2020-02-13  ----  m.akhlis -- 14-Feb-2020 08:34:53" u="1"/>
        <s v="m.akhlis -- 21-Jul-2017 06:26:00" u="1"/>
        <s v="Last Sales 201807 : 2018-07-23  ----  m.akhlis -- 24-Jul-2018 05:01:39" u="1"/>
        <s v="Last Sales 202001 : 2020-01-30  ----  m.akhlis -- 31-Jan-2020 08:22:21" u="1"/>
        <s v="Last Sales 201909 : 2019-09-14  ----  m.akhlis -- 15-Sep-2019 06:28:18" u="1"/>
        <s v="m.akhlis -- 19-Nov-2017 09:53:26" u="1"/>
        <s v="Last Sales 201905 : 2019-05-23  ----  m.akhlis -- 24-May-2019 05:37:21" u="1"/>
        <s v="m.akhlis -- 29-Sep-2017 06:29:44" u="1"/>
        <s v="m.akhlis -- 12-Nov-2017 09:30:25" u="1"/>
        <s v="Last Sales 201908 : 2019-08-15  ----  m.akhlis -- 16-Aug-2019 05:29:15" u="1"/>
        <s v="Last Sales 201706 : 2017-06-22  ----  m.akhlis -- 23-Jun-2017 08:49:33" u="1"/>
        <s v="Last Sales 201904 : 2019-04-12  ----  m.akhlis -- 13-Apr-2019 06:33:05" u="1"/>
        <s v="Last Sales 201905 : 2019-05-11  ----  m.akhlis -- 12-May-2019 10:32:49" u="1"/>
        <s v="Last Sales 201902 : 2019-02-07  ----  m.akhlis -- 08-Feb-2019 05:28:37" u="1"/>
        <s v="Last Sales 202002 : 2020-02-19  ----  m.akhlis -- 20-Feb-2020 08:38:27" u="1"/>
        <s v="Last Sales 202001 : 2020-01-30  ----  m.akhlis -- 31-Jan-2020 08:22:49" u="1"/>
        <s v="Last Sales 201901 : 2019-01-16  ----  m.akhlis -- 17-Jan-2019 05:32:05" u="1"/>
        <s v="m.akhlis -- 10-Sep-2017 10:06:25" u="1"/>
        <s v="Last Sales 201808 : 2018-08-18  ----  m.akhlis -- 19-Aug-2018 05:29:37" u="1"/>
        <s v="Last Sales 201908 : 2019-08-26  ----  m.akhlis -- 27-Aug-2019 05:13:38" u="1"/>
        <s v="Last Sales 201802 : 2018-02-21  ----  m.akhlis -- 22-Feb-2018 05:29:41" u="1"/>
        <s v="Last Sales 201902 : 2019-02-10  ----  m.akhlis -- 11-Feb-2019 05:25:48" u="1"/>
        <s v="Last Sales 201808 : 2018-08-29  ----  m.akhlis -- 30-Aug-2018 05:41:39" u="1"/>
        <s v="Last Sales 201909 : 2019-09-05  ----  m.akhlis -- 06-Sep-2019 05:27:45" u="1"/>
        <s v="m.akhlis -- 26-Jul-2017 06:31:44" u="1"/>
        <s v="Last Sales 201808 : 2018-08-26  ----  m.akhlis -- 27-Aug-2018 05:19:46" u="1"/>
        <s v="Last Sales 201905 : 2019-05-19  ----  m.akhlis -- 20-May-2019 05:33:01" u="1"/>
        <s v="Last Sales 201902 : 2019-02-11  ----  m.akhlis -- 12-Feb-2019 05:28:02" u="1"/>
        <s v="Last Sales 201706 : 2017-06-27  ----  m.akhlis -- 28-Jun-2017 09:04:17" u="1"/>
        <s v="Last Sales 201902 : 2019-02-16  ----  m.akhlis -- 17-Feb-2019 07:32:06" u="1"/>
        <s v="m.akhlis -- 14-Aug-2017 06:21:27" u="1"/>
        <s v="Last Sales 201909 : 2019-09-25  ----  m.akhlis -- 26-Sep-2019 08:13:53" u="1"/>
        <s v="m.akhlis -- 27-Aug-2017 10:58:42" u="1"/>
        <s v="008-002 WEET TISSUE" u="1"/>
        <s v="Last Sales 201908 : 2019-08-05  ----  m.akhlis -- 06-Aug-2019 05:46:02" u="1"/>
        <s v="Last Sales 201908 : 2019-08-16  ----  m.akhlis -- 17-Aug-2019 06:24:02" u="1"/>
        <s v="Last Sales 201804 : 2018-04-04  ----  m.akhlis -- 05-Apr-2018 10:46:11" u="1"/>
        <s v="m.akhlis -- 19-Dec-2018 05:35:49" u="1"/>
        <s v="Last Sales 201808 : 2018-08-24  ----  m.akhlis -- 25-Aug-2018 07:39:06" u="1"/>
        <s v="Last Sales 201802 : 2018-02-16  ----  m.akhlis -- 17-Feb-2018 05:24:24" u="1"/>
        <s v="Last Sales 201912 : 2019-12-10  ----  m.akhlis -- 11-Dec-2019 08:36:31" u="1"/>
        <s v="Last Sales 201808 : 2018-08-21  ----  m.akhlis -- 22-Aug-2018 06:37:11" u="1"/>
        <s v="Last Sales 201802 : 2018-02-12  ----  m.akhlis -- 13-Feb-2018 10:18:40" u="1"/>
        <s v="m.akhlis -- 14-Dec-2018 05:53:00" u="1"/>
        <s v="Last Sales 201912 : 2019-12-10  ----  m.akhlis -- 11-Dec-2019 08:36:45" u="1"/>
        <s v="m.akhlis -- 11-Dec-2018 05:50:07" u="1"/>
        <s v="Last Sales 201901 : 2019-01-15  ----  m.akhlis -- 16-Jan-2019 05:35:59" u="1"/>
        <s v="Last Sales 201909 : 2019-09-08  ----  m.akhlis -- 09-Sep-2019 05:12:37" u="1"/>
        <s v="Last Sales 201807 : 2018-07-09  ----  m.akhlis -- 10-Jul-2018 05:03:00" u="1"/>
        <s v="Last Sales 201901 : 2019-01-14  ----  m.akhlis -- 15-Jan-2019 05:33:06" u="1"/>
        <s v="Last Sales 201802 : 2018-02-06  ----  m.akhlis -- 07-Feb-2018 05:39:41" u="1"/>
        <s v="Last Sales 201904 : 2019-04-26  ----  m.akhlis -- 27-Apr-2019 07:11:27" u="1"/>
        <s v="MClass" u="1"/>
        <s v="Last Sales 201905 : 2019-05-16  ----  m.akhlis -- 17-May-2019 05:37:58" u="1"/>
        <s v="Last Sales 201902 : 2019-02-04  ----  m.akhlis -- 05-Feb-2019 08:23:43" u="1"/>
        <s v="Last Sales 201905 : 2019-05-24  ----  m.akhlis -- 25-May-2019 05:57:03" u="1"/>
        <s v="Last Sales 201909 : 2019-09-12  ----  m.akhlis -- 13-Sep-2019 04:56:53" u="1"/>
        <s v="Last Sales 201902 : 2019-02-08  ----  m.akhlis -- 09-Feb-2019 06:24:50" u="1"/>
        <s v="Last Sales 201807 : 2018-07-27  ----  m.akhlis -- 28-Jul-2018 05:24:28" u="1"/>
        <s v="Last Sales 201909 : 2019-09-11  ----  m.akhlis -- 12-Sep-2019 04:48:05" u="1"/>
        <s v="Last Sales 201905 : 2019-05-03  ----  m.akhlis -- 05-May-2019 09:33:50" u="1"/>
        <s v="Last Sales 201904 : 2019-04-24  ----  m.akhlis -- 25-Apr-2019 05:41:49" u="1"/>
        <s v="Last Sales 201905 : 2019-05-13  ----  m.akhlis -- 14-May-2019 05:31:10" u="1"/>
        <s v="Last Sales 202002 : 2020-02-27  ----  m.akhlis -- 28-Feb-2020 08:37:56" u="1"/>
        <s v="Last Sales 201812 : 2018-12-31" u="1"/>
        <s v="m.akhlis -- 06-Aug-2017 12:37:46" u="1"/>
        <s v="Last Sales 201901 : 2019-01-26  ----  m.akhlis -- 27-Jan-2019 06:10:32" u="1"/>
        <s v="m.akhlis -- 21-Sep-2017 10:26:06" u="1"/>
        <s v="Last Sales 201904 : 2019-04-05  ----  m.akhlis -- 06-Apr-2019 05:58:09" u="1"/>
        <s v="Last Sales 201802 : 2018-02-26  ----  m.akhlis -- 27-Feb-2018 05:41:23" u="1"/>
        <s v="Last Sales 202001 : 2020-01-07  ----  m.akhlis -- 08-Jan-2020 08:08:36" u="1"/>
        <s v="RBM - RAMAYANA MALANG" u="1"/>
        <s v="Last Sales 201909 : 2019-09-24  ----  m.akhlis -- 25-Sep-2019 05:17:22" u="1"/>
        <s v="S044 - ROBINSON BINTARO PLAZA" u="1"/>
        <s v="Last Sales 201810 : 2018-10-05  ----  m.akhlis -- 06-Oct-2018 07:43:27" u="1"/>
        <s v="m.akhlis -- 18-Dec-2018 05:39:04" u="1"/>
        <s v="Last Sales 201812 : 2018-12-12  ----  m.akhlis -- 13-Dec-2018 08:29:45" u="1"/>
        <s v="Last Sales 201901 : 2019-01-17  ----  m.akhlis -- 18-Jan-2019 05:33:00" u="1"/>
        <s v="Last Sales 201905 : 2019-05-27  ----  m.akhlis -- 29-May-2019 09:04:36" u="1"/>
        <s v="m.akhlis -- 11-Nov-2017 09:41:43" u="1"/>
        <s v="Last Sales 201807 : 2018-07-31  ----  m.akhlis -- 01-Aug-2018 04:42:39" u="1"/>
        <s v="Last Sales 201810 : 2018-10-10  ----  m.akhlis -- 11-Oct-2018 05:59:49" u="1"/>
        <s v="Last Sales 201807 : 2018-07-12  ----  m.akhlis -- 13-Jul-2018 04:57:10" u="1"/>
        <s v="Last Sales 201901 : 2019-01-06  ----  m.akhlis -- 07-Jan-2019 08:29:06" u="1"/>
        <s v="Last Sales 201911 : 2019-11-12  ----  m.akhlis -- 13-Nov-2019 08:12:09" u="1"/>
        <s v="Last Sales 201901 : 2019-01-24  ----  m.akhlis -- 25-Jan-2019 04:50:19" u="1"/>
        <s v="Last Sales 201901 : 2019-01-22  ----  m.akhlis -- 23-Jan-2019 05:09:10" u="1"/>
        <s v="Last Sales 202001 : 2020-01-26  ----  m.akhlis -- 27-Jan-2020 08:26:08" u="1"/>
        <s v="Last Sales 202001 : 2020-01-23  ----  m.akhlis -- 24-Jan-2020 08:04:00" u="1"/>
        <s v="m.akhlis -- 25-Aug-2017 06:16:12" u="1"/>
        <s v="Last Sales 201802 : 2018-02-20  ----  m.akhlis -- 21-Feb-2018 05:25:57" u="1"/>
        <s v="013-002 BABY HAIR CARE" u="1"/>
        <s v="Last Sales 202003 : 2020-03-11  ----  m.akhlis -- 13-Mar-2020 08:41:09" u="1"/>
        <s v="Last Sales 201706 : 2017-06-18  ----  m.akhlis -- 19-Jun-2017 06:31:21" u="1"/>
        <s v="Last Sales 201905 : 2019-05-03  ----  m.akhlis -- 05-May-2019 09:34:07" u="1"/>
        <s v="Last Sales 201905 : 2019-05-17  ----  m.akhlis -- 18-May-2019 06:37:13" u="1"/>
        <s v="Last Sales 201706 : 2017-06-16  ----  m.akhlis -- 17-Jun-2017 09:09:27" u="1"/>
        <s v="Last Sales 201807 : 2018-07-13  ----  m.akhlis -- 14-Jul-2018 05:41:34" u="1"/>
        <s v="Last Sales 201905 : 2019-05-08  ----  m.akhlis -- 09-May-2019 05:35:28" u="1"/>
        <s v="Last Sales 201905 : 2019-05-26  ----  m.akhlis -- 27-May-2019 09:19:13" u="1"/>
        <s v="Last Sales 201911 : 2019-11-24  ----  m.akhlis -- 25-Nov-2019 08:23:38" u="1"/>
        <s v="m.akhlis -- 04-Sep-2017 06:22:40" u="1"/>
        <s v="m.akhlis -- 10-Nov-2017 06:14:36" u="1"/>
        <s v="Last Sales 201802 : 2018-02-23  ----  m.akhlis -- 24-Feb-2018 05:58:28" u="1"/>
        <s v="Last Sales 201706 : 2017-06-13  ----  m.akhlis -- 14-Jun-2017 11:47:50" u="1"/>
        <s v="Last Sales 202001 : 2020-01-21  ----  m.akhlis -- 22-Jan-2020 07:54:35" u="1"/>
        <s v="Last Sales 201905 : 2019-05-23  ----  m.akhlis -- 24-May-2019 05:37:31" u="1"/>
        <s v="Last Sales 201908 : 2019-08-15  ----  m.akhlis -- 16-Aug-2019 05:29:25" u="1"/>
        <s v="m.akhlis -- 27-Sep-2017 06:29:01" u="1"/>
        <s v="m.akhlis -- 28-Sep-2017 06:27:01" u="1"/>
        <s v="Last Sales 201904 : 2019-04-12  ----  m.akhlis -- 13-Apr-2019 06:33:15" u="1"/>
        <s v="Last Sales 202001 : 2020-01-15  ----  m.akhlis -- 16-Jan-2020 08:21:54" u="1"/>
        <s v="Last Sales 201812 : 2018-12-11  ----  m.akhlis -- 12-Dec-2018 08:30:02" u="1"/>
        <s v="Last Sales 201901 : 2019-01-16  ----  m.akhlis -- 17-Jan-2019 05:32:15" u="1"/>
        <s v="Last Sales 202001 : 2020-01-19  ----  m.akhlis -- 20-Jan-2020 08:09:01" u="1"/>
        <s v="Last Sales 201802 : 2018-02-21  ----  m.akhlis -- 22-Feb-2018 05:29:51" u="1"/>
        <s v="Last Sales 201902 : 2019-02-10  ----  m.akhlis -- 11-Feb-2019 05:25:58" u="1"/>
        <s v="Last Sales 201909 : 2019-09-05  ----  m.akhlis -- 06-Sep-2019 05:27:55" u="1"/>
        <s v="Last Sales 201905 : 2019-05-10  ----  m.akhlis -- 11-May-2019 07:25:03" u="1"/>
        <s v="Last Sales 201808 : 2018-08-04  ----  m.akhlis -- 05-Aug-2018 08:09:40" u="1"/>
        <s v="Last Sales 201908 : 2019-08-22  ----  m.akhlis -- 23-Aug-2019 04:53:51" u="1"/>
        <s v="m.akhlis -- 03-Aug-2017 06:23:24" u="1"/>
        <s v="m.akhlis -- 18-Aug-2017 03:56:33" u="1"/>
        <s v="Last Sales 201905 : 2019-05-19  ----  m.akhlis -- 20-May-2019 05:33:11" u="1"/>
        <s v="Last Sales 201807 : 2018-07-14  ----  m.akhlis -- 15-Jul-2018 05:19:34" u="1"/>
        <s v="Last Sales 201902 : 2019-02-12  ----  m.akhlis -- 13-Feb-2019 05:26:12" u="1"/>
        <s v="Last Sales 201706 : 2017-06-27  ----  m.akhlis -- 28-Jun-2017 09:04:27" u="1"/>
        <s v="Last Sales 202001 : 2020-01-28  ----  m.akhlis -- 29-Jan-2020 08:14:26" u="1"/>
        <s v="Last Sales 202002 : 2020-02-13  ----  m.akhlis -- 14-Feb-2020 08:35:06" u="1"/>
        <s v="Last Sales 201901 : 2019-01-20  ----  m.akhlis -- 21-Jan-2019 05:36:33" u="1"/>
        <s v="Last Sales 201901 : 2019-01-11  ----  m.akhlis -- 12-Jan-2019 06:34:34" u="1"/>
        <s v="Last Sales 201904 : 2019-04-09  ----  m.akhlis -- 10-Apr-2019 05:26:51" u="1"/>
        <s v="m.akhlis -- 19-Sep-2017 06:26:42" u="1"/>
        <s v="Last Sales 201807 : 2018-07-21  ----  m.akhlis -- 22-Jul-2018 07:02:36" u="1"/>
        <s v="m.akhlis -- 11-Aug-2017 06:13:47" u="1"/>
        <s v="Last Sales 201808 : 2018-08-07  ----  m.akhlis -- 08-Aug-2018 04:48:34" u="1"/>
        <s v="m.akhlis -- 30-Aug-2017 06:15:59" u="1"/>
        <s v="Last Sales 201802 : 2018-02-16  ----  m.akhlis -- 17-Feb-2018 05:24:48" u="1"/>
        <s v="Last Sales 201912 : 2019-12-10  ----  m.akhlis -- 11-Dec-2019 08:36:55" u="1"/>
        <s v="Last Sales 201912 : 2019-12-09  ----  m.akhlis -- 10-Dec-2019 08:24:51" u="1"/>
        <s v="m.akhlis -- 17-Nov-2017 06:05:03" u="1"/>
        <s v="011-004 FLOOR AND TOILET CLEANERS" u="1"/>
        <s v="Last Sales 201902 : 2019-02-20  ----  m.akhlis -- 21-Feb-2019 05:16:49" u="1"/>
        <s v="Last Sales 202001 : 2020-01-27  ----  m.akhlis -- 28-Jan-2020 08:17:52" u="1"/>
        <s v="Last Sales 201909 : 2019-09-08  ----  m.akhlis -- 09-Sep-2019 05:12:47" u="1"/>
        <s v="Last Sales 201909 : 2019-09-20  ----  m.akhlis -- 21-Sep-2019 05:51:41" u="1"/>
        <s v="Last Sales 201808 : 2018-08-07  ----  m.akhlis -- 08-Aug-2018 04:48:48" u="1"/>
        <s v="Last Sales 201904 : 2019-04-23  ----  m.akhlis -- 24-Apr-2019 05:37:36" u="1"/>
        <s v="Last Sales 201802 : 2018-02-06  ----  m.akhlis -- 07-Feb-2018 05:39:51" u="1"/>
        <s v="m.akhlis -- 14-Dec-2018 05:53:24" u="1"/>
        <s v="Last Sales 201808 : 2018-08-17  ----  m.akhlis -- 18-Aug-2018 06:28:48" u="1"/>
        <s v="Last Sales 201810 : 2018-10-13  ----  m.akhlis -- 14-Oct-2018 07:42:54" u="1"/>
        <s v="Last Sales 201808 : 2018-08-27  ----  m.akhlis -- 28-Aug-2018 05:20:52" u="1"/>
        <s v="Last Sales 201909 : 2019-09-26  ----  m.akhlis -- 27-Sep-2019 08:16:59" u="1"/>
        <s v="m.akhlis -- 18-Jul-2017 06:23:01" u="1"/>
        <s v="Last Sales 201911 : 2019-11-10  ----  m.akhlis -- 11-Nov-2019 08:51:21" u="1"/>
        <s v="Last Sales 201909 : 2019-09-11  ----  m.akhlis -- 12-Sep-2019 04:48:15" u="1"/>
        <s v="Last Sales 201904 : 2019-04-24  ----  m.akhlis -- 25-Apr-2019 05:41:59" u="1"/>
        <s v="Last Sales 201905 : 2019-05-13  ----  m.akhlis -- 14-May-2019 05:31:20" u="1"/>
        <s v="Last Sales 201808 : 2018-08-12  ----  m.akhlis -- 13-Aug-2018 05:12:10" u="1"/>
        <s v="Last Sales 201902 : 2019-02-19  ----  m.akhlis -- 20-Feb-2019 05:29:26" u="1"/>
        <s v="Last Sales 201905 : 2019-05-26  ----  m.akhlis -- 28-May-2019 08:51:27" u="1"/>
        <s v="Last Sales 201904 : 2019-04-05  ----  m.akhlis -- 06-Apr-2019 05:58:19" u="1"/>
        <s v="Last Sales 201706 : 2017-06-25  ----  m.akhlis -- 26-Jun-2017 07:51:49" u="1"/>
        <s v="Last Sales 201902 : 2019-02-14  ----  m.akhlis -- 15-Feb-2019 05:28:34" u="1"/>
        <s v="Last Sales 201802 : 2018-02-26  ----  m.akhlis -- 27-Feb-2018 05:41:33" u="1"/>
        <s v="Last Sales 201807 : 2018-07-10  ----  m.akhlis -- 11-Jul-2018 05:36:53" u="1"/>
        <s v="Last Sales 201904 : 2019-04-13  ----  m.akhlis -- 14-Apr-2019 07:28:15" u="1"/>
        <s v="Last Sales 201909 : 2019-09-24  ----  m.akhlis -- 25-Sep-2019 05:17:32" u="1"/>
        <s v="001-003 HAIR TREATMENT" u="1"/>
        <s v="Last Sales 202002 : 2020-02-10  ----  m.akhlis -- 11-Feb-2020 08:30:26" u="1"/>
        <s v="Last Sales 201901 : 2019-01-28  ----  m.akhlis -- 29-Jan-2019 05:25:00" u="1"/>
        <s v="Last Sales 201707 : 2017-07-08  ----  m.akhlis -- 09-Jul-2017 07:50:03" u="1"/>
        <s v="Last Sales 201709 : 2017-09-24  ----  m.akhlis -- 25-Sep-2017 08:31:33" u="1"/>
        <s v="007-003 HERBAL" u="1"/>
        <s v="Last Sales 201911 : 2019-11-12  ----  m.akhlis -- 13-Nov-2019 08:12:19" u="1"/>
        <s v="Last Sales 202003 : 2020-03-09  ----  m.akhlis -- 10-Mar-2020 08:23:50" u="1"/>
        <s v="Last Sales 202001 : 2020-01-26  ----  m.akhlis -- 27-Jan-2020 08:26:18" u="1"/>
        <s v="Last Sales 201707 : 2017-07-12  ----  m.akhlis -- 13-Jul-2017 06:08:28" u="1"/>
        <s v="Last Sales 201810 : 2018-10-06  ----  m.akhlis -- 07-Oct-2018 09:22:50" u="1"/>
        <s v="Last Sales 201908 : 2019-08-14  ----  m.akhlis -- 15-Aug-2019 04:56:03" u="1"/>
        <s v="m.akhlis -- 05-Aug-2017 10:36:43" u="1"/>
        <s v="m.akhlis -- 13-Aug-2017 09:51:28" u="1"/>
        <s v="Last Sales 201909 : 2019-09-14  ----  m.akhlis -- 15-Sep-2019 06:28:10" u="1"/>
        <s v="m.akhlis -- 15-Aug-2017 06:22:32" u="1"/>
        <s v="m.akhlis -- 18-Aug-2017 03:59:42" u="1"/>
        <s v="Last Sales 201905 : 2019-05-03  ----  m.akhlis -- 05-May-2019 09:34:17" u="1"/>
        <s v="Last Sales 201905 : 2019-05-17  ----  m.akhlis -- 18-May-2019 06:37:23" u="1"/>
        <s v="Last Sales 201706 : 2017-06-18  ----  m.akhlis -- 19-Jun-2017 06:31:45" u="1"/>
        <s v="Last Sales 201911 : 2019-11-24  ----  m.akhlis -- 25-Nov-2019 08:23:48" u="1"/>
        <s v="Last Sales 201802 : 2018-02-23  ----  m.akhlis -- 24-Feb-2018 05:58:38" u="1"/>
        <s v="Last Sales 201912 : 2019-12-19  ----  m.akhlis -- 20-Dec-2019 08:26:47" u="1"/>
        <s v="Last Sales 202001 : 2020-01-21  ----  m.akhlis -- 22-Jan-2020 07:54:45" u="1"/>
        <s v="Last Sales 202001 : 2020-01-30  ----  m.akhlis -- 31-Jan-2020 08:22:41" u="1"/>
        <s v="Last Sales 201905 : 2019-05-23  ----  m.akhlis -- 24-May-2019 05:37:41" u="1"/>
        <s v="m.akhlis -- 29-Aug-2017 06:07:09" u="1"/>
        <s v="Last Sales 201908 : 2019-08-22  ----  m.akhlis -- 23-Aug-2019 04:52:35" u="1"/>
        <s v="Last Sales 201908 : 2019-08-13  ----  m.akhlis -- 14-Aug-2019 05:19:31" u="1"/>
        <s v="Last Sales 201802 : 2018-02-04  ----  m.akhlis -- 05-Feb-2018 09:02:38" u="1"/>
        <s v="m.akhlis -- 15-Dec-2018 07:28:11" u="1"/>
        <s v="m.akhlis -- 02-Oct-2017 06:32:46" u="1"/>
        <s v="Last Sales 202002 : 2020-02-19  ----  m.akhlis -- 20-Feb-2020 08:38:47" u="1"/>
        <s v="m.akhlis -- 15-Dec-2018 07:28:25" u="1"/>
        <s v="Last Sales 201707 : 2017-07-06  ----  m.akhlis -- 07-Jul-2017 06:26:22" u="1"/>
        <s v="m.akhlis -- 19-Nov-2017 09:58:14" u="1"/>
        <s v="m.akhlis -- 27-Sep-2017 06:29:39" u="1"/>
        <s v="Last Sales 201802 : 2018-02-13  ----  m.akhlis -- 14-Feb-2018 05:35:13" u="1"/>
        <s v="Last Sales 201908 : 2019-08-17  ----  m.akhlis -- 18-Aug-2019 07:51:57" u="1"/>
        <s v="Last Sales 202001 : 2020-01-19  ----  m.akhlis -- 20-Jan-2020 08:09:25" u="1"/>
        <s v="Last Sales 201905 : 2019-05-19  ----  m.akhlis -- 20-May-2019 05:33:21" u="1"/>
        <s v="m.akhlis -- 11-Sep-2017 06:19:41" u="1"/>
        <s v="m.akhlis -- 01-Sep-2017 07:19:42" u="1"/>
        <s v="Last Sales 201706 : 2017-06-27  ----  m.akhlis -- 28-Jun-2017 09:04:37" u="1"/>
        <s v="Last Sales 201901 : 2019-01-20  ----  m.akhlis -- 21-Jan-2019 05:36:43" u="1"/>
        <s v="Last Sales 201901 : 2019-01-21  ----  m.akhlis -- 22-Jan-2019 05:34:43" u="1"/>
        <s v="Last Sales 201901 : 2019-01-11  ----  m.akhlis -- 12-Jan-2019 06:34:44" u="1"/>
        <s v="005-001 FACE AND BODY CARE" u="1"/>
        <s v="m.akhlis -- 04-Nov-2017 11:36:02" u="1"/>
        <s v="Last Sales 201807 : 2018-07-22  ----  m.akhlis -- 23-Jul-2018 05:29:52" u="1"/>
        <s v="Last Sales 201902 : 2019-02-24  ----  m.akhlis -- 25-Feb-2019 05:22:35" u="1"/>
        <s v="m.akhlis -- 16-Aug-2017 06:22:01" u="1"/>
        <s v="m.akhlis -- 23-Aug-2017 06:28:00" u="1"/>
        <s v="Last Sales 201908 : 2019-08-05  ----  m.akhlis -- 06-Aug-2019 05:46:36" u="1"/>
        <s v="m.akhlis -- 09-Nov-2017 06:15:04" u="1"/>
        <s v="Last Sales 201804 : 2018-04-04  ----  m.akhlis -- 05-Apr-2018 10:46:45" u="1"/>
        <s v="Last Sales 201706 : 2017-06-12  ----  m.akhlis -- 13-Jun-2017 06:02:18" u="1"/>
        <s v="Last Sales 201707 : 2017-07-21  ----  m.akhlis -- 22-Jul-2017 07:58:17" u="1"/>
        <s v="Last Sales 201802 : 2018-02-16  ----  m.akhlis -- 17-Feb-2018 05:24:58" u="1"/>
        <s v="m.akhlis -- 19-Aug-2017 10:39:32" u="1"/>
        <s v="m.akhlis -- 12-Nov-2017 09:32:00" u="1"/>
        <s v="Last Sales 201912 : 2019-12-16  ----  m.akhlis -- 17-Dec-2019 08:17:15" u="1"/>
        <s v="SALES BY STORE ( Bulan/Tahun : &quot;1018&quot; )" u="1"/>
        <s v="Last Sales 201707 : 2017-07-04  ----  m.akhlis -- 05-Jul-2017 06:27:23" u="1"/>
        <s v="m.akhlis -- 20-Aug-2017 11:31:36" u="1"/>
        <s v="Last Sales 202001 : 2020-01-16  ----  m.akhlis -- 17-Jan-2020 07:55:22" u="1"/>
        <s v="Last Sales 201808 : 2018-08-12  ----  m.akhlis -- 13-Aug-2018 05:11:08" u="1"/>
        <s v="Last Sales 201905 : 2019-05-24  ----  m.akhlis -- 25-May-2019 05:57:23" u="1"/>
        <s v="m.akhlis -- 19-Jul-2017 06:35:15" u="1"/>
        <s v="Last Sales 201802 : 2018-02-27" u="1"/>
        <s v="m.akhlis -- 21-Jul-2017 06:28:17" u="1"/>
        <s v="SALES BY STORE ( Bulan/Tahun : &quot;1218&quot; )" u="1"/>
        <s v="Last Sales 201802 : 2018-02-28" u="1"/>
        <s v="Last Sales 201905 : 2019-05-13  ----  m.akhlis -- 14-May-2019 05:31:30" u="1"/>
        <s v="Last Sales 201912 : 2019-12-15  ----  m.akhlis -- 16-Dec-2019 08:11:48" u="1"/>
        <s v="Last Sales 202001 : 2020-01-20  ----  m.akhlis -- 21-Jan-2020 09:19:42" u="1"/>
        <s v="m.akhlis -- 17-Nov-2017 06:06:53" u="1"/>
        <s v="Last Sales 201808 : 2018-08-28  ----  m.akhlis -- 29-Aug-2018 05:23:30" u="1"/>
        <s v="R33 - RAMAYANA TANJUNG PRIOK" u="1"/>
        <s v="Last Sales 201802 : 2018-02-26  ----  m.akhlis -- 27-Feb-2018 05:41:43" u="1"/>
        <s v="Last Sales 201807 : 2018-07-18  ----  m.akhlis -- 19-Jul-2018 05:27:17" u="1"/>
        <s v="Last Sales 201909 : 2019-09-24  ----  m.akhlis -- 25-Sep-2019 05:17:42" u="1"/>
        <s v="m.akhlis -- 10-Nov-2017 06:13:02" u="1"/>
        <s v="Last Sales 201707 : 2017-07-08  ----  m.akhlis -- 09-Jul-2017 07:50:13" u="1"/>
        <s v="Last Sales 201810 : 2018-10-06  ----  m.akhlis -- 07-Oct-2018 09:21:48" u="1"/>
        <s v="Last Sales 201709 : 2017-09-24  ----  m.akhlis -- 25-Sep-2017 08:31:43" u="1"/>
        <s v="Last Sales 201908 : 2019-08-28  ----  m.akhlis -- 29-Aug-2019 05:06:58" u="1"/>
        <s v="Last Sales 201709 : 2017-09-06  ----  m.akhlis -- 08-Sep-2017 09:14:53" u="1"/>
        <s v="m.akhlis -- 25-Aug-2017 06:16:32" u="1"/>
        <s v="m.akhlis -- 02-Sep-2017 09:59:37" u="1"/>
        <s v="Last Sales 201912 : 2019-12-04  ----  m.akhlis -- 05-Dec-2019 08:50:34" u="1"/>
        <s v="006-003 MOUTH TREATMENT" u="1"/>
        <s v="Last Sales 201808 : 2018-08-16  ----  m.akhlis -- 17-Aug-2018 07:43:19" u="1"/>
        <s v="m.akhlis -- 10-Sep-2017 10:05:15" u="1"/>
        <s v="m.akhlis -- 17-Sep-2017 11:48:15" u="1"/>
        <s v="m.akhlis -- 06-Sep-2017 06:16:07" u="1"/>
        <s v="Last Sales 201807 : 2018-07-17  ----  m.akhlis -- 18-Jul-2018 05:12:00" u="1"/>
        <s v="m.akhlis -- 16-Nov-2017 06:05:54" u="1"/>
        <s v="Last Sales 202002 : 2020-02-25  ----  m.akhlis -- 26-Feb-2020 07:54:37" u="1"/>
        <s v="m.akhlis -- 10-Nov-2017 06:14:56" u="1"/>
        <s v="Last Sales 201912 : 2019-12-19  ----  m.akhlis -- 20-Dec-2019 08:26:57" u="1"/>
        <s v="Last Sales 201908 : 2019-08-30  ----  m.akhlis -- 31-Aug-2019 06:16:32" u="1"/>
        <s v="Last Sales 201901 : 2019-01-08  ----  m.akhlis -- 09-Jan-2019 05:42:12" u="1"/>
        <s v="m.akhlis -- 01-Sep-2017 07:18:12" u="1"/>
        <s v="m.akhlis -- 12-Aug-2017 11:18:28" u="1"/>
        <s v="Last Sales 201908 : 2019-08-25  ----  m.akhlis -- 26-Aug-2019 05:09:45" u="1"/>
        <s v="Last Sales 201908 : 2019-08-13  ----  m.akhlis -- 14-Aug-2019 05:19:41" u="1"/>
        <s v="m.akhlis -- 17-Jul-2017 08:57:41" u="1"/>
        <s v="Last Sales 201802 : 2018-02-21  ----  m.akhlis -- 22-Feb-2018 05:30:01" u="1"/>
        <s v="013-003 BABY OIL AND BODY LOTION" u="1"/>
        <s v="011-006 FURNITURE &amp; GLASS CLEANERS" u="1"/>
        <s v="Last Sales 201901 : 2019-01-09  ----  m.akhlis -- 10-Jan-2019 06:03:25" u="1"/>
        <s v="Last Sales 201908 : 2019-08-26  ----  m.akhlis -- 27-Aug-2019 05:13:54" u="1"/>
        <s v="Last Sales 201707 : 2017-07-06  ----  m.akhlis -- 07-Jul-2017 06:26:32" u="1"/>
        <s v="Last Sales 201904 : 2019-04-19  ----  m.akhlis -- 20-Apr-2019 08:59:47" u="1"/>
        <s v="Last Sales 201810 : 2018-10-06  ----  m.akhlis -- 07-Oct-2018 09:23:17" u="1"/>
        <s v="Last Sales 201904 : 2019-04-13  ----  m.akhlis -- 15-Apr-2019 06:00:00" u="1"/>
        <s v="m.akhlis -- 01-Oct-2017 10:19:31" u="1"/>
        <s v="Last Sales 202002 : 2020-02-20  ----  m.akhlis -- 21-Feb-2020 08:32:18" u="1"/>
        <s v="Last Sales 201804 : 2018-04-06  ----  m.akhlis -- 07-Apr-2018 04:56:11" u="1"/>
        <s v="Last Sales 201807 : 2018-07-23  ----  m.akhlis -- 25-Jul-2018 13:30:51" u="1"/>
        <s v="m.akhlis -- 17-Dec-2018 05:30:58" u="1"/>
        <s v="Last Sales 201901 : 2019-01-21  ----  m.akhlis -- 22-Jan-2019 05:34:53" u="1"/>
        <s v="Last Sales 201707 : 2017-07-23  ----  m.akhlis -- 24-Jul-2017 16:03:58" u="1"/>
        <s v="Last Sales 201905 : 2019-05-11  ----  m.akhlis -- 12-May-2019 10:33:08" u="1"/>
        <s v="Last Sales 201911 : 2019-11-11  ----  m.akhlis -- 12-Nov-2019 07:52:54" u="1"/>
        <s v="m.akhlis -- 08-Nov-2017 06:17:00" u="1"/>
        <s v="Last Sales 201902 : 2019-02-12  ----  m.akhlis -- 13-Feb-2019 05:26:46" u="1"/>
        <s v="Last Sales 201807 : 2018-07-14  ----  m.akhlis -- 15-Jul-2018 05:21:10" u="1"/>
        <s v="Last Sales 201810 : 2018-10-13  ----  m.akhlis -- 14-Oct-2018 07:41:48" u="1"/>
        <s v="004-003 HAND SOAP" u="1"/>
        <s v="Last Sales 201807 : 2018-07-06  ----  m.akhlis -- 07-Jul-2018 04:51:28" u="1"/>
        <s v="S025 - ROBINSON SURYA KENCANA BOGOR" u="1"/>
        <s v="Last Sales 201807 : 2018-07-12  ----  m.akhlis -- 13-Jul-2018 04:51:32" u="1"/>
        <s v="m.akhlis -- 16-Aug-2017 06:22:39" u="1"/>
        <s v="m.akhlis -- 23-Aug-2017 06:28:38" u="1"/>
        <s v="m.akhlis -- 14-Sep-2017 06:24:42" u="1"/>
        <s v="m.akhlis -- 23-Nov-2017 06:10:38" u="1"/>
        <s v="Last Sales 202002 : 2020-02-16  ----  m.akhlis -- 17-Feb-2020 08:29:11" u="1"/>
        <s v="Last Sales 201802 : 2018-02-24  ----  m.akhlis -- 25-Feb-2018 05:44:27" u="1"/>
        <s v="Last Sales 201706 : 2017-06-26  ----  m.akhlis -- 27-Jun-2017 09:17:38" u="1"/>
        <s v="Last Sales 201707 : 2017-07-04  ----  m.akhlis -- 05-Jul-2017 06:27:47" u="1"/>
        <s v="Last Sales 201901 : 2019-01-18  ----  m.akhlis -- 19-Jan-2019 06:14:44" u="1"/>
        <s v="Last Sales 201905 : 2019-05-24  ----  m.akhlis -- 25-May-2019 05:57:33" u="1"/>
        <s v="Last Sales 201808 : 2018-08-14  ----  m.akhlis -- 15-Aug-2018 04:56:23" u="1"/>
        <s v="m.akhlis -- 18-Jul-2017 06:23:21" u="1"/>
        <s v="Last Sales 201807 : 2018-07-17  ----  m.akhlis -- 18-Jul-2018 05:10:55" u="1"/>
        <s v="S079 - SPAR MAKASAR" u="1"/>
        <s v="m.akhlis -- 31-Aug-2017 06:24:56" u="1"/>
        <s v="Last Sales 201912 : 2019-12-09  ----  m.akhlis -- 10-Dec-2019 08:25:00" u="1"/>
        <s v="Last Sales 202001 : 2020-01-20  ----  m.akhlis -- 21-Jan-2020 09:19:52" u="1"/>
        <s v="Last Sales 201904 : 2019-04-05  ----  m.akhlis -- 06-Apr-2019 05:58:39" u="1"/>
        <s v="Last Sales 201905 : 2019-05-12  ----  m.akhlis -- 13-May-2019 05:33:54" u="1"/>
        <s v="m.akhlis -- 25-Aug-2017 06:15:16" u="1"/>
        <s v="Last Sales 201908 : 2019-08-28  ----  m.akhlis -- 29-Aug-2019 05:06:40" u="1"/>
        <s v="Last Sales 201909 : 2019-09-18  ----  m.akhlis -- 19-Sep-2019 04:43:56" u="1"/>
        <s v="Last Sales 201802 : 2018-02-26  ----  m.akhlis -- 27-Feb-2018 05:41:53" u="1"/>
        <s v="m.akhlis -- 16-Dec-2018 06:54:26" u="1"/>
        <s v="010-001 FABRIC CLEANING" u="1"/>
        <s v="Last Sales 201905 : 2019-05-16  ----  m.akhlis -- 17-May-2019 05:38:17" u="1"/>
        <s v="Last Sales 201707 : 2017-07-08  ----  m.akhlis -- 09-Jul-2017 07:50:23" u="1"/>
        <s v="Last Sales 201909 : 2019-09-26  ----  m.akhlis -- 27-Sep-2019 08:17:08" u="1"/>
        <s v="Last Sales 201804 : 2018-04-05  ----  m.akhlis -- 06-Apr-2018 13:11:09" u="1"/>
        <s v="***SUB TOTAL 081900***" u="1"/>
        <s v="Last Sales 201904 : 2019-04-24  ----  m.akhlis -- 25-Apr-2019 05:42:08" u="1"/>
        <s v="Last Sales 201808 : 2018-08-09  ----  m.akhlis -- 10-Aug-2018 04:54:17" u="1"/>
        <s v="Last Sales 201808 : 2018-08-27  ----  m.akhlis -- 28-Aug-2018 05:21:15" u="1"/>
        <s v="Last Sales 201911 : 2019-11-25  ----  m.akhlis -- 26-Nov-2019 08:21:40" u="1"/>
        <s v="m.akhlis -- 04-Sep-2017 06:21:58" u="1"/>
        <s v="Last Sales 201808 : 2018-08-22  ----  m.akhlis -- 23-Aug-2018 05:37:24" u="1"/>
        <s v="Last Sales 201901 : 2019-01-30  ----  m.akhlis -- 31-Jan-2019 04:50:53" u="1"/>
        <s v="m.akhlis -- 12-Sep-2017 06:21:04" u="1"/>
        <s v="Last Sales 202001 : 2020-01-04  ----  m.akhlis -- 06-Jan-2020 08:00:46" u="1"/>
        <s v="Last Sales 202001 : 2020-01-23  ----  m.akhlis -- 24-Jan-2020 08:04:44" u="1"/>
        <s v="Last Sales 201901 : 2019-01-23  ----  m.akhlis -- 24-Jan-2019 05:37:04" u="1"/>
        <s v="m.akhlis -- 10-Aug-2017 06:23:59" u="1"/>
        <s v="m.akhlis -- 28-Aug-2017 07:10:56" u="1"/>
        <s v="Last Sales 202001 : 2020-01-06  ----  m.akhlis -- 07-Jan-2020 07:57:02" u="1"/>
        <s v="S222 - ROBINSON BUNGUR ASIH" u="1"/>
        <s v="Last Sales 201810 : 2018-10-08  ----  m.akhlis -- 09-Oct-2018 05:37:56" u="1"/>
        <s v="Last Sales 201901 : 2019-01-26  ----  m.akhlis -- 27-Jan-2019 06:11:19" u="1"/>
        <s v="Last Sales 202002 : 2020-02-25  ----  m.akhlis -- 26-Feb-2020 07:54:47" u="1"/>
        <s v="Last Sales 201905 : 2019-05-20  ----  m.akhlis -- 21-May-2019 05:44:05" u="1"/>
        <s v="Last Sales 201902 : 2019-02-11  ----  m.akhlis -- 12-Feb-2019 05:27:02" u="1"/>
        <s v="Last Sales 201802 : 2018-02-22  ----  m.akhlis -- 23-Feb-2018 05:22:02" u="1"/>
        <s v="Last Sales 201908 : 2019-08-23  ----  m.akhlis -- 24-Aug-2019 07:04:48" u="1"/>
        <s v="m.akhlis -- 19-Jul-2017 06:33:52" u="1"/>
        <s v="Last Sales 201904 : 2019-04-09  ----  m.akhlis -- 10-Apr-2019 05:25:41" u="1"/>
        <s v="Last Sales 201909 : 2019-09-26  ----  m.akhlis -- 27-Sep-2019 08:10:53" u="1"/>
        <s v="Last Sales 201908 : 2019-08-30  ----  m.akhlis -- 31-Aug-2019 06:16:56" u="1"/>
        <s v="Last Sales 202003 : 2020-03-25  ----  m.akhlis -- 26-Mar-2020 08:09:15" u="1"/>
        <s v="Last Sales 201804 : 2018-04-04  ----  m.akhlis -- 05-Apr-2018 10:45:11" u="1"/>
        <s v="Last Sales 201901 : 2019-01-09  ----  m.akhlis -- 10-Jan-2019 06:03:35" u="1"/>
        <s v="Last Sales 201911 : 2019-11-11  ----  m.akhlis -- 12-Nov-2019 07:51:38" u="1"/>
        <s v="m.akhlis -- 12-Sep-2017 06:22:44" u="1"/>
        <s v="Last Sales 201802 : 2018-02-12  ----  m.akhlis -- 13-Feb-2018 10:17:40" u="1"/>
        <s v="Last Sales 201908 : 2019-08-18  ----  m.akhlis -- 19-Aug-2019 05:28:23" u="1"/>
        <s v="Last Sales 201802 : 2018-02-15  ----  m.akhlis -- 16-Feb-2018 05:25:38" u="1"/>
        <s v="Last Sales 201904 : 2019-04-13  ----  m.akhlis -- 15-Apr-2019 06:00:10" u="1"/>
        <s v="m.akhlis -- 27-Sep-2017 06:31:01" u="1"/>
        <s v="Last Sales 202002 : 2020-02-11  ----  m.akhlis -- 12-Feb-2020 08:30:29" u="1"/>
        <s v="Last Sales 202002 : 2020-02-20  ----  m.akhlis -- 21-Feb-2020 08:32:28" u="1"/>
        <s v="m.akhlis -- 24-Aug-2017 06:15:57" u="1"/>
        <s v="Last Sales 201905 : 2019-05-19  ----  m.akhlis -- 20-May-2019 05:33:41" u="1"/>
        <s v="Last Sales 201706 : 2017-06-27  ----  m.akhlis -- 28-Jun-2017 09:04:57" u="1"/>
        <s v="m.akhlis -- 14-Sep-2017 06:23:12" u="1"/>
        <s v="Last Sales 201707 : 2017-07-13  ----  m.akhlis -- 14-Jul-2017 06:08:17" u="1"/>
        <s v="Last Sales 202001 : 2020-01-30  ----  m.akhlis -- 31-Jan-2020 08:23:04" u="1"/>
        <s v="Last Sales 201904 : 2019-04-20  ----  m.akhlis -- 21-Apr-2019 07:14:32" u="1"/>
        <s v="Last Sales 202001 : 2020-01-30  ----  m.akhlis -- 31-Jan-2020 08:23:18" u="1"/>
        <s v="m.akhlis -- 04-Nov-2017 11:36:36" u="1"/>
        <s v="Last Sales 201912 : 2019-12-12  ----  m.akhlis -- 13-Dec-2019 08:02:24" u="1"/>
        <s v="Merch2 081004 - BODY CARE" u="1"/>
        <s v="m.akhlis -- 18-Jul-2017 06:22:19" u="1"/>
        <s v="Last Sales 201911 : 2019-11-21  ----  m.akhlis -- 22-Nov-2019 08:17:33" u="1"/>
        <s v="Last Sales 201807 : 2018-07-27  ----  m.akhlis -- 28-Jul-2018 05:24:40" u="1"/>
        <s v="Last Sales 201902 : 2019-02-17  ----  m.akhlis -- 18-Feb-2019 05:41:23" u="1"/>
        <s v="Last Sales 201909 : 2019-09-21  ----  m.akhlis -- 22-Sep-2019 08:27:19" u="1"/>
        <s v="Last Sales 201807 : 2018-07-09  ----  m.akhlis -- 10-Jul-2018 05:03:40" u="1"/>
        <s v="Last Sales 201802 : 2018-02-08  ----  m.akhlis -- 09-Feb-2018 04:45:32" u="1"/>
        <s v="Last Sales 201706 : 2017-06-26  ----  m.akhlis -- 27-Jun-2017 09:17:48" u="1"/>
        <s v="Last Sales 201909 : 2019-09-29  ----  m.akhlis -- 30-Sep-2019 08:23:23" u="1"/>
        <s v="Last Sales 201901 : 2019-01-18  ----  m.akhlis -- 19-Jan-2019 06:14:54" u="1"/>
        <s v="Last Sales 201911 : 2019-11-06  ----  m.akhlis -- 07-Nov-2019 08:16:56" u="1"/>
        <s v="Last Sales 201911 : 2019-11-28  ----  m.akhlis -- 29-Nov-2019 08:42:04" u="1"/>
        <s v="Last Sales 201909 : 2019-09-29  ----  m.akhlis -- 30-Sep-2019 08:23:37" u="1"/>
        <s v="m.akhlis -- 30-Nov-2017 06:12:08" u="1"/>
        <s v="Last Sales 201807 : 2018-07-05  ----  m.akhlis -- 06-Jul-2018 05:30:12" u="1"/>
        <s v="Last Sales 202003 : 2020-03-16  ----  m.akhlis -- 17-Mar-2020 08:05:57" u="1"/>
      </sharedItems>
    </cacheField>
    <cacheField name="Amount Target-OutRgt" numFmtId="0">
      <sharedItems containsBlank="1" containsMixedTypes="1" containsNumber="1" containsInteger="1" minValue="0" maxValue="35065200000"/>
    </cacheField>
    <cacheField name="Amount Target-Cons" numFmtId="0">
      <sharedItems containsBlank="1" containsMixedTypes="1" containsNumber="1" containsInteger="1" minValue="0" maxValue="694800000"/>
    </cacheField>
    <cacheField name="Amount Target-Total" numFmtId="0">
      <sharedItems containsBlank="1" containsMixedTypes="1" containsNumber="1" containsInteger="1" minValue="0" maxValue="35105200000"/>
    </cacheField>
    <cacheField name="QTY OutRgt" numFmtId="0">
      <sharedItems containsBlank="1" containsMixedTypes="1" containsNumber="1" minValue="0" maxValue="5234654"/>
    </cacheField>
    <cacheField name="Amount OutRgt" numFmtId="0">
      <sharedItems containsBlank="1" containsMixedTypes="1" containsNumber="1" minValue="0" maxValue="33488759587.424999"/>
    </cacheField>
    <cacheField name="Disc OutRgt" numFmtId="0">
      <sharedItems containsBlank="1" containsMixedTypes="1" containsNumber="1" containsInteger="1" minValue="0" maxValue="3377866676"/>
    </cacheField>
    <cacheField name="%MTarget OutRgt" numFmtId="0">
      <sharedItems containsBlank="1" containsMixedTypes="1" containsNumber="1" minValue="0" maxValue="52.052999999999997"/>
    </cacheField>
    <cacheField name="%MSales OutRgt" numFmtId="0">
      <sharedItems containsBlank="1" containsMixedTypes="1" containsNumber="1" minValue="-808.67200000000003" maxValue="65.070999999999998"/>
    </cacheField>
    <cacheField name="MSales OutRgt" numFmtId="0">
      <sharedItems containsBlank="1" containsMixedTypes="1" containsNumber="1" minValue="-1253438375.48" maxValue="4317036740.5950003"/>
    </cacheField>
    <cacheField name="%Achv OutRgt" numFmtId="0">
      <sharedItems containsBlank="1" containsMixedTypes="1" containsNumber="1" minValue="0" maxValue="246.97900000000001"/>
    </cacheField>
    <cacheField name="%Disc OutRgt" numFmtId="0">
      <sharedItems containsBlank="1" containsMixedTypes="1" containsNumber="1" minValue="0" maxValue="126.923"/>
    </cacheField>
    <cacheField name="QTY Cons" numFmtId="0">
      <sharedItems containsBlank="1" containsMixedTypes="1" containsNumber="1" containsInteger="1" minValue="0" maxValue="31908"/>
    </cacheField>
    <cacheField name="Amount Cons" numFmtId="0">
      <sharedItems containsBlank="1" containsMixedTypes="1" containsNumber="1" minValue="0" maxValue="839067899.99899995"/>
    </cacheField>
    <cacheField name="Disc Cons" numFmtId="0">
      <sharedItems containsBlank="1" containsMixedTypes="1" containsNumber="1" containsInteger="1" minValue="-1700" maxValue="807521220"/>
    </cacheField>
    <cacheField name="%MTarget Cons" numFmtId="0">
      <sharedItems containsBlank="1" containsMixedTypes="1" containsNumber="1" minValue="0" maxValue="30.975000000000001"/>
    </cacheField>
    <cacheField name="%MSales Cons" numFmtId="0">
      <sharedItems containsBlank="1" containsMixedTypes="1" containsNumber="1" minValue="-10" maxValue="35"/>
    </cacheField>
    <cacheField name="MSales Cons" numFmtId="0">
      <sharedItems containsBlank="1" containsMixedTypes="1" containsNumber="1" minValue="-10090.909" maxValue="202849752.93900001"/>
    </cacheField>
    <cacheField name="%Achv Cons" numFmtId="0">
      <sharedItems containsBlank="1" containsMixedTypes="1" containsNumber="1" minValue="0" maxValue="301.24599999999998"/>
    </cacheField>
    <cacheField name="%Disc Cons" numFmtId="0">
      <sharedItems containsBlank="1" containsMixedTypes="1" containsNumber="1" minValue="-7.0000000000000001E-3" maxValue="134.44499999999999"/>
    </cacheField>
    <cacheField name="QTY Total" numFmtId="0">
      <sharedItems containsBlank="1" containsMixedTypes="1" containsNumber="1" minValue="0" maxValue="5236687"/>
    </cacheField>
    <cacheField name="Amount Total" numFmtId="0">
      <sharedItems containsBlank="1" containsMixedTypes="1" containsNumber="1" minValue="0" maxValue="33545289087.424999"/>
    </cacheField>
    <cacheField name="Disc Total" numFmtId="0">
      <sharedItems containsBlank="1" containsMixedTypes="1" containsNumber="1" containsInteger="1" minValue="0" maxValue="3377866676"/>
    </cacheField>
    <cacheField name="%MTarget Total" numFmtId="0">
      <sharedItems containsBlank="1" containsMixedTypes="1" containsNumber="1" minValue="0" maxValue="52.052999999999997"/>
    </cacheField>
    <cacheField name="%MSales Total" numFmtId="0">
      <sharedItems containsBlank="1" containsMixedTypes="1" containsNumber="1" minValue="-808.67200000000003" maxValue="65.070999999999998"/>
    </cacheField>
    <cacheField name="MSales Total" numFmtId="0">
      <sharedItems containsBlank="1" containsMixedTypes="1" containsNumber="1" minValue="-1250091250.48" maxValue="4319863215.5950003"/>
    </cacheField>
    <cacheField name="%Achv Total" numFmtId="0">
      <sharedItems containsBlank="1" containsMixedTypes="1" containsNumber="1" minValue="0" maxValue="246.97900000000001"/>
    </cacheField>
    <cacheField name="%Disc Total" numFmtId="0">
      <sharedItems containsBlank="1" containsMixedTypes="1" containsNumber="1" minValue="0" maxValue="126.923"/>
    </cacheField>
    <cacheField name="Last Sales" numFmtId="0">
      <sharedItems containsBlank="1"/>
    </cacheField>
    <cacheField name="GP_TGT_VALUE" numFmtId="0">
      <sharedItems containsBlank="1" containsMixedTypes="1" containsNumber="1" minValue="0" maxValue="3440417145"/>
    </cacheField>
    <cacheField name="% ACH" numFmtId="0" formula="IF(ISERROR('Amount Total'/'Amount Target-Total'),0,('Amount Total'/'Amount Target-Total'))" databaseField="0"/>
    <cacheField name="GP TGT" numFmtId="0" formula="IF(ISERROR(GP_TGT_VALUE/'Amount Target-Total'),0,(GP_TGT_VALUE/'Amount Target-Total'))" databaseField="0"/>
    <cacheField name="GP ACT" numFmtId="0" formula="IF(ISERROR('MSales Total'/'Amount Total'),0,('MSales Total'/'Amount Total'))" databaseField="0"/>
    <cacheField name="+/- GP" numFmtId="0" formula="'GP ACT'-'GP TGT'" databaseField="0"/>
    <cacheField name="% TGT" numFmtId="0" formula="5%" databaseField="0"/>
    <cacheField name="+/- SALES" numFmtId="0" formula="(#NAME?-#NAME?)" databaseField="0"/>
    <cacheField name="SSR " numFmtId="0" formula="IFERROR(#NAME?/((#NAME?/22)*31),0)" databaseField="0"/>
    <cacheField name="+/-ACH" numFmtId="0" formula="'% ACH'-10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KTOR" refreshedDate="43922.394175694448" createdVersion="5" refreshedVersion="5" minRefreshableVersion="3" recordCount="943">
  <cacheSource type="worksheet">
    <worksheetSource ref="A12:AK4591" sheet="DATA" r:id="rId2"/>
  </cacheSource>
  <cacheFields count="45">
    <cacheField name="MD" numFmtId="0">
      <sharedItems containsBlank="1" count="10">
        <s v="M6A"/>
        <m/>
        <s v="M6B"/>
        <s v="M7A"/>
        <s v="M7B"/>
        <s v="M7C"/>
        <s v="M8A"/>
        <s v="M8B"/>
        <s v="M8C"/>
        <s v="M8D"/>
      </sharedItems>
    </cacheField>
    <cacheField name="FLAG" numFmtId="0">
      <sharedItems containsBlank="1"/>
    </cacheField>
    <cacheField name="TYPE" numFmtId="0">
      <sharedItems containsBlank="1"/>
    </cacheField>
    <cacheField name="FSTR" numFmtId="0">
      <sharedItems containsBlank="1"/>
    </cacheField>
    <cacheField name="WILAYAH" numFmtId="0">
      <sharedItems containsBlank="1"/>
    </cacheField>
    <cacheField name="STORE" numFmtId="0">
      <sharedItems containsBlank="1" count="90">
        <e v="#N/A"/>
        <s v="RS67 - ROBINSON KARAWANG"/>
        <s v="S002 - ROBINSON PULOGADUNG"/>
        <s v="S010 - ROBINSON PAL MERAH"/>
        <s v="S011 - ROBINSON PASAR MINGGU"/>
        <s v="S013 - ROBINSON KRAMAT JATI"/>
        <s v="S014 - ROBINSON PASAR KOPRO"/>
        <s v="S015 - ROBINSON BOGOR"/>
        <s v="S020 - ROBINSON CIPUTAT"/>
        <s v="S021 - ROBINSON PRATAMA PLAZA BEKASI"/>
        <s v="S022 - ROBINSON PASAR MINGGU"/>
        <s v="S026 - ROBINSON CIMONE"/>
        <s v="S029 - ROBINSON TANJUNG PRIOK"/>
        <s v="S031 - ROBINSON KODIM TANGERANG"/>
        <s v="S032 - ROBINSON TEBET"/>
        <s v="S033 - ROBINSON TANJUNG PRIOK"/>
        <s v="S034 - ROBINSON DEPOK"/>
        <s v="S035 - ROBINSON CILEGON"/>
        <s v="S036 - ROBINSON BOGOR"/>
        <s v="S037 - ROBINSON CIBITUNG"/>
        <s v="S038 - ROBINSON KLENDER"/>
        <s v="S039 - ROBINSON SADANG TERMINAL SQUARE"/>
        <s v="S040 - ROBINSON CENGKARENG"/>
        <s v="S043 - ROBINSON CIBINONG II"/>
        <s v="S047 - ROBINSON CIBUBUR II"/>
        <s v="S049 - ROBINSON CILEDUG"/>
        <s v="S068 - ROBINSON CILEUNGSI"/>
        <s v="S071 - ROBINSON BOGOR TRADE MALL"/>
        <s v="S074 - ROBINSON SENTRA GROSIR CIKARANG"/>
        <s v="S075 - ROBINSON MALL SERANG BANTEN"/>
        <s v="S102 - ROBINSON KEBAYORAN LAMA"/>
        <s v="S105 - ROBINSON PARUNG"/>
        <s v="S107 - ROBINSON CIBINONG"/>
        <s v="S109 - ROBINSON KLENDER"/>
        <s v="S114 - ROBINSON BOGOR"/>
        <s v="S121 - ROBINSON TAJUR"/>
        <s v="S124 - ROBINSON CIKUPA"/>
        <s v="S125 - ROBINSON JATINEGARA II"/>
        <s v="S136 - ROBINSON KUTABUMI"/>
        <s v="S046 - ROBINSON CIANJUR"/>
        <s v="S061 - ROBINSON KUPANG"/>
        <s v="S082 - ROBINSON SESETAN"/>
        <s v="S083 - ROBINSON BANYUWANGI"/>
        <s v="S097 - ROBINSON PADALARANG"/>
        <s v="S099 - ROBINSON GARUT"/>
        <s v="S100 - ROBINSON CIREBON"/>
        <s v="S106 - ROBINSON CIBADAK"/>
        <s v="S110 - ROBINSON PEKALONGAN"/>
        <s v="S203 - ROBINSON SALATIGA"/>
        <s v="S205 - ROBINSON SUKABUMI"/>
        <s v="S212 - ROBINSON CIMAHI"/>
        <s v="S213 - ROBINSON MALANG"/>
        <s v="S216 - ROBINSON GRESIK"/>
        <s v="S220 - ROBINSON BALI"/>
        <s v="S221 - ROBINSON BATAM II"/>
        <s v="S223 - ROBINSON KRIAN"/>
        <s v="S226 - ROBINSON TANJUNG PINANG"/>
        <s v="S227 - ROBINSON SIDOARJO II"/>
        <s v="S229 - ROBINSON BALI II"/>
        <s v="S230 - ROBINSON BATAM III (PANBILL)"/>
        <s v="O041 - ORANGEMART MEDAN"/>
        <s v="RS66 - ROBINSON ANDALAS"/>
        <s v="RS91 - ROBINSON ABEPURA"/>
        <s v="RS94 - ROBINSON SAMARINDA TC"/>
        <s v="S045 - ROBINSON JAMBI"/>
        <s v="S048 - ROBINSON LAMPUNG"/>
        <s v="S051 - ROBINSON BALIKPAPAN"/>
        <s v="S052 - ROBINSON PANGKAL PINANG"/>
        <s v="S055 - ROBINSON SAMARINDA"/>
        <s v="S058 - ROBINSON MEDAN II"/>
        <s v="S060 - ROBINSON TARAKAN"/>
        <s v="S062 - ROBINSON MEDAN III"/>
        <s v="S063 - ROBINSON BANJARMASIN II"/>
        <s v="S077 - ROBINSON BUKIT TINGGI - JAM GADANG"/>
        <s v="S079 - ROBINSON MAKASAR"/>
        <s v="S080 - ROBINSON PLAZA DUMAI"/>
        <s v="S081 - ROBINSON PLAZA BONTANG"/>
        <s v="S086 - ROBINSON KERINCI"/>
        <s v="S088 - ROBINSON PAYA KUMBUH"/>
        <s v="S089 - ROBINSON TEBING TINGGI"/>
        <s v="S090 - ROBINSON KOTA BUMI"/>
        <s v="S101 - ROBINSON LAMPUNG"/>
        <s v="S103 - ROBINSON SORONG"/>
        <s v="STORE NAME"/>
        <s v="S999 - ROBINSON WHOLESALE"/>
        <m/>
        <s v="S044 - ROBINSON BINTARO PLAZA" u="1"/>
        <s v="S078 - ROBINSON BATU RAJA PLAZA" u="1"/>
        <s v="S826 - ROBINSON KUTABUMI" u="1"/>
        <s v="S085 - ROBINSON DURI" u="1"/>
      </sharedItems>
    </cacheField>
    <cacheField name="Store Name" numFmtId="0">
      <sharedItems containsBlank="1" count="864">
        <m/>
        <s v="Group RA"/>
        <s v="RS67 - ROBINSON KARAWANG"/>
        <s v="S002 - ROBINSON PULOGADUNG"/>
        <s v="S010 - ROBINSON PAL MERAH"/>
        <s v="S011 - ROBINSON PASAR MINGGU"/>
        <s v="SK - ROBINSON KRAMAT JATI"/>
        <s v="S014 - ROBINSON PASAR KOPRO"/>
        <s v="S015 - ROBINSON BOGOR"/>
        <s v="S020 - ROBINSON CIPUTAT"/>
        <s v="S021 - ROBINSON PRATAMA PLAZA BEKASI"/>
        <s v="S022 - ROBINSON PASAR MINGGU"/>
        <s v="S026 - ROBINSON CIMONE"/>
        <s v="S029 - ROBINSON TANJUNG PRIOK"/>
        <s v="S031 - ROBINSON KODIM TANGERANG"/>
        <s v="S032 - ROBINSON TEBET"/>
        <s v="S033 - ROBINSON TANJUNG PRIOK"/>
        <s v="S034 - ROBINSON DEPOK"/>
        <s v="S035 - ROBINSON CILEGON"/>
        <s v="S036 - ROBINSON BOGOR"/>
        <s v="S037 - ROBINSON CIBITUNG"/>
        <s v="S038 - ROBINSON KLENDER"/>
        <s v="S039 - ROBINSON SADANG TERMINAL SQUARE"/>
        <s v="S040 - ROBINSON CENGKARENG"/>
        <s v="S043 - ROBINSON CIBINONG II"/>
        <s v="S047 - ROBINSON CIBUBUR II"/>
        <s v="S049 - ROBINSON CILEDUG"/>
        <s v="S068 - ROBINSON CILEUNGSI"/>
        <s v="S071 - ROBINSON BOGOR TRADE MALL"/>
        <s v="S074 - ROBINSON SENTRA GROSIR CIKARANG"/>
        <s v="S075 - ROBINSON MALL SERANG BANTEN"/>
        <s v="S102 - ROBINSON KEBAYORAN LAMA"/>
        <s v="S105 - ROBINSON PARUNG"/>
        <s v="S107 - ROBINSON CIBINONG"/>
        <s v="S109 - ROBINSON KLENDER"/>
        <s v="S114 - ROBINSON BOGOR"/>
        <s v="S121 - ROBINSON TAJUR"/>
        <s v="S124 - ROBINSON CIKUPA"/>
        <s v="S125 - ROBINSON JATINEGARA II"/>
        <s v="S136 - ROBINSON KUTABUMI"/>
        <s v="***SUB TOTAL***"/>
        <s v="Group RB"/>
        <s v="S046 - ROBINSON CIANJUR"/>
        <s v="S061 - ROBINSON KUPANG"/>
        <s v="S082 - ROBINSON SESETAN"/>
        <s v="S083 - ROBINSON BANYUWANGI"/>
        <s v="S097 - ROBINSON PADALARANG"/>
        <s v="S099 - ROBINSON GARUT"/>
        <s v="S100 - ROBINSON CIREBON"/>
        <s v="S106 - ROBINSON CIBADAK"/>
        <s v="S110 - ROBINSON PEKALONGAN"/>
        <s v="S203 - ROBINSON SALATIGA"/>
        <s v="S205 - ROBINSON SUKABUMI"/>
        <s v="S212 - ROBINSON CIMAHI"/>
        <s v="S213 - ROBINSON MALANG"/>
        <s v="S216 - ROBINSON GRESIK"/>
        <s v="S220 - ROBINSON BALI"/>
        <s v="S221 - ROBINSON BATAM II"/>
        <s v="S223 - ROBINSON KRIAN"/>
        <s v="S226 - ROBINSON TANJUNG PINANG"/>
        <s v="S227 - ROBINSON SIDOARJO II"/>
        <s v="S229 - ROBINSON BALI II"/>
        <s v="S230 - ROBINSON BATAM III (PANBILL)"/>
        <s v="Group RC"/>
        <s v="O041 - ORANGEMART MEDAN"/>
        <s v="RS66 - ROBINSON ANDALAS"/>
        <s v="RS91 - ROBINSON ABEPURA"/>
        <s v="RS94 - ROBINSON SAMARINDA TC"/>
        <s v="S045 - ROBINSON JAMBI"/>
        <s v="S048 - ROBINSON LAMPUNG"/>
        <s v="S051 - ROBINSON BALIKPAPAN"/>
        <s v="S052 - ROBINSON PANGKAL PINANG"/>
        <s v="S055 - ROBINSON SAMARINDA"/>
        <s v="S058 - ROBINSON MEDAN II"/>
        <s v="S060 - ROBINSON TARAKAN"/>
        <s v="S062 - ROBINSON MEDAN III"/>
        <s v="S063 - ROBINSON BANJARMASIN II"/>
        <s v="S077 - ROBINSON BUKIT TINGGI - JAM GADANG"/>
        <s v="S079 - ROBINSON MAKASAR"/>
        <s v="S080 - ROBINSON PLAZA DUMAI"/>
        <s v="S081 - ROBINSON PLAZA BONTANG"/>
        <s v="S086 - ROBINSON KERINCI"/>
        <s v="S088 - ROBINSON PAYA KUMBUH"/>
        <s v="S089 - ROBINSON TEBING TINGGI"/>
        <s v="S090 - ROBINSON KOTA BUMI"/>
        <s v="S101 - ROBINSON LAMPUNG"/>
        <s v="S103 - ROBINSON SORONG"/>
        <s v="***PAGE TOTAL***"/>
        <s v="***GRAND TOTAL***"/>
        <s v="Last Sales 202003 : 2020-03-31"/>
        <s v="==============================================================================================================================================================================================================================================================="/>
        <s v="SALES BY STORE ( Bulan/Tahun : &quot;0320&quot; )"/>
        <s v="MD"/>
        <s v="Store Name"/>
        <s v="S999 - ROBINSON WHOLESALE"/>
        <s v="Last Sales 201909 : 2019-09-23  ----  m.akhlis -- 24-Sep-2019 05:01:52" u="1"/>
        <s v="Last Sales 201909 : 2019-09-13  ----  m.akhlis -- 14-Sep-2019 05:44:27" u="1"/>
        <s v="Last Sales 202003 : 2020-03-05  ----  m.akhlis -- 06-Mar-2020 08:21:43" u="1"/>
        <s v="Last Sales 201909 : 2019-09-19  ----  m.akhlis -- 20-Sep-2019 04:44:35" u="1"/>
        <s v="Last Sales 202001 : 2020-01-13  ----  m.akhlis -- 14-Jan-2020 08:13:52" u="1"/>
        <s v="Last Sales 201911 : 2019-11-06  ----  m.akhlis -- 07-Nov-2019 08:16:29" u="1"/>
        <s v="Last Sales 202001 : 2020-01-06  ----  m.akhlis -- 07-Jan-2020 07:56:35" u="1"/>
        <s v="Last Sales 202002 : 2020-02-16  ----  m.akhlis -- 17-Feb-2020 08:28:45" u="1"/>
        <s v="Last Sales 201912 : 2019-12-16  ----  m.akhlis -- 17-Dec-2019 08:16:45" u="1"/>
        <s v="Last Sales 201909 : 2019-09-10  ----  m.akhlis -- 11-Sep-2019 11:26:05" u="1"/>
        <s v="Last Sales 202001 : 2020-01-06  ----  m.akhlis -- 07-Jan-2020 07:56:51" u="1"/>
        <s v="Last Sales 201909 : 2019-09-25  ----  m.akhlis -- 26-Sep-2019 08:12:44" u="1"/>
        <s v="Last Sales 202002 : 2020-02-05  ----  m.akhlis -- 06-Feb-2020 08:24:52" u="1"/>
        <s v="Last Sales 202001 : 2020-01-04  ----  m.akhlis -- 06-Jan-2020 07:59:36" u="1"/>
        <s v="Last Sales 201912 : 2019-12-15  ----  m.akhlis -- 16-Dec-2019 08:12:52" u="1"/>
        <s v="Last Sales 202002 : 2020-02-06  ----  m.akhlis -- 07-Feb-2020 08:12:52" u="1"/>
        <s v="Last Sales 201909 : 2019-09-09  ----  m.akhlis -- 10-Sep-2019 04:59:52" u="1"/>
        <s v="Last Sales 201911 : 2019-11-13  ----  m.akhlis -- 14-Nov-2019 08:15:29" u="1"/>
        <s v="Last Sales 202002 : 2020-02-13  ----  m.akhlis -- 14-Feb-2020 08:35:28" u="1"/>
        <s v="Last Sales 202002 : 2020-02-26  ----  m.akhlis -- 27-Feb-2020 08:35:28" u="1"/>
        <s v="Last Sales 202003 : 2020-03-11  ----  m.akhlis -- 13-Mar-2020 08:40:50" u="1"/>
        <s v="Last Sales 201909 : 2019-09-21  ----  m.akhlis -- 22-Sep-2019 08:27:37" u="1"/>
        <s v="Last Sales 201911 : 2019-11-20  ----  m.akhlis -- 21-Nov-2019 08:07:38" u="1"/>
        <s v="Last Sales 202002 : 2020-02-26  ----  m.akhlis -- 27-Feb-2020 08:35:36" u="1"/>
        <s v="Last Sales 201912 : 2019-12-16  ----  m.akhlis -- 17-Dec-2019 08:15:45" u="1"/>
        <s v="Last Sales 201912 : 2019-12-10  ----  m.akhlis -- 11-Dec-2019 08:35:52" u="1"/>
        <s v="Last Sales 202003 : 2020-03-29  ----  m.akhlis -- 30-Mar-2020 07:54:27" u="1"/>
        <s v="Last Sales 201911 : 2019-11-19  ----  m.akhlis -- 20-Nov-2019 08:14:29" u="1"/>
        <s v="Last Sales 201912 : 2019-12-04  ----  m.akhlis -- 05-Dec-2019 08:50:18" u="1"/>
        <s v="Last Sales 201912 : 2019-12-08  ----  m.akhlis -- 09-Dec-2019 08:50:18" u="1"/>
        <s v="Last Sales 201909 : 2019-09-10  ----  m.akhlis -- 11-Sep-2019 11:25:21" u="1"/>
        <s v="Last Sales 202001 : 2020-01-21  ----  m.akhlis -- 22-Jan-2020 07:54:35" u="1"/>
        <s v="Last Sales 202001 : 2020-01-28  ----  m.akhlis -- 29-Jan-2020 08:14:37" u="1"/>
        <s v="Last Sales 202002 : 2020-02-16  ----  m.akhlis -- 17-Feb-2020 08:30:27" u="1"/>
        <s v="Last Sales 201912 : 2019-12-04  ----  m.akhlis -- 05-Dec-2019 08:50:34" u="1"/>
        <s v="Last Sales 201909 : 2019-09-13  ----  m.akhlis -- 14-Sep-2019 05:45:28" u="1"/>
        <s v="Last Sales 201909 : 2019-09-29  ----  m.akhlis -- 30-Sep-2019 08:22:44" u="1"/>
        <s v="Last Sales 202003 : 2020-03-05  ----  m.akhlis -- 06-Mar-2020 08:22:44" u="1"/>
        <s v="Last Sales 201911 : 2019-11-07  ----  m.akhlis -- 08-Nov-2019 08:49:29" u="1"/>
        <s v="Last Sales 202002 : 2020-02-18  ----  m.akhlis -- 19-Feb-2020 08:34:52" u="1"/>
        <s v="Last Sales 201912 : 2019-12-09  ----  m.akhlis -- 10-Dec-2019 08:22:52" u="1"/>
        <s v="Last Sales 202002 : 2020-02-12  ----  m.akhlis -- 13-Feb-2020 08:37:37" u="1"/>
        <s v="Last Sales 202001 : 2020-01-23  ----  m.akhlis -- 24-Jan-2020 08:05:38" u="1"/>
        <s v="Last Sales 202003 : 2020-03-11  ----  m.akhlis -- 13-Mar-2020 08:41:27" u="1"/>
        <s v="SALES BY STORE ( Bulan/Tahun : &quot;1019&quot; )" u="1"/>
        <s v="Last Sales 201912 : 2019-12-09  ----  m.akhlis -- 10-Dec-2019 08:25:45" u="1"/>
        <s v="Last Sales 202002 : 2020-02-10  ----  m.akhlis -- 11-Feb-2020 08:29:54" u="1"/>
        <s v="Last Sales 201911 : 2019-11-19  ----  m.akhlis -- 20-Nov-2019 08:13:45" u="1"/>
        <s v="RB20 - RAMAYANA BALI" u="1"/>
        <s v="Last Sales 201909 : 2019-09-25  ----  m.akhlis -- 26-Sep-2019 08:13:53" u="1"/>
        <s v="Last Sales 202001 : 2020-01-14  ----  m.akhlis -- 15-Jan-2020 08:13:53" u="1"/>
        <s v="Last Sales 201909 : 2019-09-13  ----  m.akhlis -- 14-Sep-2019 05:44:36" u="1"/>
        <s v="SALES BY STORE ( Bulan/Tahun : &quot;1119&quot; )" u="1"/>
        <s v="Last Sales 201909 : 2019-09-15  ----  m.akhlis -- 16-Sep-2019 08:44:28" u="1"/>
        <s v="Last Sales 201909 : 2019-09-19  ----  m.akhlis -- 20-Sep-2019 04:44:44" u="1"/>
        <s v="Last Sales 201912 : 2019-12-11  ----  m.akhlis -- 12-Dec-2019 07:56:36" u="1"/>
        <s v="Last Sales 202001 : 2020-01-19  ----  m.akhlis -- 20-Jan-2020 08:08:39" u="1"/>
        <s v="Last Sales 202001 : 2020-01-29  ----  m.akhlis -- 30-Jan-2020 08:08:39" u="1"/>
        <s v="Last Sales 201911 : 2019-11-06  ----  m.akhlis -- 07-Nov-2019 08:16:38" u="1"/>
        <s v="Last Sales 202002 : 2020-02-20  ----  m.akhlis -- 21-Feb-2020 08:32:28" u="1"/>
        <s v="Last Sales 201909 : 2019-09-11  ----  m.akhlis -- 12-Sep-2019 04:47:29" u="1"/>
        <s v="Last Sales 201912 : 2019-12-10  ----  m.akhlis -- 11-Dec-2019 08:36:45" u="1"/>
        <s v="Last Sales 202002 : 2020-02-27  ----  m.akhlis -- 28-Feb-2020 08:36:45" u="1"/>
        <s v="SALES BY STORE ( Bulan/Tahun : &quot;1219&quot; )" u="1"/>
        <s v="Last Sales 201912 : 2019-12-18  ----  m.akhlis -- 19-Dec-2019 08:04:46" u="1"/>
        <s v="Last Sales 201909 : 2019-09-11  ----  m.akhlis -- 12-Sep-2019 04:47:37" u="1"/>
        <s v="Last Sales 201909 : 2019-09-12  ----  m.akhlis -- 13-Sep-2019 04:55:36" u="1"/>
        <s v="Last Sales 201911 : 2019-11-20  ----  m.akhlis -- 21-Nov-2019 08:11:29" u="1"/>
        <s v="Last Sales 201909 : 2019-09-21  ----  m.akhlis -- 22-Sep-2019 08:27:46" u="1"/>
        <s v="Last Sales 201909 : 2019-09-29  ----  m.akhlis -- 30-Sep-2019 08:23:37" u="1"/>
        <s v="Last Sales 201911 : 2019-11-27  ----  m.akhlis -- 28-Nov-2019 08:27:46" u="1"/>
        <s v="Last Sales 201912 : 2019-12-19  ----  m.akhlis -- 20-Dec-2019 08:27:46" u="1"/>
        <s v="Last Sales 202003 : 2020-03-18  ----  m.akhlis -- 19-Mar-2020 08:03:38" u="1"/>
        <s v="Last Sales 201911 : 2019-11-26  ----  m.akhlis -- 27-Nov-2019 08:31:44" u="1"/>
        <s v="Last Sales 202003 : 2020-03-10  ----  m.akhlis -- 11-Mar-2020 08:11:45" u="1"/>
        <s v="Last Sales 202002 : 2020-02-25  ----  m.akhlis -- 26-Feb-2020 07:54:28" u="1"/>
        <s v="Last Sales 202003 : 2020-03-23  ----  m.akhlis -- 24-Mar-2020 07:58:37" u="1"/>
        <s v="Last Sales 202003 : 2020-03-22  ----  m.akhlis -- 23-Mar-2020 08:11:53" u="1"/>
        <s v="Last Sales 201911 : 2019-11-13  ----  m.akhlis -- 14-Nov-2019 08:14:38" u="1"/>
        <s v="Last Sales 201912 : 2019-12-08  ----  m.akhlis -- 09-Dec-2019 08:50:27" u="1"/>
        <s v="Last Sales 202001 : 2020-01-15  ----  m.akhlis -- 16-Jan-2020 08:22:37" u="1"/>
        <s v="Last Sales 202003 : 2020-03-18  ----  m.akhlis -- 19-Mar-2020 08:02:38" u="1"/>
        <s v="Last Sales 201911 : 2019-11-13  ----  m.akhlis -- 14-Nov-2019 08:14:46" u="1"/>
        <s v="Last Sales 201912 : 2019-12-08  ----  m.akhlis -- 09-Dec-2019 08:50:35" u="1"/>
        <s v="Last Sales 202003 : 2020-03-15  ----  m.akhlis -- 16-Mar-2020 08:06:55" u="1"/>
        <s v="Last Sales 202002 : 2020-02-13  ----  m.akhlis -- 14-Feb-2020 08:34:53" u="1"/>
        <s v="Last Sales 202003 : 2020-03-03  ----  m.akhlis -- 05-Mar-2020 09:26:54" u="1"/>
        <s v="Last Sales 202002 : 2020-02-10  ----  m.akhlis -- 11-Feb-2020 08:30:52" u="1"/>
        <s v="Last Sales 201911 : 2019-11-25  ----  m.akhlis -- 26-Nov-2019 08:21:29" u="1"/>
        <s v="Last Sales 202001 : 2020-01-15  ----  m.akhlis -- 16-Jan-2020 08:21:29" u="1"/>
        <s v="Last Sales 202001 : 2020-01-26  ----  m.akhlis -- 27-Jan-2020 08:25:38" u="1"/>
        <s v="Last Sales 202001 : 2020-01-08  ----  m.akhlis -- 09-Jan-2020 08:17:55" u="1"/>
        <s v="Last Sales 202003 : 2020-03-11  ----  m.akhlis -- 13-Mar-2020 08:41:44" u="1"/>
        <s v="Last Sales 201911 : 2019-11-19  ----  m.akhlis -- 20-Nov-2019 08:13:54" u="1"/>
        <s v="Last Sales 201909 : 2019-09-14  ----  m.akhlis -- 15-Sep-2019 06:28:47" u="1"/>
        <s v="Last Sales 201909 : 2019-09-12  ----  m.akhlis -- 13-Sep-2019 04:56:53" u="1"/>
        <s v="Last Sales 201912 : 2019-12-11  ----  m.akhlis -- 12-Dec-2019 07:56:45" u="1"/>
        <s v="Last Sales 202001 : 2020-01-07  ----  m.akhlis -- 08-Jan-2020 08:08:48" u="1"/>
        <s v="Last Sales 202001 : 2020-01-29  ----  m.akhlis -- 30-Jan-2020 08:08:48" u="1"/>
        <s v="Last Sales 202003 : 2020-03-11  ----  m.akhlis -- 13-Mar-2020 08:40:28" u="1"/>
        <s v="Last Sales 202003 : 2020-03-17  ----  m.akhlis -- 18-Mar-2020 08:04:39" u="1"/>
        <s v="Last Sales 201911 : 2019-11-06  ----  m.akhlis -- 07-Nov-2019 08:16:47" u="1"/>
        <s v="Last Sales 202003 : 2020-03-10  ----  m.akhlis -- 11-Mar-2020 08:12:38" u="1"/>
        <s v="Last Sales 201911 : 2019-11-07  ----  m.akhlis -- 08-Nov-2019 08:48:54" u="1"/>
        <s v="Last Sales 202001 : 2020-01-09  ----  m.akhlis -- 10-Jan-2020 08:28:55" u="1"/>
        <s v="Last Sales 202002 : 2020-02-16  ----  m.akhlis -- 17-Feb-2020 08:28:55" u="1"/>
        <s v="Last Sales 201909 : 2019-09-20  ----  m.akhlis -- 21-Sep-2019 05:47:38" u="1"/>
        <s v="Last Sales 201909 : 2019-09-10  ----  m.akhlis -- 11-Sep-2019 11:26:15" u="1"/>
        <s v="Last Sales 202001 : 2020-01-04  ----  m.akhlis -- 06-Jan-2020 08:00:46" u="1"/>
        <s v="Last Sales 201909 : 2019-09-11  ----  m.akhlis -- 12-Sep-2019 04:47:46" u="1"/>
        <s v="Last Sales 202003 : 2020-03-05  ----  m.akhlis -- 06-Mar-2020 08:20:53" u="1"/>
        <s v="Last Sales 202001 : 2020-01-04  ----  m.akhlis -- 06-Jan-2020 07:59:46" u="1"/>
        <s v="Last Sales 202002 : 2020-02-09  ----  m.akhlis -- 10-Feb-2020 08:31:29" u="1"/>
        <s v="Last Sales 201911 : 2019-11-24  ----  m.akhlis -- 25-Nov-2019 08:23:38" u="1"/>
        <s v="Last Sales 202002 : 2020-02-20  ----  m.akhlis -- 21-Feb-2020 08:27:47" u="1"/>
        <s v="Last Sales 202002 : 2020-02-26  ----  m.akhlis -- 27-Feb-2020 08:35:46" u="1"/>
        <s v="Last Sales 201909 : 2019-09-20  ----  m.akhlis -- 21-Sep-2019 05:51:52" u="1"/>
        <s v="Last Sales 201911 : 2019-11-27  ----  m.akhlis -- 28-Nov-2019 08:27:55" u="1"/>
        <s v="Last Sales 202002 : 2020-02-26  ----  m.akhlis -- 27-Feb-2020 08:35:54" u="1"/>
        <s v="Last Sales 201911 : 2019-11-11  ----  m.akhlis -- 12-Nov-2019 07:51:52" u="1"/>
        <s v="Last Sales 201911 : 2019-11-26  ----  m.akhlis -- 27-Nov-2019 08:31:53" u="1"/>
        <s v="Last Sales 202003 : 2020-03-10  ----  m.akhlis -- 11-Mar-2020 08:11:54" u="1"/>
        <s v="Last Sales 201909 : 2019-09-22  ----  m.akhlis -- 23-Sep-2019 05:18:56" u="1"/>
        <s v="Last Sales 202002 : 2020-02-25  ----  m.akhlis -- 26-Feb-2020 07:54:37" u="1"/>
        <s v="SALES BY STORE ( Bulan/Tahun : &quot;0919&quot; )" u="1"/>
        <s v="Last Sales 201911 : 2019-11-19  ----  m.akhlis -- 20-Nov-2019 08:14:39" u="1"/>
        <s v="Last Sales 202002 : 2020-02-11  ----  m.akhlis -- 12-Feb-2020 08:30:29" u="1"/>
        <s v="Last Sales 202002 : 2020-02-19  ----  m.akhlis -- 20-Feb-2020 08:38:47" u="1"/>
        <s v="Last Sales 201909 : 2019-09-10  ----  m.akhlis -- 11-Sep-2019 11:25:31" u="1"/>
        <s v="Last Sales 201911 : 2019-11-24  ----  m.akhlis -- 25-Nov-2019 08:22:38" u="1"/>
        <s v="Last Sales 201912 : 2019-12-09  ----  m.akhlis -- 10-Dec-2019 08:22:38" u="1"/>
        <s v="Last Sales 201912 : 2019-12-19  ----  m.akhlis -- 20-Dec-2019 08:26:47" u="1"/>
        <s v="Last Sales 202001 : 2020-01-21  ----  m.akhlis -- 22-Jan-2020 07:54:45" u="1"/>
        <s v="Last Sales 202003 : 2020-03-15  ----  m.akhlis -- 16-Mar-2020 08:06:00" u="1"/>
        <s v="Last Sales 201912 : 2019-12-08  ----  m.akhlis -- 09-Dec-2019 08:50:44" u="1"/>
        <s v="Last Sales 201912 : 2019-12-08  ----  m.akhlis -- 09-Dec-2019 08:50:52" u="1"/>
        <s v="Last Sales 201911 : 2019-11-11  ----  m.akhlis -- 12-Nov-2019 07:53:37" u="1"/>
        <s v="Last Sales 202003 : 2020-03-25  ----  m.akhlis -- 26-Mar-2020 08:09:49" u="1"/>
        <s v="Last Sales 202001 : 2020-01-19  ----  m.akhlis -- 20-Jan-2020 08:09:01" u="1"/>
        <s v="Last Sales 201911 : 2019-11-14  ----  m.akhlis -- 15-Nov-2019 08:33:38" u="1"/>
        <s v="Last Sales 201912 : 2019-12-04  ----  m.akhlis -- 05-Dec-2019 08:45:46" u="1"/>
        <s v="Last Sales 201912 : 2019-12-05  ----  m.akhlis -- 06-Dec-2019 08:57:54" u="1"/>
        <s v="Last Sales 202001 : 2020-01-15  ----  m.akhlis -- 16-Jan-2020 08:21:54" u="1"/>
        <s v="Last Sales 201909 : 2019-09-17  ----  m.akhlis -- 18-Sep-2019 05:04:48" u="1"/>
        <s v="Last Sales 201909 : 2019-09-14  ----  m.akhlis -- 15-Sep-2019 06:28:56" u="1"/>
        <s v="Last Sales 202002 : 2020-02-20  ----  m.akhlis -- 21-Feb-2020 08:32:38" u="1"/>
        <s v="Last Sales 202001 : 2020-01-23  ----  m.akhlis -- 24-Jan-2020 08:04:00" u="1"/>
        <s v="Last Sales 201911 : 2019-11-06  ----  m.akhlis -- 07-Nov-2019 08:16:56" u="1"/>
        <s v="Last Sales 201912 : 2019-12-10  ----  m.akhlis -- 11-Dec-2019 08:36:55" u="1"/>
        <s v="Last Sales 201909 : 2019-09-20  ----  m.akhlis -- 21-Sep-2019 05:51:29" u="1"/>
        <s v="Last Sales 202001 : 2020-01-22  ----  m.akhlis -- 23-Jan-2020 11:38:24" u="1"/>
        <s v="Last Sales 201909 : 2019-09-11  ----  m.akhlis -- 12-Sep-2019 04:47:55" u="1"/>
        <s v="Last Sales 201912 : 2019-12-11  ----  m.akhlis -- 12-Dec-2019 07:55:38" u="1"/>
        <s v="Last Sales 202002 : 2020-02-13  ----  m.akhlis -- 14-Feb-2020 08:35:39" u="1"/>
        <s v="Last Sales 202001 : 2020-01-04  ----  m.akhlis -- 06-Jan-2020 07:59:55" u="1"/>
        <s v="Last Sales 201909 : 2019-09-21  ----  m.akhlis -- 22-Sep-2019 08:27:00" u="1"/>
        <s v="Last Sales 202001 : 2020-01-12  ----  m.akhlis -- 13-Jan-2020 08:27:00" u="1"/>
        <s v="Last Sales 202002 : 2020-02-09  ----  m.akhlis -- 10-Feb-2020 08:31:38" u="1"/>
        <s v="Last Sales 201909 : 2019-09-10  ----  m.akhlis -- 11-Sep-2019 11:25:08" u="1"/>
        <s v="Last Sales 202002 : 2020-02-17  ----  m.akhlis -- 18-Feb-2020 08:27:56" u="1"/>
        <s v="Last Sales 202003 : 2020-03-18  ----  m.akhlis -- 19-Mar-2020 08:03:48" u="1"/>
        <s v="Last Sales 202002 : 2020-02-09  ----  m.akhlis -- 10-Feb-2020 08:31:46" u="1"/>
        <s v="Last Sales 202002 : 2020-02-06  ----  m.akhlis -- 07-Feb-2020 08:11:55" u="1"/>
        <s v="Last Sales 202003 : 2020-03-23  ----  m.akhlis -- 24-Mar-2020 07:58:47" u="1"/>
        <s v="Last Sales 202003 : 2020-03-29  ----  m.akhlis -- 30-Mar-2020 07:54:38" u="1"/>
        <s v="Last Sales 202001 : 2020-01-20  ----  m.akhlis -- 21-Jan-2020 09:18:49" u="1"/>
        <s v="Last Sales 201911 : 2019-11-10  ----  m.akhlis -- 11-Nov-2019 08:50:37" u="1"/>
        <s v="Last Sales 202001 : 2020-01-14  ----  m.akhlis -- 15-Jan-2020 08:14:48" u="1"/>
        <s v="Last Sales 202002 : 2020-02-10  ----  m.akhlis -- 11-Feb-2020 08:30:38" u="1"/>
        <s v="Last Sales 202002 : 2020-02-11  ----  m.akhlis -- 12-Feb-2020 08:30:38" u="1"/>
        <s v="Last Sales 202002 : 2020-02-16  ----  m.akhlis -- 17-Feb-2020 08:30:38" u="1"/>
        <s v="Last Sales 202002 : 2020-02-19  ----  m.akhlis -- 20-Feb-2020 08:38:56" u="1"/>
        <s v="Last Sales 202001 : 2020-01-15  ----  m.akhlis -- 16-Jan-2020 08:22:47" u="1"/>
        <s v="Last Sales 202001 : 2020-01-21  ----  m.akhlis -- 22-Jan-2020 07:54:54" u="1"/>
        <s v="Last Sales 201912 : 2019-12-04  ----  m.akhlis -- 05-Dec-2019 08:50:45" u="1"/>
        <s v="Last Sales 201911 : 2019-11-21  ----  m.akhlis -- 22-Nov-2019 08:17:49" u="1"/>
        <s v="Last Sales 201912 : 2019-12-05  ----  m.akhlis -- 06-Dec-2019 08:57:47" u="1"/>
        <s v="Last Sales 202002 : 2020-02-12  ----  m.akhlis -- 13-Feb-2020 08:37:48" u="1"/>
        <s v="S826 - ROBINSON KUTABUMI" u="1"/>
        <s v="Last Sales 202001 : 2020-01-26  ----  m.akhlis -- 27-Jan-2020 08:25:48" u="1"/>
        <s v="Last Sales 202003 : 2020-03-25  ----  m.akhlis -- 26-Mar-2020 08:09:58" u="1"/>
        <s v="Last Sales 201912 : 2019-12-09  ----  m.akhlis -- 10-Dec-2019 08:25:00" u="1"/>
        <s v="Last Sales 201911 : 2019-11-14  ----  m.akhlis -- 15-Nov-2019 08:33:47" u="1"/>
        <s v="Last Sales 202002 : 2020-02-27  ----  m.akhlis -- 28-Feb-2020 08:37:56" u="1"/>
        <s v="SALES BY STORE ( Bulan/Tahun : &quot;0120&quot; )" u="1"/>
        <s v="Last Sales 201912 : 2019-12-12  ----  m.akhlis -- 13-Dec-2019 08:01:48" u="1"/>
        <s v="Last Sales 202003 : 2020-03-16  ----  m.akhlis -- 17-Mar-2020 08:05:57" u="1"/>
        <s v="Last Sales 201911 : 2019-11-14  ----  m.akhlis -- 15-Nov-2019 08:33:55" u="1"/>
        <s v="Last Sales 202003 : 2020-03-17  ----  m.akhlis -- 18-Mar-2020 08:01:56" u="1"/>
        <s v="SALES BY STORE ( Bulan/Tahun : &quot;0220&quot; )" u="1"/>
        <s v="Last Sales 201909 : 2019-09-15  ----  m.akhlis -- 16-Sep-2019 08:44:39" u="1"/>
        <s v="Last Sales 202001 : 2020-01-07  ----  m.akhlis -- 08-Jan-2020 08:08:58" u="1"/>
        <s v="Last Sales 202001 : 2020-01-26  ----  m.akhlis -- 27-Jan-2020 08:24:48" u="1"/>
        <s v="Last Sales 202001 : 2020-01-29  ----  m.akhlis -- 30-Jan-2020 08:08:58" u="1"/>
        <s v="Last Sales 202003 : 2020-03-25  ----  m.akhlis -- 26-Mar-2020 08:08:58" u="1"/>
        <s v="Last Sales 202001 : 2020-01-14  ----  m.akhlis -- 15-Jan-2020 08:12:00" u="1"/>
        <s v="Last Sales 201911 : 2019-11-11  ----  m.akhlis -- 12-Nov-2019 07:52:54" u="1"/>
        <s v="Last Sales 201912 : 2019-12-18  ----  m.akhlis -- 19-Dec-2019 08:04:57" u="1"/>
        <s v="Last Sales 201909 : 2019-09-19  ----  m.akhlis -- 20-Sep-2019 04:43:39" u="1"/>
        <s v="Last Sales 201909 : 2019-09-10  ----  m.akhlis -- 11-Sep-2019 11:26:25" u="1"/>
        <s v="Last Sales 201909 : 2019-09-18  ----  m.akhlis -- 19-Sep-2019 04:43:47" u="1"/>
        <s v="Last Sales 201909 : 2019-09-19  ----  m.akhlis -- 20-Sep-2019 04:43:47" u="1"/>
        <s v="Last Sales 202001 : 2020-01-22  ----  m.akhlis -- 23-Jan-2020 11:38:33" u="1"/>
        <s v="R44 - RAMAYANA BINTARO PLAZA" u="1"/>
        <s v="Last Sales 201911 : 2019-11-11  ----  m.akhlis -- 12-Nov-2019 07:51:38" u="1"/>
        <s v="Last Sales 202002 : 2020-02-23  ----  m.akhlis -- 24-Feb-2020 08:43:39" u="1"/>
        <s v="Last Sales 201911 : 2019-11-17  ----  m.akhlis -- 18-Nov-2019 08:27:01" u="1"/>
        <s v="Last Sales 201911 : 2019-11-27  ----  m.akhlis -- 28-Nov-2019 08:27:01" u="1"/>
        <s v="Last Sales 201911 : 2019-11-10  ----  m.akhlis -- 11-Nov-2019 08:51:38" u="1"/>
        <s v="Last Sales 202002 : 2020-02-19  ----  m.akhlis -- 20-Feb-2020 08:39:57" u="1"/>
        <s v="Last Sales 202003 : 2020-03-03  ----  m.akhlis -- 05-Mar-2020 09:27:49" u="1"/>
        <s v="Last Sales 201909 : 2019-09-21  ----  m.akhlis -- 22-Sep-2019 08:27:57" u="1"/>
        <s v="Last Sales 201911 : 2019-11-24  ----  m.akhlis -- 25-Nov-2019 08:23:48" u="1"/>
        <s v="Last Sales 202002 : 2020-02-23  ----  m.akhlis -- 24-Feb-2020 08:43:47" u="1"/>
        <s v="Last Sales 201912 : 2019-12-15  ----  m.akhlis -- 16-Dec-2019 08:11:48" u="1"/>
        <s v="Last Sales 202002 : 2020-02-09  ----  m.akhlis -- 10-Feb-2020 08:31:55" u="1"/>
        <s v="Last Sales 202003 : 2020-03-23  ----  m.akhlis -- 24-Mar-2020 07:58:00" u="1"/>
        <s v="Last Sales 201909 : 2019-09-23  ----  m.akhlis -- 24-Sep-2019 05:02:01" u="1"/>
        <s v="Last Sales 202001 : 2020-01-27  ----  m.akhlis -- 28-Jan-2020 08:18:02" u="1"/>
        <s v="Last Sales 202002 : 2020-02-25  ----  m.akhlis -- 26-Feb-2020 07:54:47" u="1"/>
        <s v="Last Sales 201911 : 2019-11-19  ----  m.akhlis -- 20-Nov-2019 08:14:49" u="1"/>
        <s v="Last Sales 201911 : 2019-11-24  ----  m.akhlis -- 25-Nov-2019 08:22:48" u="1"/>
        <s v="Last Sales 201912 : 2019-12-19  ----  m.akhlis -- 20-Dec-2019 08:26:57" u="1"/>
        <s v="Last Sales 202001 : 2020-01-20  ----  m.akhlis -- 21-Jan-2020 09:18:58" u="1"/>
        <s v="Last Sales 202003 : 2020-03-18  ----  m.akhlis -- 19-Mar-2020 08:02:49" u="1"/>
        <s v="Last Sales 201911 : 2019-11-13  ----  m.akhlis -- 14-Nov-2019 08:14:57" u="1"/>
        <s v="Last Sales 202003 : 2020-03-22  ----  m.akhlis -- 23-Mar-2020 08:10:56" u="1"/>
        <s v="Last Sales 202002 : 2020-02-12  ----  m.akhlis -- 13-Feb-2020 08:37:01" u="1"/>
        <s v="Last Sales 201911 : 2019-11-21  ----  m.akhlis -- 22-Nov-2019 08:17:58" u="1"/>
        <s v="Last Sales 201911 : 2019-11-17  ----  m.akhlis -- 18-Nov-2019 08:25:57" u="1"/>
        <s v="Last Sales 201911 : 2019-11-28  ----  m.akhlis -- 29-Nov-2019 08:41:47" u="1"/>
        <s v="Last Sales 201909 : 2019-09-18  ----  m.akhlis -- 19-Sep-2019 04:44:48" u="1"/>
        <s v="Last Sales 201909 : 2019-09-13  ----  m.akhlis -- 14-Sep-2019 05:44:48" u="1"/>
        <s v="Last Sales 201909 : 2019-09-14  ----  m.akhlis -- 15-Sep-2019 06:28:10" u="1"/>
        <s v="Last Sales 202003 : 2020-03-08  ----  m.akhlis -- 09-Mar-2020 08:28:02" u="1"/>
        <s v="Last Sales 201909 : 2019-09-17  ----  m.akhlis -- 18-Sep-2019 05:04:58" u="1"/>
        <s v="Last Sales 202003 : 2020-03-11  ----  m.akhlis -- 13-Mar-2020 08:40:39" u="1"/>
        <s v="Last Sales 201909 : 2019-09-23  ----  m.akhlis -- 24-Sep-2019 05:00:57" u="1"/>
        <s v="Last Sales 202002 : 2020-02-27  ----  m.akhlis -- 28-Feb-2020 08:36:57" u="1"/>
        <s v="Last Sales 202003 : 2020-03-10  ----  m.akhlis -- 11-Mar-2020 08:12:49" u="1"/>
        <s v="Last Sales 201912 : 2019-12-15  ----  m.akhlis -- 16-Dec-2019 08:12:01" u="1"/>
        <s v="Last Sales 201909 : 2019-09-18  ----  m.akhlis -- 19-Sep-2019 04:43:56" u="1"/>
        <s v="Last Sales 201909 : 2019-09-19  ----  m.akhlis -- 20-Sep-2019 04:43:56" u="1"/>
        <s v="Last Sales 201911 : 2019-11-20  ----  m.akhlis -- 21-Nov-2019 08:07:03" u="1"/>
        <s v="Last Sales 202002 : 2020-02-13  ----  m.akhlis -- 14-Feb-2020 08:35:49" u="1"/>
        <s v="Last Sales 202002 : 2020-02-20  ----  m.akhlis -- 21-Feb-2020 08:27:58" u="1"/>
        <s v="Last Sales 201909 : 2019-09-21  ----  m.akhlis -- 22-Sep-2019 08:27:10" u="1"/>
        <s v="Last Sales 202001 : 2020-01-12  ----  m.akhlis -- 13-Jan-2020 08:27:10" u="1"/>
        <s v="Last Sales 201911 : 2019-11-20  ----  m.akhlis -- 21-Nov-2019 08:11:49" u="1"/>
        <s v="Last Sales 202001 : 2020-01-14  ----  m.akhlis -- 15-Jan-2020 08:11:49" u="1"/>
        <s v="Last Sales 202002 : 2020-02-23  ----  m.akhlis -- 24-Feb-2020 08:43:56" u="1"/>
        <s v="Last Sales 202003 : 2020-03-23  ----  m.akhlis -- 24-Mar-2020 07:58:57" u="1"/>
        <s v="Last Sales 202003 : 2020-03-29  ----  m.akhlis -- 30-Mar-2020 07:54:48" u="1"/>
        <s v="Last Sales 202001 : 2020-01-13  ----  m.akhlis -- 14-Jan-2020 08:14:02" u="1"/>
        <s v="Last Sales 202001 : 2020-01-30  ----  m.akhlis -- 31-Jan-2020 08:22:49" u="1"/>
        <s v="Last Sales 201909 : 2019-09-29  ----  m.akhlis -- 30-Sep-2019 08:22:57" u="1"/>
        <s v="Last Sales 202003 : 2020-03-09  ----  m.akhlis -- 10-Mar-2020 08:22:57" u="1"/>
        <s v="Last Sales 202003 : 2020-03-18  ----  m.akhlis -- 19-Mar-2020 08:02:58" u="1"/>
        <s v="Last Sales 201909 : 2019-09-24  ----  m.akhlis -- 25-Sep-2019 05:17:03" u="1"/>
        <s v="Last Sales 202003 : 2020-03-23  ----  m.akhlis -- 24-Mar-2020 07:57:49" u="1"/>
        <s v="Last Sales 201911 : 2019-11-07  ----  m.akhlis -- 08-Nov-2019 08:49:02" u="1"/>
        <s v="Last Sales 201911 : 2019-11-07  ----  m.akhlis -- 08-Nov-2019 08:49:10" u="1"/>
        <s v="Last Sales 202002 : 2020-02-05  ----  m.akhlis -- 06-Feb-2020 08:25:02" u="1"/>
        <s v="Last Sales 202002 : 2020-02-16  ----  m.akhlis -- 17-Feb-2020 08:29:11" u="1"/>
        <s v="Last Sales 202001 : 2020-01-26  ----  m.akhlis -- 27-Jan-2020 08:25:58" u="1"/>
        <s v="Last Sales 201911 : 2019-11-28  ----  m.akhlis -- 29-Nov-2019 08:41:56" u="1"/>
        <s v="Last Sales 201912 : 2019-12-12  ----  m.akhlis -- 13-Dec-2019 08:01:58" u="1"/>
        <s v="Last Sales 201911 : 2019-11-27  ----  m.akhlis -- 28-Nov-2019 08:28:03" u="1"/>
        <s v="Last Sales 201909 : 2019-09-09  ----  m.akhlis -- 10-Sep-2019 05:00:02" u="1"/>
        <s v="Last Sales 201912 : 2019-12-10  ----  m.akhlis -- 11-Dec-2019 08:36:02" u="1"/>
        <s v="Last Sales 202002 : 2020-02-26  ----  m.akhlis -- 27-Feb-2020 08:36:02" u="1"/>
        <s v="Last Sales 201909 : 2019-09-15  ----  m.akhlis -- 16-Sep-2019 08:44:49" u="1"/>
        <s v="Last Sales 202001 : 2020-01-09  ----  m.akhlis -- 10-Jan-2020 08:28:11" u="1"/>
        <s v="Last Sales 202002 : 2020-02-20  ----  m.akhlis -- 21-Feb-2020 08:28:11" u="1"/>
        <s v="Last Sales 201912 : 2019-12-10  ----  m.akhlis -- 11-Dec-2019 08:36:10" u="1"/>
        <s v="Last Sales 202003 : 2020-03-10  ----  m.akhlis -- 11-Mar-2020 08:12:02" u="1"/>
        <s v="Last Sales 202003 : 2020-03-16  ----  m.akhlis -- 17-Mar-2020 08:04:11" u="1"/>
        <s v="Last Sales 202001 : 2020-01-14  ----  m.akhlis -- 15-Jan-2020 08:12:10" u="1"/>
        <s v="Last Sales 202001 : 2020-01-16  ----  m.akhlis -- 17-Jan-2020 07:55:49" u="1"/>
        <s v="Last Sales 202001 : 2020-01-22  ----  m.akhlis -- 23-Jan-2020 11:38:43" u="1"/>
        <s v="Last Sales 201912 : 2019-12-11  ----  m.akhlis -- 12-Dec-2019 07:55:57" u="1"/>
        <s v="Last Sales 201911 : 2019-11-20  ----  m.akhlis -- 21-Nov-2019 08:07:12" u="1"/>
        <s v="Last Sales 201911 : 2019-11-10  ----  m.akhlis -- 11-Nov-2019 08:51:48" u="1"/>
        <s v="Last Sales 201912 : 2019-12-16  ----  m.akhlis -- 17-Dec-2019 08:15:59" u="1"/>
        <s v="Last Sales 202003 : 2020-03-03  ----  m.akhlis -- 05-Mar-2020 09:27:59" u="1"/>
        <s v="Last Sales 201911 : 2019-11-20  ----  m.akhlis -- 21-Nov-2019 08:07:20" u="1"/>
        <s v="Last Sales 202001 : 2020-01-23  ----  m.akhlis -- 24-Jan-2020 08:06:04" u="1"/>
        <s v="Last Sales 201912 : 2019-12-05  ----  m.akhlis -- 06-Dec-2019 08:38:59" u="1"/>
        <s v="Last Sales 201911 : 2019-11-19  ----  m.akhlis -- 20-Nov-2019 08:14:03" u="1"/>
        <s v="Last Sales 202001 : 2020-01-27  ----  m.akhlis -- 28-Jan-2020 08:18:12" u="1"/>
        <s v="Last Sales 202002 : 2020-02-25  ----  m.akhlis -- 26-Feb-2020 07:54:57" u="1"/>
        <s v="Last Sales 201911 : 2019-11-24  ----  m.akhlis -- 25-Nov-2019 08:22:58" u="1"/>
        <s v="Last Sales 201911 : 2019-11-10  ----  m.akhlis -- 11-Nov-2019 08:50:56" u="1"/>
        <s v="Last Sales 201909 : 2019-09-24  ----  m.akhlis -- 25-Sep-2019 05:17:12" u="1"/>
        <s v="Last Sales 202001 : 2020-01-06  ----  m.akhlis -- 07-Jan-2020 07:57:02" u="1"/>
        <s v="Last Sales 201911 : 2019-11-11  ----  m.akhlis -- 12-Nov-2019 07:53:49" u="1"/>
        <s v="Last Sales 202002 : 2020-02-25  ----  m.akhlis -- 26-Feb-2020 07:53:49" u="1"/>
        <s v="Last Sales 202001 : 2020-01-19  ----  m.akhlis -- 20-Jan-2020 08:09:13" u="1"/>
        <s v="Last Sales 202002 : 2020-02-12  ----  m.akhlis -- 13-Feb-2020 08:37:11" u="1"/>
        <s v="Last Sales 202001 : 2020-01-29  ----  m.akhlis -- 30-Jan-2020 08:09:21" u="1"/>
        <s v="Last Sales 201909 : 2019-09-30" u="1"/>
        <s v="Last Sales 201909 : 2019-09-20  ----  m.akhlis -- 21-Sep-2019 05:52:01" u="1"/>
        <s v="Last Sales 201909 : 2019-09-13  ----  m.akhlis -- 14-Sep-2019 05:44:58" u="1"/>
        <s v="Last Sales 202003 : 2020-03-08  ----  m.akhlis -- 09-Mar-2020 08:28:12" u="1"/>
        <s v="Last Sales 201911 : 2019-11-26  ----  m.akhlis -- 27-Nov-2019 08:32:02" u="1"/>
        <s v="Last Sales 201912 : 2019-12-16  ----  m.akhlis -- 17-Dec-2019 08:16:12" u="1"/>
        <s v="Last Sales 202001 : 2020-01-08  ----  m.akhlis -- 09-Jan-2020 08:16:12" u="1"/>
        <s v="Last Sales 202002 : 2020-02-26  ----  m.akhlis -- 27-Feb-2020 08:36:11" u="1"/>
        <s v="Last Sales 202003 : 2020-03-10  ----  m.akhlis -- 11-Mar-2020 08:12:11" u="1"/>
        <s v="Last Sales 201912 : 2019-12-18  ----  m.akhlis -- 19-Dec-2019 08:04:20" u="1"/>
        <s v="Last Sales 201909 : 2019-09-11  ----  m.akhlis -- 12-Sep-2019 04:47:11" u="1"/>
        <s v="Last Sales 202003 : 2020-03-03  ----  m.akhlis -- 05-Mar-2020 09:27:04" u="1"/>
        <s v="Last Sales 201911 : 2019-11-17  ----  m.akhlis -- 18-Nov-2019 08:27:12" u="1"/>
        <s v="Last Sales 202001 : 2020-01-22  ----  m.akhlis -- 23-Jan-2020 11:38:52" u="1"/>
        <s v="Last Sales 201912 : 2019-12-08  ----  m.akhlis -- 09-Dec-2019 08:51:01" u="1"/>
        <s v="Last Sales 202003 : 2020-03-09  ----  m.akhlis -- 10-Mar-2020 08:23:59" u="1"/>
        <s v="Last Sales 201909 : 2019-09-29  ----  m.akhlis -- 30-Sep-2019 08:23:11" u="1"/>
        <s v="Last Sales 201911 : 2019-11-12  ----  m.akhlis -- 13-Nov-2019 08:11:59" u="1"/>
        <s v="Last Sales 201912 : 2019-12-05  ----  m.akhlis -- 06-Dec-2019 08:58:03" u="1"/>
        <s v="Last Sales 201909 : 2019-09-22  ----  m.akhlis -- 23-Sep-2019 05:18:21" u="1"/>
        <s v="Last Sales 202003 : 2020-03-23  ----  m.akhlis -- 24-Mar-2020 07:58:11" u="1"/>
        <s v="Last Sales 201909 : 2019-09-25  ----  m.akhlis -- 26-Sep-2019 08:14:04" u="1"/>
        <s v="Last Sales 201912 : 2019-12-05  ----  m.akhlis -- 06-Dec-2019 08:58:11" u="1"/>
        <s v="Last Sales 202003 : 2020-03-29  ----  m.akhlis -- 30-Mar-2020 07:54:58" u="1"/>
        <s v="Last Sales 202001 : 2020-01-13  ----  m.akhlis -- 14-Jan-2020 08:14:12" u="1"/>
        <s v="Last Sales 201909 : 2019-09-14  ----  m.akhlis -- 15-Sep-2019 06:29:05" u="1"/>
        <s v="Last Sales 202002 : 2020-02-11  ----  m.akhlis -- 12-Feb-2020 08:30:58" u="1"/>
        <s v="Last Sales 201911 : 2019-11-19  ----  m.akhlis -- 20-Nov-2019 08:14:20" u="1"/>
        <s v="Last Sales 202001 : 2020-01-23  ----  m.akhlis -- 24-Jan-2020 08:05:05" u="1"/>
        <s v="Last Sales 202003 : 2020-03-16  ----  m.akhlis -- 17-Mar-2020 08:05:05" u="1"/>
        <s v="Last Sales 202003 : 2020-03-17  ----  m.akhlis -- 18-Mar-2020 08:05:05" u="1"/>
        <s v="Last Sales 202002 : 2020-02-25  ----  m.akhlis -- 26-Feb-2020 07:53:58" u="1"/>
        <s v="Last Sales 202002 : 2020-02-05  ----  m.akhlis -- 06-Feb-2020 08:25:12" u="1"/>
        <s v="Last Sales 201911 : 2019-11-25  ----  m.akhlis -- 26-Nov-2019 08:21:59" u="1"/>
        <s v="Last Sales 202001 : 2020-01-07  ----  m.akhlis -- 08-Jan-2020 08:09:30" u="1"/>
        <s v="Last Sales 201912 : 2019-12-11  ----  m.akhlis -- 12-Dec-2019 07:56:59" u="1"/>
        <s v="Last Sales 201909 : 2019-09-20  ----  m.akhlis -- 21-Sep-2019 05:52:10" u="1"/>
        <s v="Last Sales 201909 : 2019-09-09  ----  m.akhlis -- 10-Sep-2019 05:00:12" u="1"/>
        <s v="Last Sales 202002 : 2020-02-09  ----  m.akhlis -- 10-Feb-2020 08:32:03" u="1"/>
        <s v="Last Sales 201909 : 2019-09-15  ----  m.akhlis -- 16-Sep-2019 08:44:59" u="1"/>
        <s v="Last Sales 202001 : 2020-01-09  ----  m.akhlis -- 10-Jan-2020 08:28:21" u="1"/>
        <s v="Last Sales 202003 : 2020-03-17  ----  m.akhlis -- 18-Mar-2020 08:04:13" u="1"/>
        <s v="Last Sales 201911 : 2019-11-06  ----  m.akhlis -- 07-Nov-2019 08:16:21" u="1"/>
        <s v="Last Sales 202002 : 2020-02-19  ----  m.akhlis -- 20-Feb-2020 08:39:05" u="1"/>
        <s v="Last Sales 201909 : 2019-09-11  ----  m.akhlis -- 12-Sep-2019 04:47:20" u="1"/>
        <s v="Last Sales 202001 : 2020-01-04  ----  m.akhlis -- 06-Jan-2020 07:59:12" u="1"/>
        <s v="Last Sales 202003 : 2020-03-15  ----  m.akhlis -- 16-Mar-2020 08:07:06" u="1"/>
        <s v="Last Sales 201912 : 2019-12-05  ----  m.akhlis -- 06-Dec-2019 08:39:13" u="1"/>
        <s v="Last Sales 202001 : 2020-01-16  ----  m.akhlis -- 17-Jan-2020 07:55:59" u="1"/>
        <s v="Last Sales 202001 : 2020-01-30  ----  m.akhlis -- 31-Jan-2020 08:23:04" u="1"/>
        <s v="Last Sales 202002 : 2020-02-17  ----  m.akhlis -- 18-Feb-2020 08:27:13" u="1"/>
        <s v="Last Sales 202002 : 2020-02-09  ----  m.akhlis -- 10-Feb-2020 08:31:03" u="1"/>
        <s v="Last Sales 202002 : 2020-02-10  ----  m.akhlis -- 11-Feb-2020 08:31:03" u="1"/>
        <s v="Last Sales 202002 : 2020-02-26  ----  m.akhlis -- 27-Feb-2020 08:35:12" u="1"/>
        <s v="Last Sales 201909 : 2019-09-24  ----  m.akhlis -- 25-Sep-2019 05:18:06" u="1"/>
        <s v="Last Sales 201912 : 2019-12-08  ----  m.akhlis -- 09-Dec-2019 08:51:10" u="1"/>
        <s v="Last Sales 202002 : 2020-02-26  ----  m.akhlis -- 27-Feb-2020 08:35:20" u="1"/>
        <s v="Last Sales 202003 : 2020-03-15  ----  m.akhlis -- 16-Mar-2020 08:07:30" u="1"/>
        <s v="Last Sales 201911 : 2019-11-21  ----  m.akhlis -- 22-Nov-2019 08:18:06" u="1"/>
        <s v="Last Sales 201909 : 2019-09-10  ----  m.akhlis -- 11-Sep-2019 11:25:45" u="1"/>
        <s v="Last Sales 201911 : 2019-11-14  ----  m.akhlis -- 15-Nov-2019 08:34:04" u="1"/>
        <s v="Last Sales 201911 : 2019-11-21  ----  m.akhlis -- 22-Nov-2019 08:18:14" u="1"/>
        <s v="Last Sales 202001 : 2020-01-12  ----  m.akhlis -- 13-Jan-2020 08:26:13" u="1"/>
        <s v="Last Sales 202001 : 2020-01-15  ----  m.akhlis -- 16-Jan-2020 08:22:04" u="1"/>
        <s v="Last Sales 202001 : 2020-01-30  ----  m.akhlis -- 31-Jan-2020 08:22:04" u="1"/>
        <s v="Last Sales 202002 : 2020-02-11  ----  m.akhlis -- 12-Feb-2020 08:30:03" u="1"/>
        <s v="Last Sales 202002 : 2020-02-12  ----  m.akhlis -- 13-Feb-2020 08:30:03" u="1"/>
        <s v="Last Sales 201909 : 2019-09-12  ----  m.akhlis -- 13-Sep-2019 04:57:04" u="1"/>
        <s v="Last Sales 201909 : 2019-09-29  ----  m.akhlis -- 30-Sep-2019 08:22:12" u="1"/>
        <s v="Last Sales 202001 : 2020-01-12  ----  m.akhlis -- 13-Jan-2020 08:26:21" u="1"/>
        <s v="Last Sales 202003 : 2020-03-16  ----  m.akhlis -- 17-Mar-2020 08:06:22" u="1"/>
        <s v="Last Sales 202001 : 2020-01-07  ----  m.akhlis -- 08-Jan-2020 08:09:07" u="1"/>
        <s v="Last Sales 202001 : 2020-01-29  ----  m.akhlis -- 30-Jan-2020 08:09:07" u="1"/>
        <s v="Last Sales 202003 : 2020-03-25  ----  m.akhlis -- 26-Mar-2020 08:09:07" u="1"/>
        <s v="Last Sales 201911 : 2019-11-06  ----  m.akhlis -- 07-Nov-2019 08:17:06" u="1"/>
        <s v="Last Sales 201909 : 2019-09-24  ----  m.akhlis -- 25-Sep-2019 05:17:22" u="1"/>
        <s v="Last Sales 202001 : 2020-01-06  ----  m.akhlis -- 07-Jan-2020 07:57:12" u="1"/>
        <s v="Last Sales 202003 : 2020-03-25  ----  m.akhlis -- 26-Mar-2020 08:09:15" u="1"/>
        <s v="Last Sales 201911 : 2019-11-11  ----  m.akhlis -- 12-Nov-2019 07:53:59" u="1"/>
        <s v="Last Sales 201911 : 2019-11-11  ----  m.akhlis -- 12-Nov-2019 07:53:11" u="1"/>
        <s v="Last Sales 202003 : 2020-03-05  ----  m.akhlis -- 06-Mar-2020 08:21:04" u="1"/>
        <s v="Last Sales 202003 : 2020-03-25  ----  m.akhlis -- 26-Mar-2020 08:09:23" u="1"/>
        <s v="Last Sales 201909 : 2019-09-11  ----  m.akhlis -- 12-Sep-2019 04:48:05" u="1"/>
        <s v="Last Sales 201909 : 2019-09-15  ----  m.akhlis -- 16-Sep-2019 08:45:20" u="1"/>
        <s v="Last Sales 201912 : 2019-12-09  ----  m.akhlis -- 10-Dec-2019 08:25:21" u="1"/>
        <s v="Last Sales 202001 : 2020-01-29  ----  m.akhlis -- 30-Jan-2020 08:09:31" u="1"/>
        <s v="Last Sales 202002 : 2020-02-05  ----  m.akhlis -- 06-Feb-2020 08:25:21" u="1"/>
        <s v="Last Sales 202003 : 2020-03-05  ----  m.akhlis -- 06-Mar-2020 08:21:12" u="1"/>
        <s v="Last Sales 202003 : 2020-03-25  ----  m.akhlis -- 26-Mar-2020 08:09:31" u="1"/>
        <s v="Last Sales 202001 : 2020-01-13  ----  m.akhlis -- 14-Jan-2020 08:13:21" u="1"/>
        <s v="Last Sales 202001 : 2020-01-19  ----  m.akhlis -- 20-Jan-2020 08:08:07" u="1"/>
        <s v="Last Sales 202002 : 2020-02-23  ----  m.akhlis -- 24-Feb-2020 08:44:04" u="1"/>
        <s v="Last Sales 202003 : 2020-03-22  ----  m.akhlis -- 23-Mar-2020 08:12:05" u="1"/>
        <s v="Last Sales 202002 : 2020-02-23  ----  m.akhlis -- 24-Feb-2020 08:44:12" u="1"/>
        <s v="S085 - ROBINSON DURI" u="1"/>
        <s v="Last Sales 202003 : 2020-03-11  ----  m.akhlis -- 13-Mar-2020 08:40:59" u="1"/>
        <s v="Last Sales 202001 : 2020-01-20  ----  m.akhlis -- 21-Jan-2020 09:19:07" u="1"/>
        <s v="Last Sales 202001 : 2020-01-21  ----  m.akhlis -- 22-Jan-2020 07:55:04" u="1"/>
        <s v="Last Sales 202001 : 2020-01-28  ----  m.akhlis -- 29-Jan-2020 08:15:06" u="1"/>
        <s v="Last Sales 201912 : 2019-12-15  ----  m.akhlis -- 16-Dec-2019 08:11:05" u="1"/>
        <s v="Last Sales 201912 : 2019-12-16  ----  m.akhlis -- 17-Dec-2019 08:15:14" u="1"/>
        <s v="Last Sales 202002 : 2020-02-19  ----  m.akhlis -- 20-Feb-2020 08:39:22" u="1"/>
        <s v="Last Sales 202002 : 2020-02-09  ----  m.akhlis -- 10-Feb-2020 08:31:12" u="1"/>
        <s v="Last Sales 201912 : 2019-12-19  ----  m.akhlis -- 20-Dec-2019 08:27:30" u="1"/>
        <s v="Last Sales 202001 : 2020-01-14  ----  m.akhlis -- 15-Jan-2020 08:14:06" u="1"/>
        <s v="Last Sales 201911 : 2019-11-28  ----  m.akhlis -- 29-Nov-2019 08:42:04" u="1"/>
        <s v="Last Sales 202003 : 2020-03-05  ----  m.akhlis -- 06-Mar-2020 08:22:05" u="1"/>
        <s v="Last Sales 202002 : 2020-02-10  ----  m.akhlis -- 11-Feb-2020 08:30:04" u="1"/>
        <s v="Last Sales 201911 : 2019-11-28  ----  m.akhlis -- 29-Nov-2019 08:42:12" u="1"/>
        <s v="Last Sales 202001 : 2020-01-30  ----  m.akhlis -- 31-Jan-2020 08:22:13" u="1"/>
        <s v="Last Sales 202002 : 2020-02-16  ----  m.akhlis -- 17-Feb-2020 08:30:12" u="1"/>
        <s v="Last Sales 202001 : 2020-01-30  ----  m.akhlis -- 31-Jan-2020 08:22:21" u="1"/>
        <s v="Last Sales 201909 : 2019-09-23  ----  m.akhlis -- 24-Sep-2019 05:01:06" u="1"/>
        <s v="Last Sales 201912 : 2019-12-18  ----  m.akhlis -- 19-Dec-2019 08:05:07" u="1"/>
        <s v="Last Sales 201909 : 2019-09-23  ----  m.akhlis -- 24-Sep-2019 05:01:14" u="1"/>
        <s v="Last Sales 201912 : 2019-12-16  ----  m.akhlis -- 17-Dec-2019 08:17:15" u="1"/>
        <s v="Last Sales 202002 : 2020-02-27  ----  m.akhlis -- 28-Feb-2020 08:37:14" u="1"/>
        <s v="Last Sales 202002 : 2020-02-16  ----  m.akhlis -- 17-Feb-2020 08:29:23" u="1"/>
        <s v="Last Sales 201909 : 2019-09-23  ----  m.akhlis -- 24-Sep-2019 05:01:22" u="1"/>
        <s v="Last Sales 202002 : 2020-02-18  ----  m.akhlis -- 19-Feb-2020 08:33:13" u="1"/>
        <s v="Last Sales 201909 : 2019-09-18  ----  m.akhlis -- 19-Sep-2019 04:44:05" u="1"/>
        <s v="Last Sales 202002 : 2020-02-18  ----  m.akhlis -- 19-Feb-2020 08:33:21" u="1"/>
        <s v="Last Sales 201912 : 2019-12-18  ----  m.akhlis -- 19-Dec-2019 08:05:31" u="1"/>
        <s v="Last Sales 202003 : 2020-03-25  ----  m.akhlis -- 26-Mar-2020 08:09:40" u="1"/>
        <s v="Last Sales 202002 : 2020-02-17  ----  m.akhlis -- 18-Feb-2020 08:28:07" u="1"/>
        <s v="Last Sales 201909 : 2019-09-25  ----  m.akhlis -- 26-Sep-2019 08:13:30" u="1"/>
        <s v="Last Sales 201909 : 2019-09-17  ----  m.akhlis -- 18-Sep-2019 05:04:15" u="1"/>
        <s v="Last Sales 202002 : 2020-02-06  ----  m.akhlis -- 07-Feb-2020 08:12:06" u="1"/>
        <s v="Last Sales 202003 : 2020-03-03  ----  m.akhlis -- 05-Mar-2020 09:28:15" u="1"/>
        <s v="Last Sales 202003 : 2020-03-08  ----  m.akhlis -- 09-Mar-2020 08:28:23" u="1"/>
        <s v="Last Sales 201909 : 2019-09-09  ----  m.akhlis -- 10-Sep-2019 05:00:22" u="1"/>
        <s v="Last Sales 201911 : 2019-11-26  ----  m.akhlis -- 27-Nov-2019 08:32:13" u="1"/>
        <s v="Last Sales 201912 : 2019-12-10  ----  m.akhlis -- 11-Dec-2019 08:36:22" u="1"/>
        <s v="S044 - ROBINSON BINTARO PLAZA" u="1"/>
        <s v="Last Sales 202001 : 2020-01-09  ----  m.akhlis -- 10-Jan-2020 08:28:31" u="1"/>
        <s v="Last Sales 202002 : 2020-02-23  ----  m.akhlis -- 24-Feb-2020 08:44:21" u="1"/>
        <s v="Last Sales 201909 : 2019-09-22  ----  m.akhlis -- 23-Sep-2019 05:19:16" u="1"/>
        <s v="Last Sales 201911 : 2019-11-25  ----  m.akhlis -- 26-Nov-2019 08:20:21" u="1"/>
        <s v="Last Sales 202002 : 2020-02-06  ----  m.akhlis -- 07-Feb-2020 08:12:30" u="1"/>
        <s v="Last Sales 202003 : 2020-03-22  ----  m.akhlis -- 23-Mar-2020 08:12:30" u="1"/>
        <s v="Last Sales 202002 : 2020-02-13  ----  m.akhlis -- 14-Feb-2020 08:35:06" u="1"/>
        <s v="Last Sales 202001 : 2020-01-16  ----  m.akhlis -- 17-Jan-2020 07:55:13" u="1"/>
        <s v="Last Sales 202001 : 2020-01-21  ----  m.akhlis -- 22-Jan-2020 07:55:13" u="1"/>
        <s v="Last Sales 202003 : 2020-03-09  ----  m.akhlis -- 10-Mar-2020 08:23:06" u="1"/>
        <s v="Last Sales 202003 : 2020-03-18  ----  m.akhlis -- 19-Mar-2020 08:03:07" u="1"/>
        <s v="Last Sales 202003 : 2020-03-03  ----  m.akhlis -- 05-Mar-2020 09:27:15" u="1"/>
        <s v="Last Sales 201909 : 2019-09-20  ----  m.akhlis -- 21-Sep-2019 05:51:20" u="1"/>
        <s v="Last Sales 202002 : 2020-02-17  ----  m.akhlis -- 18-Feb-2020 08:27:23" u="1"/>
        <s v="Last Sales 202003 : 2020-03-08  ----  m.akhlis -- 09-Mar-2020 08:27:23" u="1"/>
        <s v="Last Sales 201909 : 2019-09-22  ----  m.akhlis -- 23-Sep-2019 05:18:08" u="1"/>
        <s v="Last Sales 202001 : 2020-01-08  ----  m.akhlis -- 09-Jan-2020 08:15:31" u="1"/>
        <s v="Last Sales 202002 : 2020-02-09  ----  m.akhlis -- 10-Feb-2020 08:31:21" u="1"/>
        <s v="Last Sales 202002 : 2020-02-27  ----  m.akhlis -- 28-Feb-2020 08:38:07" u="1"/>
        <s v="Last Sales 201911 : 2019-11-17  ----  m.akhlis -- 18-Nov-2019 08:26:07" u="1"/>
        <s v="Last Sales 202003 : 2020-03-15  ----  m.akhlis -- 16-Mar-2020 08:06:08" u="1"/>
        <s v="Last Sales 202003 : 2020-03-16  ----  m.akhlis -- 17-Mar-2020 08:06:08" u="1"/>
        <s v="Last Sales 202001 : 2020-01-28  ----  m.akhlis -- 29-Jan-2020 08:14:07" u="1"/>
        <s v="Last Sales 201909 : 2019-09-22  ----  m.akhlis -- 23-Sep-2019 05:18:32" u="1"/>
        <s v="Last Sales 201911 : 2019-11-17  ----  m.akhlis -- 18-Nov-2019 08:26:15" u="1"/>
        <s v="Last Sales 201912 : 2019-12-12  ----  m.akhlis -- 13-Dec-2019 08:02:07" u="1"/>
        <s v="Last Sales 202003 : 2020-03-11  ----  m.akhlis -- 13-Mar-2020 08:42:05" u="1"/>
        <s v="Last Sales 201909 : 2019-09-25  ----  m.akhlis -- 26-Sep-2019 08:14:15" u="1"/>
        <s v="Last Sales 201911 : 2019-11-14  ----  m.akhlis -- 15-Nov-2019 08:34:14" u="1"/>
        <s v="Last Sales 201912 : 2019-12-12  ----  m.akhlis -- 13-Dec-2019 08:02:15" u="1"/>
        <s v="Last Sales 202001 : 2020-01-13  ----  m.akhlis -- 14-Jan-2020 08:14:23" u="1"/>
        <s v="Last Sales 202002 : 2020-02-11  ----  m.akhlis -- 12-Feb-2020 08:30:13" u="1"/>
        <s v="Last Sales 202002 : 2020-02-18  ----  m.akhlis -- 19-Feb-2020 08:34:22" u="1"/>
        <s v="Last Sales 201909 : 2019-09-12  ----  m.akhlis -- 13-Sep-2019 04:57:14" u="1"/>
        <s v="Last Sales 201909 : 2019-09-17  ----  m.akhlis -- 18-Sep-2019 05:05:08" u="1"/>
        <s v="Last Sales 202001 : 2020-01-12  ----  m.akhlis -- 13-Jan-2020 08:26:31" u="1"/>
        <s v="Last Sales 201909 : 2019-09-14  ----  m.akhlis -- 15-Sep-2019 06:29:16" u="1"/>
        <s v="Last Sales 202002 : 2020-02-11  ----  m.akhlis -- 12-Feb-2020 08:30:21" u="1"/>
        <s v="Last Sales 202001 : 2020-01-20  ----  m.akhlis -- 21-Jan-2020 09:18:40" u="1"/>
        <s v="Last Sales 201911 : 2019-11-06  ----  m.akhlis -- 07-Nov-2019 08:17:16" u="1"/>
        <s v="Last Sales 201909 : 2019-09-24  ----  m.akhlis -- 25-Sep-2019 05:17:32" u="1"/>
        <s v="Last Sales 202001 : 2020-01-19  ----  m.akhlis -- 20-Jan-2020 08:09:25" u="1"/>
        <s v="Last Sales 202001 : 2020-01-23  ----  m.akhlis -- 24-Jan-2020 08:05:16" u="1"/>
        <s v="Last Sales 202001 : 2020-01-26  ----  m.akhlis -- 27-Jan-2020 08:25:15" u="1"/>
        <s v="Last Sales 202002 : 2020-02-12  ----  m.akhlis -- 13-Feb-2020 08:37:23" u="1"/>
        <s v="Last Sales 201909 : 2019-09-12  ----  m.akhlis -- 13-Sep-2019 04:56:06" u="1"/>
        <s v="Last Sales 201912 : 2019-12-04  ----  m.akhlis -- 05-Dec-2019 08:45:22" u="1"/>
        <s v="Last Sales 202001 : 2020-01-09  ----  m.akhlis -- 10-Jan-2020 08:29:32" u="1"/>
        <s v="Last Sales 201909 : 2019-09-11  ----  m.akhlis -- 12-Sep-2019 04:48:15" u="1"/>
        <s v="Last Sales 202001 : 2020-01-27  ----  m.akhlis -- 28-Jan-2020 08:17:32" u="1"/>
        <s v="Last Sales 201909 : 2019-09-15  ----  m.akhlis -- 16-Sep-2019 08:45:30" u="1"/>
        <s v="Last Sales 202002 : 2020-02-05  ----  m.akhlis -- 06-Feb-2020 08:25:31" u="1"/>
        <s v="Last Sales 201911 : 2019-11-21  ----  m.akhlis -- 22-Nov-2019 08:17:40" u="1"/>
        <s v="Last Sales 202001 : 2020-01-08  ----  m.akhlis -- 09-Jan-2020 08:17:40" u="1"/>
        <s v="Last Sales 202001 : 2020-01-13  ----  m.akhlis -- 14-Jan-2020 08:13:31" u="1"/>
        <s v="Last Sales 201909 : 2019-09-17  ----  m.akhlis -- 18-Sep-2019 05:04:24" u="1"/>
        <s v="Last Sales 202001 : 2020-01-04  ----  m.akhlis -- 06-Jan-2020 08:00:07" u="1"/>
        <s v="Last Sales 202002 : 2020-02-05  ----  m.akhlis -- 06-Feb-2020 08:24:23" u="1"/>
        <s v="Last Sales 201912 : 2019-12-10  ----  m.akhlis -- 11-Dec-2019 08:36:31" u="1"/>
        <s v="Last Sales 202002 : 2020-02-23  ----  m.akhlis -- 24-Feb-2020 08:44:30" u="1"/>
        <s v="Last Sales 201912 : 2019-12-19  ----  m.akhlis -- 20-Dec-2019 08:27:08" u="1"/>
        <s v="Last Sales 202003 : 2020-03-16  ----  m.akhlis -- 17-Mar-2020 08:07:09" u="1"/>
        <s v="Last Sales 201911 : 2019-11-25  ----  m.akhlis -- 26-Nov-2019 08:20:30" u="1"/>
        <s v="Last Sales 202003 : 2020-03-16  ----  m.akhlis -- 17-Mar-2020 08:04:40" u="1"/>
        <s v="Last Sales 201911 : 2019-11-24  ----  m.akhlis -- 25-Nov-2019 08:23:07" u="1"/>
        <s v="Last Sales 201912 : 2019-12-09  ----  m.akhlis -- 10-Dec-2019 08:23:07" u="1"/>
        <s v="Last Sales 202001 : 2020-01-20  ----  m.akhlis -- 21-Jan-2020 09:19:17" u="1"/>
        <s v="Last Sales 201911 : 2019-11-10  ----  m.akhlis -- 11-Nov-2019 08:51:05" u="1"/>
        <s v="Last Sales 201911 : 2019-11-26  ----  m.akhlis -- 27-Nov-2019 08:31:06" u="1"/>
        <s v="Last Sales 202001 : 2020-01-16  ----  m.akhlis -- 17-Jan-2020 07:55:22" u="1"/>
        <s v="Last Sales 202003 : 2020-03-09  ----  m.akhlis -- 10-Mar-2020 08:23:15" u="1"/>
        <s v="Last Sales 201911 : 2019-11-12  ----  m.akhlis -- 13-Nov-2019 08:11:15" u="1"/>
        <s v="Last Sales 202001 : 2020-01-28  ----  m.akhlis -- 29-Jan-2020 08:15:24" u="1"/>
        <s v="Last Sales 202002 : 2020-02-19  ----  m.akhlis -- 20-Feb-2020 08:39:32" u="1"/>
        <s v="Last Sales 201909 : 2019-09-29  ----  m.akhlis -- 30-Sep-2019 08:23:23" u="1"/>
        <s v="Last Sales 202001 : 2020-01-16  ----  m.akhlis -- 17-Jan-2020 07:55:30" u="1"/>
        <s v="Last Sales 201909 : 2019-09-24  ----  m.akhlis -- 25-Sep-2019 05:18:17" u="1"/>
        <s v="Last Sales 201911 : 2019-11-10  ----  m.akhlis -- 11-Nov-2019 08:51:21" u="1"/>
        <s v="Last Sales 202001 : 2020-01-26  ----  m.akhlis -- 27-Jan-2020 08:26:08" u="1"/>
        <s v="Last Sales 202003 : 2020-03-29  ----  m.akhlis -- 30-Mar-2020 07:54:06" u="1"/>
        <s v="Last Sales 201909 : 2019-09-10  ----  m.akhlis -- 11-Sep-2019 11:25:56" u="1"/>
        <s v="Last Sales 201911 : 2019-11-17  ----  m.akhlis -- 18-Nov-2019 08:26:24" u="1"/>
        <s v="Last Sales 202001 : 2020-01-15  ----  m.akhlis -- 16-Jan-2020 08:22:15" u="1"/>
        <s v="Last Sales 201911 : 2019-11-14  ----  m.akhlis -- 15-Nov-2019 08:34:23" u="1"/>
        <s v="Last Sales 201911 : 2019-11-28  ----  m.akhlis -- 29-Nov-2019 08:42:22" u="1"/>
        <s v="Last Sales 201912 : 2019-12-12  ----  m.akhlis -- 13-Dec-2019 08:02:24" u="1"/>
        <s v="Last Sales 202003 : 2020-03-15  ----  m.akhlis -- 16-Mar-2020 08:06:33" u="1"/>
        <s v="Last Sales 202001 : 2020-01-09  ----  m.akhlis -- 10-Jan-2020 08:29:09" u="1"/>
        <s v="Last Sales 202001 : 2020-01-13  ----  m.akhlis -- 14-Jan-2020 08:14:32" u="1"/>
        <s v="Last Sales 201911 : 2019-11-28  ----  m.akhlis -- 29-Nov-2019 08:42:30" u="1"/>
        <s v="Last Sales 202001 : 2020-01-12  ----  m.akhlis -- 13-Jan-2020 08:26:40" u="1"/>
        <s v="Last Sales 202002 : 2020-02-17  ----  m.akhlis -- 18-Feb-2020 08:25:08" u="1"/>
        <s v="Last Sales 202001 : 2020-01-08  ----  m.akhlis -- 09-Jan-2020 08:17:17" u="1"/>
        <s v="Last Sales 201912 : 2019-12-18  ----  m.akhlis -- 19-Dec-2019 08:05:17" u="1"/>
        <s v="Last Sales 202003 : 2020-03-17  ----  m.akhlis -- 18-Mar-2020 08:05:17" u="1"/>
        <s v="Last Sales 201911 : 2019-11-21  ----  m.akhlis -- 22-Nov-2019 08:17:25" u="1"/>
        <s v="Last Sales 201911 : 2019-11-25  ----  m.akhlis -- 26-Nov-2019 08:21:15" u="1"/>
        <s v="Last Sales 202003 : 2020-03-23  ----  m.akhlis -- 24-Mar-2020 07:57:31" u="1"/>
        <s v="Last Sales 201909 : 2019-09-19  ----  m.akhlis -- 20-Sep-2019 04:44:07" u="1"/>
        <s v="Last Sales 201909 : 2019-09-23  ----  m.akhlis -- 24-Sep-2019 05:01:32" u="1"/>
        <s v="Last Sales 201911 : 2019-11-21  ----  m.akhlis -- 22-Nov-2019 08:17:33" u="1"/>
        <s v="Last Sales 202001 : 2020-01-07  ----  m.akhlis -- 08-Jan-2020 08:09:42" u="1"/>
        <s v="Last Sales 201909 : 2019-09-18  ----  m.akhlis -- 19-Sep-2019 04:44:15" u="1"/>
        <s v="Last Sales 201909 : 2019-09-18  ----  m.akhlis -- 19-Sep-2019 04:44:23" u="1"/>
        <s v="Last Sales 202001 : 2020-01-19  ----  m.akhlis -- 20-Jan-2020 08:08:18" u="1"/>
        <s v="Last Sales 202001 : 2020-01-29  ----  m.akhlis -- 30-Jan-2020 08:08:18" u="1"/>
        <s v="Last Sales 201909 : 2019-09-25  ----  m.akhlis -- 26-Sep-2019 08:13:40" u="1"/>
        <s v="Last Sales 202001 : 2020-01-14  ----  m.akhlis -- 15-Jan-2020 08:13:40" u="1"/>
        <s v="Last Sales 201912 : 2019-12-12  ----  m.akhlis -- 13-Dec-2019 08:01:40" u="1"/>
        <s v="Last Sales 201909 : 2019-09-18  ----  m.akhlis -- 19-Sep-2019 04:44:31" u="1"/>
        <s v="Last Sales 201909 : 2019-09-17  ----  m.akhlis -- 18-Sep-2019 05:04:33" u="1"/>
        <s v="Last Sales 202002 : 2020-02-16  ----  m.akhlis -- 17-Feb-2020 08:28:33" u="1"/>
        <s v="Last Sales 201909 : 2019-09-09  ----  m.akhlis -- 10-Sep-2019 05:00:32" u="1"/>
        <s v="Last Sales 202003 : 2020-03-10  ----  m.akhlis -- 11-Mar-2020 08:12:24" u="1"/>
        <s v="Last Sales 202001 : 2020-01-09  ----  m.akhlis -- 10-Jan-2020 08:28:41" u="1"/>
        <s v="Last Sales 202002 : 2020-02-05  ----  m.akhlis -- 06-Feb-2020 08:24:32" u="1"/>
        <s v="Last Sales 201911 : 2019-11-27  ----  m.akhlis -- 28-Nov-2019 08:27:09" u="1"/>
        <s v="Last Sales 202001 : 2020-01-19  ----  m.akhlis -- 20-Jan-2020 08:08:50" u="1"/>
        <s v="Last Sales 202002 : 2020-02-06  ----  m.akhlis -- 07-Feb-2020 08:12:40" u="1"/>
        <s v="Last Sales 202001 : 2020-01-08  ----  m.akhlis -- 09-Jan-2020 08:15:17" u="1"/>
        <s v="Last Sales 202003 : 2020-03-22  ----  m.akhlis -- 23-Mar-2020 08:11:08" u="1"/>
        <s v="Last Sales 202001 : 2020-01-21  ----  m.akhlis -- 22-Jan-2020 07:55:23" u="1"/>
        <s v="Last Sales 201911 : 2019-11-10  ----  m.akhlis -- 11-Nov-2019 08:51:14" u="1"/>
        <s v="Last Sales 201911 : 2019-11-26  ----  m.akhlis -- 27-Nov-2019 08:31:15" u="1"/>
        <s v="Last Sales 201912 : 2019-12-15  ----  m.akhlis -- 16-Dec-2019 08:11:16" u="1"/>
        <s v="Last Sales 202003 : 2020-03-08  ----  m.akhlis -- 09-Mar-2020 08:27:33" u="1"/>
        <s v="Last Sales 202003 : 2020-03-09  ----  m.akhlis -- 10-Mar-2020 08:23:24" u="1"/>
        <s v="Last Sales 202001 : 2020-01-09  ----  m.akhlis -- 10-Jan-2020 08:27:41" u="1"/>
        <s v="Last Sales 202001 : 2020-01-20  ----  m.akhlis -- 21-Jan-2020 09:19:42" u="1"/>
        <s v="Last Sales 201911 : 2019-11-10  ----  m.akhlis -- 11-Nov-2019 08:51:30" u="1"/>
        <s v="Last Sales 201911 : 2019-11-12  ----  m.akhlis -- 13-Nov-2019 08:11:32" u="1"/>
        <s v="Last Sales 202003 : 2020-03-22  ----  m.akhlis -- 23-Mar-2020 08:11:32" u="1"/>
        <s v="Last Sales 201911 : 2019-11-13  ----  m.akhlis -- 14-Nov-2019 08:14:09" u="1"/>
        <s v="Last Sales 202001 : 2020-01-23  ----  m.akhlis -- 24-Jan-2020 08:06:18" u="1"/>
        <s v="Last Sales 202002 : 2020-02-17  ----  m.akhlis -- 18-Feb-2020 08:26:17" u="1"/>
        <s v="Last Sales 202003 : 2020-03-23  ----  m.akhlis -- 24-Mar-2020 07:58:24" u="1"/>
        <s v="Last Sales 201911 : 2019-11-20  ----  m.akhlis -- 21-Nov-2019 08:11:40" u="1"/>
        <s v="Last Sales 202001 : 2020-01-27  ----  m.akhlis -- 28-Jan-2020 08:18:26" u="1"/>
        <s v="Last Sales 202001 : 2020-01-28  ----  m.akhlis -- 29-Jan-2020 08:14:17" u="1"/>
        <s v="Last Sales 201912 : 2019-12-19  ----  m.akhlis -- 20-Dec-2019 08:26:25" u="1"/>
        <s v="Last Sales 202002 : 2020-02-10  ----  m.akhlis -- 11-Feb-2020 08:30:15" u="1"/>
        <s v="Last Sales 201909 : 2019-09-13  ----  m.akhlis -- 14-Sep-2019 05:45:08" u="1"/>
        <s v="Last Sales 201909 : 2019-09-29  ----  m.akhlis -- 30-Sep-2019 08:22:24" u="1"/>
        <s v="Last Sales 202002 : 2020-02-18  ----  m.akhlis -- 19-Feb-2020 08:34:32" u="1"/>
        <s v="Last Sales 201909 : 2019-09-17  ----  m.akhlis -- 18-Sep-2019 05:05:18" u="1"/>
        <s v="Last Sales 201912 : 2019-12-12  ----  m.akhlis -- 13-Dec-2019 08:02:33" u="1"/>
        <s v="Last Sales 202001 : 2020-01-30  ----  m.akhlis -- 31-Jan-2020 08:22:32" u="1"/>
        <s v="Last Sales 201912 : 2019-12-09  ----  m.akhlis -- 10-Dec-2019 08:25:09" u="1"/>
        <s v="Last Sales 202001 : 2020-01-07  ----  m.akhlis -- 08-Jan-2020 08:09:19" u="1"/>
        <s v="Last Sales 202002 : 2020-02-12  ----  m.akhlis -- 13-Feb-2020 08:30:31" u="1"/>
        <s v="Last Sales 201911 : 2019-11-21  ----  m.akhlis -- 22-Nov-2019 08:17:18" u="1"/>
        <s v="Last Sales 201912 : 2019-12-12  ----  m.akhlis -- 13-Dec-2019 08:02:41" u="1"/>
        <s v="Last Sales 202001 : 2020-01-06  ----  m.akhlis -- 07-Jan-2020 07:57:24" u="1"/>
        <s v="Last Sales 201911 : 2019-11-06  ----  m.akhlis -- 07-Nov-2019 08:17:26" u="1"/>
        <s v="Last Sales 201909 : 2019-09-24  ----  m.akhlis -- 25-Sep-2019 05:17:42" u="1"/>
        <s v="Last Sales 201909 : 2019-09-12  ----  m.akhlis -- 13-Sep-2019 04:56:16" u="1"/>
        <s v="Last Sales 202003 : 2020-03-17  ----  m.akhlis -- 18-Mar-2020 08:01:25" u="1"/>
        <s v="Last Sales 201909 : 2019-09-14  ----  m.akhlis -- 15-Sep-2019 06:28:18" u="1"/>
        <s v="Last Sales 201909 : 2019-09-19  ----  m.akhlis -- 20-Sep-2019 04:44:16" u="1"/>
        <s v="Last Sales 202001 : 2020-01-22  ----  m.akhlis -- 23-Jan-2020 11:39:02" u="1"/>
        <s v="Last Sales 202002 : 2020-02-18  ----  m.akhlis -- 19-Feb-2020 08:33:32" u="1"/>
        <s v="Last Sales 202001 : 2020-01-06  ----  m.akhlis -- 07-Jan-2020 07:56:16" u="1"/>
        <s v="Last Sales 202001 : 2020-01-16  ----  m.akhlis -- 17-Jan-2020 07:56:16" u="1"/>
        <s v="Last Sales 201911 : 2019-11-12  ----  m.akhlis -- 13-Nov-2019 08:12:09" u="1"/>
        <s v="Last Sales 201911 : 2019-11-25  ----  m.akhlis -- 26-Nov-2019 08:21:40" u="1"/>
        <s v="Last Sales 202003 : 2020-03-17  ----  m.akhlis -- 18-Mar-2020 08:01:41" u="1"/>
        <s v="Last Sales 201911 : 2019-11-07  ----  m.akhlis -- 08-Nov-2019 08:48:25" u="1"/>
        <s v="Last Sales 202002 : 2020-02-27  ----  m.akhlis -- 28-Feb-2020 08:36:25" u="1"/>
        <s v="Last Sales 201909 : 2019-09-18  ----  m.akhlis -- 19-Sep-2019 04:44:40" u="1"/>
        <s v="Last Sales 201911 : 2019-11-07  ----  m.akhlis -- 08-Nov-2019 08:48:33" u="1"/>
        <s v="Last Sales 202001 : 2020-01-31" u="1"/>
        <s v="Last Sales 201912 : 2019-12-18  ----  m.akhlis -- 19-Dec-2019 08:04:34" u="1"/>
        <s v="Last Sales 202003 : 2020-03-29  ----  m.akhlis -- 30-Mar-2020 07:55:08" u="1"/>
        <s v="Last Sales 201911 : 2019-11-24  ----  m.akhlis -- 25-Nov-2019 08:23:17" u="1"/>
        <s v="Last Sales 202003 : 2020-03-18  ----  m.akhlis -- 19-Mar-2020 08:03:18" u="1"/>
        <s v="Last Sales 202001 : 2020-01-08  ----  m.akhlis -- 09-Jan-2020 08:19:35" u="1"/>
        <s v="Last Sales 202003 : 2020-03-03  ----  m.akhlis -- 05-Mar-2020 09:27:26" u="1"/>
        <s v="Last Sales 202001 : 2020-01-21  ----  m.akhlis -- 22-Jan-2020 07:55:32" u="1"/>
        <s v="Last Sales 201911 : 2019-11-12  ----  m.akhlis -- 13-Nov-2019 08:11:25" u="1"/>
        <s v="Last Sales 202001 : 2020-01-16  ----  m.akhlis -- 17-Jan-2020 07:55:40" u="1"/>
        <s v="Last Sales 202001 : 2020-01-21  ----  m.akhlis -- 22-Jan-2020 07:55:40" u="1"/>
        <s v="Last Sales 202003 : 2020-03-08  ----  m.akhlis -- 09-Mar-2020 08:27:42" u="1"/>
        <s v="Last Sales 202003 : 2020-03-09  ----  m.akhlis -- 10-Mar-2020 08:23:33" u="1"/>
        <s v="Last Sales 202002 : 2020-02-25  ----  m.akhlis -- 26-Feb-2020 07:54:08" u="1"/>
        <s v="Last Sales 202003 : 2020-03-09  ----  m.akhlis -- 10-Mar-2020 08:23:41" u="1"/>
        <s v="Last Sales 202001 : 2020-01-26  ----  m.akhlis -- 27-Jan-2020 08:26:18" u="1"/>
        <s v="Last Sales 202002 : 2020-02-25  ----  m.akhlis -- 26-Feb-2020 07:54:16" u="1"/>
        <s v="Last Sales 202003 : 2020-03-15  ----  m.akhlis -- 16-Mar-2020 08:06:19" u="1"/>
        <s v="Last Sales 202001 : 2020-01-14  ----  m.akhlis -- 15-Jan-2020 08:11:41" u="1"/>
        <s v="Last Sales 202002 : 2020-02-06  ----  m.akhlis -- 07-Feb-2020 08:11:41" u="1"/>
        <s v="Last Sales 201911 : 2019-11-13  ----  m.akhlis -- 14-Nov-2019 08:14:18" u="1"/>
        <s v="Last Sales 202002 : 2020-02-17  ----  m.akhlis -- 18-Feb-2020 08:26:26" u="1"/>
        <s v="Last Sales 202003 : 2020-03-05  ----  m.akhlis -- 06-Mar-2020 08:22:17" u="1"/>
        <s v="Last Sales 202001 : 2020-01-27  ----  m.akhlis -- 28-Jan-2020 08:18:35" u="1"/>
        <s v="Last Sales 202001 : 2020-01-28  ----  m.akhlis -- 29-Jan-2020 08:14:26" u="1"/>
        <s v="Last Sales 201912 : 2019-12-11  ----  m.akhlis -- 12-Dec-2019 07:57:09" u="1"/>
        <s v="Last Sales 201911 : 2019-11-14  ----  m.akhlis -- 15-Nov-2019 08:34:33" u="1"/>
        <s v="Last Sales 201909 : 2019-09-29  ----  m.akhlis -- 30-Sep-2019 08:22:33" u="1"/>
        <s v="Last Sales 202003 : 2020-03-05  ----  m.akhlis -- 06-Mar-2020 08:22:33" u="1"/>
        <s v="Last Sales 201909 : 2019-09-15  ----  m.akhlis -- 16-Sep-2019 08:45:09" u="1"/>
        <s v="Last Sales 202002 : 2020-02-18  ----  m.akhlis -- 19-Feb-2020 08:34:41" u="1"/>
        <s v="Last Sales 201911 : 2019-11-17  ----  m.akhlis -- 18-Nov-2019 08:26:50" u="1"/>
        <s v="Last Sales 202001 : 2020-01-30  ----  m.akhlis -- 31-Jan-2020 08:22:41" u="1"/>
        <s v="Last Sales 201909 : 2019-09-25  ----  m.akhlis -- 26-Sep-2019 08:13:18" u="1"/>
        <s v="Last Sales 201912 : 2019-12-04  ----  m.akhlis -- 05-Dec-2019 08:45:33" u="1"/>
        <s v="Last Sales 202002 : 2020-02-10  ----  m.akhlis -- 11-Feb-2020 08:29:43" u="1"/>
        <s v="Last Sales 201909 : 2019-09-23  ----  m.akhlis -- 24-Sep-2019 05:01:42" u="1"/>
        <s v="Last Sales 202001 : 2020-01-27  ----  m.akhlis -- 28-Jan-2020 08:17:43" u="1"/>
        <s v="Last Sales 201909 : 2019-09-13  ----  m.akhlis -- 14-Sep-2019 05:44:17" u="1"/>
        <s v="Last Sales 201909 : 2019-09-22  ----  m.akhlis -- 23-Sep-2019 05:20:09" u="1"/>
        <s v="Last Sales 201911 : 2019-11-28  ----  m.akhlis -- 29-Nov-2019 08:41:32" u="1"/>
        <s v="Last Sales 201909 : 2019-09-14  ----  m.akhlis -- 15-Sep-2019 06:28:27" u="1"/>
        <s v="Last Sales 202001 : 2020-01-13  ----  m.akhlis -- 14-Jan-2020 08:13:42" u="1"/>
        <s v="Last Sales 202002 : 2020-02-18  ----  m.akhlis -- 19-Feb-2020 08:33:41" u="1"/>
        <s v="Last Sales 201911 : 2019-11-28  ----  m.akhlis -- 29-Nov-2019 08:41:40" u="1"/>
        <s v="Last Sales 202001 : 2020-01-15  ----  m.akhlis -- 16-Jan-2020 08:21:41" u="1"/>
        <s v="Last Sales 202001 : 2020-01-06  ----  m.akhlis -- 07-Jan-2020 07:56:25" u="1"/>
        <s v="Last Sales 202002 : 2020-02-20  ----  m.akhlis -- 21-Feb-2020 08:28:27" u="1"/>
        <s v="Last Sales 202003 : 2020-03-22  ----  m.akhlis -- 23-Mar-2020 08:12:18" u="1"/>
        <s v="Last Sales 202001 : 2020-01-04  ----  m.akhlis -- 06-Jan-2020 08:00:18" u="1"/>
        <s v="Last Sales 202001 : 2020-01-07  ----  m.akhlis -- 08-Jan-2020 08:08:36" u="1"/>
        <s v="Last Sales 201909 : 2019-09-12  ----  m.akhlis -- 13-Sep-2019 04:55:17" u="1"/>
        <s v="Last Sales 202001 : 2020-01-22  ----  m.akhlis -- 23-Jan-2020 11:38:03" u="1"/>
        <s v="Last Sales 201909 : 2019-09-09  ----  m.akhlis -- 10-Sep-2019 05:00:42" u="1"/>
        <s v="Last Sales 201909 : 2019-09-09  ----  m.akhlis -- 10-Sep-2019 04:59:34" u="1"/>
        <s v="Last Sales 201909 : 2019-09-12  ----  m.akhlis -- 13-Sep-2019 04:55:25" u="1"/>
        <s v="Last Sales 202001 : 2020-01-04  ----  m.akhlis -- 06-Jan-2020 08:00:34" u="1"/>
        <s v="Last Sales 202002 : 2020-02-05  ----  m.akhlis -- 06-Feb-2020 08:24:42" u="1"/>
        <s v="Last Sales 202002 : 2020-02-23  ----  m.akhlis -- 24-Feb-2020 08:44:41" u="1"/>
        <s v="Last Sales 201909 : 2019-09-21  ----  m.akhlis -- 22-Sep-2019 08:27:19" u="1"/>
        <s v="Last Sales 201911 : 2019-11-27  ----  m.akhlis -- 28-Nov-2019 08:27:19" u="1"/>
        <s v="Last Sales 201912 : 2019-12-19  ----  m.akhlis -- 20-Dec-2019 08:27:19" u="1"/>
        <s v="Last Sales 202001 : 2020-01-12  ----  m.akhlis -- 13-Jan-2020 08:27:19" u="1"/>
        <s v="Last Sales 202003 : 2020-03-29  ----  m.akhlis -- 30-Mar-2020 07:55:17" u="1"/>
        <s v="Last Sales 201912 : 2019-12-15  ----  m.akhlis -- 16-Dec-2019 08:12:42" u="1"/>
        <s v="Last Sales 201911 : 2019-11-13  ----  m.akhlis -- 14-Nov-2019 08:15:19" u="1"/>
        <s v="Last Sales 202002 : 2020-02-13  ----  m.akhlis -- 14-Feb-2020 08:35:18" u="1"/>
        <s v="Last Sales 201909 : 2019-09-22  ----  m.akhlis -- 23-Sep-2019 05:19:44" u="1"/>
        <s v="Last Sales 201911 : 2019-11-20  ----  m.akhlis -- 21-Nov-2019 08:07:28" u="1"/>
        <s v="Last Sales 201911 : 2019-11-27  ----  m.akhlis -- 28-Nov-2019 08:27:27" u="1"/>
        <s v="Last Sales 202001 : 2020-01-20  ----  m.akhlis -- 21-Jan-2020 09:19:28" u="1"/>
        <s v="Last Sales 202001 : 2020-01-30  ----  m.akhlis -- 31-Jan-2020 08:23:18" u="1"/>
        <s v="Last Sales 202002 : 2020-02-20  ----  m.akhlis -- 21-Feb-2020 08:27:27" u="1"/>
        <s v="Last Sales 201911 : 2019-11-26  ----  m.akhlis -- 27-Nov-2019 08:31:25" u="1"/>
        <s v="Last Sales 201912 : 2019-12-15  ----  m.akhlis -- 16-Dec-2019 08:11:26" u="1"/>
        <s v="Last Sales 201911 : 2019-11-26  ----  m.akhlis -- 27-Nov-2019 08:31:33" u="1"/>
        <s v="Last Sales 202003 : 2020-03-10  ----  m.akhlis -- 11-Mar-2020 08:11:34" u="1"/>
        <s v="Last Sales 202001 : 2020-01-20  ----  m.akhlis -- 21-Jan-2020 09:19:52" u="1"/>
        <s v="Last Sales 202003 : 2020-03-29  ----  m.akhlis -- 30-Mar-2020 07:54:17" u="1"/>
        <s v="Last Sales 201911 : 2019-11-12  ----  m.akhlis -- 13-Nov-2019 08:11:42" u="1"/>
        <s v="Last Sales 202001 : 2020-01-08  ----  m.akhlis -- 09-Jan-2020 08:15:51" u="1"/>
        <s v="Last Sales 201912 : 2019-12-08  ----  m.akhlis -- 09-Dec-2019 08:50:08" u="1"/>
        <s v="Last Sales 202002 : 2020-02-13  ----  m.akhlis -- 14-Feb-2020 08:38:27" u="1"/>
        <s v="Last Sales 202002 : 2020-02-19  ----  m.akhlis -- 20-Feb-2020 08:38:27" u="1"/>
        <s v="Last Sales 202001 : 2020-01-23  ----  m.akhlis -- 24-Jan-2020 08:03:51" u="1"/>
        <s v="Last Sales 202003 : 2020-03-09  ----  m.akhlis -- 10-Mar-2020 08:23:50" u="1"/>
        <s v="Last Sales 201909 : 2019-09-22  ----  m.akhlis -- 23-Sep-2019 05:18:44" u="1"/>
        <s v="Last Sales 201909 : 2019-09-25  ----  m.akhlis -- 26-Sep-2019 08:14:27" u="1"/>
        <s v="Last Sales 201911 : 2019-11-13  ----  m.akhlis -- 14-Nov-2019 08:14:27" u="1"/>
        <s v="Last Sales 201911 : 2019-11-17  ----  m.akhlis -- 18-Nov-2019 08:26:35" u="1"/>
        <s v="Last Sales 201912 : 2019-12-19  ----  m.akhlis -- 20-Dec-2019 08:26:35" u="1"/>
        <s v="Last Sales 202001 : 2020-01-15  ----  m.akhlis -- 16-Jan-2020 08:22:26" u="1"/>
        <s v="Last Sales 201909 : 2019-09-13  ----  m.akhlis -- 14-Sep-2019 05:45:18" u="1"/>
        <s v="Last Sales 202003 : 2020-03-15  ----  m.akhlis -- 16-Mar-2020 08:06:44" u="1"/>
        <s v="Last Sales 201911 : 2019-11-07  ----  m.akhlis -- 08-Nov-2019 08:49:19" u="1"/>
        <s v="Last Sales 201912 : 2019-12-11  ----  m.akhlis -- 12-Dec-2019 07:57:18" u="1"/>
        <s v="Last Sales 201911 : 2019-11-14  ----  m.akhlis -- 15-Nov-2019 08:34:42" u="1"/>
        <s v="Last Sales 201909 : 2019-09-21  ----  m.akhlis -- 22-Sep-2019 08:26:51" u="1"/>
        <s v="Last Sales 202001 : 2020-01-12  ----  m.akhlis -- 13-Jan-2020 08:26:51" u="1"/>
        <s v="Last Sales 202003 : 2020-03-11  ----  m.akhlis -- 13-Mar-2020 08:41:09" u="1"/>
        <s v="Last Sales 201912 : 2019-12-16  ----  m.akhlis -- 17-Dec-2019 08:14:51" u="1"/>
        <s v="Last Sales 202001 : 2020-01-28  ----  m.akhlis -- 29-Jan-2020 08:14:51" u="1"/>
        <s v="Last Sales 201911 : 2019-11-30" u="1"/>
        <s v="Last Sales 202001 : 2020-01-06  ----  m.akhlis -- 07-Jan-2020 07:57:34" u="1"/>
        <s v="Last Sales 202001 : 2020-01-26  ----  m.akhlis -- 27-Jan-2020 08:25:27" u="1"/>
        <s v="Last Sales 201911 : 2019-11-19  ----  m.akhlis -- 20-Nov-2019 08:13:35" u="1"/>
        <s v="Last Sales 202002 : 2020-02-29" u="1"/>
        <s v="Last Sales 201912 : 2019-12-18  ----  m.akhlis -- 19-Dec-2019 08:05:44" u="1"/>
        <s v="Last Sales 202001 : 2020-01-07  ----  m.akhlis -- 08-Jan-2020 08:09:53" u="1"/>
        <s v="Last Sales 201909 : 2019-09-19  ----  m.akhlis -- 20-Sep-2019 04:44:26" u="1"/>
        <s v="Last Sales 202001 : 2020-01-22  ----  m.akhlis -- 23-Jan-2020 11:39:12" u="1"/>
        <s v="Last Sales 202001 : 2020-01-27  ----  m.akhlis -- 28-Jan-2020 08:17:52" u="1"/>
        <s v="Last Sales 201909 : 2019-09-14  ----  m.akhlis -- 15-Sep-2019 06:28:36" u="1"/>
        <s v="Last Sales 201909 : 2019-09-15  ----  m.akhlis -- 16-Sep-2019 08:44:18" u="1"/>
        <s v="Last Sales 201911 : 2019-11-11  ----  m.akhlis -- 12-Nov-2019 07:52:17" u="1"/>
        <s v="Last Sales 202001 : 2020-01-16  ----  m.akhlis -- 17-Jan-2020 07:56:26" u="1"/>
        <s v="Last Sales 202001 : 2020-01-19  ----  m.akhlis -- 20-Jan-2020 08:08:29" u="1"/>
        <s v="Last Sales 202001 : 2020-01-29  ----  m.akhlis -- 30-Jan-2020 08:08:29" u="1"/>
        <s v="Last Sales 201911 : 2019-11-12  ----  m.akhlis -- 13-Nov-2019 08:12:19" u="1"/>
        <s v="Last Sales 201912 : 2019-12-16  ----  m.akhlis -- 17-Dec-2019 08:16:28" u="1"/>
        <s v="Last Sales 202002 : 2020-02-06  ----  m.akhlis -- 07-Feb-2020 08:12:19" u="1"/>
        <s v="Last Sales 202002 : 2020-02-20  ----  m.akhlis -- 21-Feb-2020 08:32:18" u="1"/>
        <s v="Last Sales 201911 : 2019-11-25  ----  m.akhlis -- 26-Nov-2019 08:21:50" u="1"/>
        <s v="Last Sales 202002 : 2020-02-27  ----  m.akhlis -- 28-Feb-2020 08:36:35" u="1"/>
        <s v="Last Sales 201911 : 2019-11-07  ----  m.akhlis -- 08-Nov-2019 08:48:43" u="1"/>
        <s v="Last Sales 201909 : 2019-09-20  ----  m.akhlis -- 21-Sep-2019 05:51:09" u="1"/>
        <s v="Last Sales 202001 : 2020-01-23  ----  m.akhlis -- 24-Jan-2020 08:04:44" u="1"/>
        <s v="Last Sales 202001 : 2020-01-22  ----  m.akhlis -- 23-Jan-2020 11:38:12" u="1"/>
        <s v="Last Sales 202002 : 2020-02-12  ----  m.akhlis -- 13-Feb-2020 08:36:51" u="1"/>
        <s v="Last Sales 201909 : 2019-09-09  ----  m.akhlis -- 10-Sep-2019 04:59:43" u="1"/>
        <s v="Last Sales 201912 : 2019-12-09  ----  m.akhlis -- 10-Dec-2019 08:24:51" u="1"/>
        <s v="Last Sales 202003 : 2020-03-17  ----  m.akhlis -- 18-Mar-2020 08:04:52" u="1"/>
        <s v="Last Sales 201909 : 2019-09-21  ----  m.akhlis -- 22-Sep-2019 08:27:28" u="1"/>
        <s v="Last Sales 201911 : 2019-11-25  ----  m.akhlis -- 26-Nov-2019 08:20:50" u="1"/>
        <s v="Last Sales 201911 : 2019-11-24  ----  m.akhlis -- 25-Nov-2019 08:23:27" u="1"/>
        <s v="Last Sales 201911 : 2019-11-27  ----  m.akhlis -- 28-Nov-2019 08:27:36" u="1"/>
        <s v="Last Sales 201912 : 2019-12-04  ----  m.akhlis -- 05-Dec-2019 08:47:35" u="1"/>
        <s v="Last Sales 202003 : 2020-03-18  ----  m.akhlis -- 19-Mar-2020 08:03:28" u="1"/>
        <s v="Last Sales 202002 : 2020-02-06  ----  m.akhlis -- 07-Feb-2020 08:11:27" u="1"/>
        <s v="Last Sales 202002 : 2020-02-19  ----  m.akhlis -- 20-Feb-2020 08:39:44" u="1"/>
        <s v="Last Sales 202003 : 2020-03-03  ----  m.akhlis -- 05-Mar-2020 09:27:36" u="1"/>
        <s v="Last Sales 201909 : 2019-09-20  ----  m.akhlis -- 21-Sep-2019 05:51:41" u="1"/>
        <s v="Last Sales 201912 : 2019-12-04  ----  m.akhlis -- 05-Dec-2019 08:47:43" u="1"/>
        <s v="Last Sales 202002 : 2020-02-17  ----  m.akhlis -- 18-Feb-2020 08:27:44" u="1"/>
        <s v="Last Sales 201912 : 2019-12-10  ----  m.akhlis -- 11-Dec-2019 08:35:43" u="1"/>
        <s v="Last Sales 201912 : 2019-12-15  ----  m.akhlis -- 16-Dec-2019 08:11:35" u="1"/>
        <s v="Last Sales 202001 : 2020-01-28  ----  m.akhlis -- 29-Jan-2020 08:15:44" u="1"/>
        <s v="Last Sales 201912 : 2019-12-05  ----  m.akhlis -- 06-Dec-2019 08:58:19" u="1"/>
        <s v="Last Sales 202003 : 2020-03-08  ----  m.akhlis -- 09-Mar-2020 08:27:52" u="1"/>
        <s v="Last Sales 202003 : 2020-03-22  ----  m.akhlis -- 23-Mar-2020 08:11:43" u="1"/>
        <s v="Last Sales 201912 : 2019-12-05  ----  m.akhlis -- 06-Dec-2019 08:58:27" u="1"/>
        <s v="Last Sales 201911 : 2019-11-12  ----  m.akhlis -- 13-Nov-2019 08:11:51" u="1"/>
        <s v="Last Sales 202002 : 2020-02-13  ----  m.akhlis -- 14-Feb-2020 08:38:36" u="1"/>
        <s v="Last Sales 202001 : 2020-01-27  ----  m.akhlis -- 28-Jan-2020 08:18:45" u="1"/>
        <s v="Last Sales 202002 : 2020-02-10  ----  m.akhlis -- 11-Feb-2020 08:30:26" u="1"/>
        <s v="Last Sales 202003 : 2020-03-08  ----  m.akhlis -- 09-Mar-2020 08:30:34" u="1"/>
        <s v="Last Sales 201909 : 2019-09-17  ----  m.akhlis -- 18-Sep-2019 05:05:29" u="1"/>
        <s v="Last Sales 201910 : 2019-11-03" u="1"/>
        <s v="Last Sales 202003 : 2020-03-16  ----  m.akhlis -- 17-Mar-2020 08:05:29" u="1"/>
        <s v="Last Sales 202002 : 2020-02-11  ----  m.akhlis -- 12-Feb-2020 08:30:50" u="1"/>
        <s v="Last Sales 201909 : 2019-09-24  ----  m.akhlis -- 25-Sep-2019 05:17:53" u="1"/>
        <s v="Last Sales 202002 : 2020-02-27  ----  m.akhlis -- 28-Feb-2020 08:37:44" u="1"/>
        <s v="S078 - ROBINSON BATU RAJA PLAZA" u="1"/>
        <s v="Last Sales 202002 : 2020-02-11  ----  m.akhlis -- 12-Feb-2020 08:29:53" u="1"/>
        <s v="Last Sales 201912 : 2019-12-11  ----  m.akhlis -- 12-Dec-2019 07:56:19" u="1"/>
      </sharedItems>
    </cacheField>
    <cacheField name="Amount Target-OutRgt" numFmtId="0">
      <sharedItems containsBlank="1" containsMixedTypes="1" containsNumber="1" containsInteger="1" minValue="0" maxValue="35065200000"/>
    </cacheField>
    <cacheField name="Amount Target-Cons" numFmtId="0">
      <sharedItems containsBlank="1" containsMixedTypes="1" containsNumber="1" containsInteger="1" minValue="0" maxValue="694800000"/>
    </cacheField>
    <cacheField name="Amount Target-Total" numFmtId="0">
      <sharedItems containsBlank="1" containsMixedTypes="1" containsNumber="1" containsInteger="1" minValue="0" maxValue="35105200000"/>
    </cacheField>
    <cacheField name="QTY OutRgt" numFmtId="0">
      <sharedItems containsBlank="1" containsMixedTypes="1" containsNumber="1" minValue="0" maxValue="5234654"/>
    </cacheField>
    <cacheField name="Amount OutRgt" numFmtId="0">
      <sharedItems containsBlank="1" containsMixedTypes="1" containsNumber="1" minValue="0" maxValue="33488759587.424999"/>
    </cacheField>
    <cacheField name="Disc OutRgt" numFmtId="0">
      <sharedItems containsBlank="1" containsMixedTypes="1" containsNumber="1" containsInteger="1" minValue="0" maxValue="3377866676"/>
    </cacheField>
    <cacheField name="%MTarget OutRgt" numFmtId="0">
      <sharedItems containsBlank="1" containsMixedTypes="1" containsNumber="1" minValue="0" maxValue="52.052999999999997"/>
    </cacheField>
    <cacheField name="%MSales OutRgt" numFmtId="0">
      <sharedItems containsBlank="1" containsMixedTypes="1" containsNumber="1" minValue="-808.67200000000003" maxValue="65.070999999999998"/>
    </cacheField>
    <cacheField name="MSales OutRgt" numFmtId="0">
      <sharedItems containsBlank="1" containsMixedTypes="1" containsNumber="1" minValue="-1253438375.48" maxValue="4317036740.5950003"/>
    </cacheField>
    <cacheField name="%Achv OutRgt" numFmtId="0">
      <sharedItems containsBlank="1" containsMixedTypes="1" containsNumber="1" minValue="0" maxValue="246.97900000000001"/>
    </cacheField>
    <cacheField name="%Disc OutRgt" numFmtId="0">
      <sharedItems containsBlank="1" containsMixedTypes="1" containsNumber="1" minValue="0" maxValue="126.923"/>
    </cacheField>
    <cacheField name="QTY Cons" numFmtId="0">
      <sharedItems containsBlank="1" containsMixedTypes="1" containsNumber="1" containsInteger="1" minValue="0" maxValue="31908"/>
    </cacheField>
    <cacheField name="Amount Cons" numFmtId="0">
      <sharedItems containsBlank="1" containsMixedTypes="1" containsNumber="1" minValue="0" maxValue="839067899.99899995"/>
    </cacheField>
    <cacheField name="Disc Cons" numFmtId="0">
      <sharedItems containsBlank="1" containsMixedTypes="1" containsNumber="1" containsInteger="1" minValue="-1700" maxValue="807521220"/>
    </cacheField>
    <cacheField name="%MTarget Cons" numFmtId="0">
      <sharedItems containsBlank="1" containsMixedTypes="1" containsNumber="1" minValue="0" maxValue="30.975000000000001"/>
    </cacheField>
    <cacheField name="%MSales Cons" numFmtId="0">
      <sharedItems containsBlank="1" containsMixedTypes="1" containsNumber="1" minValue="-10" maxValue="35"/>
    </cacheField>
    <cacheField name="MSales Cons" numFmtId="0">
      <sharedItems containsBlank="1" containsMixedTypes="1" containsNumber="1" minValue="-10090.909" maxValue="202849752.93900001"/>
    </cacheField>
    <cacheField name="%Achv Cons" numFmtId="0">
      <sharedItems containsBlank="1" containsMixedTypes="1" containsNumber="1" minValue="0" maxValue="301.24599999999998"/>
    </cacheField>
    <cacheField name="%Disc Cons" numFmtId="0">
      <sharedItems containsBlank="1" containsMixedTypes="1" containsNumber="1" minValue="-7.0000000000000001E-3" maxValue="134.44499999999999"/>
    </cacheField>
    <cacheField name="QTY Total" numFmtId="0">
      <sharedItems containsBlank="1" containsMixedTypes="1" containsNumber="1" minValue="0" maxValue="5236687"/>
    </cacheField>
    <cacheField name="Amount Total" numFmtId="0">
      <sharedItems containsBlank="1" containsMixedTypes="1" containsNumber="1" minValue="0" maxValue="33545289087.424999"/>
    </cacheField>
    <cacheField name="Disc Total" numFmtId="0">
      <sharedItems containsBlank="1" containsMixedTypes="1" containsNumber="1" containsInteger="1" minValue="0" maxValue="3377866676"/>
    </cacheField>
    <cacheField name="%MTarget Total" numFmtId="0">
      <sharedItems containsBlank="1" containsMixedTypes="1" containsNumber="1" minValue="0" maxValue="52.052999999999997"/>
    </cacheField>
    <cacheField name="%MSales Total" numFmtId="0">
      <sharedItems containsBlank="1" containsMixedTypes="1" containsNumber="1" minValue="-808.67200000000003" maxValue="65.070999999999998"/>
    </cacheField>
    <cacheField name="MSales Total" numFmtId="0">
      <sharedItems containsBlank="1" containsMixedTypes="1" containsNumber="1" minValue="-1250091250.48" maxValue="4319863215.5950003"/>
    </cacheField>
    <cacheField name="%Achv Total" numFmtId="0">
      <sharedItems containsBlank="1" containsMixedTypes="1" containsNumber="1" minValue="0" maxValue="246.97900000000001"/>
    </cacheField>
    <cacheField name="%Disc Total" numFmtId="0">
      <sharedItems containsBlank="1" containsMixedTypes="1" containsNumber="1" minValue="0" maxValue="126.923"/>
    </cacheField>
    <cacheField name="Last Sales" numFmtId="0">
      <sharedItems containsBlank="1"/>
    </cacheField>
    <cacheField name="GP_TGT_VALUE" numFmtId="0">
      <sharedItems containsBlank="1" containsMixedTypes="1" containsNumber="1" minValue="0" maxValue="3440417145"/>
    </cacheField>
    <cacheField name="TYPE2" numFmtId="0">
      <sharedItems containsBlank="1"/>
    </cacheField>
    <cacheField name="% ACH" numFmtId="0" formula="IF(ISERROR('Amount Total'/'Amount Target-Total'),0,('Amount Total'/'Amount Target-Total'))" databaseField="0"/>
    <cacheField name="GP TGT" numFmtId="0" formula="IF(ISERROR(GP_TGT_VALUE/'Amount Target-Total'),0,(GP_TGT_VALUE/'Amount Target-Total'))" databaseField="0"/>
    <cacheField name="GP ACT" numFmtId="0" formula="IF(ISERROR('MSales Total'/'Amount Total'),0,('MSales Total'/'Amount Total'))" databaseField="0"/>
    <cacheField name="+/- GP" numFmtId="0" formula="'GP ACT'-'GP TGT'" databaseField="0"/>
    <cacheField name="% TGT" numFmtId="0" formula="5%" databaseField="0"/>
    <cacheField name="+/- SALES" numFmtId="0" formula="(#NAME?-#NAME?)" databaseField="0"/>
    <cacheField name="SSR " numFmtId="0" formula="IFERROR(#NAME?/((#NAME?/22)*31),0)" databaseField="0"/>
    <cacheField name="+/- ACH" numFmtId="0" formula="'% ACH'-100%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43">
  <r>
    <x v="0"/>
    <m/>
    <x v="0"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x v="1"/>
    <m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6ARS67"/>
    <x v="2"/>
    <s v="RS67"/>
    <s v="JABAR"/>
    <x v="1"/>
    <x v="2"/>
    <n v="30000000"/>
    <n v="30000000"/>
    <n v="60000000"/>
    <n v="577"/>
    <n v="22392340.002"/>
    <n v="9061626"/>
    <n v="26.571999999999999"/>
    <n v="14.423999999999999"/>
    <n v="3229961.4019999998"/>
    <n v="74.641000000000005"/>
    <n v="40.468000000000004"/>
    <n v="79"/>
    <n v="10088363.636"/>
    <n v="4401901"/>
    <n v="26.571999999999999"/>
    <n v="23.332999999999998"/>
    <n v="2353908.6359999999"/>
    <n v="33.628"/>
    <n v="43.633000000000003"/>
    <n v="656"/>
    <n v="32480703.638"/>
    <n v="13463527"/>
    <n v="26.571999999999999"/>
    <n v="17.190999999999999"/>
    <n v="5583870.0379999997"/>
    <n v="54.134999999999998"/>
    <n v="41.451000000000001"/>
    <s v="'27-03-2020"/>
    <n v="15943200"/>
  </r>
  <r>
    <x v="0"/>
    <s v="M6AS002"/>
    <x v="3"/>
    <s v="S002"/>
    <s v="JBDTBK"/>
    <x v="2"/>
    <x v="3"/>
    <n v="30000000"/>
    <n v="20000000"/>
    <n v="50000000"/>
    <n v="403"/>
    <n v="15408801.825999999"/>
    <n v="6811918"/>
    <n v="23.811"/>
    <n v="21.657"/>
    <n v="3337119.5759999999"/>
    <n v="51.363"/>
    <n v="44.207999999999998"/>
    <n v="33"/>
    <n v="3293300"/>
    <n v="1717570"/>
    <n v="23.811"/>
    <n v="20"/>
    <n v="658660.01"/>
    <n v="16.466999999999999"/>
    <n v="52.152999999999999"/>
    <n v="436"/>
    <n v="18702101.826000001"/>
    <n v="8529488"/>
    <n v="23.811"/>
    <n v="21.364999999999998"/>
    <n v="3995779.5860000001"/>
    <n v="37.404000000000003"/>
    <n v="45.606999999999999"/>
    <s v="'24-03-2020"/>
    <n v="11905500"/>
  </r>
  <r>
    <x v="0"/>
    <s v="M6AS010"/>
    <x v="3"/>
    <s v="S010"/>
    <s v="JBDTBK"/>
    <x v="3"/>
    <x v="4"/>
    <n v="40000000"/>
    <n v="0"/>
    <n v="40000000"/>
    <n v="542"/>
    <n v="22180069.090999998"/>
    <n v="8322324"/>
    <n v="25.471"/>
    <n v="28.344999999999999"/>
    <n v="6286856.9309999999"/>
    <n v="55.45"/>
    <n v="37.521999999999998"/>
    <n v="136"/>
    <n v="3846090.909"/>
    <n v="1593800"/>
    <n v="0"/>
    <n v="22.151"/>
    <n v="851940.90899999999"/>
    <n v="0"/>
    <n v="41.439"/>
    <n v="678"/>
    <n v="26026160"/>
    <n v="9916124"/>
    <n v="25.471"/>
    <n v="27.428999999999998"/>
    <n v="7138797.8399999999"/>
    <n v="65.064999999999998"/>
    <n v="38.100999999999999"/>
    <s v="'31-03-2020"/>
    <n v="10188400"/>
  </r>
  <r>
    <x v="0"/>
    <s v="M6AS011"/>
    <x v="3"/>
    <s v="S011"/>
    <s v="JBDTBK"/>
    <x v="4"/>
    <x v="5"/>
    <n v="30700000"/>
    <n v="0"/>
    <n v="30700000"/>
    <n v="554"/>
    <n v="20446816.366"/>
    <n v="8957102"/>
    <n v="28.085999999999999"/>
    <n v="22.608000000000001"/>
    <n v="4622654.4960000003"/>
    <n v="66.602000000000004"/>
    <n v="43.807000000000002"/>
    <m/>
    <m/>
    <m/>
    <n v="0"/>
    <n v="0"/>
    <n v="0"/>
    <n v="0"/>
    <n v="0"/>
    <n v="554"/>
    <n v="20446816.366"/>
    <n v="8957102"/>
    <n v="28.085999999999999"/>
    <n v="22.608000000000001"/>
    <n v="4622654.4960000003"/>
    <n v="66.602000000000004"/>
    <n v="43.807000000000002"/>
    <s v="'30-03-2020"/>
    <n v="8622402"/>
  </r>
  <r>
    <x v="0"/>
    <s v="M6AS013"/>
    <x v="3"/>
    <s v="S013"/>
    <s v="JBDTBK"/>
    <x v="5"/>
    <x v="6"/>
    <n v="21000000"/>
    <n v="10500000"/>
    <n v="31500000"/>
    <n v="342"/>
    <n v="12133781.814999999"/>
    <n v="4802040"/>
    <n v="26.123999999999999"/>
    <n v="24.184000000000001"/>
    <n v="2934407.6949999998"/>
    <n v="57.78"/>
    <n v="39.576000000000001"/>
    <m/>
    <m/>
    <m/>
    <n v="26.123999999999999"/>
    <n v="0"/>
    <n v="0"/>
    <n v="0"/>
    <n v="0"/>
    <n v="342"/>
    <n v="12133781.814999999"/>
    <n v="4802040"/>
    <n v="26.123999999999999"/>
    <n v="24.184000000000001"/>
    <n v="2934407.6949999998"/>
    <n v="38.520000000000003"/>
    <n v="39.576000000000001"/>
    <s v="'30-03-2020"/>
    <n v="8229060"/>
  </r>
  <r>
    <x v="0"/>
    <s v="M6AS014"/>
    <x v="3"/>
    <s v="S014"/>
    <s v="JBDTBK"/>
    <x v="6"/>
    <x v="7"/>
    <n v="30000000"/>
    <n v="0"/>
    <n v="30000000"/>
    <n v="522"/>
    <n v="20026516.362"/>
    <n v="7828732"/>
    <n v="25.306000000000001"/>
    <n v="20.768999999999998"/>
    <n v="4159398.2119999998"/>
    <n v="66.754999999999995"/>
    <n v="39.091999999999999"/>
    <n v="4"/>
    <n v="375909.09100000001"/>
    <n v="271500"/>
    <n v="0"/>
    <n v="22.853999999999999"/>
    <n v="85909.091"/>
    <n v="0"/>
    <n v="72.224999999999994"/>
    <n v="526"/>
    <n v="20402425.453000002"/>
    <n v="8100232"/>
    <n v="25.306000000000001"/>
    <n v="20.808"/>
    <n v="4245307.3030000003"/>
    <n v="68.007999999999996"/>
    <n v="39.701999999999998"/>
    <s v="'31-03-2020"/>
    <n v="7591800"/>
  </r>
  <r>
    <x v="0"/>
    <s v="M6AS015"/>
    <x v="3"/>
    <s v="S015"/>
    <s v="JBDTBK"/>
    <x v="7"/>
    <x v="8"/>
    <n v="40000000"/>
    <n v="0"/>
    <n v="40000000"/>
    <n v="789"/>
    <n v="28063625.453000002"/>
    <n v="15279612"/>
    <n v="22.72"/>
    <n v="18.440999999999999"/>
    <n v="5175130.3729999997"/>
    <n v="70.159000000000006"/>
    <n v="54.445999999999998"/>
    <n v="74"/>
    <n v="3761000"/>
    <n v="1008025"/>
    <n v="0"/>
    <n v="28.5"/>
    <n v="1071885"/>
    <n v="0"/>
    <n v="26.802"/>
    <n v="863"/>
    <n v="31824625.453000002"/>
    <n v="16287637"/>
    <n v="22.72"/>
    <n v="19.63"/>
    <n v="6247015.3729999997"/>
    <n v="79.561999999999998"/>
    <n v="51.179000000000002"/>
    <s v="'31-03-2020"/>
    <n v="9088000"/>
  </r>
  <r>
    <x v="0"/>
    <s v="M6AS020"/>
    <x v="3"/>
    <s v="S020"/>
    <s v="JBDTBK"/>
    <x v="8"/>
    <x v="9"/>
    <n v="60000000"/>
    <n v="0"/>
    <n v="60000000"/>
    <n v="868"/>
    <n v="33980243.645000003"/>
    <n v="14433832"/>
    <n v="25.573"/>
    <n v="19.010000000000002"/>
    <n v="6459569.0549999997"/>
    <n v="56.634"/>
    <n v="42.476999999999997"/>
    <n v="198"/>
    <n v="8826536.3629999999"/>
    <n v="3138710"/>
    <n v="0"/>
    <n v="20.303999999999998"/>
    <n v="1792105.463"/>
    <n v="0"/>
    <n v="35.56"/>
    <n v="1066"/>
    <n v="42806780.008000001"/>
    <n v="17572542"/>
    <n v="25.573"/>
    <n v="19.277000000000001"/>
    <n v="8251674.5180000002"/>
    <n v="71.344999999999999"/>
    <n v="41.051000000000002"/>
    <s v="'31-03-2020"/>
    <n v="15343800"/>
  </r>
  <r>
    <x v="0"/>
    <s v="M6AS021"/>
    <x v="3"/>
    <s v="S021"/>
    <s v="JBDTBK"/>
    <x v="9"/>
    <x v="10"/>
    <n v="30000000"/>
    <n v="0"/>
    <n v="30000000"/>
    <n v="497"/>
    <n v="17052776.364999998"/>
    <n v="6902046"/>
    <n v="26.611000000000001"/>
    <n v="22.873000000000001"/>
    <n v="3900474.9049999998"/>
    <n v="56.843000000000004"/>
    <n v="40.475000000000001"/>
    <m/>
    <m/>
    <m/>
    <n v="0"/>
    <n v="0"/>
    <n v="0"/>
    <n v="0"/>
    <n v="0"/>
    <n v="497"/>
    <n v="17052776.364999998"/>
    <n v="6902046"/>
    <n v="26.611000000000001"/>
    <n v="22.873000000000001"/>
    <n v="3900474.9049999998"/>
    <n v="56.843000000000004"/>
    <n v="40.475000000000001"/>
    <s v="'31-03-2020"/>
    <n v="7983300"/>
  </r>
  <r>
    <x v="0"/>
    <s v="M6AS022"/>
    <x v="3"/>
    <s v="S022"/>
    <s v="JBDTBK"/>
    <x v="10"/>
    <x v="11"/>
    <n v="31500000"/>
    <n v="63000000"/>
    <n v="94500000"/>
    <n v="607"/>
    <n v="22519094.546"/>
    <n v="8761796"/>
    <n v="24.416"/>
    <n v="20.03"/>
    <n v="4510505.7960000001"/>
    <n v="71.489000000000004"/>
    <n v="38.908000000000001"/>
    <n v="234"/>
    <n v="18007272.727000002"/>
    <n v="4382300"/>
    <n v="24.416"/>
    <n v="20.896000000000001"/>
    <n v="3762800.0070000002"/>
    <n v="28.582999999999998"/>
    <n v="24.335999999999999"/>
    <n v="841"/>
    <n v="40526367.273000002"/>
    <n v="13144096"/>
    <n v="24.416"/>
    <n v="20.414999999999999"/>
    <n v="8273305.8030000003"/>
    <n v="42.884999999999998"/>
    <n v="32.433"/>
    <s v="'31-03-2020"/>
    <n v="23073120"/>
  </r>
  <r>
    <x v="0"/>
    <s v="M6AS026"/>
    <x v="3"/>
    <s v="S026"/>
    <s v="JBDTBK"/>
    <x v="11"/>
    <x v="12"/>
    <n v="20900000"/>
    <n v="0"/>
    <n v="20900000"/>
    <n v="353"/>
    <n v="13013903.637"/>
    <n v="7426606"/>
    <n v="26.1"/>
    <n v="19.988"/>
    <n v="2601174.8470000001"/>
    <n v="62.267000000000003"/>
    <n v="57.067"/>
    <m/>
    <m/>
    <m/>
    <n v="0"/>
    <n v="0"/>
    <n v="0"/>
    <n v="0"/>
    <n v="0"/>
    <n v="353"/>
    <n v="13013903.637"/>
    <n v="7426606"/>
    <n v="26.1"/>
    <n v="19.988"/>
    <n v="2601174.8470000001"/>
    <n v="62.267000000000003"/>
    <n v="57.067"/>
    <s v="'30-03-2020"/>
    <n v="5454900"/>
  </r>
  <r>
    <x v="0"/>
    <s v="M6AS029"/>
    <x v="3"/>
    <s v="S029"/>
    <s v="JBDTBK"/>
    <x v="12"/>
    <x v="13"/>
    <n v="40000000"/>
    <n v="10000000"/>
    <n v="50000000"/>
    <n v="564"/>
    <n v="23610285.453000002"/>
    <n v="11108086"/>
    <n v="25.795000000000002"/>
    <n v="23.960999999999999"/>
    <n v="5657147.4929999998"/>
    <n v="59.026000000000003"/>
    <n v="47.048000000000002"/>
    <n v="0"/>
    <n v="0"/>
    <n v="0"/>
    <n v="25.795000000000002"/>
    <n v="0"/>
    <n v="0"/>
    <n v="0"/>
    <n v="0"/>
    <n v="564"/>
    <n v="23610285.453000002"/>
    <n v="11108086"/>
    <n v="25.795000000000002"/>
    <n v="23.960999999999999"/>
    <n v="5657147.4929999998"/>
    <n v="47.220999999999997"/>
    <n v="47.048000000000002"/>
    <s v="'31-03-2020"/>
    <n v="12897500"/>
  </r>
  <r>
    <x v="0"/>
    <s v="M6AS031"/>
    <x v="3"/>
    <s v="S031"/>
    <s v="JBDTBK"/>
    <x v="13"/>
    <x v="14"/>
    <n v="30000000"/>
    <n v="0"/>
    <n v="30000000"/>
    <n v="500"/>
    <n v="19373481.815000001"/>
    <n v="10279970"/>
    <n v="26.128"/>
    <n v="27.213000000000001"/>
    <n v="5272160.5549999997"/>
    <n v="64.578000000000003"/>
    <n v="53.061999999999998"/>
    <n v="0"/>
    <n v="0"/>
    <n v="0"/>
    <n v="0"/>
    <n v="0"/>
    <n v="0"/>
    <n v="0"/>
    <n v="0"/>
    <n v="500"/>
    <n v="19373481.815000001"/>
    <n v="10279970"/>
    <n v="26.128"/>
    <n v="27.213000000000001"/>
    <n v="5272160.5549999997"/>
    <n v="64.578000000000003"/>
    <n v="53.061999999999998"/>
    <s v="'30-03-2020"/>
    <n v="7838400"/>
  </r>
  <r>
    <x v="0"/>
    <s v="M6AS032"/>
    <x v="3"/>
    <s v="S032"/>
    <s v="JBDTBK"/>
    <x v="14"/>
    <x v="15"/>
    <n v="40000000"/>
    <n v="0"/>
    <n v="40000000"/>
    <n v="617"/>
    <n v="24878428.179000001"/>
    <n v="11109429"/>
    <n v="28.387"/>
    <n v="34.192999999999998"/>
    <n v="8506584.5989999995"/>
    <n v="62.195999999999998"/>
    <n v="44.655000000000001"/>
    <n v="0"/>
    <n v="0"/>
    <n v="0"/>
    <n v="0"/>
    <n v="0"/>
    <n v="0"/>
    <n v="0"/>
    <n v="0"/>
    <n v="617"/>
    <n v="24878428.179000001"/>
    <n v="11109429"/>
    <n v="28.387"/>
    <n v="34.192999999999998"/>
    <n v="8506584.5989999995"/>
    <n v="62.195999999999998"/>
    <n v="44.655000000000001"/>
    <s v="'31-03-2020"/>
    <n v="11354800"/>
  </r>
  <r>
    <x v="0"/>
    <s v="M6AS033"/>
    <x v="3"/>
    <s v="S033"/>
    <s v="JBDTBK"/>
    <x v="15"/>
    <x v="16"/>
    <n v="10000000"/>
    <n v="0"/>
    <n v="10000000"/>
    <n v="185"/>
    <n v="6655007.2769999998"/>
    <n v="2602092"/>
    <n v="28.317"/>
    <n v="23.780999999999999"/>
    <n v="1582614.557"/>
    <n v="66.55"/>
    <n v="39.1"/>
    <m/>
    <m/>
    <m/>
    <n v="0"/>
    <n v="0"/>
    <n v="0"/>
    <n v="0"/>
    <n v="0"/>
    <n v="185"/>
    <n v="6655007.2769999998"/>
    <n v="2602092"/>
    <n v="28.317"/>
    <n v="23.780999999999999"/>
    <n v="1582614.557"/>
    <n v="66.55"/>
    <n v="39.1"/>
    <s v="'30-03-2020"/>
    <n v="2831700"/>
  </r>
  <r>
    <x v="0"/>
    <s v="M6AS034"/>
    <x v="2"/>
    <s v="S034"/>
    <s v="JBDTBK"/>
    <x v="16"/>
    <x v="17"/>
    <n v="60000000"/>
    <n v="20000000"/>
    <n v="80000000"/>
    <n v="602"/>
    <n v="24003485.447999999"/>
    <n v="8851966"/>
    <n v="23.984999999999999"/>
    <n v="27.914000000000001"/>
    <n v="6700432.7180000003"/>
    <n v="40.006"/>
    <n v="36.878"/>
    <n v="181"/>
    <n v="13524154.545"/>
    <n v="3905230"/>
    <n v="23.984999999999999"/>
    <n v="21.789000000000001"/>
    <n v="2946814.5750000002"/>
    <n v="67.620999999999995"/>
    <n v="28.876000000000001"/>
    <n v="783"/>
    <n v="37527639.993000001"/>
    <n v="12757196"/>
    <n v="23.984999999999999"/>
    <n v="25.707000000000001"/>
    <n v="9647247.2929999996"/>
    <n v="46.91"/>
    <n v="33.994"/>
    <s v="'31-03-2020"/>
    <n v="19188000"/>
  </r>
  <r>
    <x v="0"/>
    <s v="M6AS035"/>
    <x v="2"/>
    <s v="S035"/>
    <s v="JBDTBK"/>
    <x v="17"/>
    <x v="18"/>
    <n v="70000000"/>
    <n v="20000000"/>
    <n v="90000000"/>
    <n v="903"/>
    <n v="37302900.897"/>
    <n v="19521009"/>
    <n v="26.712"/>
    <n v="24.021999999999998"/>
    <n v="8960867.1569999997"/>
    <n v="53.29"/>
    <n v="52.331000000000003"/>
    <n v="162"/>
    <n v="21529909.090999998"/>
    <n v="4036100"/>
    <n v="26.712"/>
    <n v="26.423999999999999"/>
    <n v="5689116.8210000005"/>
    <n v="107.65"/>
    <n v="18.745999999999999"/>
    <n v="1065"/>
    <n v="58832809.987999998"/>
    <n v="23557109"/>
    <n v="26.712"/>
    <n v="24.901"/>
    <n v="14649983.978"/>
    <n v="65.37"/>
    <n v="40.040999999999997"/>
    <s v="'31-03-2020"/>
    <n v="24040800"/>
  </r>
  <r>
    <x v="0"/>
    <s v="M6AS036"/>
    <x v="3"/>
    <s v="S036"/>
    <s v="JBDTBK"/>
    <x v="18"/>
    <x v="19"/>
    <n v="20000000"/>
    <n v="10000000"/>
    <n v="30000000"/>
    <n v="233"/>
    <n v="9640265.4560000002"/>
    <n v="3729608"/>
    <n v="26.773"/>
    <n v="19.858000000000001"/>
    <n v="1914324.1359999999"/>
    <n v="48.201000000000001"/>
    <n v="38.688000000000002"/>
    <n v="79"/>
    <n v="4160204.5460000001"/>
    <n v="1485525"/>
    <n v="26.773"/>
    <n v="27.318000000000001"/>
    <n v="1136482.3859999999"/>
    <n v="41.601999999999997"/>
    <n v="35.707999999999998"/>
    <n v="312"/>
    <n v="13800470.002"/>
    <n v="5215133"/>
    <n v="26.773"/>
    <n v="22.106999999999999"/>
    <n v="3050806.5219999999"/>
    <n v="46.002000000000002"/>
    <n v="37.79"/>
    <s v="'29-03-2020"/>
    <n v="8031900"/>
  </r>
  <r>
    <x v="0"/>
    <s v="M6AS037"/>
    <x v="2"/>
    <s v="S037"/>
    <s v="JBDTBK"/>
    <x v="19"/>
    <x v="20"/>
    <n v="40000000"/>
    <n v="0"/>
    <n v="40000000"/>
    <n v="551"/>
    <n v="22525190.004999999"/>
    <n v="9564791"/>
    <n v="26.469000000000001"/>
    <n v="21.134"/>
    <n v="4760582.1050000004"/>
    <n v="56.313000000000002"/>
    <n v="42.463000000000001"/>
    <m/>
    <m/>
    <m/>
    <n v="0"/>
    <n v="0"/>
    <n v="0"/>
    <n v="0"/>
    <n v="0"/>
    <n v="551"/>
    <n v="22525190.004999999"/>
    <n v="9564791"/>
    <n v="26.469000000000001"/>
    <n v="21.134"/>
    <n v="4760582.1050000004"/>
    <n v="56.313000000000002"/>
    <n v="42.463000000000001"/>
    <s v="'31-03-2020"/>
    <n v="10587600"/>
  </r>
  <r>
    <x v="0"/>
    <s v="M6AS038"/>
    <x v="3"/>
    <s v="S038"/>
    <s v="JBDTBK"/>
    <x v="20"/>
    <x v="21"/>
    <n v="10000000"/>
    <n v="10000000"/>
    <n v="20000000"/>
    <n v="361"/>
    <n v="13401858.175000001"/>
    <n v="6761156"/>
    <n v="27.289000000000001"/>
    <n v="22.137"/>
    <n v="2966779.9449999998"/>
    <n v="134.01900000000001"/>
    <n v="50.448999999999998"/>
    <n v="71"/>
    <n v="3809227.273"/>
    <n v="1489725"/>
    <n v="27.289000000000001"/>
    <n v="27.260999999999999"/>
    <n v="1038442.053"/>
    <n v="38.091999999999999"/>
    <n v="39.107999999999997"/>
    <n v="432"/>
    <n v="17211085.447999999"/>
    <n v="8250881"/>
    <n v="27.289000000000001"/>
    <n v="23.271000000000001"/>
    <n v="4005221.9980000001"/>
    <n v="86.055000000000007"/>
    <n v="47.939"/>
    <s v="'31-03-2020"/>
    <n v="5457800"/>
  </r>
  <r>
    <x v="0"/>
    <s v="M6AS039"/>
    <x v="3"/>
    <s v="S039"/>
    <s v="JATENG"/>
    <x v="21"/>
    <x v="22"/>
    <n v="30000000"/>
    <n v="10000000"/>
    <n v="40000000"/>
    <n v="409"/>
    <n v="16138945.455"/>
    <n v="5460860"/>
    <n v="24.704000000000001"/>
    <n v="21.512"/>
    <n v="3471742.415"/>
    <n v="53.795999999999999"/>
    <n v="33.837000000000003"/>
    <n v="94"/>
    <n v="8067164.5449999999"/>
    <n v="4237520"/>
    <n v="24.704000000000001"/>
    <n v="20"/>
    <n v="1613432.905"/>
    <n v="80.671999999999997"/>
    <n v="52.527999999999999"/>
    <n v="503"/>
    <n v="24206110"/>
    <n v="9698380"/>
    <n v="24.704000000000001"/>
    <n v="21.007999999999999"/>
    <n v="5085175.32"/>
    <n v="60.515000000000001"/>
    <n v="40.066000000000003"/>
    <s v="'31-03-2020"/>
    <n v="9881600"/>
  </r>
  <r>
    <x v="0"/>
    <s v="M6AS040"/>
    <x v="2"/>
    <s v="S040"/>
    <s v="JBDTBK"/>
    <x v="22"/>
    <x v="23"/>
    <n v="30000000"/>
    <n v="30000000"/>
    <n v="60000000"/>
    <n v="519"/>
    <n v="20971449.092"/>
    <n v="8170106"/>
    <n v="25.094000000000001"/>
    <n v="23.710999999999999"/>
    <n v="4972495.3020000001"/>
    <n v="69.905000000000001"/>
    <n v="38.957999999999998"/>
    <n v="102"/>
    <n v="9378709.091"/>
    <n v="4929820"/>
    <n v="25.094000000000001"/>
    <n v="20.204000000000001"/>
    <n v="1894841.861"/>
    <n v="31.262"/>
    <n v="52.564"/>
    <n v="621"/>
    <n v="30350158.182999998"/>
    <n v="13099926"/>
    <n v="25.094000000000001"/>
    <n v="22.626999999999999"/>
    <n v="6867337.1629999997"/>
    <n v="50.584000000000003"/>
    <n v="43.162999999999997"/>
    <s v="'31-03-2020"/>
    <n v="15056400"/>
  </r>
  <r>
    <x v="0"/>
    <s v="M6AS043"/>
    <x v="3"/>
    <s v="S043"/>
    <s v="JBDTBK"/>
    <x v="23"/>
    <x v="24"/>
    <n v="21000000"/>
    <n v="10500000"/>
    <n v="31500000"/>
    <n v="283"/>
    <n v="10401439.994000001"/>
    <n v="4187316"/>
    <n v="27.251000000000001"/>
    <n v="17.805"/>
    <n v="1852004.1640000001"/>
    <n v="49.530999999999999"/>
    <n v="40.256999999999998"/>
    <n v="0"/>
    <n v="0"/>
    <n v="0"/>
    <n v="27.251000000000001"/>
    <n v="0"/>
    <n v="0"/>
    <n v="0"/>
    <n v="0"/>
    <n v="283"/>
    <n v="10401439.994000001"/>
    <n v="4187316"/>
    <n v="27.251000000000001"/>
    <n v="17.805"/>
    <n v="1852004.1640000001"/>
    <n v="33.020000000000003"/>
    <n v="40.256999999999998"/>
    <s v="'31-03-2020"/>
    <n v="8584065"/>
  </r>
  <r>
    <x v="0"/>
    <s v="M6AS047"/>
    <x v="2"/>
    <s v="S047"/>
    <s v="JBDTBK"/>
    <x v="24"/>
    <x v="25"/>
    <n v="30000000"/>
    <n v="0"/>
    <n v="30000000"/>
    <n v="629"/>
    <n v="21552089.083000001"/>
    <n v="8312802"/>
    <n v="28.536000000000001"/>
    <n v="23.734000000000002"/>
    <n v="5115173.943"/>
    <n v="71.84"/>
    <n v="38.570999999999998"/>
    <n v="104"/>
    <n v="10872270.909"/>
    <n v="4884502"/>
    <n v="0"/>
    <n v="20"/>
    <n v="2174454.5789999999"/>
    <n v="0"/>
    <n v="44.926000000000002"/>
    <n v="733"/>
    <n v="32424359.991999999"/>
    <n v="13197304"/>
    <n v="28.536000000000001"/>
    <n v="22.481999999999999"/>
    <n v="7289628.5219999999"/>
    <n v="108.081"/>
    <n v="40.701999999999998"/>
    <s v="'31-03-2020"/>
    <n v="8560800"/>
  </r>
  <r>
    <x v="0"/>
    <s v="M6AS049"/>
    <x v="2"/>
    <s v="S049"/>
    <s v="JBDTBK"/>
    <x v="25"/>
    <x v="26"/>
    <n v="42000000"/>
    <n v="0"/>
    <n v="42000000"/>
    <n v="777"/>
    <n v="28573681.817000002"/>
    <n v="13696350"/>
    <n v="23.545000000000002"/>
    <n v="18.925000000000001"/>
    <n v="5407489.8269999996"/>
    <n v="68.033000000000001"/>
    <n v="47.933"/>
    <n v="0"/>
    <n v="0"/>
    <n v="0"/>
    <n v="0"/>
    <n v="0"/>
    <n v="0"/>
    <n v="0"/>
    <n v="0"/>
    <n v="777"/>
    <n v="28573681.817000002"/>
    <n v="13696350"/>
    <n v="23.545000000000002"/>
    <n v="18.925000000000001"/>
    <n v="5407489.8269999996"/>
    <n v="68.033000000000001"/>
    <n v="47.933"/>
    <s v="'31-03-2020"/>
    <n v="9888900.0000000019"/>
  </r>
  <r>
    <x v="0"/>
    <s v="M6AS068"/>
    <x v="3"/>
    <s v="S068"/>
    <s v="JBDTBK"/>
    <x v="26"/>
    <x v="27"/>
    <n v="20000000"/>
    <n v="0"/>
    <n v="20000000"/>
    <n v="300"/>
    <n v="11651879.998"/>
    <n v="6070832"/>
    <n v="26.279"/>
    <n v="19.888000000000002"/>
    <n v="2317332.4279999998"/>
    <n v="58.259"/>
    <n v="52.101999999999997"/>
    <m/>
    <m/>
    <m/>
    <n v="0"/>
    <n v="0"/>
    <n v="0"/>
    <n v="0"/>
    <n v="0"/>
    <n v="300"/>
    <n v="11651879.998"/>
    <n v="6070832"/>
    <n v="26.279"/>
    <n v="19.888000000000002"/>
    <n v="2317332.4279999998"/>
    <n v="58.259"/>
    <n v="52.101999999999997"/>
    <s v="'30-03-2020"/>
    <n v="5255800"/>
  </r>
  <r>
    <x v="0"/>
    <s v="M6AS071"/>
    <x v="2"/>
    <s v="S071"/>
    <s v="JBDTBK"/>
    <x v="27"/>
    <x v="28"/>
    <n v="40800000"/>
    <n v="10200000"/>
    <n v="51000000"/>
    <n v="606"/>
    <n v="25127999.998"/>
    <n v="9927400"/>
    <n v="22.536999999999999"/>
    <n v="26.576000000000001"/>
    <n v="6678110.648"/>
    <n v="61.588000000000001"/>
    <n v="39.506999999999998"/>
    <n v="149"/>
    <n v="12857754.545"/>
    <n v="4675195"/>
    <n v="22.536999999999999"/>
    <n v="22.341000000000001"/>
    <n v="2872607.6850000001"/>
    <n v="126.056"/>
    <n v="36.360999999999997"/>
    <n v="755"/>
    <n v="37985754.542999998"/>
    <n v="14602595"/>
    <n v="22.536999999999999"/>
    <n v="25.143000000000001"/>
    <n v="9550718.3330000006"/>
    <n v="74.481999999999999"/>
    <n v="38.442"/>
    <s v="'27-03-2020"/>
    <n v="11493870"/>
  </r>
  <r>
    <x v="0"/>
    <s v="M6AS074"/>
    <x v="2"/>
    <s v="S074"/>
    <s v="JABAR"/>
    <x v="28"/>
    <x v="29"/>
    <n v="50000000"/>
    <n v="20000000"/>
    <n v="70000000"/>
    <n v="598"/>
    <n v="21334383.634"/>
    <n v="9851678"/>
    <n v="26.459"/>
    <n v="24.308"/>
    <n v="5185888.324"/>
    <n v="42.668999999999997"/>
    <n v="46.177"/>
    <n v="85"/>
    <n v="9255463.6359999999"/>
    <n v="7461090"/>
    <n v="26.459"/>
    <n v="20"/>
    <n v="1851092.726"/>
    <n v="46.277000000000001"/>
    <n v="80.613"/>
    <n v="683"/>
    <n v="30589847.27"/>
    <n v="17312768"/>
    <n v="26.459"/>
    <n v="23.004000000000001"/>
    <n v="7036981.0499999998"/>
    <n v="43.7"/>
    <n v="56.595999999999997"/>
    <s v="'31-03-2020"/>
    <n v="18521300"/>
  </r>
  <r>
    <x v="0"/>
    <s v="M6AS075"/>
    <x v="2"/>
    <s v="S075"/>
    <s v="JABAR"/>
    <x v="29"/>
    <x v="30"/>
    <n v="40000000"/>
    <n v="10000000"/>
    <n v="50000000"/>
    <n v="609"/>
    <n v="21962976.359000001"/>
    <n v="12763726"/>
    <n v="26.475000000000001"/>
    <n v="16.927"/>
    <n v="3717663.1090000002"/>
    <n v="54.906999999999996"/>
    <n v="58.115000000000002"/>
    <n v="41"/>
    <n v="4203654.5449999999"/>
    <n v="2240280"/>
    <n v="26.475000000000001"/>
    <n v="20"/>
    <n v="840730.90500000003"/>
    <n v="42.036999999999999"/>
    <n v="53.293999999999997"/>
    <n v="650"/>
    <n v="26166630.903999999"/>
    <n v="15004006"/>
    <n v="26.475000000000001"/>
    <n v="17.420999999999999"/>
    <n v="4558394.0140000004"/>
    <n v="52.332999999999998"/>
    <n v="57.34"/>
    <s v="'31-03-2020"/>
    <n v="13237500"/>
  </r>
  <r>
    <x v="0"/>
    <s v="M6AS102"/>
    <x v="3"/>
    <s v="S102"/>
    <s v="JBDTBK"/>
    <x v="30"/>
    <x v="31"/>
    <n v="100000000"/>
    <n v="30000000"/>
    <n v="130000000"/>
    <n v="1604"/>
    <n v="60769847.277000003"/>
    <n v="28946568"/>
    <n v="25.327000000000002"/>
    <n v="21.04"/>
    <n v="12785818.987"/>
    <n v="60.77"/>
    <n v="47.633000000000003"/>
    <n v="186"/>
    <n v="14392736.363"/>
    <n v="4066840"/>
    <n v="25.327000000000002"/>
    <n v="22.81"/>
    <n v="3283015.023"/>
    <n v="47.975999999999999"/>
    <n v="28.256"/>
    <n v="1790"/>
    <n v="75162583.640000001"/>
    <n v="33013408"/>
    <n v="25.327000000000002"/>
    <n v="21.379000000000001"/>
    <n v="16068834.01"/>
    <n v="57.817"/>
    <n v="43.923000000000002"/>
    <s v="'31-03-2020"/>
    <n v="32925100"/>
  </r>
  <r>
    <x v="0"/>
    <s v="M6AS105"/>
    <x v="2"/>
    <s v="S105"/>
    <s v="JBDTBK"/>
    <x v="31"/>
    <x v="32"/>
    <n v="50000000"/>
    <n v="20000000"/>
    <n v="70000000"/>
    <n v="945"/>
    <n v="36231914.545999996"/>
    <n v="18588094"/>
    <n v="24.994"/>
    <n v="24.504000000000001"/>
    <n v="8878173.0460000001"/>
    <n v="72.463999999999999"/>
    <n v="51.302999999999997"/>
    <n v="261"/>
    <n v="17161327.272999998"/>
    <n v="6928240"/>
    <n v="24.994"/>
    <n v="20.439"/>
    <n v="3507648.193"/>
    <n v="85.807000000000002"/>
    <n v="40.371000000000002"/>
    <n v="1206"/>
    <n v="53393241.818999998"/>
    <n v="25516334"/>
    <n v="24.994"/>
    <n v="23.196999999999999"/>
    <n v="12385821.239"/>
    <n v="76.275999999999996"/>
    <n v="47.789000000000001"/>
    <s v="'31-03-2020"/>
    <n v="17495800"/>
  </r>
  <r>
    <x v="0"/>
    <s v="M6AS107"/>
    <x v="3"/>
    <s v="S107"/>
    <s v="JBDTBK"/>
    <x v="32"/>
    <x v="33"/>
    <n v="10500000"/>
    <n v="0"/>
    <n v="10500000"/>
    <n v="210"/>
    <n v="7890254.5420000004"/>
    <n v="4037120"/>
    <n v="28.504000000000001"/>
    <n v="18.765000000000001"/>
    <n v="1480629.352"/>
    <n v="75.144999999999996"/>
    <n v="51.165999999999997"/>
    <m/>
    <m/>
    <m/>
    <n v="0"/>
    <n v="0"/>
    <n v="0"/>
    <n v="0"/>
    <n v="0"/>
    <n v="210"/>
    <n v="7890254.5420000004"/>
    <n v="4037120"/>
    <n v="28.504000000000001"/>
    <n v="18.765000000000001"/>
    <n v="1480629.352"/>
    <n v="75.144999999999996"/>
    <n v="51.165999999999997"/>
    <s v="'29-03-2020"/>
    <n v="2992920"/>
  </r>
  <r>
    <x v="0"/>
    <s v="M6AS109"/>
    <x v="3"/>
    <s v="S109"/>
    <s v="JBDTBK"/>
    <x v="33"/>
    <x v="34"/>
    <n v="0"/>
    <n v="0"/>
    <n v="0"/>
    <n v="112"/>
    <n v="3492249.9959999998"/>
    <n v="1779925"/>
    <n v="0"/>
    <n v="16.969000000000001"/>
    <n v="592600.59600000002"/>
    <n v="0"/>
    <n v="50.968000000000004"/>
    <m/>
    <m/>
    <m/>
    <n v="0"/>
    <n v="0"/>
    <n v="0"/>
    <n v="0"/>
    <n v="0"/>
    <n v="112"/>
    <n v="3492249.9959999998"/>
    <n v="1779925"/>
    <n v="0"/>
    <n v="16.969000000000001"/>
    <n v="592600.59600000002"/>
    <n v="0"/>
    <n v="50.968000000000004"/>
    <s v="'30-03-2020"/>
    <n v="0"/>
  </r>
  <r>
    <x v="0"/>
    <s v="M6AS114"/>
    <x v="2"/>
    <s v="S114"/>
    <s v="JBDTBK"/>
    <x v="34"/>
    <x v="35"/>
    <n v="20700000"/>
    <n v="10400000"/>
    <n v="31100000"/>
    <n v="506"/>
    <n v="19433221.813999999"/>
    <n v="9184256"/>
    <n v="28.431000000000001"/>
    <n v="19.89"/>
    <n v="3865211.6639999999"/>
    <n v="93.88"/>
    <n v="47.261000000000003"/>
    <n v="110"/>
    <n v="12085254.545"/>
    <n v="4133720"/>
    <n v="28.431000000000001"/>
    <n v="20"/>
    <n v="2417050.875"/>
    <n v="116.20399999999999"/>
    <n v="34.204999999999998"/>
    <n v="616"/>
    <n v="31518476.359000001"/>
    <n v="13317976"/>
    <n v="28.431000000000001"/>
    <n v="19.931999999999999"/>
    <n v="6282262.5389999999"/>
    <n v="101.346"/>
    <n v="42.255000000000003"/>
    <s v="'30-03-2020"/>
    <n v="8842041"/>
  </r>
  <r>
    <x v="0"/>
    <s v="M6AS121"/>
    <x v="2"/>
    <s v="S121"/>
    <s v="JBDTBK"/>
    <x v="35"/>
    <x v="36"/>
    <n v="21100000"/>
    <n v="0"/>
    <n v="21100000"/>
    <n v="241"/>
    <n v="8949743.6339999996"/>
    <n v="3976682"/>
    <n v="26.239000000000001"/>
    <n v="17.013999999999999"/>
    <n v="1522695.4739999999"/>
    <n v="42.415999999999997"/>
    <n v="44.433"/>
    <m/>
    <m/>
    <m/>
    <n v="0"/>
    <n v="0"/>
    <n v="0"/>
    <n v="0"/>
    <n v="0"/>
    <n v="241"/>
    <n v="8949743.6339999996"/>
    <n v="3976682"/>
    <n v="26.239000000000001"/>
    <n v="17.013999999999999"/>
    <n v="1522695.4739999999"/>
    <n v="42.415999999999997"/>
    <n v="44.433"/>
    <s v="'30-03-2020"/>
    <n v="5536429"/>
  </r>
  <r>
    <x v="0"/>
    <s v="M6AS124"/>
    <x v="2"/>
    <s v="S124"/>
    <s v="JBDTBK"/>
    <x v="36"/>
    <x v="37"/>
    <n v="20000000"/>
    <n v="0"/>
    <n v="20000000"/>
    <n v="354"/>
    <n v="13313249.089"/>
    <n v="6038726"/>
    <n v="25.309000000000001"/>
    <n v="19.971"/>
    <n v="2658820.0989999999"/>
    <n v="66.566000000000003"/>
    <n v="45.359000000000002"/>
    <m/>
    <m/>
    <m/>
    <n v="0"/>
    <n v="0"/>
    <n v="0"/>
    <n v="0"/>
    <n v="0"/>
    <n v="354"/>
    <n v="13313249.089"/>
    <n v="6038726"/>
    <n v="25.309000000000001"/>
    <n v="19.971"/>
    <n v="2658820.0989999999"/>
    <n v="66.566000000000003"/>
    <n v="45.359000000000002"/>
    <s v="'30-03-2020"/>
    <n v="5061800"/>
  </r>
  <r>
    <x v="0"/>
    <s v="M6AS125"/>
    <x v="2"/>
    <s v="S125"/>
    <s v="JBDTBK"/>
    <x v="37"/>
    <x v="38"/>
    <n v="60000000"/>
    <n v="40000000"/>
    <n v="100000000"/>
    <n v="866"/>
    <n v="33395421.816"/>
    <n v="14782736"/>
    <n v="24.375"/>
    <n v="25.692"/>
    <n v="8579979.6860000007"/>
    <n v="55.658999999999999"/>
    <n v="44.265999999999998"/>
    <n v="154"/>
    <n v="17343063.636"/>
    <n v="3498930"/>
    <n v="24.375"/>
    <n v="20.137"/>
    <n v="3492403.6359999999"/>
    <n v="43.357999999999997"/>
    <n v="20.175000000000001"/>
    <n v="1020"/>
    <n v="50738485.452"/>
    <n v="18281666"/>
    <n v="24.375"/>
    <n v="23.792999999999999"/>
    <n v="12072383.322000001"/>
    <n v="50.738"/>
    <n v="36.030999999999999"/>
    <s v="'31-03-2020"/>
    <n v="24375000"/>
  </r>
  <r>
    <x v="0"/>
    <s v="M6AS136"/>
    <x v="3"/>
    <s v="S136"/>
    <s v="JABAR"/>
    <x v="38"/>
    <x v="39"/>
    <n v="6500000"/>
    <n v="0"/>
    <n v="6500000"/>
    <n v="90"/>
    <n v="3420463.6359999999"/>
    <n v="2343890"/>
    <n v="20.98"/>
    <n v="31.527000000000001"/>
    <n v="1078365.226"/>
    <n v="52.622999999999998"/>
    <n v="68.525999999999996"/>
    <m/>
    <m/>
    <m/>
    <n v="0"/>
    <n v="0"/>
    <n v="0"/>
    <n v="0"/>
    <n v="0"/>
    <n v="90"/>
    <n v="3420463.6359999999"/>
    <n v="2343890"/>
    <n v="20.98"/>
    <n v="31.527000000000001"/>
    <n v="1078365.226"/>
    <n v="52.622999999999998"/>
    <n v="68.525999999999996"/>
    <s v="'29-03-2020"/>
    <n v="1363700"/>
  </r>
  <r>
    <x v="0"/>
    <e v="#N/A"/>
    <x v="0"/>
    <e v="#N/A"/>
    <e v="#N/A"/>
    <x v="0"/>
    <x v="40"/>
    <n v="1276700000"/>
    <n v="384600000"/>
    <n v="1661300000"/>
    <n v="20228"/>
    <n v="773220083.59300005"/>
    <n v="350234808"/>
    <n v="25.638999999999999"/>
    <n v="22.463999999999999"/>
    <n v="173698940.84299999"/>
    <n v="60.564"/>
    <n v="45.295999999999999"/>
    <n v="2537"/>
    <n v="206839367.26899999"/>
    <n v="74486523"/>
    <n v="25.321000000000002"/>
    <n v="21.917999999999999"/>
    <n v="45335343.339000002"/>
    <n v="53.78"/>
    <n v="36.012"/>
    <n v="22765"/>
    <n v="980059450.86199999"/>
    <n v="424721331"/>
    <n v="25.565999999999999"/>
    <n v="22.349"/>
    <n v="219034284.18200001"/>
    <n v="58.994"/>
    <n v="43.335999999999999"/>
    <m/>
    <n v="424727958"/>
  </r>
  <r>
    <x v="0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0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0"/>
    <s v="M6AS046"/>
    <x v="3"/>
    <s v="S046"/>
    <s v="JABAR"/>
    <x v="39"/>
    <x v="42"/>
    <n v="10000000"/>
    <n v="0"/>
    <n v="10000000"/>
    <n v="137"/>
    <n v="5347599.9970000004"/>
    <n v="2350540"/>
    <n v="27.062000000000001"/>
    <n v="19.675999999999998"/>
    <n v="1052194.297"/>
    <n v="53.475999999999999"/>
    <n v="43.954999999999998"/>
    <m/>
    <m/>
    <m/>
    <n v="0"/>
    <n v="0"/>
    <n v="0"/>
    <n v="0"/>
    <n v="0"/>
    <n v="137"/>
    <n v="5347599.9970000004"/>
    <n v="2350540"/>
    <n v="27.062000000000001"/>
    <n v="19.675999999999998"/>
    <n v="1052194.297"/>
    <n v="53.475999999999999"/>
    <n v="43.954999999999998"/>
    <s v="'29-03-2020"/>
    <n v="2706200"/>
  </r>
  <r>
    <x v="0"/>
    <s v="M6AS061"/>
    <x v="2"/>
    <s v="S061"/>
    <s v="NTT"/>
    <x v="40"/>
    <x v="43"/>
    <n v="70000000"/>
    <n v="30000000"/>
    <n v="100000000"/>
    <n v="1460"/>
    <n v="65098243.641999997"/>
    <n v="33394072"/>
    <n v="31.681000000000001"/>
    <n v="26.614999999999998"/>
    <n v="17326207.272"/>
    <n v="92.997"/>
    <n v="51.298000000000002"/>
    <n v="544"/>
    <n v="22286818.182"/>
    <n v="0"/>
    <n v="28.844999999999999"/>
    <n v="17.5"/>
    <n v="3900193.182"/>
    <n v="74.289000000000001"/>
    <n v="0"/>
    <n v="2004"/>
    <n v="87385061.824000001"/>
    <n v="33394072"/>
    <n v="30.83"/>
    <n v="24.291"/>
    <n v="21226400.454"/>
    <n v="87.385000000000005"/>
    <n v="38.215000000000003"/>
    <s v="'31-03-2020"/>
    <n v="30830000"/>
  </r>
  <r>
    <x v="0"/>
    <s v="M6AS082"/>
    <x v="3"/>
    <s v="S082"/>
    <s v="BALI"/>
    <x v="41"/>
    <x v="44"/>
    <n v="45500000"/>
    <n v="9100000"/>
    <n v="54600000"/>
    <n v="819"/>
    <n v="31920522.728"/>
    <n v="15375200"/>
    <n v="27.28"/>
    <n v="20.05"/>
    <n v="6399979.1880000001"/>
    <n v="70.155000000000001"/>
    <n v="48.167000000000002"/>
    <n v="47"/>
    <n v="6123245.4550000001"/>
    <n v="2450730"/>
    <n v="27.28"/>
    <n v="20"/>
    <n v="1224649.105"/>
    <n v="67.287999999999997"/>
    <n v="40.023000000000003"/>
    <n v="866"/>
    <n v="38043768.182999998"/>
    <n v="17825930"/>
    <n v="27.28"/>
    <n v="20.042000000000002"/>
    <n v="7624628.2929999996"/>
    <n v="69.677000000000007"/>
    <n v="46.856000000000002"/>
    <s v="'31-03-2020"/>
    <n v="14894880"/>
  </r>
  <r>
    <x v="0"/>
    <s v="M6AS083"/>
    <x v="3"/>
    <s v="S083"/>
    <s v="JATIM"/>
    <x v="42"/>
    <x v="45"/>
    <n v="70000000"/>
    <n v="0"/>
    <n v="70000000"/>
    <n v="1125"/>
    <n v="46079731.821999997"/>
    <n v="18896090"/>
    <n v="27.033000000000001"/>
    <n v="21.831"/>
    <n v="10059616.822000001"/>
    <n v="65.828000000000003"/>
    <n v="41.006999999999998"/>
    <m/>
    <m/>
    <m/>
    <n v="0"/>
    <n v="0"/>
    <n v="0"/>
    <n v="0"/>
    <n v="0"/>
    <n v="1125"/>
    <n v="46079731.821999997"/>
    <n v="18896090"/>
    <n v="27.033000000000001"/>
    <n v="21.831"/>
    <n v="10059616.822000001"/>
    <n v="65.828000000000003"/>
    <n v="41.006999999999998"/>
    <s v="'31-03-2020"/>
    <n v="18923100"/>
  </r>
  <r>
    <x v="0"/>
    <s v="M6AS097"/>
    <x v="3"/>
    <s v="S097"/>
    <s v="JABAR"/>
    <x v="43"/>
    <x v="46"/>
    <n v="20000000"/>
    <n v="20000000"/>
    <n v="40000000"/>
    <n v="400"/>
    <n v="16329118.176999999"/>
    <n v="9218470"/>
    <n v="25.733000000000001"/>
    <n v="19.341000000000001"/>
    <n v="3158133.477"/>
    <n v="81.646000000000001"/>
    <n v="56.454000000000001"/>
    <m/>
    <m/>
    <m/>
    <n v="25.733000000000001"/>
    <n v="0"/>
    <n v="0"/>
    <n v="0"/>
    <n v="0"/>
    <n v="400"/>
    <n v="16329118.176999999"/>
    <n v="9218470"/>
    <n v="25.733000000000001"/>
    <n v="19.341000000000001"/>
    <n v="3158133.477"/>
    <n v="40.823"/>
    <n v="56.454000000000001"/>
    <s v="'29-03-2020"/>
    <n v="10293200"/>
  </r>
  <r>
    <x v="0"/>
    <s v="M6AS099"/>
    <x v="2"/>
    <s v="S099"/>
    <s v="JABAR"/>
    <x v="44"/>
    <x v="47"/>
    <n v="80000000"/>
    <n v="30000000"/>
    <n v="110000000"/>
    <n v="1891"/>
    <n v="76933185.449000001"/>
    <n v="40357996"/>
    <n v="23.721"/>
    <n v="22.867000000000001"/>
    <n v="17592549.938999999"/>
    <n v="96.165999999999997"/>
    <n v="52.459000000000003"/>
    <n v="136"/>
    <n v="16315740.909"/>
    <n v="6386785"/>
    <n v="23.721"/>
    <n v="21.42"/>
    <n v="3494784.5389999999"/>
    <n v="54.386000000000003"/>
    <n v="39.145000000000003"/>
    <n v="2027"/>
    <n v="93248926.357999995"/>
    <n v="46744781"/>
    <n v="23.721"/>
    <n v="22.614000000000001"/>
    <n v="21087334.478"/>
    <n v="84.772000000000006"/>
    <n v="50.128999999999998"/>
    <s v="'31-03-2020"/>
    <n v="26093100"/>
  </r>
  <r>
    <x v="0"/>
    <s v="M6AS100"/>
    <x v="3"/>
    <s v="S100"/>
    <s v="JABAR"/>
    <x v="45"/>
    <x v="48"/>
    <n v="20000000"/>
    <n v="10000000"/>
    <n v="30000000"/>
    <n v="514"/>
    <n v="19440980.002"/>
    <n v="10090322"/>
    <n v="24.966000000000001"/>
    <n v="19.978999999999999"/>
    <n v="3884091.9219999998"/>
    <n v="97.204999999999998"/>
    <n v="51.902000000000001"/>
    <n v="75"/>
    <n v="7746081.818"/>
    <n v="2031010"/>
    <n v="24.966000000000001"/>
    <n v="20"/>
    <n v="1549216.378"/>
    <n v="77.460999999999999"/>
    <n v="26.22"/>
    <n v="589"/>
    <n v="27187061.82"/>
    <n v="12121332"/>
    <n v="24.966000000000001"/>
    <n v="19.984999999999999"/>
    <n v="5433308.2999999998"/>
    <n v="90.623999999999995"/>
    <n v="44.585000000000001"/>
    <s v="'30-03-2020"/>
    <n v="7489800"/>
  </r>
  <r>
    <x v="0"/>
    <s v="M6AS106"/>
    <x v="3"/>
    <s v="S106"/>
    <s v="JABAR"/>
    <x v="46"/>
    <x v="49"/>
    <n v="20000000"/>
    <n v="20000000"/>
    <n v="40000000"/>
    <n v="311"/>
    <n v="12801492.727"/>
    <n v="4017958"/>
    <n v="24.844000000000001"/>
    <n v="23.401"/>
    <n v="2995670.8870000001"/>
    <n v="64.007000000000005"/>
    <n v="31.387"/>
    <n v="102"/>
    <n v="11397836.364"/>
    <n v="5681280"/>
    <n v="24.844000000000001"/>
    <n v="20"/>
    <n v="2279567.284"/>
    <n v="56.988999999999997"/>
    <n v="49.844999999999999"/>
    <n v="413"/>
    <n v="24199329.090999998"/>
    <n v="9699238"/>
    <n v="24.844000000000001"/>
    <n v="21.798999999999999"/>
    <n v="5275238.1710000001"/>
    <n v="60.497999999999998"/>
    <n v="40.081000000000003"/>
    <s v="'31-03-2020"/>
    <n v="9937600"/>
  </r>
  <r>
    <x v="0"/>
    <s v="M6AS110"/>
    <x v="3"/>
    <s v="S110"/>
    <s v="JATENG"/>
    <x v="47"/>
    <x v="50"/>
    <n v="30000000"/>
    <n v="0"/>
    <n v="30000000"/>
    <n v="665"/>
    <n v="22695708.177000001"/>
    <n v="13356646"/>
    <n v="27.942"/>
    <n v="16.338000000000001"/>
    <n v="3708082.8169999998"/>
    <n v="75.652000000000001"/>
    <n v="58.850999999999999"/>
    <m/>
    <m/>
    <m/>
    <n v="0"/>
    <n v="0"/>
    <n v="0"/>
    <n v="0"/>
    <n v="0"/>
    <n v="665"/>
    <n v="22695708.177000001"/>
    <n v="13356646"/>
    <n v="27.942"/>
    <n v="16.338000000000001"/>
    <n v="3708082.8169999998"/>
    <n v="75.652000000000001"/>
    <n v="58.850999999999999"/>
    <s v="'30-03-2020"/>
    <n v="8382600"/>
  </r>
  <r>
    <x v="0"/>
    <s v="M6AS203"/>
    <x v="3"/>
    <s v="S203"/>
    <s v="JATENG"/>
    <x v="48"/>
    <x v="51"/>
    <n v="30000000"/>
    <n v="0"/>
    <n v="30000000"/>
    <n v="482"/>
    <n v="18405836.364999998"/>
    <n v="8832270"/>
    <n v="25.599"/>
    <n v="16.785"/>
    <n v="3089371.165"/>
    <n v="61.353000000000002"/>
    <n v="47.985999999999997"/>
    <m/>
    <m/>
    <m/>
    <n v="0"/>
    <n v="0"/>
    <n v="0"/>
    <n v="0"/>
    <n v="0"/>
    <n v="482"/>
    <n v="18405836.364999998"/>
    <n v="8832270"/>
    <n v="25.599"/>
    <n v="16.785"/>
    <n v="3089371.165"/>
    <n v="61.353000000000002"/>
    <n v="47.985999999999997"/>
    <s v="'29-03-2020"/>
    <n v="7679700"/>
  </r>
  <r>
    <x v="0"/>
    <s v="M6AS205"/>
    <x v="3"/>
    <s v="S205"/>
    <s v="JABAR"/>
    <x v="49"/>
    <x v="52"/>
    <n v="50000000"/>
    <n v="20000000"/>
    <n v="70000000"/>
    <n v="883"/>
    <n v="34481208.18"/>
    <n v="15064671"/>
    <n v="24.582999999999998"/>
    <n v="22.225000000000001"/>
    <n v="7663356.6299999999"/>
    <n v="68.962000000000003"/>
    <n v="43.69"/>
    <n v="112"/>
    <n v="11901681.818"/>
    <n v="6479750"/>
    <n v="24.582999999999998"/>
    <n v="20"/>
    <n v="2380336.3679999998"/>
    <n v="59.508000000000003"/>
    <n v="54.444000000000003"/>
    <n v="995"/>
    <n v="46382889.998000003"/>
    <n v="21544421"/>
    <n v="24.582999999999998"/>
    <n v="21.654"/>
    <n v="10043692.998"/>
    <n v="66.260999999999996"/>
    <n v="46.448999999999998"/>
    <s v="'31-03-2020"/>
    <n v="17208100"/>
  </r>
  <r>
    <x v="0"/>
    <s v="M6AS212"/>
    <x v="3"/>
    <s v="S212"/>
    <s v="JABAR"/>
    <x v="50"/>
    <x v="53"/>
    <n v="20000000"/>
    <n v="0"/>
    <n v="20000000"/>
    <n v="263"/>
    <n v="9761963.6349999998"/>
    <n v="4242440"/>
    <n v="27.527999999999999"/>
    <n v="20.234000000000002"/>
    <n v="1975235.605"/>
    <n v="48.81"/>
    <n v="43.459000000000003"/>
    <m/>
    <m/>
    <m/>
    <n v="0"/>
    <n v="0"/>
    <n v="0"/>
    <n v="0"/>
    <n v="0"/>
    <n v="263"/>
    <n v="9761963.6349999998"/>
    <n v="4242440"/>
    <n v="27.527999999999999"/>
    <n v="20.234000000000002"/>
    <n v="1975235.605"/>
    <n v="48.81"/>
    <n v="43.459000000000003"/>
    <s v="'30-03-2020"/>
    <n v="5505600"/>
  </r>
  <r>
    <x v="0"/>
    <s v="M6AS213"/>
    <x v="3"/>
    <s v="S213"/>
    <s v="JATIM"/>
    <x v="51"/>
    <x v="54"/>
    <n v="80000000"/>
    <n v="10000000"/>
    <n v="90000000"/>
    <n v="1001"/>
    <n v="40194175.457000002"/>
    <n v="20978932"/>
    <n v="22.995000000000001"/>
    <n v="18.632999999999999"/>
    <n v="7489231.1169999996"/>
    <n v="50.243000000000002"/>
    <n v="52.194000000000003"/>
    <n v="50"/>
    <n v="6252581.818"/>
    <n v="2990860"/>
    <n v="22.995000000000001"/>
    <n v="20"/>
    <n v="1250516.348"/>
    <n v="62.526000000000003"/>
    <n v="47.834000000000003"/>
    <n v="1051"/>
    <n v="46446757.274999999"/>
    <n v="23969792"/>
    <n v="22.995000000000001"/>
    <n v="18.817"/>
    <n v="8739747.4649999999"/>
    <n v="51.607999999999997"/>
    <n v="51.606999999999999"/>
    <s v="'31-03-2020"/>
    <n v="20695500"/>
  </r>
  <r>
    <x v="0"/>
    <s v="M6AS216"/>
    <x v="2"/>
    <s v="S216"/>
    <s v="JATIM"/>
    <x v="52"/>
    <x v="55"/>
    <n v="40000000"/>
    <n v="0"/>
    <n v="40000000"/>
    <n v="445"/>
    <n v="18206346.366999999"/>
    <n v="8517654"/>
    <n v="26.983000000000001"/>
    <n v="21.597999999999999"/>
    <n v="3932257.1570000001"/>
    <n v="45.515999999999998"/>
    <n v="46.783999999999999"/>
    <m/>
    <m/>
    <m/>
    <n v="0"/>
    <n v="0"/>
    <n v="0"/>
    <n v="0"/>
    <n v="0"/>
    <n v="445"/>
    <n v="18206346.366999999"/>
    <n v="8517654"/>
    <n v="26.983000000000001"/>
    <n v="21.597999999999999"/>
    <n v="3932257.1570000001"/>
    <n v="45.515999999999998"/>
    <n v="46.783999999999999"/>
    <s v="'31-03-2020"/>
    <n v="10793200"/>
  </r>
  <r>
    <x v="0"/>
    <s v="M6AS220"/>
    <x v="3"/>
    <s v="S220"/>
    <s v="BALI"/>
    <x v="53"/>
    <x v="56"/>
    <n v="50000000"/>
    <n v="10000000"/>
    <n v="60000000"/>
    <n v="998"/>
    <n v="37711664.545000002"/>
    <n v="19265294"/>
    <n v="26.866"/>
    <n v="23.292000000000002"/>
    <n v="8783827.8650000002"/>
    <n v="75.423000000000002"/>
    <n v="51.085999999999999"/>
    <n v="35"/>
    <n v="3860936.3640000001"/>
    <n v="1339870"/>
    <n v="25.960999999999999"/>
    <n v="20"/>
    <n v="772187.26399999997"/>
    <n v="38.609000000000002"/>
    <n v="34.703000000000003"/>
    <n v="1033"/>
    <n v="41572600.909000002"/>
    <n v="20605164"/>
    <n v="26.715"/>
    <n v="22.986000000000001"/>
    <n v="9556015.1290000007"/>
    <n v="69.287999999999997"/>
    <n v="49.564"/>
    <s v="'31-03-2020"/>
    <n v="16029000"/>
  </r>
  <r>
    <x v="0"/>
    <s v="M6AS221"/>
    <x v="3"/>
    <s v="S221"/>
    <s v="SUMATERA"/>
    <x v="54"/>
    <x v="57"/>
    <n v="50000000"/>
    <n v="0"/>
    <n v="50000000"/>
    <n v="453"/>
    <n v="24362247"/>
    <n v="13815973"/>
    <n v="29.09"/>
    <n v="31.597000000000001"/>
    <n v="7697646.1100000003"/>
    <n v="48.723999999999997"/>
    <n v="56.710999999999999"/>
    <m/>
    <m/>
    <m/>
    <n v="0"/>
    <n v="0"/>
    <n v="0"/>
    <n v="0"/>
    <n v="0"/>
    <n v="453"/>
    <n v="24362247"/>
    <n v="13815973"/>
    <n v="29.09"/>
    <n v="31.597000000000001"/>
    <n v="7697646.1100000003"/>
    <n v="48.723999999999997"/>
    <n v="56.710999999999999"/>
    <s v="'31-03-2020"/>
    <n v="14545000"/>
  </r>
  <r>
    <x v="0"/>
    <s v="M6AS223"/>
    <x v="3"/>
    <s v="S223"/>
    <s v="JATIM"/>
    <x v="55"/>
    <x v="58"/>
    <n v="20900000"/>
    <n v="0"/>
    <n v="20900000"/>
    <n v="300"/>
    <n v="13148076.363"/>
    <n v="6670816"/>
    <n v="27.282"/>
    <n v="18.690999999999999"/>
    <n v="2457466.5830000001"/>
    <n v="62.908999999999999"/>
    <n v="50.735999999999997"/>
    <m/>
    <m/>
    <m/>
    <n v="0"/>
    <n v="0"/>
    <n v="0"/>
    <n v="0"/>
    <n v="0"/>
    <n v="300"/>
    <n v="13148076.363"/>
    <n v="6670816"/>
    <n v="27.282"/>
    <n v="18.690999999999999"/>
    <n v="2457466.5830000001"/>
    <n v="62.908999999999999"/>
    <n v="50.735999999999997"/>
    <s v="'30-03-2020"/>
    <n v="5701938"/>
  </r>
  <r>
    <x v="0"/>
    <s v="M6AS226"/>
    <x v="3"/>
    <s v="S226"/>
    <s v="SUMATERA"/>
    <x v="56"/>
    <x v="59"/>
    <n v="50000000"/>
    <n v="0"/>
    <n v="50000000"/>
    <n v="528"/>
    <n v="24381939.098000001"/>
    <n v="13159007"/>
    <n v="25.367999999999999"/>
    <n v="25.363"/>
    <n v="6184083.068"/>
    <n v="48.764000000000003"/>
    <n v="53.97"/>
    <m/>
    <m/>
    <m/>
    <n v="0"/>
    <n v="0"/>
    <n v="0"/>
    <n v="0"/>
    <n v="0"/>
    <n v="528"/>
    <n v="24381939.098000001"/>
    <n v="13159007"/>
    <n v="25.367999999999999"/>
    <n v="25.363"/>
    <n v="6184083.068"/>
    <n v="48.764000000000003"/>
    <n v="53.97"/>
    <s v="'30-03-2020"/>
    <n v="12684000"/>
  </r>
  <r>
    <x v="0"/>
    <s v="M6AS227"/>
    <x v="2"/>
    <s v="S227"/>
    <s v="JATIM"/>
    <x v="57"/>
    <x v="60"/>
    <n v="50000000"/>
    <n v="0"/>
    <n v="50000000"/>
    <n v="760"/>
    <n v="28650479.098999999"/>
    <n v="12755248"/>
    <n v="25.504000000000001"/>
    <n v="18.492000000000001"/>
    <n v="5298014.0889999997"/>
    <n v="57.301000000000002"/>
    <n v="44.52"/>
    <n v="5"/>
    <n v="266363.636"/>
    <n v="0"/>
    <n v="0"/>
    <n v="23"/>
    <n v="61263.635999999999"/>
    <n v="0"/>
    <n v="0"/>
    <n v="765"/>
    <n v="28916842.734999999"/>
    <n v="12755248"/>
    <n v="25.504000000000001"/>
    <n v="18.533000000000001"/>
    <n v="5359277.7249999996"/>
    <n v="57.834000000000003"/>
    <n v="44.11"/>
    <s v="'31-03-2020"/>
    <n v="12752000"/>
  </r>
  <r>
    <x v="0"/>
    <s v="M6AS229"/>
    <x v="3"/>
    <s v="S229"/>
    <s v="BALI"/>
    <x v="58"/>
    <x v="61"/>
    <n v="8600000"/>
    <n v="0"/>
    <n v="8600000"/>
    <n v="181"/>
    <n v="6910281.8200000003"/>
    <n v="3726390"/>
    <n v="26.713000000000001"/>
    <n v="19.832000000000001"/>
    <n v="1370472.24"/>
    <n v="80.352000000000004"/>
    <n v="53.924999999999997"/>
    <m/>
    <m/>
    <m/>
    <n v="0"/>
    <n v="0"/>
    <n v="0"/>
    <n v="0"/>
    <n v="0"/>
    <n v="181"/>
    <n v="6910281.8200000003"/>
    <n v="3726390"/>
    <n v="26.713000000000001"/>
    <n v="19.832000000000001"/>
    <n v="1370472.24"/>
    <n v="80.352000000000004"/>
    <n v="53.924999999999997"/>
    <s v="'23-03-2020"/>
    <n v="2297318"/>
  </r>
  <r>
    <x v="0"/>
    <s v="M6AS230"/>
    <x v="3"/>
    <s v="S230"/>
    <s v="SUMATERA"/>
    <x v="59"/>
    <x v="62"/>
    <n v="60000000"/>
    <n v="0"/>
    <n v="60000000"/>
    <n v="807"/>
    <n v="37685096"/>
    <n v="15059804"/>
    <n v="32.950000000000003"/>
    <n v="33.493000000000002"/>
    <n v="12621770.09"/>
    <n v="62.808"/>
    <n v="39.962000000000003"/>
    <m/>
    <m/>
    <m/>
    <n v="0"/>
    <n v="0"/>
    <n v="0"/>
    <n v="0"/>
    <n v="0"/>
    <n v="807"/>
    <n v="37685096"/>
    <n v="15059804"/>
    <n v="32.950000000000003"/>
    <n v="33.493000000000002"/>
    <n v="12621770.09"/>
    <n v="62.808"/>
    <n v="39.962000000000003"/>
    <s v="'31-03-2020"/>
    <n v="19770000.000000004"/>
  </r>
  <r>
    <x v="0"/>
    <e v="#N/A"/>
    <x v="0"/>
    <e v="#N/A"/>
    <e v="#N/A"/>
    <x v="0"/>
    <x v="40"/>
    <n v="875000000"/>
    <n v="159100000"/>
    <n v="1034100000"/>
    <n v="14423"/>
    <n v="590545896.64999998"/>
    <n v="289145793"/>
    <n v="26.803999999999998"/>
    <n v="22.815999999999999"/>
    <n v="134739258.34"/>
    <n v="67.491"/>
    <n v="48.962000000000003"/>
    <n v="1106"/>
    <n v="86151286.363999993"/>
    <n v="27360285"/>
    <n v="25.567"/>
    <n v="19.631"/>
    <n v="16912714.103999998"/>
    <n v="54.149000000000001"/>
    <n v="31.757999999999999"/>
    <n v="15529"/>
    <n v="676697183.01400006"/>
    <n v="316506078"/>
    <n v="26.614000000000001"/>
    <n v="22.411000000000001"/>
    <n v="151651972.44400001"/>
    <n v="65.438000000000002"/>
    <n v="46.771999999999998"/>
    <m/>
    <n v="275215374"/>
  </r>
  <r>
    <x v="0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0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0"/>
    <s v="M6AO041"/>
    <x v="2"/>
    <s v="O041"/>
    <s v="SUMATERA"/>
    <x v="60"/>
    <x v="64"/>
    <n v="100000000"/>
    <n v="0"/>
    <n v="100000000"/>
    <n v="1154"/>
    <n v="55921258.189000003"/>
    <n v="29660066"/>
    <n v="29.291"/>
    <n v="24.901"/>
    <n v="13924688.239"/>
    <n v="55.920999999999999"/>
    <n v="53.039000000000001"/>
    <n v="127"/>
    <n v="13280172.727"/>
    <n v="3163510"/>
    <n v="0"/>
    <n v="20"/>
    <n v="2656034.5469999998"/>
    <n v="0"/>
    <n v="23.821000000000002"/>
    <n v="1281"/>
    <n v="69201430.915999994"/>
    <n v="32823576"/>
    <n v="29.291"/>
    <n v="23.96"/>
    <n v="16580722.786"/>
    <n v="69.200999999999993"/>
    <n v="47.432000000000002"/>
    <s v="'31-03-2020"/>
    <n v="29291000"/>
  </r>
  <r>
    <x v="0"/>
    <s v="M6ARS66"/>
    <x v="2"/>
    <s v="RS66"/>
    <s v="SUMATERA"/>
    <x v="61"/>
    <x v="65"/>
    <n v="120000000"/>
    <n v="40000000"/>
    <n v="160000000"/>
    <n v="1419"/>
    <n v="63971452.736000001"/>
    <n v="31703432"/>
    <n v="29.997"/>
    <n v="25.696000000000002"/>
    <n v="16438308.786"/>
    <n v="53.31"/>
    <n v="49.558999999999997"/>
    <n v="162"/>
    <n v="15663763.636"/>
    <n v="6587660"/>
    <n v="26.140999999999998"/>
    <n v="21.117000000000001"/>
    <n v="3307752.7560000001"/>
    <n v="39.158999999999999"/>
    <n v="42.057000000000002"/>
    <n v="1581"/>
    <n v="79635216.371999994"/>
    <n v="38291092"/>
    <n v="29.033000000000001"/>
    <n v="24.795999999999999"/>
    <n v="19746061.541999999"/>
    <n v="49.771999999999998"/>
    <n v="48.082999999999998"/>
    <s v="'31-03-2020"/>
    <n v="46452800"/>
  </r>
  <r>
    <x v="0"/>
    <s v="M6ARS91"/>
    <x v="3"/>
    <s v="RS91"/>
    <s v="PAPUA"/>
    <x v="62"/>
    <x v="66"/>
    <n v="80000000"/>
    <n v="0"/>
    <n v="80000000"/>
    <n v="1460"/>
    <n v="77945045.445999995"/>
    <n v="38396650"/>
    <n v="38.563000000000002"/>
    <n v="36.292999999999999"/>
    <n v="28288593.816"/>
    <n v="97.430999999999997"/>
    <n v="49.261000000000003"/>
    <m/>
    <m/>
    <m/>
    <n v="0"/>
    <n v="0"/>
    <n v="0"/>
    <n v="0"/>
    <n v="0"/>
    <n v="1460"/>
    <n v="77945045.445999995"/>
    <n v="38396650"/>
    <n v="38.563000000000002"/>
    <n v="36.292999999999999"/>
    <n v="28288593.816"/>
    <n v="97.430999999999997"/>
    <n v="49.261000000000003"/>
    <s v="'31-03-2020"/>
    <n v="30850400"/>
  </r>
  <r>
    <x v="0"/>
    <s v="M6ARS94"/>
    <x v="2"/>
    <s v="RS94"/>
    <s v="KALIMANTAN"/>
    <x v="63"/>
    <x v="67"/>
    <n v="50000000"/>
    <n v="0"/>
    <n v="50000000"/>
    <n v="555"/>
    <n v="27908154.552000001"/>
    <n v="13721430"/>
    <n v="36.6"/>
    <n v="31.029"/>
    <n v="8659706.602"/>
    <n v="55.816000000000003"/>
    <n v="49.165999999999997"/>
    <m/>
    <m/>
    <m/>
    <n v="0"/>
    <n v="0"/>
    <n v="0"/>
    <n v="0"/>
    <n v="0"/>
    <n v="555"/>
    <n v="27908154.552000001"/>
    <n v="13721430"/>
    <n v="36.6"/>
    <n v="31.029"/>
    <n v="8659706.602"/>
    <n v="55.816000000000003"/>
    <n v="49.165999999999997"/>
    <s v="'31-03-2020"/>
    <n v="18300000"/>
  </r>
  <r>
    <x v="0"/>
    <s v="M6AS045"/>
    <x v="3"/>
    <s v="S045"/>
    <s v="SUMATERA"/>
    <x v="64"/>
    <x v="68"/>
    <n v="60000000"/>
    <n v="0"/>
    <n v="60000000"/>
    <n v="770"/>
    <n v="33038885.460000001"/>
    <n v="19390176"/>
    <n v="29.213000000000001"/>
    <n v="25.076000000000001"/>
    <n v="8284753.1799999997"/>
    <n v="55.064999999999998"/>
    <n v="58.689"/>
    <m/>
    <m/>
    <m/>
    <n v="0"/>
    <n v="0"/>
    <n v="0"/>
    <n v="0"/>
    <n v="0"/>
    <n v="770"/>
    <n v="33038885.460000001"/>
    <n v="19390176"/>
    <n v="29.213000000000001"/>
    <n v="25.076000000000001"/>
    <n v="8284753.1799999997"/>
    <n v="55.064999999999998"/>
    <n v="58.689"/>
    <s v="'31-03-2020"/>
    <n v="17527800"/>
  </r>
  <r>
    <x v="0"/>
    <s v="M6AS048"/>
    <x v="3"/>
    <s v="S048"/>
    <s v="SUMATERA"/>
    <x v="65"/>
    <x v="69"/>
    <n v="20000000"/>
    <n v="0"/>
    <n v="20000000"/>
    <n v="277"/>
    <n v="11510850.005000001"/>
    <n v="7740540"/>
    <n v="29.33"/>
    <n v="14.616"/>
    <n v="1682467.9750000001"/>
    <n v="57.554000000000002"/>
    <n v="67.245999999999995"/>
    <m/>
    <m/>
    <m/>
    <n v="0"/>
    <n v="0"/>
    <n v="0"/>
    <n v="0"/>
    <n v="0"/>
    <n v="277"/>
    <n v="11510850.005000001"/>
    <n v="7740540"/>
    <n v="29.33"/>
    <n v="14.616"/>
    <n v="1682467.9750000001"/>
    <n v="57.554000000000002"/>
    <n v="67.245999999999995"/>
    <s v="'30-03-2020"/>
    <n v="5866000"/>
  </r>
  <r>
    <x v="0"/>
    <s v="M6AS051"/>
    <x v="3"/>
    <s v="S051"/>
    <s v="KALIMANTAN"/>
    <x v="66"/>
    <x v="70"/>
    <n v="70000000"/>
    <n v="0"/>
    <n v="70000000"/>
    <n v="644"/>
    <n v="30535703.634"/>
    <n v="13105786"/>
    <n v="35.659999999999997"/>
    <n v="31.596"/>
    <n v="9648110.8640000001"/>
    <n v="43.622"/>
    <n v="42.92"/>
    <m/>
    <m/>
    <m/>
    <n v="0"/>
    <n v="0"/>
    <n v="0"/>
    <n v="0"/>
    <n v="0"/>
    <n v="644"/>
    <n v="30535703.634"/>
    <n v="13105786"/>
    <n v="35.659999999999997"/>
    <n v="31.596"/>
    <n v="9648110.8640000001"/>
    <n v="43.622"/>
    <n v="42.92"/>
    <s v="'31-03-2020"/>
    <n v="24961999.999999996"/>
  </r>
  <r>
    <x v="0"/>
    <s v="M6AS052"/>
    <x v="3"/>
    <s v="S052"/>
    <s v="BANGKA"/>
    <x v="67"/>
    <x v="71"/>
    <n v="30000000"/>
    <n v="0"/>
    <n v="30000000"/>
    <n v="555"/>
    <n v="23612929.094000001"/>
    <n v="14953378"/>
    <n v="28.138999999999999"/>
    <n v="25.31"/>
    <n v="5976368.2240000004"/>
    <n v="78.709999999999994"/>
    <n v="63.326999999999998"/>
    <m/>
    <m/>
    <m/>
    <n v="0"/>
    <n v="0"/>
    <n v="0"/>
    <n v="0"/>
    <n v="0"/>
    <n v="555"/>
    <n v="23612929.094000001"/>
    <n v="14953378"/>
    <n v="28.138999999999999"/>
    <n v="25.31"/>
    <n v="5976368.2240000004"/>
    <n v="78.709999999999994"/>
    <n v="63.326999999999998"/>
    <s v="'31-03-2020"/>
    <n v="8441700"/>
  </r>
  <r>
    <x v="0"/>
    <s v="M6AS055"/>
    <x v="3"/>
    <s v="S055"/>
    <s v="KALIMANTAN"/>
    <x v="68"/>
    <x v="72"/>
    <n v="50000000"/>
    <n v="0"/>
    <n v="50000000"/>
    <n v="570"/>
    <n v="24812287.274"/>
    <n v="13758384"/>
    <n v="37.53"/>
    <n v="29.847000000000001"/>
    <n v="7405715.9840000002"/>
    <n v="49.625"/>
    <n v="55.45"/>
    <n v="212"/>
    <n v="4581909.091"/>
    <n v="0"/>
    <n v="0"/>
    <n v="25"/>
    <n v="1145477.2709999999"/>
    <n v="0"/>
    <n v="0"/>
    <n v="782"/>
    <n v="29394196.364999998"/>
    <n v="13758384"/>
    <n v="37.53"/>
    <n v="29.091000000000001"/>
    <n v="8551193.2550000008"/>
    <n v="58.787999999999997"/>
    <n v="46.805999999999997"/>
    <s v="'29-03-2020"/>
    <n v="18765000"/>
  </r>
  <r>
    <x v="0"/>
    <s v="M6AS058"/>
    <x v="3"/>
    <s v="S058"/>
    <s v="SUMATERA"/>
    <x v="69"/>
    <x v="73"/>
    <n v="42200000"/>
    <n v="21100000"/>
    <n v="63300000"/>
    <n v="685"/>
    <n v="29125363.638999999"/>
    <n v="18122450"/>
    <n v="26.503"/>
    <n v="24.986000000000001"/>
    <n v="7277153.3890000004"/>
    <n v="69.016999999999996"/>
    <n v="62.222000000000001"/>
    <n v="30"/>
    <n v="3318763.6359999999"/>
    <n v="874460"/>
    <n v="25.117999999999999"/>
    <n v="20"/>
    <n v="663752.70600000001"/>
    <n v="15.728999999999999"/>
    <n v="26.349"/>
    <n v="715"/>
    <n v="32444127.274999999"/>
    <n v="18996910"/>
    <n v="26.042000000000002"/>
    <n v="24.475999999999999"/>
    <n v="7940906.0949999997"/>
    <n v="51.255000000000003"/>
    <n v="58.552999999999997"/>
    <s v="'30-03-2020"/>
    <n v="16484586"/>
  </r>
  <r>
    <x v="0"/>
    <s v="M6AS060"/>
    <x v="3"/>
    <s v="S060"/>
    <s v="KALIMANTAN"/>
    <x v="70"/>
    <x v="74"/>
    <n v="57000000"/>
    <n v="0"/>
    <n v="57000000"/>
    <n v="862"/>
    <n v="42328721.803999998"/>
    <n v="23221886"/>
    <n v="31.17"/>
    <n v="29.951000000000001"/>
    <n v="12677778.844000001"/>
    <n v="74.260999999999996"/>
    <n v="54.860999999999997"/>
    <m/>
    <m/>
    <m/>
    <n v="0"/>
    <n v="0"/>
    <n v="0"/>
    <n v="0"/>
    <n v="0"/>
    <n v="862"/>
    <n v="42328721.803999998"/>
    <n v="23221886"/>
    <n v="31.17"/>
    <n v="29.951000000000001"/>
    <n v="12677778.844000001"/>
    <n v="74.260999999999996"/>
    <n v="54.860999999999997"/>
    <s v="'31-03-2020"/>
    <n v="17766900"/>
  </r>
  <r>
    <x v="0"/>
    <s v="M6AS062"/>
    <x v="3"/>
    <s v="S062"/>
    <s v="SUMATERA"/>
    <x v="71"/>
    <x v="75"/>
    <n v="30000000"/>
    <n v="0"/>
    <n v="30000000"/>
    <n v="337"/>
    <n v="14332944.546"/>
    <n v="6697881"/>
    <n v="27.864999999999998"/>
    <n v="24.731999999999999"/>
    <n v="3544806.0159999998"/>
    <n v="47.776000000000003"/>
    <n v="46.731000000000002"/>
    <m/>
    <m/>
    <m/>
    <n v="0"/>
    <n v="0"/>
    <n v="0"/>
    <n v="0"/>
    <n v="0"/>
    <n v="337"/>
    <n v="14332944.546"/>
    <n v="6697881"/>
    <n v="27.864999999999998"/>
    <n v="24.731999999999999"/>
    <n v="3544806.0159999998"/>
    <n v="47.776000000000003"/>
    <n v="46.731000000000002"/>
    <s v="'30-03-2020"/>
    <n v="8359500"/>
  </r>
  <r>
    <x v="0"/>
    <s v="M6AS063"/>
    <x v="3"/>
    <s v="S063"/>
    <s v="KALIMANTAN"/>
    <x v="72"/>
    <x v="76"/>
    <n v="50000000"/>
    <n v="0"/>
    <n v="50000000"/>
    <n v="534"/>
    <n v="20848999.991999999"/>
    <n v="12294000"/>
    <n v="29.524999999999999"/>
    <n v="24.695"/>
    <n v="5148631.2120000003"/>
    <n v="41.698"/>
    <n v="58.966999999999999"/>
    <m/>
    <m/>
    <m/>
    <n v="0"/>
    <n v="0"/>
    <n v="0"/>
    <n v="0"/>
    <n v="0"/>
    <n v="534"/>
    <n v="20848999.991999999"/>
    <n v="12294000"/>
    <n v="29.524999999999999"/>
    <n v="24.695"/>
    <n v="5148631.2120000003"/>
    <n v="41.698"/>
    <n v="58.966999999999999"/>
    <s v="'31-03-2020"/>
    <n v="14762500"/>
  </r>
  <r>
    <x v="0"/>
    <s v="M6AS077"/>
    <x v="3"/>
    <s v="S077"/>
    <s v="SUMATERA"/>
    <x v="73"/>
    <x v="77"/>
    <n v="30000000"/>
    <n v="10000000"/>
    <n v="40000000"/>
    <n v="337"/>
    <n v="15229663.645"/>
    <n v="8481770"/>
    <n v="30.305"/>
    <n v="23.891999999999999"/>
    <n v="3638669.9049999998"/>
    <n v="50.765999999999998"/>
    <n v="55.692"/>
    <m/>
    <m/>
    <m/>
    <n v="27.552"/>
    <n v="0"/>
    <n v="0"/>
    <n v="0"/>
    <n v="0"/>
    <n v="337"/>
    <n v="15229663.645"/>
    <n v="8481770"/>
    <n v="29.616"/>
    <n v="23.891999999999999"/>
    <n v="3638669.9049999998"/>
    <n v="38.073999999999998"/>
    <n v="55.692"/>
    <s v="'29-03-2020"/>
    <n v="11846400"/>
  </r>
  <r>
    <x v="0"/>
    <s v="M6AS079"/>
    <x v="2"/>
    <s v="S079"/>
    <s v="SULAWESI"/>
    <x v="74"/>
    <x v="78"/>
    <n v="70000000"/>
    <n v="60000000"/>
    <n v="130000000"/>
    <n v="827"/>
    <n v="37770576.364"/>
    <n v="16775866"/>
    <n v="36.334000000000003"/>
    <n v="32.052"/>
    <n v="12106379.594000001"/>
    <n v="53.957999999999998"/>
    <n v="44.414999999999999"/>
    <n v="125"/>
    <n v="14325218.182"/>
    <n v="7360860"/>
    <n v="26.773"/>
    <n v="20"/>
    <n v="2865043.622"/>
    <n v="23.875"/>
    <n v="51.384"/>
    <n v="952"/>
    <n v="52095794.545999996"/>
    <n v="24136726"/>
    <n v="31.920999999999999"/>
    <n v="28.738"/>
    <n v="14971423.216"/>
    <n v="40.073999999999998"/>
    <n v="46.331000000000003"/>
    <s v="'27-03-2020"/>
    <n v="41497300"/>
  </r>
  <r>
    <x v="0"/>
    <s v="M6AS080"/>
    <x v="3"/>
    <s v="S080"/>
    <s v="SUMATERA"/>
    <x v="75"/>
    <x v="79"/>
    <n v="20000000"/>
    <n v="0"/>
    <n v="20000000"/>
    <n v="326"/>
    <n v="13640267.275"/>
    <n v="6924686"/>
    <n v="31.33"/>
    <n v="24.516999999999999"/>
    <n v="3344153.2250000001"/>
    <n v="68.200999999999993"/>
    <n v="50.765999999999998"/>
    <m/>
    <m/>
    <m/>
    <n v="0"/>
    <n v="0"/>
    <n v="0"/>
    <n v="0"/>
    <n v="0"/>
    <n v="326"/>
    <n v="13640267.275"/>
    <n v="6924686"/>
    <n v="31.33"/>
    <n v="24.516999999999999"/>
    <n v="3344153.2250000001"/>
    <n v="68.200999999999993"/>
    <n v="50.765999999999998"/>
    <s v="'31-03-2020"/>
    <n v="6266000"/>
  </r>
  <r>
    <x v="0"/>
    <s v="M6AS081"/>
    <x v="3"/>
    <s v="S081"/>
    <s v="KALIMANTAN"/>
    <x v="76"/>
    <x v="80"/>
    <n v="80000000"/>
    <n v="0"/>
    <n v="80000000"/>
    <n v="814"/>
    <n v="38915727.272"/>
    <n v="15917680"/>
    <n v="33.619"/>
    <n v="32.887"/>
    <n v="12798323.232000001"/>
    <n v="48.645000000000003"/>
    <n v="40.902999999999999"/>
    <m/>
    <m/>
    <m/>
    <n v="0"/>
    <n v="0"/>
    <n v="0"/>
    <n v="0"/>
    <n v="0"/>
    <n v="814"/>
    <n v="38915727.272"/>
    <n v="15917680"/>
    <n v="33.619"/>
    <n v="32.887"/>
    <n v="12798323.232000001"/>
    <n v="48.645000000000003"/>
    <n v="40.902999999999999"/>
    <s v="'31-03-2020"/>
    <n v="26895200"/>
  </r>
  <r>
    <x v="0"/>
    <s v="M6AS086"/>
    <x v="3"/>
    <s v="S086"/>
    <s v="SUMATERA"/>
    <x v="77"/>
    <x v="81"/>
    <n v="30000000"/>
    <n v="0"/>
    <n v="30000000"/>
    <n v="455"/>
    <n v="21268418.186999999"/>
    <n v="10875440"/>
    <n v="29.123000000000001"/>
    <n v="23.067"/>
    <n v="4905976.7970000003"/>
    <n v="70.894999999999996"/>
    <n v="51.134"/>
    <m/>
    <m/>
    <m/>
    <n v="0"/>
    <n v="0"/>
    <n v="0"/>
    <n v="0"/>
    <n v="0"/>
    <n v="455"/>
    <n v="21268418.186999999"/>
    <n v="10875440"/>
    <n v="29.123000000000001"/>
    <n v="23.067"/>
    <n v="4905976.7970000003"/>
    <n v="70.894999999999996"/>
    <n v="51.134"/>
    <s v="'30-03-2020"/>
    <n v="8736900"/>
  </r>
  <r>
    <x v="0"/>
    <s v="M6AS088"/>
    <x v="3"/>
    <s v="S088"/>
    <s v="SUMATERA"/>
    <x v="78"/>
    <x v="82"/>
    <n v="10000000"/>
    <n v="0"/>
    <n v="10000000"/>
    <n v="192"/>
    <n v="6028681.8159999996"/>
    <n v="3218050"/>
    <n v="26.457000000000001"/>
    <n v="7.6550000000000002"/>
    <n v="461502.48599999998"/>
    <n v="60.286999999999999"/>
    <n v="53.378999999999998"/>
    <m/>
    <m/>
    <m/>
    <n v="0"/>
    <n v="0"/>
    <n v="0"/>
    <n v="0"/>
    <n v="0"/>
    <n v="192"/>
    <n v="6028681.8159999996"/>
    <n v="3218050"/>
    <n v="26.457000000000001"/>
    <n v="7.6550000000000002"/>
    <n v="461502.48599999998"/>
    <n v="60.286999999999999"/>
    <n v="53.378999999999998"/>
    <s v="'26-03-2020"/>
    <n v="2645700"/>
  </r>
  <r>
    <x v="0"/>
    <s v="M6AS089"/>
    <x v="3"/>
    <s v="S089"/>
    <s v="SUMATERA"/>
    <x v="79"/>
    <x v="83"/>
    <n v="20900000"/>
    <n v="0"/>
    <n v="20900000"/>
    <n v="432"/>
    <n v="14466781.822000001"/>
    <n v="5859340"/>
    <n v="30.927"/>
    <n v="20.678999999999998"/>
    <n v="2991515.872"/>
    <n v="69.218999999999994"/>
    <n v="40.502000000000002"/>
    <m/>
    <m/>
    <m/>
    <n v="0"/>
    <n v="0"/>
    <n v="0"/>
    <n v="0"/>
    <n v="0"/>
    <n v="432"/>
    <n v="14466781.822000001"/>
    <n v="5859340"/>
    <n v="30.927"/>
    <n v="20.678999999999998"/>
    <n v="2991515.872"/>
    <n v="69.218999999999994"/>
    <n v="40.502000000000002"/>
    <s v="'30-03-2020"/>
    <n v="6463743"/>
  </r>
  <r>
    <x v="0"/>
    <s v="M6AS090"/>
    <x v="3"/>
    <s v="S090"/>
    <s v="SUMATERA"/>
    <x v="80"/>
    <x v="84"/>
    <n v="20000000"/>
    <n v="0"/>
    <n v="20000000"/>
    <n v="291"/>
    <n v="11733754.546"/>
    <n v="6463920"/>
    <n v="32.265999999999998"/>
    <n v="23.094000000000001"/>
    <n v="2709749.7459999998"/>
    <n v="58.668999999999997"/>
    <n v="55.088000000000001"/>
    <m/>
    <m/>
    <m/>
    <n v="0"/>
    <n v="0"/>
    <n v="0"/>
    <n v="0"/>
    <n v="0"/>
    <n v="291"/>
    <n v="11733754.546"/>
    <n v="6463920"/>
    <n v="32.265999999999998"/>
    <n v="23.094000000000001"/>
    <n v="2709749.7459999998"/>
    <n v="58.668999999999997"/>
    <n v="55.088000000000001"/>
    <s v="'25-03-2020"/>
    <n v="6453200"/>
  </r>
  <r>
    <x v="0"/>
    <s v="M6AS101"/>
    <x v="3"/>
    <s v="S101"/>
    <s v="SUMATERA"/>
    <x v="81"/>
    <x v="85"/>
    <n v="40000000"/>
    <n v="20000000"/>
    <n v="60000000"/>
    <n v="669"/>
    <n v="26531315.467"/>
    <n v="14160578"/>
    <n v="23.963999999999999"/>
    <n v="18.388999999999999"/>
    <n v="4878886.6969999997"/>
    <n v="66.328000000000003"/>
    <n v="53.372999999999998"/>
    <n v="90"/>
    <n v="11921581.818"/>
    <n v="4177610"/>
    <n v="23.963999999999999"/>
    <n v="20"/>
    <n v="2384316.358"/>
    <n v="59.607999999999997"/>
    <n v="35.042000000000002"/>
    <n v="759"/>
    <n v="38452897.284999996"/>
    <n v="18338188"/>
    <n v="23.963999999999999"/>
    <n v="18.888999999999999"/>
    <n v="7263203.0549999997"/>
    <n v="64.087999999999994"/>
    <n v="47.69"/>
    <s v="'31-03-2020"/>
    <n v="14378400"/>
  </r>
  <r>
    <x v="0"/>
    <s v="M6AS103"/>
    <x v="3"/>
    <s v="S103"/>
    <s v="PAPUA"/>
    <x v="82"/>
    <x v="86"/>
    <n v="110000000"/>
    <n v="0"/>
    <n v="110000000"/>
    <n v="1118"/>
    <n v="62012281.821999997"/>
    <n v="25144110"/>
    <n v="42.518999999999998"/>
    <n v="36.902999999999999"/>
    <n v="22884148.892000001"/>
    <n v="56.375"/>
    <n v="40.546999999999997"/>
    <m/>
    <m/>
    <m/>
    <n v="0"/>
    <n v="0"/>
    <n v="0"/>
    <n v="0"/>
    <n v="0"/>
    <n v="1118"/>
    <n v="62012281.821999997"/>
    <n v="25144110"/>
    <n v="42.518999999999998"/>
    <n v="36.902999999999999"/>
    <n v="22884148.892000001"/>
    <n v="56.375"/>
    <n v="40.546999999999997"/>
    <s v="'31-03-2020"/>
    <n v="46770900"/>
  </r>
  <r>
    <x v="0"/>
    <e v="#N/A"/>
    <x v="0"/>
    <e v="#N/A"/>
    <e v="#N/A"/>
    <x v="0"/>
    <x v="40"/>
    <n v="1190100000"/>
    <n v="151100000"/>
    <n v="1341200000"/>
    <n v="15283"/>
    <n v="703490064.58700001"/>
    <n v="356587499"/>
    <n v="32.805"/>
    <n v="28.384"/>
    <n v="199676389.57699999"/>
    <n v="59.112000000000002"/>
    <n v="50.688000000000002"/>
    <n v="746"/>
    <n v="63091409.090000004"/>
    <n v="22164100"/>
    <n v="26.053999999999998"/>
    <n v="20.64"/>
    <n v="13022377.26"/>
    <n v="41.755000000000003"/>
    <n v="35.130000000000003"/>
    <n v="16029"/>
    <n v="766581473.67699897"/>
    <n v="378751599"/>
    <n v="32.045000000000002"/>
    <n v="27.745999999999999"/>
    <n v="212698766.83700001"/>
    <n v="57.155999999999999"/>
    <n v="49.408000000000001"/>
    <m/>
    <n v="429787540"/>
  </r>
  <r>
    <x v="0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0"/>
    <e v="#N/A"/>
    <x v="0"/>
    <e v="#N/A"/>
    <e v="#N/A"/>
    <x v="0"/>
    <x v="87"/>
    <n v="3341800000"/>
    <n v="694800000"/>
    <n v="4036600000"/>
    <n v="49934"/>
    <n v="2067256044.8299999"/>
    <n v="995968100"/>
    <n v="28.495999999999999"/>
    <n v="24.579000000000001"/>
    <n v="508114588.75999999"/>
    <n v="61.860999999999997"/>
    <n v="48.177999999999997"/>
    <n v="4389"/>
    <n v="356082062.72299999"/>
    <n v="124010908"/>
    <n v="25.536999999999999"/>
    <n v="21.138999999999999"/>
    <n v="75270434.702999994"/>
    <n v="51.25"/>
    <n v="34.826000000000001"/>
    <n v="54323"/>
    <n v="2423338107.553"/>
    <n v="1119979008"/>
    <n v="27.986999999999998"/>
    <n v="24.074000000000002"/>
    <n v="583385023.46300006"/>
    <n v="60.033999999999999"/>
    <n v="46.216000000000001"/>
    <m/>
    <n v="1129723242"/>
  </r>
  <r>
    <x v="0"/>
    <e v="#N/A"/>
    <x v="0"/>
    <e v="#N/A"/>
    <e v="#N/A"/>
    <x v="0"/>
    <x v="88"/>
    <n v="3341800000"/>
    <n v="694800000"/>
    <n v="4036600000"/>
    <n v="49934"/>
    <n v="2067256044.8299999"/>
    <n v="995968100"/>
    <n v="28.496334010413499"/>
    <n v="24.579180214794501"/>
    <n v="508114588.75999999"/>
    <n v="61.860555533844"/>
    <n v="48.178265217354898"/>
    <n v="4389"/>
    <n v="356082062.72299999"/>
    <n v="124010908"/>
    <n v="25.536874284686199"/>
    <n v="21.138507828054699"/>
    <n v="75270434.702999994"/>
    <n v="51.249577248560698"/>
    <n v="34.826496749562303"/>
    <n v="54323"/>
    <n v="2423338107.553"/>
    <n v="1119979008"/>
    <n v="27.9869368401625"/>
    <n v="24.073612412759001"/>
    <n v="583385023.46300006"/>
    <n v="60.034140305033901"/>
    <n v="46.216374203388099"/>
    <m/>
    <n v="1129720692.4899993"/>
  </r>
  <r>
    <x v="2"/>
    <e v="#N/A"/>
    <x v="0"/>
    <e v="#N/A"/>
    <e v="#N/A"/>
    <x v="0"/>
    <x v="89"/>
    <m/>
    <s v="Last Sales 202004 :   ----  m.akhlis -- 01-Apr-2020 09:18:41"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92"/>
    <s v="  :  "/>
    <s v="062 (STATIONERY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s v="M6B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s v="M6BRS67"/>
    <x v="2"/>
    <s v="RS67"/>
    <s v="JABAR"/>
    <x v="1"/>
    <x v="2"/>
    <n v="10000000"/>
    <n v="10000000"/>
    <n v="20000000"/>
    <n v="296"/>
    <n v="4646386.3650000002"/>
    <n v="171075"/>
    <n v="18.373999999999999"/>
    <n v="29.167999999999999"/>
    <n v="1355238.915"/>
    <n v="46.463999999999999"/>
    <n v="3.6819999999999999"/>
    <n v="69"/>
    <n v="742272.72699999996"/>
    <n v="0"/>
    <n v="18.373999999999999"/>
    <n v="22.323"/>
    <n v="165697.72700000001"/>
    <n v="7.423"/>
    <n v="0"/>
    <n v="365"/>
    <n v="5388659.0920000002"/>
    <n v="171075"/>
    <n v="18.373999999999999"/>
    <n v="28.225000000000001"/>
    <n v="1520936.642"/>
    <n v="26.943000000000001"/>
    <n v="3.1749999999999998"/>
    <s v="'27-03-2020"/>
    <n v="3674800"/>
  </r>
  <r>
    <x v="2"/>
    <s v="M6BS002"/>
    <x v="3"/>
    <s v="S002"/>
    <s v="JBDTBK"/>
    <x v="2"/>
    <x v="3"/>
    <n v="30000000"/>
    <n v="20000000"/>
    <n v="50000000"/>
    <n v="515"/>
    <n v="8546463.6319999993"/>
    <n v="1102390"/>
    <n v="30.111000000000001"/>
    <n v="35.313000000000002"/>
    <n v="3018037.952"/>
    <n v="28.488"/>
    <n v="12.898999999999999"/>
    <n v="962"/>
    <n v="11000409.09"/>
    <n v="0"/>
    <n v="25.931000000000001"/>
    <n v="22.152999999999999"/>
    <n v="2436940.4500000002"/>
    <n v="55.002000000000002"/>
    <n v="0"/>
    <n v="1477"/>
    <n v="19546872.721999999"/>
    <n v="1102390"/>
    <n v="28.439"/>
    <n v="27.907"/>
    <n v="5454978.4019999998"/>
    <n v="39.094000000000001"/>
    <n v="5.64"/>
    <s v="'24-03-2020"/>
    <n v="14219500"/>
  </r>
  <r>
    <x v="2"/>
    <s v="M6BS010"/>
    <x v="3"/>
    <s v="S010"/>
    <s v="JBDTBK"/>
    <x v="3"/>
    <x v="4"/>
    <n v="70000000"/>
    <n v="0"/>
    <n v="70000000"/>
    <n v="1833"/>
    <n v="29001072.737"/>
    <n v="2392720"/>
    <n v="33.942"/>
    <n v="35.061999999999998"/>
    <n v="10168474.127"/>
    <n v="41.43"/>
    <n v="8.25"/>
    <n v="38"/>
    <n v="308545.45500000002"/>
    <n v="0"/>
    <n v="0"/>
    <n v="23"/>
    <n v="70965.455000000002"/>
    <n v="0"/>
    <n v="0"/>
    <n v="1871"/>
    <n v="29309618.192000002"/>
    <n v="2392720"/>
    <n v="33.942"/>
    <n v="34.935000000000002"/>
    <n v="10239439.582"/>
    <n v="41.871000000000002"/>
    <n v="8.1639999999999997"/>
    <s v="'31-03-2020"/>
    <n v="23759400"/>
  </r>
  <r>
    <x v="2"/>
    <s v="M6BS011"/>
    <x v="3"/>
    <s v="S011"/>
    <s v="JBDTBK"/>
    <x v="4"/>
    <x v="5"/>
    <n v="30700000"/>
    <n v="0"/>
    <n v="30700000"/>
    <n v="229"/>
    <n v="3942704.5440000002"/>
    <n v="510725"/>
    <n v="18.373999999999999"/>
    <n v="32.904000000000003"/>
    <n v="1297312.524"/>
    <n v="12.843"/>
    <n v="12.954000000000001"/>
    <n v="1281"/>
    <n v="14117136.364"/>
    <n v="0"/>
    <n v="0"/>
    <n v="22.02"/>
    <n v="3108661.3640000001"/>
    <n v="0"/>
    <n v="0"/>
    <n v="1510"/>
    <n v="18059840.908"/>
    <n v="510725"/>
    <n v="18.373999999999999"/>
    <n v="24.396999999999998"/>
    <n v="4405973.8880000003"/>
    <n v="58.826999999999998"/>
    <n v="2.8279999999999998"/>
    <s v="'30-03-2020"/>
    <n v="5640818"/>
  </r>
  <r>
    <x v="2"/>
    <s v="M6BS013"/>
    <x v="3"/>
    <s v="S013"/>
    <s v="JBDTBK"/>
    <x v="5"/>
    <x v="6"/>
    <n v="10500000"/>
    <n v="21000000"/>
    <n v="31500000"/>
    <n v="518"/>
    <n v="7378704.5470000003"/>
    <n v="402925"/>
    <n v="38.093000000000004"/>
    <n v="31.196999999999999"/>
    <n v="2301958.767"/>
    <n v="70.272999999999996"/>
    <n v="5.4610000000000003"/>
    <n v="1367"/>
    <n v="13134500"/>
    <n v="0"/>
    <n v="28.451000000000001"/>
    <n v="21.454999999999998"/>
    <n v="2818015"/>
    <n v="62.545000000000002"/>
    <n v="0"/>
    <n v="1885"/>
    <n v="20513204.546999998"/>
    <n v="402925"/>
    <n v="31.664999999999999"/>
    <n v="24.959"/>
    <n v="5119973.767"/>
    <n v="65.120999999999995"/>
    <n v="1.964"/>
    <s v="'30-03-2020"/>
    <n v="9974475"/>
  </r>
  <r>
    <x v="2"/>
    <s v="M6BS014"/>
    <x v="3"/>
    <s v="S014"/>
    <s v="JBDTBK"/>
    <x v="6"/>
    <x v="7"/>
    <n v="30000000"/>
    <n v="0"/>
    <n v="30000000"/>
    <n v="891"/>
    <n v="16742704.551000001"/>
    <n v="2426125"/>
    <n v="33.915999999999997"/>
    <n v="28.972999999999999"/>
    <n v="4850845.3810000001"/>
    <n v="55.808999999999997"/>
    <n v="14.491"/>
    <n v="246"/>
    <n v="1962363.6359999999"/>
    <n v="0"/>
    <n v="0"/>
    <n v="23.125"/>
    <n v="453806.36599999998"/>
    <n v="0"/>
    <n v="0"/>
    <n v="1137"/>
    <n v="18705068.186999999"/>
    <n v="2426125"/>
    <n v="33.915999999999997"/>
    <n v="28.359000000000002"/>
    <n v="5304651.7470000004"/>
    <n v="62.35"/>
    <n v="12.97"/>
    <s v="'31-03-2020"/>
    <n v="10174799.999999998"/>
  </r>
  <r>
    <x v="2"/>
    <s v="M6BS015"/>
    <x v="3"/>
    <s v="S015"/>
    <s v="JBDTBK"/>
    <x v="7"/>
    <x v="8"/>
    <n v="10000000"/>
    <n v="30000000"/>
    <n v="40000000"/>
    <n v="666"/>
    <n v="7366763.6380000003"/>
    <n v="2265060"/>
    <n v="25.416"/>
    <n v="22.387"/>
    <n v="1649190.1880000001"/>
    <n v="73.668000000000006"/>
    <n v="30.747"/>
    <n v="1025"/>
    <n v="10260418.182"/>
    <n v="0"/>
    <n v="24.742999999999999"/>
    <n v="20.189"/>
    <n v="2071448.182"/>
    <n v="34.201000000000001"/>
    <n v="0"/>
    <n v="1691"/>
    <n v="17627181.82"/>
    <n v="2265060"/>
    <n v="24.911000000000001"/>
    <n v="21.106999999999999"/>
    <n v="3720638.37"/>
    <n v="44.067999999999998"/>
    <n v="12.85"/>
    <s v="'31-03-2020"/>
    <n v="9964400"/>
  </r>
  <r>
    <x v="2"/>
    <s v="M6BS020"/>
    <x v="3"/>
    <s v="S020"/>
    <s v="JBDTBK"/>
    <x v="8"/>
    <x v="9"/>
    <n v="20000000"/>
    <n v="10000000"/>
    <n v="30000000"/>
    <n v="538"/>
    <n v="8533031.8230000008"/>
    <n v="1642865"/>
    <n v="30.053000000000001"/>
    <n v="26.716999999999999"/>
    <n v="2279730.5729999999"/>
    <n v="42.664999999999999"/>
    <n v="19.253"/>
    <n v="1129"/>
    <n v="12185454.546"/>
    <n v="2000"/>
    <n v="27.850999999999999"/>
    <n v="20.782"/>
    <n v="2532334.5460000001"/>
    <n v="121.855"/>
    <n v="1.6E-2"/>
    <n v="1667"/>
    <n v="20718486.368999999"/>
    <n v="1644865"/>
    <n v="29.318999999999999"/>
    <n v="23.225999999999999"/>
    <n v="4812065.1189999999"/>
    <n v="69.061999999999998"/>
    <n v="7.9390000000000001"/>
    <s v="'31-03-2020"/>
    <n v="8795700"/>
  </r>
  <r>
    <x v="2"/>
    <s v="M6BS021"/>
    <x v="3"/>
    <s v="S021"/>
    <s v="JBDTBK"/>
    <x v="9"/>
    <x v="10"/>
    <n v="10000000"/>
    <n v="0"/>
    <n v="10000000"/>
    <n v="337"/>
    <n v="5079854.5480000004"/>
    <n v="939660"/>
    <n v="18.373999999999999"/>
    <n v="31.684999999999999"/>
    <n v="1609552.1780000001"/>
    <n v="50.798999999999999"/>
    <n v="18.498000000000001"/>
    <n v="188"/>
    <n v="2078545.4539999999"/>
    <n v="0"/>
    <n v="0"/>
    <n v="23.420999999999999"/>
    <n v="486810.90399999998"/>
    <n v="0"/>
    <n v="0"/>
    <n v="525"/>
    <n v="7158400.0020000003"/>
    <n v="939660"/>
    <n v="18.373999999999999"/>
    <n v="29.285"/>
    <n v="2096363.0819999999"/>
    <n v="71.584000000000003"/>
    <n v="13.127000000000001"/>
    <s v="'31-03-2020"/>
    <n v="1837400"/>
  </r>
  <r>
    <x v="2"/>
    <s v="M6BS022"/>
    <x v="3"/>
    <s v="S022"/>
    <s v="JBDTBK"/>
    <x v="10"/>
    <x v="11"/>
    <n v="31500000"/>
    <n v="42000000"/>
    <n v="73500000"/>
    <n v="865"/>
    <n v="12928295.455"/>
    <n v="700175"/>
    <n v="35.201999999999998"/>
    <n v="34.524999999999999"/>
    <n v="4463471.3650000002"/>
    <n v="41.042000000000002"/>
    <n v="5.4160000000000004"/>
    <n v="1747"/>
    <n v="22165263.636"/>
    <n v="0"/>
    <n v="26.59"/>
    <n v="21.696000000000002"/>
    <n v="4809053.6359999999"/>
    <n v="52.774000000000001"/>
    <n v="0"/>
    <n v="2612"/>
    <n v="35093559.090999998"/>
    <n v="700175"/>
    <n v="30.280999999999999"/>
    <n v="26.422000000000001"/>
    <n v="9272525.0010000002"/>
    <n v="47.746000000000002"/>
    <n v="1.9950000000000001"/>
    <s v="'31-03-2020"/>
    <n v="22256535"/>
  </r>
  <r>
    <x v="2"/>
    <s v="M6BS026"/>
    <x v="3"/>
    <s v="S026"/>
    <s v="JBDTBK"/>
    <x v="11"/>
    <x v="12"/>
    <n v="0"/>
    <n v="0"/>
    <n v="0"/>
    <n v="21"/>
    <n v="227909.092"/>
    <n v="0"/>
    <n v="0"/>
    <n v="7.859"/>
    <n v="17911.401999999998"/>
    <n v="0"/>
    <n v="0"/>
    <n v="112"/>
    <n v="1204090.909"/>
    <n v="0"/>
    <n v="0"/>
    <n v="22.783000000000001"/>
    <n v="274327.26899999997"/>
    <n v="0"/>
    <n v="0"/>
    <n v="133"/>
    <n v="1432000.0009999999"/>
    <n v="0"/>
    <n v="0"/>
    <n v="20.408000000000001"/>
    <n v="292238.67099999997"/>
    <n v="0"/>
    <n v="0"/>
    <s v="'29-03-2020"/>
    <n v="0"/>
  </r>
  <r>
    <x v="2"/>
    <s v="M6BS029"/>
    <x v="3"/>
    <s v="S029"/>
    <s v="JBDTBK"/>
    <x v="12"/>
    <x v="13"/>
    <n v="60000000"/>
    <n v="0"/>
    <n v="60000000"/>
    <n v="1085"/>
    <n v="18823922.723000001"/>
    <n v="2630285"/>
    <n v="33.423000000000002"/>
    <n v="33.121000000000002"/>
    <n v="6234642.8030000003"/>
    <n v="31.373000000000001"/>
    <n v="13.973000000000001"/>
    <n v="188"/>
    <n v="1920818.1810000001"/>
    <n v="0"/>
    <n v="0"/>
    <n v="22.821000000000002"/>
    <n v="438358.21100000001"/>
    <n v="0"/>
    <n v="0"/>
    <n v="1273"/>
    <n v="20744740.903999999"/>
    <n v="2630285"/>
    <n v="33.423000000000002"/>
    <n v="32.167000000000002"/>
    <n v="6673001.0140000004"/>
    <n v="34.575000000000003"/>
    <n v="12.679"/>
    <s v="'31-03-2020"/>
    <n v="20053800"/>
  </r>
  <r>
    <x v="2"/>
    <s v="M6BS031"/>
    <x v="3"/>
    <s v="S031"/>
    <s v="JBDTBK"/>
    <x v="13"/>
    <x v="14"/>
    <n v="0"/>
    <n v="0"/>
    <n v="0"/>
    <n v="10"/>
    <n v="74000"/>
    <n v="0"/>
    <n v="0"/>
    <n v="-178.20699999999999"/>
    <n v="-131873.53"/>
    <n v="0"/>
    <n v="0"/>
    <n v="170"/>
    <n v="2116636.3640000001"/>
    <n v="0"/>
    <n v="0"/>
    <n v="22.811"/>
    <n v="482826.35399999999"/>
    <n v="0"/>
    <n v="0"/>
    <n v="180"/>
    <n v="2190636.3640000001"/>
    <n v="0"/>
    <n v="0"/>
    <n v="16.021000000000001"/>
    <n v="350952.82400000002"/>
    <n v="0"/>
    <n v="0"/>
    <s v="'28-03-2020"/>
    <n v="0"/>
  </r>
  <r>
    <x v="2"/>
    <s v="M6BS032"/>
    <x v="3"/>
    <s v="S032"/>
    <s v="JBDTBK"/>
    <x v="14"/>
    <x v="15"/>
    <n v="40000000"/>
    <n v="0"/>
    <n v="40000000"/>
    <n v="817"/>
    <n v="12976259.092"/>
    <n v="1110815"/>
    <n v="18.373999999999999"/>
    <n v="39.908000000000001"/>
    <n v="5178530.5219999999"/>
    <n v="32.441000000000003"/>
    <n v="8.56"/>
    <n v="1358"/>
    <n v="15421909.092"/>
    <n v="0"/>
    <n v="0"/>
    <n v="21.638999999999999"/>
    <n v="3337119.0920000002"/>
    <n v="0"/>
    <n v="0"/>
    <n v="2175"/>
    <n v="28398168.184"/>
    <n v="1110815"/>
    <n v="18.373999999999999"/>
    <n v="29.986999999999998"/>
    <n v="8515649.6140000001"/>
    <n v="70.995000000000005"/>
    <n v="3.9119999999999999"/>
    <s v="'31-03-2020"/>
    <n v="7349600"/>
  </r>
  <r>
    <x v="2"/>
    <s v="M6BS033"/>
    <x v="3"/>
    <s v="S033"/>
    <s v="JBDTBK"/>
    <x v="15"/>
    <x v="16"/>
    <n v="0"/>
    <n v="0"/>
    <n v="0"/>
    <n v="227"/>
    <n v="3139727.273"/>
    <n v="15500"/>
    <n v="0"/>
    <n v="15.888"/>
    <n v="498843.95299999998"/>
    <n v="0"/>
    <n v="0.49399999999999999"/>
    <n v="156"/>
    <n v="1655181.818"/>
    <n v="0"/>
    <n v="0"/>
    <n v="23"/>
    <n v="380691.81800000003"/>
    <n v="0"/>
    <n v="0"/>
    <n v="383"/>
    <n v="4794909.091"/>
    <n v="15500"/>
    <n v="0"/>
    <n v="18.343"/>
    <n v="879535.77099999995"/>
    <n v="0"/>
    <n v="0.32300000000000001"/>
    <s v="'31-03-2020"/>
    <n v="0"/>
  </r>
  <r>
    <x v="2"/>
    <s v="M6BS034"/>
    <x v="2"/>
    <s v="S034"/>
    <s v="JBDTBK"/>
    <x v="16"/>
    <x v="17"/>
    <n v="20000000"/>
    <n v="50000000"/>
    <n v="70000000"/>
    <n v="700"/>
    <n v="10900081.822000001"/>
    <n v="1850510"/>
    <n v="27.712"/>
    <n v="27.741"/>
    <n v="3023779.182"/>
    <n v="54.5"/>
    <n v="16.977"/>
    <n v="2341"/>
    <n v="26931990.907000002"/>
    <n v="2250"/>
    <n v="26.120999999999999"/>
    <n v="19.3"/>
    <n v="5197930.0470000003"/>
    <n v="53.863999999999997"/>
    <n v="8.0000000000000002E-3"/>
    <n v="3041"/>
    <n v="37832072.729000002"/>
    <n v="1852760"/>
    <n v="26.574999999999999"/>
    <n v="21.731999999999999"/>
    <n v="8221709.2290000003"/>
    <n v="54.045999999999999"/>
    <n v="4.8970000000000002"/>
    <s v="'31-03-2020"/>
    <n v="18602500"/>
  </r>
  <r>
    <x v="2"/>
    <s v="M6BS035"/>
    <x v="2"/>
    <s v="S035"/>
    <s v="JBDTBK"/>
    <x v="17"/>
    <x v="18"/>
    <n v="20000000"/>
    <n v="0"/>
    <n v="20000000"/>
    <n v="295"/>
    <n v="5201827.273"/>
    <n v="927490"/>
    <n v="18.373999999999999"/>
    <n v="25.588999999999999"/>
    <n v="1331076.8929999999"/>
    <n v="26.009"/>
    <n v="17.829999999999998"/>
    <n v="352"/>
    <n v="6368090.909"/>
    <n v="88200"/>
    <n v="0"/>
    <n v="21.407"/>
    <n v="1363213.649"/>
    <n v="0"/>
    <n v="1.385"/>
    <n v="647"/>
    <n v="11569918.182"/>
    <n v="1015690"/>
    <n v="18.373999999999999"/>
    <n v="23.286999999999999"/>
    <n v="2694290.5419999999"/>
    <n v="57.85"/>
    <n v="8.7789999999999999"/>
    <s v="'31-03-2020"/>
    <n v="3674800"/>
  </r>
  <r>
    <x v="2"/>
    <s v="M6BS036"/>
    <x v="3"/>
    <s v="S036"/>
    <s v="JBDTBK"/>
    <x v="18"/>
    <x v="19"/>
    <n v="10000000"/>
    <n v="0"/>
    <n v="10000000"/>
    <n v="3"/>
    <n v="18000"/>
    <n v="0"/>
    <n v="18.373999999999999"/>
    <n v="-12.89"/>
    <n v="-2320.1999999999998"/>
    <n v="0.18"/>
    <n v="0"/>
    <n v="1148"/>
    <n v="12348567.272"/>
    <n v="5000"/>
    <n v="0"/>
    <n v="21.219000000000001"/>
    <n v="2620210.702"/>
    <n v="0"/>
    <n v="0.04"/>
    <n v="1151"/>
    <n v="12366567.272"/>
    <n v="5000"/>
    <n v="18.373999999999999"/>
    <n v="21.169"/>
    <n v="2617890.5019999999"/>
    <n v="123.666"/>
    <n v="0.04"/>
    <s v="'31-03-2020"/>
    <n v="1837400"/>
  </r>
  <r>
    <x v="2"/>
    <s v="M6BS037"/>
    <x v="2"/>
    <s v="S037"/>
    <s v="JBDTBK"/>
    <x v="19"/>
    <x v="20"/>
    <n v="10000000"/>
    <n v="0"/>
    <n v="10000000"/>
    <n v="330"/>
    <n v="5684877.2800000003"/>
    <n v="1382635"/>
    <n v="18.373999999999999"/>
    <n v="31.788"/>
    <n v="1807129.91"/>
    <n v="56.848999999999997"/>
    <n v="24.321000000000002"/>
    <n v="99"/>
    <n v="748272.72699999996"/>
    <n v="0"/>
    <n v="0"/>
    <n v="23.363"/>
    <n v="174820.90700000001"/>
    <n v="0"/>
    <n v="0"/>
    <n v="429"/>
    <n v="6433150.0070000002"/>
    <n v="1382635"/>
    <n v="18.373999999999999"/>
    <n v="30.808"/>
    <n v="1981950.817"/>
    <n v="64.331999999999994"/>
    <n v="21.492000000000001"/>
    <s v="'31-03-2020"/>
    <n v="1837400"/>
  </r>
  <r>
    <x v="2"/>
    <s v="M6BS038"/>
    <x v="3"/>
    <s v="S038"/>
    <s v="JBDTBK"/>
    <x v="20"/>
    <x v="21"/>
    <n v="10000000"/>
    <n v="10000000"/>
    <n v="20000000"/>
    <n v="264"/>
    <n v="4197977.2769999998"/>
    <n v="592525"/>
    <n v="18.373999999999999"/>
    <n v="28.481999999999999"/>
    <n v="1195676.8970000001"/>
    <n v="41.98"/>
    <n v="14.115"/>
    <n v="655"/>
    <n v="7051863.6370000001"/>
    <n v="5500"/>
    <n v="18.373999999999999"/>
    <n v="21.163"/>
    <n v="1492368.6370000001"/>
    <n v="70.519000000000005"/>
    <n v="7.8E-2"/>
    <n v="919"/>
    <n v="11249840.914000001"/>
    <n v="598025"/>
    <n v="18.373999999999999"/>
    <n v="23.893999999999998"/>
    <n v="2688045.534"/>
    <n v="56.249000000000002"/>
    <n v="5.3159999999999998"/>
    <s v="'31-03-2020"/>
    <n v="3674800"/>
  </r>
  <r>
    <x v="2"/>
    <s v="M6BS039"/>
    <x v="3"/>
    <s v="S039"/>
    <s v="JATENG"/>
    <x v="21"/>
    <x v="22"/>
    <n v="10000000"/>
    <n v="30000000"/>
    <n v="40000000"/>
    <n v="296"/>
    <n v="5863704.5489999996"/>
    <n v="1712525"/>
    <n v="28.402999999999999"/>
    <n v="29.036999999999999"/>
    <n v="1702641.3189999999"/>
    <n v="58.637"/>
    <n v="29.206"/>
    <n v="1259"/>
    <n v="17471445.456"/>
    <n v="0"/>
    <n v="26.904"/>
    <n v="17.724"/>
    <n v="3096600.4559999998"/>
    <n v="58.238"/>
    <n v="0"/>
    <n v="1555"/>
    <n v="23335150.004999999"/>
    <n v="1712525"/>
    <n v="27.279"/>
    <n v="20.567"/>
    <n v="4799241.7750000004"/>
    <n v="58.338000000000001"/>
    <n v="7.3390000000000004"/>
    <s v="'31-03-2020"/>
    <n v="10911600"/>
  </r>
  <r>
    <x v="2"/>
    <s v="M6BS040"/>
    <x v="2"/>
    <s v="S040"/>
    <s v="JBDTBK"/>
    <x v="22"/>
    <x v="23"/>
    <n v="20000000"/>
    <n v="30000000"/>
    <n v="50000000"/>
    <n v="379"/>
    <n v="6445663.6370000001"/>
    <n v="1262570"/>
    <n v="29.106000000000002"/>
    <n v="27.475999999999999"/>
    <n v="1771025.517"/>
    <n v="32.228000000000002"/>
    <n v="19.588000000000001"/>
    <n v="1455"/>
    <n v="17254490.908"/>
    <n v="0"/>
    <n v="27.329000000000001"/>
    <n v="21.751000000000001"/>
    <n v="3752967.7280000001"/>
    <n v="57.515000000000001"/>
    <n v="0"/>
    <n v="1834"/>
    <n v="23700154.545000002"/>
    <n v="1262570"/>
    <n v="28.04"/>
    <n v="23.308"/>
    <n v="5523993.2450000001"/>
    <n v="47.4"/>
    <n v="5.327"/>
    <s v="'31-03-2020"/>
    <n v="14020000"/>
  </r>
  <r>
    <x v="2"/>
    <s v="M6BS043"/>
    <x v="3"/>
    <s v="S043"/>
    <s v="JBDTBK"/>
    <x v="23"/>
    <x v="24"/>
    <n v="10500000"/>
    <n v="0"/>
    <n v="10500000"/>
    <n v="254"/>
    <n v="3929727.2760000001"/>
    <n v="489600"/>
    <n v="18.373999999999999"/>
    <n v="25.683"/>
    <n v="1009268.246"/>
    <n v="37.426000000000002"/>
    <n v="12.459"/>
    <n v="33"/>
    <n v="540727.27300000004"/>
    <n v="0"/>
    <n v="0"/>
    <n v="18.172999999999998"/>
    <n v="98267.273000000001"/>
    <n v="0"/>
    <n v="0"/>
    <n v="287"/>
    <n v="4470454.5489999996"/>
    <n v="489600"/>
    <n v="18.373999999999999"/>
    <n v="24.774999999999999"/>
    <n v="1107535.5190000001"/>
    <n v="42.576000000000001"/>
    <n v="10.952"/>
    <s v="'31-03-2020"/>
    <n v="1929270"/>
  </r>
  <r>
    <x v="2"/>
    <s v="M6BS047"/>
    <x v="2"/>
    <s v="S047"/>
    <s v="JBDTBK"/>
    <x v="24"/>
    <x v="25"/>
    <n v="30000000"/>
    <n v="0"/>
    <n v="30000000"/>
    <n v="1083"/>
    <n v="15897463.639"/>
    <n v="1717390"/>
    <n v="18.373999999999999"/>
    <n v="32.378"/>
    <n v="5147305.4790000003"/>
    <n v="52.991999999999997"/>
    <n v="10.803000000000001"/>
    <n v="86"/>
    <n v="1220227.274"/>
    <n v="0"/>
    <n v="0"/>
    <n v="23.068000000000001"/>
    <n v="281481.82400000002"/>
    <n v="0"/>
    <n v="0"/>
    <n v="1169"/>
    <n v="17117690.912999999"/>
    <n v="1717390"/>
    <n v="18.373999999999999"/>
    <n v="31.713999999999999"/>
    <n v="5428787.3030000003"/>
    <n v="57.058999999999997"/>
    <n v="10.032999999999999"/>
    <s v="'31-03-2020"/>
    <n v="5512200"/>
  </r>
  <r>
    <x v="2"/>
    <s v="M6BS049"/>
    <x v="2"/>
    <s v="S049"/>
    <s v="JBDTBK"/>
    <x v="25"/>
    <x v="26"/>
    <n v="10500000"/>
    <n v="21000000"/>
    <n v="31500000"/>
    <n v="650"/>
    <n v="9572522.7259999998"/>
    <n v="1279225"/>
    <n v="25.641999999999999"/>
    <n v="30.027999999999999"/>
    <n v="2874481.0159999998"/>
    <n v="91.167000000000002"/>
    <n v="13.364000000000001"/>
    <n v="1013"/>
    <n v="10476799.999"/>
    <n v="0"/>
    <n v="25.641999999999999"/>
    <n v="21.135000000000002"/>
    <n v="2214319.9989999998"/>
    <n v="49.89"/>
    <n v="0"/>
    <n v="1663"/>
    <n v="20049322.725000001"/>
    <n v="1279225"/>
    <n v="25.641999999999999"/>
    <n v="25.381"/>
    <n v="5088801.0149999997"/>
    <n v="63.649000000000001"/>
    <n v="6.38"/>
    <s v="'31-03-2020"/>
    <n v="8077230"/>
  </r>
  <r>
    <x v="2"/>
    <s v="M6BS068"/>
    <x v="3"/>
    <s v="S068"/>
    <s v="JBDTBK"/>
    <x v="26"/>
    <x v="27"/>
    <n v="10000000"/>
    <n v="0"/>
    <n v="10000000"/>
    <n v="154"/>
    <n v="2907840.9160000002"/>
    <n v="341375"/>
    <n v="18.373999999999999"/>
    <n v="27.625"/>
    <n v="803284.40599999996"/>
    <n v="29.077999999999999"/>
    <n v="11.74"/>
    <n v="147"/>
    <n v="1894000"/>
    <n v="0"/>
    <n v="0"/>
    <n v="21.466999999999999"/>
    <n v="406578.2"/>
    <n v="0"/>
    <n v="0"/>
    <n v="301"/>
    <n v="4801840.9160000002"/>
    <n v="341375"/>
    <n v="18.373999999999999"/>
    <n v="25.196000000000002"/>
    <n v="1209862.6059999999"/>
    <n v="48.018000000000001"/>
    <n v="7.109"/>
    <s v="'30-03-2020"/>
    <n v="1837400"/>
  </r>
  <r>
    <x v="2"/>
    <s v="M6BS071"/>
    <x v="2"/>
    <s v="S071"/>
    <s v="JBDTBK"/>
    <x v="27"/>
    <x v="28"/>
    <n v="20400000"/>
    <n v="81600000"/>
    <n v="102000000"/>
    <n v="2300"/>
    <n v="17466368.177999999"/>
    <n v="2404795"/>
    <n v="26.001000000000001"/>
    <n v="25.969000000000001"/>
    <n v="4535842.8679999998"/>
    <n v="85.619"/>
    <n v="13.768000000000001"/>
    <n v="2246"/>
    <n v="22989799.999000002"/>
    <n v="-1700"/>
    <n v="24.544"/>
    <n v="21.370999999999999"/>
    <n v="4913158.2089999998"/>
    <n v="28.173999999999999"/>
    <n v="-7.0000000000000001E-3"/>
    <n v="4546"/>
    <n v="40456168.177000001"/>
    <n v="2403095"/>
    <n v="24.835999999999999"/>
    <n v="23.356000000000002"/>
    <n v="9449001.0769999996"/>
    <n v="39.662999999999997"/>
    <n v="5.94"/>
    <s v="'27-03-2020"/>
    <n v="25332720"/>
  </r>
  <r>
    <x v="2"/>
    <s v="M6BS074"/>
    <x v="2"/>
    <s v="S074"/>
    <s v="JABAR"/>
    <x v="28"/>
    <x v="29"/>
    <n v="10000000"/>
    <n v="0"/>
    <n v="10000000"/>
    <n v="352"/>
    <n v="5010109.0959999999"/>
    <n v="1285980"/>
    <n v="18.373999999999999"/>
    <n v="29.62"/>
    <n v="1483978.456"/>
    <n v="50.100999999999999"/>
    <n v="25.667999999999999"/>
    <n v="3"/>
    <n v="17181.817999999999"/>
    <n v="0"/>
    <n v="0"/>
    <n v="23"/>
    <n v="3951.8180000000002"/>
    <n v="0"/>
    <n v="0"/>
    <n v="355"/>
    <n v="5027290.9139999999"/>
    <n v="1285980"/>
    <n v="18.373999999999999"/>
    <n v="29.597000000000001"/>
    <n v="1487930.274"/>
    <n v="50.273000000000003"/>
    <n v="25.58"/>
    <s v="'31-03-2020"/>
    <n v="1837400"/>
  </r>
  <r>
    <x v="2"/>
    <s v="M6BS075"/>
    <x v="2"/>
    <s v="S075"/>
    <s v="JABAR"/>
    <x v="29"/>
    <x v="30"/>
    <n v="10000000"/>
    <n v="10000000"/>
    <n v="20000000"/>
    <n v="379"/>
    <n v="5473736.3679999998"/>
    <n v="1131890"/>
    <n v="18.373999999999999"/>
    <n v="27.623999999999999"/>
    <n v="1512059.5179999999"/>
    <n v="54.737000000000002"/>
    <n v="20.678999999999998"/>
    <n v="23"/>
    <n v="3807181.818"/>
    <n v="0"/>
    <n v="18.373999999999999"/>
    <n v="5.0209999999999999"/>
    <n v="191160.91800000001"/>
    <n v="38.072000000000003"/>
    <n v="0"/>
    <n v="402"/>
    <n v="9280918.1860000007"/>
    <n v="1131890"/>
    <n v="18.373999999999999"/>
    <n v="18.352"/>
    <n v="1703220.436"/>
    <n v="46.405000000000001"/>
    <n v="12.196"/>
    <s v="'31-03-2020"/>
    <n v="3674800"/>
  </r>
  <r>
    <x v="2"/>
    <s v="M6BS102"/>
    <x v="3"/>
    <s v="S102"/>
    <s v="JBDTBK"/>
    <x v="30"/>
    <x v="31"/>
    <n v="70000000"/>
    <n v="30000000"/>
    <n v="100000000"/>
    <n v="2360"/>
    <n v="38036313.637999997"/>
    <n v="2316655"/>
    <n v="37.476999999999997"/>
    <n v="43.671999999999997"/>
    <n v="16611126.318"/>
    <n v="54.338000000000001"/>
    <n v="6.0910000000000002"/>
    <n v="865"/>
    <n v="14224663.638"/>
    <n v="0"/>
    <n v="27.582000000000001"/>
    <n v="21.164999999999999"/>
    <n v="3010688.6379999998"/>
    <n v="47.415999999999997"/>
    <n v="0"/>
    <n v="3225"/>
    <n v="52260977.276000001"/>
    <n v="2316655"/>
    <n v="34.509"/>
    <n v="37.545999999999999"/>
    <n v="19621814.956"/>
    <n v="52.261000000000003"/>
    <n v="4.4329999999999998"/>
    <s v="'31-03-2020"/>
    <n v="34509000"/>
  </r>
  <r>
    <x v="2"/>
    <s v="M6BS105"/>
    <x v="2"/>
    <s v="S105"/>
    <s v="JBDTBK"/>
    <x v="31"/>
    <x v="32"/>
    <n v="20000000"/>
    <n v="50000000"/>
    <n v="70000000"/>
    <n v="641"/>
    <n v="9870927.2789999992"/>
    <n v="1938080"/>
    <n v="28.157"/>
    <n v="27.763000000000002"/>
    <n v="2740427.2590000001"/>
    <n v="49.354999999999997"/>
    <n v="19.634"/>
    <n v="1523"/>
    <n v="17354897.454999998"/>
    <n v="0"/>
    <n v="27.22"/>
    <n v="19.696999999999999"/>
    <n v="3418318.2549999999"/>
    <n v="34.71"/>
    <n v="0"/>
    <n v="2164"/>
    <n v="27225824.734000001"/>
    <n v="1938080"/>
    <n v="27.488"/>
    <n v="22.620999999999999"/>
    <n v="6158745.5140000004"/>
    <n v="38.893999999999998"/>
    <n v="7.1189999999999998"/>
    <s v="'31-03-2020"/>
    <n v="19241600"/>
  </r>
  <r>
    <x v="2"/>
    <s v="M6BS107"/>
    <x v="3"/>
    <s v="S107"/>
    <s v="JBDTBK"/>
    <x v="32"/>
    <x v="33"/>
    <n v="0"/>
    <n v="0"/>
    <n v="0"/>
    <n v="12"/>
    <n v="109636.364"/>
    <n v="0"/>
    <n v="0"/>
    <n v="4.8630000000000004"/>
    <n v="5331.9440000000004"/>
    <n v="0"/>
    <n v="0"/>
    <n v="51"/>
    <n v="486545.45500000002"/>
    <n v="0"/>
    <n v="0"/>
    <n v="23.484000000000002"/>
    <n v="114260.02499999999"/>
    <n v="0"/>
    <n v="0"/>
    <n v="63"/>
    <n v="596181.81900000002"/>
    <n v="0"/>
    <n v="0"/>
    <n v="20.059999999999999"/>
    <n v="119591.969"/>
    <n v="0"/>
    <n v="0"/>
    <s v="'30-03-2020"/>
    <n v="0"/>
  </r>
  <r>
    <x v="2"/>
    <s v="M6BS109"/>
    <x v="3"/>
    <s v="S109"/>
    <s v="JBDTBK"/>
    <x v="33"/>
    <x v="34"/>
    <n v="0"/>
    <n v="0"/>
    <n v="0"/>
    <n v="304"/>
    <n v="3336999.9989999998"/>
    <n v="0"/>
    <n v="0"/>
    <n v="11.98"/>
    <n v="399780.65899999999"/>
    <n v="0"/>
    <n v="0"/>
    <n v="13"/>
    <n v="57090.909"/>
    <n v="0"/>
    <n v="0"/>
    <n v="23"/>
    <n v="13130.909"/>
    <n v="0"/>
    <n v="0"/>
    <n v="317"/>
    <n v="3394090.9079999998"/>
    <n v="0"/>
    <n v="0"/>
    <n v="12.166"/>
    <n v="412911.56800000003"/>
    <n v="0"/>
    <n v="0"/>
    <s v="'30-03-2020"/>
    <n v="0"/>
  </r>
  <r>
    <x v="2"/>
    <s v="M6BS114"/>
    <x v="2"/>
    <s v="S114"/>
    <s v="JBDTBK"/>
    <x v="34"/>
    <x v="35"/>
    <n v="10400000"/>
    <n v="20700000"/>
    <n v="31100000"/>
    <n v="513"/>
    <n v="5968454.5499999998"/>
    <n v="1500200"/>
    <n v="18.373999999999999"/>
    <n v="25.882999999999999"/>
    <n v="1544798.11"/>
    <n v="57.389000000000003"/>
    <n v="25.135000000000002"/>
    <n v="242"/>
    <n v="7614636.3629999999"/>
    <n v="0"/>
    <n v="18.373999999999999"/>
    <n v="19.972999999999999"/>
    <n v="1520881.8130000001"/>
    <n v="36.786000000000001"/>
    <n v="0"/>
    <n v="755"/>
    <n v="13583090.913000001"/>
    <n v="1500200"/>
    <n v="18.373999999999999"/>
    <n v="22.57"/>
    <n v="3065679.923"/>
    <n v="43.676000000000002"/>
    <n v="11.045"/>
    <s v="'30-03-2020"/>
    <n v="5714314"/>
  </r>
  <r>
    <x v="2"/>
    <s v="M6BS121"/>
    <x v="2"/>
    <s v="S121"/>
    <s v="JBDTBK"/>
    <x v="35"/>
    <x v="36"/>
    <n v="0"/>
    <n v="0"/>
    <n v="0"/>
    <n v="7"/>
    <n v="76309.092000000004"/>
    <n v="760"/>
    <n v="0"/>
    <n v="-17.256"/>
    <n v="-13167.737999999999"/>
    <n v="0"/>
    <n v="0.996"/>
    <n v="44"/>
    <n v="431818.18199999997"/>
    <n v="0"/>
    <n v="0"/>
    <n v="23"/>
    <n v="99318.182000000001"/>
    <n v="0"/>
    <n v="0"/>
    <n v="51"/>
    <n v="508127.27399999998"/>
    <n v="760"/>
    <n v="0"/>
    <n v="16.954999999999998"/>
    <n v="86150.444000000003"/>
    <n v="0"/>
    <n v="0.15"/>
    <s v="'30-03-2020"/>
    <n v="0"/>
  </r>
  <r>
    <x v="2"/>
    <s v="M6BS124"/>
    <x v="2"/>
    <s v="S124"/>
    <s v="JBDTBK"/>
    <x v="36"/>
    <x v="37"/>
    <n v="0"/>
    <n v="0"/>
    <n v="0"/>
    <n v="2"/>
    <n v="38181.817999999999"/>
    <n v="0"/>
    <n v="0"/>
    <n v="-23.213000000000001"/>
    <n v="-8863.1820000000007"/>
    <n v="0"/>
    <n v="0"/>
    <n v="1"/>
    <n v="10909.091"/>
    <n v="0"/>
    <n v="0"/>
    <n v="0"/>
    <n v="1E-3"/>
    <n v="0"/>
    <n v="0"/>
    <n v="3"/>
    <n v="49090.909"/>
    <n v="0"/>
    <n v="0"/>
    <n v="-18.055"/>
    <n v="-8863.1810000000005"/>
    <n v="0"/>
    <n v="0"/>
    <s v="'25-03-2020"/>
    <n v="0"/>
  </r>
  <r>
    <x v="2"/>
    <s v="M6BS125"/>
    <x v="2"/>
    <s v="S125"/>
    <s v="JBDTBK"/>
    <x v="37"/>
    <x v="38"/>
    <n v="30000000"/>
    <n v="40000000"/>
    <n v="70000000"/>
    <n v="833"/>
    <n v="12485322.728"/>
    <n v="1273945"/>
    <n v="32.847000000000001"/>
    <n v="29.82"/>
    <n v="3723166.7880000002"/>
    <n v="41.618000000000002"/>
    <n v="10.204000000000001"/>
    <n v="1798"/>
    <n v="19929181.818999998"/>
    <n v="0"/>
    <n v="26.545999999999999"/>
    <n v="21.529"/>
    <n v="4290651.8190000001"/>
    <n v="49.823"/>
    <n v="0"/>
    <n v="2631"/>
    <n v="32414504.546999998"/>
    <n v="1273945"/>
    <n v="29.245999999999999"/>
    <n v="24.722999999999999"/>
    <n v="8013818.6069999998"/>
    <n v="46.305999999999997"/>
    <n v="3.93"/>
    <s v="'31-03-2020"/>
    <n v="20472200"/>
  </r>
  <r>
    <x v="2"/>
    <s v="M6BS136"/>
    <x v="3"/>
    <s v="S136"/>
    <s v="JABAR"/>
    <x v="38"/>
    <x v="39"/>
    <n v="0"/>
    <n v="0"/>
    <n v="0"/>
    <n v="66"/>
    <n v="722181.82"/>
    <n v="0"/>
    <n v="0"/>
    <n v="42.923999999999999"/>
    <n v="309987.46000000002"/>
    <n v="0"/>
    <n v="0"/>
    <m/>
    <m/>
    <m/>
    <n v="0"/>
    <n v="0"/>
    <n v="0"/>
    <n v="0"/>
    <n v="0"/>
    <n v="66"/>
    <n v="722181.82"/>
    <n v="0"/>
    <n v="0"/>
    <n v="42.923999999999999"/>
    <n v="309987.46000000002"/>
    <n v="0"/>
    <n v="0"/>
    <s v="'22-03-2020"/>
    <n v="0"/>
  </r>
  <r>
    <x v="2"/>
    <e v="#N/A"/>
    <x v="0"/>
    <e v="#N/A"/>
    <e v="#N/A"/>
    <x v="0"/>
    <x v="40"/>
    <n v="684500000"/>
    <n v="506300000"/>
    <n v="1190800000"/>
    <n v="21025"/>
    <n v="308622027.34500003"/>
    <n v="39718470"/>
    <n v="27.946999999999999"/>
    <n v="31.850999999999999"/>
    <n v="98299684.245000005"/>
    <n v="45.087000000000003"/>
    <n v="12.87"/>
    <n v="25433"/>
    <n v="299503928.36299902"/>
    <n v="101250"/>
    <n v="25.498000000000001"/>
    <n v="20.748000000000001"/>
    <n v="62141336.383000001"/>
    <n v="59.155000000000001"/>
    <n v="3.4000000000000002E-2"/>
    <n v="46458"/>
    <n v="608125955.70799994"/>
    <n v="39819720"/>
    <n v="26.905999999999999"/>
    <n v="26.382999999999999"/>
    <n v="160441020.62799999"/>
    <n v="51.069000000000003"/>
    <n v="6.548"/>
    <m/>
    <n v="320396648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s v="M6BS046"/>
    <x v="3"/>
    <s v="S046"/>
    <s v="JABAR"/>
    <x v="39"/>
    <x v="42"/>
    <n v="10000000"/>
    <n v="0"/>
    <n v="10000000"/>
    <n v="13"/>
    <n v="90727.271999999997"/>
    <n v="0"/>
    <n v="18.373999999999999"/>
    <n v="-32.328000000000003"/>
    <n v="-29330.428"/>
    <n v="0.90700000000000003"/>
    <n v="0"/>
    <n v="632"/>
    <n v="9763129.0920000002"/>
    <n v="0"/>
    <n v="0"/>
    <n v="19.420999999999999"/>
    <n v="1896087.692"/>
    <n v="0"/>
    <n v="0"/>
    <n v="645"/>
    <n v="9853856.3640000001"/>
    <n v="0"/>
    <n v="18.373999999999999"/>
    <n v="18.943999999999999"/>
    <n v="1866757.264"/>
    <n v="98.539000000000001"/>
    <n v="0"/>
    <s v="'30-03-2020"/>
    <n v="1837400"/>
  </r>
  <r>
    <x v="2"/>
    <s v="M6BS061"/>
    <x v="2"/>
    <s v="S061"/>
    <s v="NTT"/>
    <x v="40"/>
    <x v="43"/>
    <n v="20000000"/>
    <n v="0"/>
    <n v="20000000"/>
    <n v="868"/>
    <n v="15777463.634"/>
    <n v="5696290"/>
    <n v="18.373999999999999"/>
    <n v="31.148"/>
    <n v="4914419.6739999996"/>
    <n v="78.887"/>
    <n v="36.103999999999999"/>
    <m/>
    <m/>
    <m/>
    <n v="0"/>
    <n v="0"/>
    <n v="0"/>
    <n v="0"/>
    <n v="0"/>
    <n v="868"/>
    <n v="15777463.634"/>
    <n v="5696290"/>
    <n v="18.373999999999999"/>
    <n v="31.148"/>
    <n v="4914419.6739999996"/>
    <n v="78.887"/>
    <n v="36.103999999999999"/>
    <s v="'31-03-2020"/>
    <n v="3674800"/>
  </r>
  <r>
    <x v="2"/>
    <s v="M6BS082"/>
    <x v="3"/>
    <s v="S082"/>
    <s v="BALI"/>
    <x v="41"/>
    <x v="44"/>
    <n v="18200000"/>
    <n v="0"/>
    <n v="18200000"/>
    <n v="803"/>
    <n v="8213799.9979999997"/>
    <n v="1585120"/>
    <n v="18.373999999999999"/>
    <n v="24.681000000000001"/>
    <n v="2027215.118"/>
    <n v="45.131"/>
    <n v="19.297999999999998"/>
    <n v="110"/>
    <n v="1308181.818"/>
    <n v="0"/>
    <n v="0"/>
    <n v="23"/>
    <n v="300881.81800000003"/>
    <n v="0"/>
    <n v="0"/>
    <n v="913"/>
    <n v="9521981.8159999996"/>
    <n v="1585120"/>
    <n v="18.373999999999999"/>
    <n v="24.45"/>
    <n v="2328096.9360000002"/>
    <n v="52.319000000000003"/>
    <n v="16.646999999999998"/>
    <s v="'31-03-2020"/>
    <n v="3344068"/>
  </r>
  <r>
    <x v="2"/>
    <s v="M6BS083"/>
    <x v="3"/>
    <s v="S083"/>
    <s v="JATIM"/>
    <x v="42"/>
    <x v="45"/>
    <n v="20000000"/>
    <n v="0"/>
    <n v="20000000"/>
    <n v="574"/>
    <n v="10528531.816"/>
    <n v="2075115"/>
    <n v="18.373999999999999"/>
    <n v="29.327999999999999"/>
    <n v="3087765.466"/>
    <n v="52.643000000000001"/>
    <n v="19.709"/>
    <n v="0"/>
    <n v="0"/>
    <n v="0"/>
    <n v="0"/>
    <n v="0"/>
    <n v="0"/>
    <n v="0"/>
    <n v="0"/>
    <n v="574"/>
    <n v="10528531.816"/>
    <n v="2075115"/>
    <n v="18.373999999999999"/>
    <n v="29.327999999999999"/>
    <n v="3087765.466"/>
    <n v="52.643000000000001"/>
    <n v="19.709"/>
    <s v="'31-03-2020"/>
    <n v="3674800"/>
  </r>
  <r>
    <x v="2"/>
    <s v="M6BS097"/>
    <x v="3"/>
    <s v="S097"/>
    <s v="JABAR"/>
    <x v="43"/>
    <x v="46"/>
    <n v="0"/>
    <n v="0"/>
    <n v="0"/>
    <n v="100"/>
    <n v="1603454.5460000001"/>
    <n v="0"/>
    <n v="0"/>
    <n v="3.4430000000000001"/>
    <n v="55201.256000000001"/>
    <n v="0"/>
    <n v="0"/>
    <n v="88"/>
    <n v="1788181.818"/>
    <n v="0"/>
    <n v="0"/>
    <n v="21.228000000000002"/>
    <n v="379590.908"/>
    <n v="0"/>
    <n v="0"/>
    <n v="188"/>
    <n v="3391636.3640000001"/>
    <n v="0"/>
    <n v="0"/>
    <n v="12.82"/>
    <n v="434792.16399999999"/>
    <n v="0"/>
    <n v="0"/>
    <s v="'29-03-2020"/>
    <n v="0"/>
  </r>
  <r>
    <x v="2"/>
    <s v="M6BS099"/>
    <x v="2"/>
    <s v="S099"/>
    <s v="JABAR"/>
    <x v="44"/>
    <x v="47"/>
    <n v="20000000"/>
    <n v="10000000"/>
    <n v="30000000"/>
    <n v="1290"/>
    <n v="17099568.184"/>
    <n v="2483275"/>
    <n v="29.358000000000001"/>
    <n v="30.920999999999999"/>
    <n v="5287409.7240000004"/>
    <n v="85.498000000000005"/>
    <n v="14.522"/>
    <n v="427"/>
    <n v="5900363.6380000003"/>
    <n v="0"/>
    <n v="25.832999999999998"/>
    <n v="23.471"/>
    <n v="1384874.608"/>
    <n v="59.003999999999998"/>
    <n v="0"/>
    <n v="1717"/>
    <n v="22999931.822000001"/>
    <n v="2483275"/>
    <n v="28.183"/>
    <n v="29.01"/>
    <n v="6672284.3320000004"/>
    <n v="76.665999999999997"/>
    <n v="10.797000000000001"/>
    <s v="'31-03-2020"/>
    <n v="8454900"/>
  </r>
  <r>
    <x v="2"/>
    <s v="M6BS100"/>
    <x v="3"/>
    <s v="S100"/>
    <s v="JABAR"/>
    <x v="45"/>
    <x v="48"/>
    <n v="10000000"/>
    <n v="0"/>
    <n v="10000000"/>
    <n v="426"/>
    <n v="6443586.3600000003"/>
    <n v="827655"/>
    <n v="18.373999999999999"/>
    <n v="29.533000000000001"/>
    <n v="1902957.73"/>
    <n v="64.436000000000007"/>
    <n v="12.845000000000001"/>
    <n v="119"/>
    <n v="1610568.182"/>
    <n v="6875"/>
    <n v="0"/>
    <n v="22.204999999999998"/>
    <n v="357622.73200000002"/>
    <n v="0"/>
    <n v="0.42699999999999999"/>
    <n v="545"/>
    <n v="8054154.5420000004"/>
    <n v="834530"/>
    <n v="18.373999999999999"/>
    <n v="28.067"/>
    <n v="2260580.4619999998"/>
    <n v="80.542000000000002"/>
    <n v="10.361000000000001"/>
    <s v="'30-03-2020"/>
    <n v="1837400"/>
  </r>
  <r>
    <x v="2"/>
    <s v="M6BS106"/>
    <x v="3"/>
    <s v="S106"/>
    <s v="JABAR"/>
    <x v="46"/>
    <x v="49"/>
    <n v="10000000"/>
    <n v="30000000"/>
    <n v="40000000"/>
    <n v="229"/>
    <n v="3435645.4569999999"/>
    <n v="652890"/>
    <n v="18.373999999999999"/>
    <n v="26.63"/>
    <n v="914918.99699999997"/>
    <n v="34.356000000000002"/>
    <n v="19.003"/>
    <n v="989"/>
    <n v="14141727.272"/>
    <n v="0"/>
    <n v="18.373999999999999"/>
    <n v="19.074999999999999"/>
    <n v="2697477.2719999999"/>
    <n v="47.139000000000003"/>
    <n v="0"/>
    <n v="1218"/>
    <n v="17577372.728999998"/>
    <n v="652890"/>
    <n v="18.373999999999999"/>
    <n v="20.550999999999998"/>
    <n v="3612396.2689999999"/>
    <n v="43.942999999999998"/>
    <n v="3.714"/>
    <s v="'31-03-2020"/>
    <n v="7349600"/>
  </r>
  <r>
    <x v="2"/>
    <s v="M6BS110"/>
    <x v="3"/>
    <s v="S110"/>
    <s v="JATENG"/>
    <x v="47"/>
    <x v="50"/>
    <n v="0"/>
    <n v="0"/>
    <n v="0"/>
    <n v="79"/>
    <n v="1318999.9950000001"/>
    <n v="0"/>
    <n v="0"/>
    <n v="9.6129999999999995"/>
    <n v="126790.715"/>
    <n v="0"/>
    <n v="0"/>
    <m/>
    <m/>
    <m/>
    <n v="0"/>
    <n v="0"/>
    <n v="0"/>
    <n v="0"/>
    <n v="0"/>
    <n v="79"/>
    <n v="1318999.9950000001"/>
    <n v="0"/>
    <n v="0"/>
    <n v="9.6129999999999995"/>
    <n v="126790.715"/>
    <n v="0"/>
    <n v="0"/>
    <s v="'30-03-2020"/>
    <n v="0"/>
  </r>
  <r>
    <x v="2"/>
    <s v="M6BS203"/>
    <x v="3"/>
    <s v="S203"/>
    <s v="JATENG"/>
    <x v="48"/>
    <x v="51"/>
    <n v="10000000"/>
    <n v="0"/>
    <n v="10000000"/>
    <n v="278"/>
    <n v="4607527.2810000004"/>
    <n v="749320"/>
    <n v="18.373999999999999"/>
    <n v="28.838999999999999"/>
    <n v="1328759.1710000001"/>
    <n v="46.075000000000003"/>
    <n v="16.263000000000002"/>
    <n v="8"/>
    <n v="254545.45499999999"/>
    <n v="0"/>
    <n v="0"/>
    <n v="20"/>
    <n v="50909.074999999997"/>
    <n v="0"/>
    <n v="0"/>
    <n v="286"/>
    <n v="4862072.7359999996"/>
    <n v="749320"/>
    <n v="18.373999999999999"/>
    <n v="28.376000000000001"/>
    <n v="1379668.246"/>
    <n v="48.621000000000002"/>
    <n v="15.412000000000001"/>
    <s v="'30-03-2020"/>
    <n v="1837400"/>
  </r>
  <r>
    <x v="2"/>
    <s v="M6BS205"/>
    <x v="3"/>
    <s v="S205"/>
    <s v="JABAR"/>
    <x v="49"/>
    <x v="52"/>
    <n v="20000000"/>
    <n v="20000000"/>
    <n v="40000000"/>
    <n v="545"/>
    <n v="9140931.8110000007"/>
    <n v="1952575"/>
    <n v="30.664999999999999"/>
    <n v="21.802"/>
    <n v="1992914.811"/>
    <n v="45.704999999999998"/>
    <n v="21.361000000000001"/>
    <n v="1275"/>
    <n v="15926036.365"/>
    <n v="0"/>
    <n v="26.771999999999998"/>
    <n v="19.832999999999998"/>
    <n v="3158556.3650000002"/>
    <n v="79.63"/>
    <n v="0"/>
    <n v="1820"/>
    <n v="25066968.175999999"/>
    <n v="1952575"/>
    <n v="28.719000000000001"/>
    <n v="20.550999999999998"/>
    <n v="5151471.176"/>
    <n v="62.667000000000002"/>
    <n v="7.7889999999999997"/>
    <s v="'31-03-2020"/>
    <n v="11487600"/>
  </r>
  <r>
    <x v="2"/>
    <s v="M6BS212"/>
    <x v="3"/>
    <s v="S212"/>
    <s v="JABAR"/>
    <x v="50"/>
    <x v="53"/>
    <n v="0"/>
    <n v="0"/>
    <n v="0"/>
    <n v="1"/>
    <n v="3272.7269999999999"/>
    <n v="0"/>
    <n v="0"/>
    <n v="8.3330000000000002"/>
    <n v="272.72699999999998"/>
    <n v="0"/>
    <n v="0"/>
    <n v="216"/>
    <n v="2432727.273"/>
    <n v="0"/>
    <n v="0"/>
    <n v="22.661000000000001"/>
    <n v="551290.91299999994"/>
    <n v="0"/>
    <n v="0"/>
    <n v="217"/>
    <n v="2436000"/>
    <n v="0"/>
    <n v="0"/>
    <n v="22.641999999999999"/>
    <n v="551563.64"/>
    <n v="0"/>
    <n v="0"/>
    <s v="'30-03-2020"/>
    <n v="0"/>
  </r>
  <r>
    <x v="2"/>
    <s v="M6BS213"/>
    <x v="3"/>
    <s v="S213"/>
    <s v="JATIM"/>
    <x v="51"/>
    <x v="54"/>
    <n v="10000000"/>
    <n v="0"/>
    <n v="10000000"/>
    <n v="350"/>
    <n v="5060927.2709999997"/>
    <n v="1352380"/>
    <n v="18.373999999999999"/>
    <n v="27.262"/>
    <n v="1379726.2309999999"/>
    <n v="50.609000000000002"/>
    <n v="26.722000000000001"/>
    <n v="7"/>
    <n v="170727.27299999999"/>
    <n v="0"/>
    <n v="0"/>
    <n v="21.9"/>
    <n v="37389.273000000001"/>
    <n v="0"/>
    <n v="0"/>
    <n v="357"/>
    <n v="5231654.5439999998"/>
    <n v="1352380"/>
    <n v="18.373999999999999"/>
    <n v="27.087"/>
    <n v="1417115.504"/>
    <n v="52.317"/>
    <n v="25.85"/>
    <s v="'30-03-2020"/>
    <n v="1837400"/>
  </r>
  <r>
    <x v="2"/>
    <s v="M6BS220"/>
    <x v="3"/>
    <s v="S220"/>
    <s v="BALI"/>
    <x v="53"/>
    <x v="56"/>
    <n v="20000000"/>
    <n v="0"/>
    <n v="20000000"/>
    <n v="1010"/>
    <n v="16068313.635"/>
    <n v="3716455"/>
    <n v="32.036999999999999"/>
    <n v="28.992000000000001"/>
    <n v="4658561.3949999996"/>
    <n v="80.341999999999999"/>
    <n v="23.129000000000001"/>
    <n v="227"/>
    <n v="2496090.909"/>
    <n v="0"/>
    <n v="0"/>
    <n v="23"/>
    <n v="574100.90899999999"/>
    <n v="0"/>
    <n v="0"/>
    <n v="1237"/>
    <n v="18564404.544"/>
    <n v="3716455"/>
    <n v="32.036999999999999"/>
    <n v="28.187000000000001"/>
    <n v="5232662.3039999995"/>
    <n v="92.822000000000003"/>
    <n v="20.018999999999998"/>
    <s v="'31-03-2020"/>
    <n v="6407400"/>
  </r>
  <r>
    <x v="2"/>
    <s v="M6BS221"/>
    <x v="3"/>
    <s v="S221"/>
    <s v="SUMATERA"/>
    <x v="54"/>
    <x v="57"/>
    <n v="10000000"/>
    <n v="0"/>
    <n v="10000000"/>
    <n v="274"/>
    <n v="3925385"/>
    <n v="278915"/>
    <n v="18.373999999999999"/>
    <n v="18.227"/>
    <n v="715483.07"/>
    <n v="39.253999999999998"/>
    <n v="7.1050000000000004"/>
    <n v="0"/>
    <n v="0"/>
    <n v="0"/>
    <n v="0"/>
    <n v="0"/>
    <n v="0"/>
    <n v="0"/>
    <n v="0"/>
    <n v="274"/>
    <n v="3925385"/>
    <n v="278915"/>
    <n v="18.373999999999999"/>
    <n v="18.227"/>
    <n v="715483.07"/>
    <n v="39.253999999999998"/>
    <n v="7.1050000000000004"/>
    <s v="'31-03-2020"/>
    <n v="1837400"/>
  </r>
  <r>
    <x v="2"/>
    <s v="M6BS223"/>
    <x v="3"/>
    <s v="S223"/>
    <s v="JATIM"/>
    <x v="55"/>
    <x v="58"/>
    <n v="0"/>
    <n v="0"/>
    <n v="0"/>
    <n v="8"/>
    <n v="172818.182"/>
    <n v="0"/>
    <n v="0"/>
    <n v="12.808999999999999"/>
    <n v="22136.222000000002"/>
    <n v="0"/>
    <n v="0"/>
    <n v="13"/>
    <n v="255454.546"/>
    <n v="0"/>
    <n v="0"/>
    <n v="25"/>
    <n v="63863.656000000003"/>
    <n v="0"/>
    <n v="0"/>
    <n v="21"/>
    <n v="428272.728"/>
    <n v="0"/>
    <n v="0"/>
    <n v="20.081"/>
    <n v="85999.877999999997"/>
    <n v="0"/>
    <n v="0"/>
    <s v="'21-03-2020"/>
    <n v="0"/>
  </r>
  <r>
    <x v="2"/>
    <s v="M6BS226"/>
    <x v="3"/>
    <s v="S226"/>
    <s v="SUMATERA"/>
    <x v="56"/>
    <x v="59"/>
    <n v="10000000"/>
    <n v="0"/>
    <n v="10000000"/>
    <n v="332"/>
    <n v="7565436.3669999996"/>
    <n v="3822920"/>
    <n v="18.373999999999999"/>
    <n v="30.260999999999999"/>
    <n v="2289374.8470000001"/>
    <n v="75.653999999999996"/>
    <n v="50.530999999999999"/>
    <m/>
    <m/>
    <m/>
    <n v="0"/>
    <n v="0"/>
    <n v="0"/>
    <n v="0"/>
    <n v="0"/>
    <n v="332"/>
    <n v="7565436.3669999996"/>
    <n v="3822920"/>
    <n v="18.373999999999999"/>
    <n v="30.260999999999999"/>
    <n v="2289374.8470000001"/>
    <n v="75.653999999999996"/>
    <n v="50.530999999999999"/>
    <s v="'29-03-2020"/>
    <n v="1837400"/>
  </r>
  <r>
    <x v="2"/>
    <s v="M6BS227"/>
    <x v="2"/>
    <s v="S227"/>
    <s v="JATIM"/>
    <x v="57"/>
    <x v="60"/>
    <n v="10000000"/>
    <n v="0"/>
    <n v="10000000"/>
    <n v="320"/>
    <n v="4866168.1830000002"/>
    <n v="808615"/>
    <n v="18.373999999999999"/>
    <n v="27.032"/>
    <n v="1315445.5930000001"/>
    <n v="48.661999999999999"/>
    <n v="16.617000000000001"/>
    <n v="4"/>
    <n v="71545.455000000002"/>
    <n v="0"/>
    <n v="0"/>
    <n v="25"/>
    <n v="17886.365000000002"/>
    <n v="0"/>
    <n v="0"/>
    <n v="324"/>
    <n v="4937713.6380000003"/>
    <n v="808615"/>
    <n v="18.373999999999999"/>
    <n v="27.003"/>
    <n v="1333331.9580000001"/>
    <n v="49.377000000000002"/>
    <n v="16.376000000000001"/>
    <s v="'31-03-2020"/>
    <n v="1837400"/>
  </r>
  <r>
    <x v="2"/>
    <s v="M6BS229"/>
    <x v="3"/>
    <s v="S229"/>
    <s v="BALI"/>
    <x v="58"/>
    <x v="61"/>
    <n v="0"/>
    <n v="0"/>
    <n v="0"/>
    <n v="11"/>
    <n v="237713.63699999999"/>
    <n v="115"/>
    <n v="0"/>
    <n v="11.849"/>
    <n v="28165.557000000001"/>
    <n v="0"/>
    <n v="4.8000000000000001E-2"/>
    <n v="58"/>
    <n v="607272.72699999996"/>
    <n v="0"/>
    <n v="0"/>
    <n v="23"/>
    <n v="139672.72700000001"/>
    <n v="0"/>
    <n v="0"/>
    <n v="69"/>
    <n v="844986.36399999994"/>
    <n v="115"/>
    <n v="0"/>
    <n v="19.863"/>
    <n v="167838.28400000001"/>
    <n v="0"/>
    <n v="1.4E-2"/>
    <s v="'24-03-2020"/>
    <n v="0"/>
  </r>
  <r>
    <x v="2"/>
    <s v="M6BS230"/>
    <x v="3"/>
    <s v="S230"/>
    <s v="SUMATERA"/>
    <x v="59"/>
    <x v="62"/>
    <n v="20000000"/>
    <n v="0"/>
    <n v="20000000"/>
    <n v="361"/>
    <n v="7621210"/>
    <n v="2202390"/>
    <n v="18.373999999999999"/>
    <n v="35.664999999999999"/>
    <n v="2718133.7"/>
    <n v="38.106000000000002"/>
    <n v="28.898"/>
    <n v="0"/>
    <n v="0"/>
    <n v="0"/>
    <n v="0"/>
    <n v="0"/>
    <n v="0"/>
    <n v="0"/>
    <n v="0"/>
    <n v="361"/>
    <n v="7621210"/>
    <n v="2202390"/>
    <n v="18.373999999999999"/>
    <n v="35.664999999999999"/>
    <n v="2718133.7"/>
    <n v="38.106000000000002"/>
    <n v="28.898"/>
    <s v="'30-03-2020"/>
    <n v="3674800"/>
  </r>
  <r>
    <x v="2"/>
    <e v="#N/A"/>
    <x v="0"/>
    <e v="#N/A"/>
    <e v="#N/A"/>
    <x v="0"/>
    <x v="40"/>
    <n v="218200000"/>
    <n v="60000000"/>
    <n v="278200000"/>
    <n v="7872"/>
    <n v="123781481.35600001"/>
    <n v="28204030"/>
    <n v="21.76"/>
    <n v="28.062999999999999"/>
    <n v="34736321.575999998"/>
    <n v="56.728000000000002"/>
    <n v="22.785"/>
    <n v="4173"/>
    <n v="56726551.822999999"/>
    <n v="6875"/>
    <n v="22.417000000000002"/>
    <n v="20.466999999999999"/>
    <n v="11610204.312999999"/>
    <n v="94.543999999999997"/>
    <n v="1.2E-2"/>
    <n v="12045"/>
    <n v="180508033.17899999"/>
    <n v="28210905"/>
    <n v="21.902000000000001"/>
    <n v="25.675999999999998"/>
    <n v="46346525.888999999"/>
    <n v="64.884"/>
    <n v="15.629"/>
    <m/>
    <n v="60931364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s v="M6BO041"/>
    <x v="2"/>
    <s v="O041"/>
    <s v="SUMATERA"/>
    <x v="60"/>
    <x v="64"/>
    <n v="30000000"/>
    <n v="0"/>
    <n v="30000000"/>
    <n v="942"/>
    <n v="16792190.909000002"/>
    <n v="2299490"/>
    <n v="35.33"/>
    <n v="33.999000000000002"/>
    <n v="5709155.4790000003"/>
    <n v="55.973999999999997"/>
    <n v="13.694000000000001"/>
    <n v="3"/>
    <n v="42000"/>
    <n v="0"/>
    <n v="0"/>
    <n v="20"/>
    <n v="8400"/>
    <n v="0"/>
    <n v="0"/>
    <n v="945"/>
    <n v="16834190.909000002"/>
    <n v="2299490"/>
    <n v="35.33"/>
    <n v="33.963999999999999"/>
    <n v="5717555.4790000003"/>
    <n v="56.113999999999997"/>
    <n v="13.66"/>
    <s v="'31-03-2020"/>
    <n v="10599000"/>
  </r>
  <r>
    <x v="2"/>
    <s v="M6BRS66"/>
    <x v="2"/>
    <s v="RS66"/>
    <s v="SUMATERA"/>
    <x v="61"/>
    <x v="65"/>
    <n v="30000000"/>
    <n v="0"/>
    <n v="30000000"/>
    <n v="1096"/>
    <n v="19467622.727000002"/>
    <n v="4374015"/>
    <n v="38.676000000000002"/>
    <n v="33.487000000000002"/>
    <n v="6519099.7369999997"/>
    <n v="64.891999999999996"/>
    <n v="22.468"/>
    <n v="60"/>
    <n v="1649090.9110000001"/>
    <n v="0"/>
    <n v="0"/>
    <n v="22.439"/>
    <n v="370035.05099999998"/>
    <n v="0"/>
    <n v="0"/>
    <n v="1156"/>
    <n v="21116713.638"/>
    <n v="4374015"/>
    <n v="38.676000000000002"/>
    <n v="32.624000000000002"/>
    <n v="6889134.7879999997"/>
    <n v="70.388999999999996"/>
    <n v="20.713999999999999"/>
    <s v="'31-03-2020"/>
    <n v="11602800"/>
  </r>
  <r>
    <x v="2"/>
    <s v="M6BRS91"/>
    <x v="3"/>
    <s v="RS91"/>
    <s v="PAPUA"/>
    <x v="62"/>
    <x v="66"/>
    <n v="30000000"/>
    <n v="0"/>
    <n v="30000000"/>
    <n v="1609"/>
    <n v="26022468.186999999"/>
    <n v="3336885"/>
    <n v="46.418999999999997"/>
    <n v="46.4"/>
    <n v="12074452.987"/>
    <n v="86.742000000000004"/>
    <n v="12.823"/>
    <n v="3"/>
    <n v="100909.091"/>
    <n v="0"/>
    <n v="0"/>
    <n v="-10"/>
    <n v="-10090.909"/>
    <n v="0"/>
    <n v="0"/>
    <n v="1612"/>
    <n v="26123377.278000001"/>
    <n v="3336885"/>
    <n v="46.418999999999997"/>
    <n v="46.182000000000002"/>
    <n v="12064362.078"/>
    <n v="87.078000000000003"/>
    <n v="12.773999999999999"/>
    <s v="'31-03-2020"/>
    <n v="13925700"/>
  </r>
  <r>
    <x v="2"/>
    <s v="M6BRS94"/>
    <x v="2"/>
    <s v="RS94"/>
    <s v="KALIMANTAN"/>
    <x v="63"/>
    <x v="67"/>
    <n v="10000000"/>
    <n v="20000000"/>
    <n v="30000000"/>
    <n v="866"/>
    <n v="11440908.182"/>
    <n v="4140401"/>
    <n v="42.19"/>
    <n v="30.684000000000001"/>
    <n v="3510523.7620000001"/>
    <n v="114.40900000000001"/>
    <n v="36.189"/>
    <n v="427"/>
    <n v="10626036.365"/>
    <n v="0"/>
    <n v="29.629000000000001"/>
    <n v="20.331"/>
    <n v="2160416.375"/>
    <n v="53.13"/>
    <n v="0"/>
    <n v="1293"/>
    <n v="22066944.546999998"/>
    <n v="4140401"/>
    <n v="33.816000000000003"/>
    <n v="25.699000000000002"/>
    <n v="5670940.1370000001"/>
    <n v="73.555999999999997"/>
    <n v="18.763000000000002"/>
    <s v="'31-03-2020"/>
    <n v="10144800.000000002"/>
  </r>
  <r>
    <x v="2"/>
    <s v="M6BS045"/>
    <x v="3"/>
    <s v="S045"/>
    <s v="SUMATERA"/>
    <x v="64"/>
    <x v="68"/>
    <n v="10000000"/>
    <n v="0"/>
    <n v="10000000"/>
    <n v="1398"/>
    <n v="9901554.5429999996"/>
    <n v="904390"/>
    <n v="40.265999999999998"/>
    <n v="30.224"/>
    <n v="2992603.3330000001"/>
    <n v="99.016000000000005"/>
    <n v="9.1340000000000003"/>
    <n v="8"/>
    <n v="227272.72700000001"/>
    <n v="0"/>
    <n v="0"/>
    <n v="25"/>
    <n v="56818.177000000003"/>
    <n v="0"/>
    <n v="0"/>
    <n v="1406"/>
    <n v="10128827.27"/>
    <n v="904390"/>
    <n v="40.265999999999998"/>
    <n v="30.106000000000002"/>
    <n v="3049421.51"/>
    <n v="101.288"/>
    <n v="8.9290000000000003"/>
    <s v="'30-03-2020"/>
    <n v="4026600"/>
  </r>
  <r>
    <x v="2"/>
    <s v="M6BS051"/>
    <x v="3"/>
    <s v="S051"/>
    <s v="KALIMANTAN"/>
    <x v="66"/>
    <x v="70"/>
    <n v="20000000"/>
    <n v="0"/>
    <n v="20000000"/>
    <n v="813"/>
    <n v="13404876.363"/>
    <n v="2406436"/>
    <n v="46.610999999999997"/>
    <n v="33.015999999999998"/>
    <n v="4425772.0829999996"/>
    <n v="67.024000000000001"/>
    <n v="17.952000000000002"/>
    <n v="129"/>
    <n v="1469090.909"/>
    <n v="0"/>
    <n v="0"/>
    <n v="23"/>
    <n v="337890.90899999999"/>
    <n v="0"/>
    <n v="0"/>
    <n v="942"/>
    <n v="14873967.272"/>
    <n v="2406436"/>
    <n v="46.610999999999997"/>
    <n v="32.027000000000001"/>
    <n v="4763662.9919999996"/>
    <n v="74.37"/>
    <n v="16.178999999999998"/>
    <s v="'31-03-2020"/>
    <n v="9322200"/>
  </r>
  <r>
    <x v="2"/>
    <s v="M6BS052"/>
    <x v="3"/>
    <s v="S052"/>
    <s v="BANGKA"/>
    <x v="67"/>
    <x v="71"/>
    <n v="10000000"/>
    <n v="0"/>
    <n v="10000000"/>
    <n v="375"/>
    <n v="6571140.9060000004"/>
    <n v="1260845"/>
    <n v="18.373999999999999"/>
    <n v="34.582999999999998"/>
    <n v="2272476.9160000002"/>
    <n v="65.710999999999999"/>
    <n v="19.187999999999999"/>
    <n v="0"/>
    <n v="0"/>
    <n v="0"/>
    <n v="0"/>
    <n v="0"/>
    <n v="0"/>
    <n v="0"/>
    <n v="0"/>
    <n v="375"/>
    <n v="6571140.9060000004"/>
    <n v="1260845"/>
    <n v="18.373999999999999"/>
    <n v="34.582999999999998"/>
    <n v="2272476.9160000002"/>
    <n v="65.710999999999999"/>
    <n v="19.187999999999999"/>
    <s v="'30-03-2020"/>
    <n v="1837400"/>
  </r>
  <r>
    <x v="2"/>
    <s v="M6BS055"/>
    <x v="3"/>
    <s v="S055"/>
    <s v="KALIMANTAN"/>
    <x v="68"/>
    <x v="72"/>
    <n v="10000000"/>
    <n v="0"/>
    <n v="10000000"/>
    <n v="498"/>
    <n v="8940126.3619999997"/>
    <n v="2507161"/>
    <n v="18.373999999999999"/>
    <n v="39.462000000000003"/>
    <n v="3527937.5019999999"/>
    <n v="89.400999999999996"/>
    <n v="28.044"/>
    <n v="132"/>
    <n v="1666363.6359999999"/>
    <n v="0"/>
    <n v="0"/>
    <n v="23"/>
    <n v="383263.636"/>
    <n v="0"/>
    <n v="0"/>
    <n v="630"/>
    <n v="10606489.998"/>
    <n v="2507161"/>
    <n v="18.373999999999999"/>
    <n v="36.875999999999998"/>
    <n v="3911201.1379999998"/>
    <n v="106.065"/>
    <n v="23.638000000000002"/>
    <s v="'29-03-2020"/>
    <n v="1837400"/>
  </r>
  <r>
    <x v="2"/>
    <s v="M6BS058"/>
    <x v="3"/>
    <s v="S058"/>
    <s v="SUMATERA"/>
    <x v="69"/>
    <x v="73"/>
    <n v="21100000"/>
    <n v="0"/>
    <n v="21100000"/>
    <n v="517"/>
    <n v="8462054.5480000004"/>
    <n v="1565640"/>
    <n v="34.942999999999998"/>
    <n v="35.201000000000001"/>
    <n v="2978744.878"/>
    <n v="40.104999999999997"/>
    <n v="18.501999999999999"/>
    <n v="101"/>
    <n v="1165454.5460000001"/>
    <n v="0"/>
    <n v="0"/>
    <n v="22.244"/>
    <n v="259245.476"/>
    <n v="0"/>
    <n v="0"/>
    <n v="618"/>
    <n v="9627509.0940000005"/>
    <n v="1565640"/>
    <n v="34.942999999999998"/>
    <n v="33.633000000000003"/>
    <n v="3237990.3539999998"/>
    <n v="45.628"/>
    <n v="16.262"/>
    <s v="'30-03-2020"/>
    <n v="7372973"/>
  </r>
  <r>
    <x v="2"/>
    <s v="M6BS060"/>
    <x v="3"/>
    <s v="S060"/>
    <s v="KALIMANTAN"/>
    <x v="70"/>
    <x v="74"/>
    <n v="16300000"/>
    <n v="0"/>
    <n v="16300000"/>
    <n v="780"/>
    <n v="15256097.271"/>
    <n v="4121693"/>
    <n v="39.979999999999997"/>
    <n v="34.789000000000001"/>
    <n v="5307479.0710000005"/>
    <n v="93.596000000000004"/>
    <n v="27.016999999999999"/>
    <m/>
    <m/>
    <m/>
    <n v="0"/>
    <n v="0"/>
    <n v="0"/>
    <n v="0"/>
    <n v="0"/>
    <n v="780"/>
    <n v="15256097.271"/>
    <n v="4121693"/>
    <n v="39.979999999999997"/>
    <n v="34.789000000000001"/>
    <n v="5307479.0710000005"/>
    <n v="93.596000000000004"/>
    <n v="27.016999999999999"/>
    <s v="'31-03-2020"/>
    <n v="6516740"/>
  </r>
  <r>
    <x v="2"/>
    <s v="M6BS062"/>
    <x v="3"/>
    <s v="S062"/>
    <s v="SUMATERA"/>
    <x v="71"/>
    <x v="75"/>
    <n v="10000000"/>
    <n v="0"/>
    <n v="10000000"/>
    <n v="329"/>
    <n v="4813972.7290000003"/>
    <n v="589530"/>
    <n v="18.373999999999999"/>
    <n v="33.316000000000003"/>
    <n v="1603843.0090000001"/>
    <n v="48.14"/>
    <n v="12.246"/>
    <n v="115"/>
    <n v="1270000"/>
    <n v="0"/>
    <n v="0"/>
    <n v="23"/>
    <n v="292100"/>
    <n v="0"/>
    <n v="0"/>
    <n v="444"/>
    <n v="6083972.7290000003"/>
    <n v="589530"/>
    <n v="18.373999999999999"/>
    <n v="31.163"/>
    <n v="1895943.0090000001"/>
    <n v="60.84"/>
    <n v="9.69"/>
    <s v="'30-03-2020"/>
    <n v="1837400"/>
  </r>
  <r>
    <x v="2"/>
    <s v="M6BS063"/>
    <x v="3"/>
    <s v="S063"/>
    <s v="KALIMANTAN"/>
    <x v="72"/>
    <x v="76"/>
    <n v="10000000"/>
    <n v="0"/>
    <n v="10000000"/>
    <n v="251"/>
    <n v="3035813.6329999999"/>
    <n v="556905"/>
    <n v="18.373999999999999"/>
    <n v="34.664000000000001"/>
    <n v="1052331.973"/>
    <n v="30.358000000000001"/>
    <n v="18.344999999999999"/>
    <m/>
    <m/>
    <m/>
    <n v="0"/>
    <n v="0"/>
    <n v="0"/>
    <n v="0"/>
    <n v="0"/>
    <n v="251"/>
    <n v="3035813.6329999999"/>
    <n v="556905"/>
    <n v="18.373999999999999"/>
    <n v="34.664000000000001"/>
    <n v="1052331.973"/>
    <n v="30.358000000000001"/>
    <n v="18.344999999999999"/>
    <s v="'31-03-2020"/>
    <n v="1837400"/>
  </r>
  <r>
    <x v="2"/>
    <s v="M6BS077"/>
    <x v="3"/>
    <s v="S077"/>
    <s v="SUMATERA"/>
    <x v="73"/>
    <x v="77"/>
    <n v="0"/>
    <n v="0"/>
    <n v="0"/>
    <n v="8"/>
    <n v="29363.635999999999"/>
    <n v="0"/>
    <n v="0"/>
    <n v="40.261000000000003"/>
    <n v="11822.085999999999"/>
    <n v="0"/>
    <n v="0"/>
    <m/>
    <m/>
    <m/>
    <n v="0"/>
    <n v="0"/>
    <n v="0"/>
    <n v="0"/>
    <n v="0"/>
    <n v="8"/>
    <n v="29363.635999999999"/>
    <n v="0"/>
    <n v="0"/>
    <n v="40.261000000000003"/>
    <n v="11822.085999999999"/>
    <n v="0"/>
    <n v="0"/>
    <s v="'22-03-2020"/>
    <n v="0"/>
  </r>
  <r>
    <x v="2"/>
    <s v="M6BS079"/>
    <x v="2"/>
    <s v="S079"/>
    <s v="SULAWESI"/>
    <x v="74"/>
    <x v="78"/>
    <n v="20000000"/>
    <n v="0"/>
    <n v="20000000"/>
    <n v="318"/>
    <n v="6363863.6399999997"/>
    <n v="1621850"/>
    <n v="18.373999999999999"/>
    <n v="32.683"/>
    <n v="2079886.56"/>
    <n v="31.818999999999999"/>
    <n v="25.484999999999999"/>
    <n v="385"/>
    <n v="4700909.091"/>
    <n v="0"/>
    <n v="0"/>
    <n v="23"/>
    <n v="1081209.091"/>
    <n v="0"/>
    <n v="0"/>
    <n v="703"/>
    <n v="11064772.731000001"/>
    <n v="1621850"/>
    <n v="18.373999999999999"/>
    <n v="28.568999999999999"/>
    <n v="3161095.6510000001"/>
    <n v="55.323999999999998"/>
    <n v="14.657999999999999"/>
    <s v="'28-03-2020"/>
    <n v="3674800"/>
  </r>
  <r>
    <x v="2"/>
    <s v="M6BS080"/>
    <x v="3"/>
    <s v="S080"/>
    <s v="SUMATERA"/>
    <x v="75"/>
    <x v="79"/>
    <n v="10000000"/>
    <n v="0"/>
    <n v="10000000"/>
    <n v="250"/>
    <n v="4335809.0920000002"/>
    <n v="479110"/>
    <n v="18.373999999999999"/>
    <n v="36.982999999999997"/>
    <n v="1603532.702"/>
    <n v="43.357999999999997"/>
    <n v="11.05"/>
    <m/>
    <m/>
    <m/>
    <n v="0"/>
    <n v="0"/>
    <n v="0"/>
    <n v="0"/>
    <n v="0"/>
    <n v="250"/>
    <n v="4335809.0920000002"/>
    <n v="479110"/>
    <n v="18.373999999999999"/>
    <n v="36.982999999999997"/>
    <n v="1603532.702"/>
    <n v="43.357999999999997"/>
    <n v="11.05"/>
    <s v="'31-03-2020"/>
    <n v="1837400"/>
  </r>
  <r>
    <x v="2"/>
    <s v="M6BS081"/>
    <x v="3"/>
    <s v="S081"/>
    <s v="KALIMANTAN"/>
    <x v="76"/>
    <x v="80"/>
    <n v="20000000"/>
    <n v="20000000"/>
    <n v="40000000"/>
    <n v="585"/>
    <n v="12107373.643999999"/>
    <n v="3077489"/>
    <n v="45.622"/>
    <n v="35.997"/>
    <n v="4358300.4139999999"/>
    <n v="60.536999999999999"/>
    <n v="25.417999999999999"/>
    <n v="417"/>
    <n v="7082363.6359999999"/>
    <n v="0"/>
    <n v="29.003"/>
    <n v="19.992999999999999"/>
    <n v="1415972.706"/>
    <n v="35.411999999999999"/>
    <n v="0"/>
    <n v="1002"/>
    <n v="19189737.280000001"/>
    <n v="3077489"/>
    <n v="37.313000000000002"/>
    <n v="30.09"/>
    <n v="5774273.1200000001"/>
    <n v="47.973999999999997"/>
    <n v="16.036999999999999"/>
    <s v="'31-03-2020"/>
    <n v="14925200"/>
  </r>
  <r>
    <x v="2"/>
    <s v="M6BS086"/>
    <x v="3"/>
    <s v="S086"/>
    <s v="SUMATERA"/>
    <x v="77"/>
    <x v="81"/>
    <n v="0"/>
    <n v="0"/>
    <n v="0"/>
    <n v="39"/>
    <n v="103818.182"/>
    <n v="0"/>
    <n v="0"/>
    <n v="-223.577"/>
    <n v="-232113.348"/>
    <n v="0"/>
    <n v="0"/>
    <n v="0"/>
    <n v="0"/>
    <n v="0"/>
    <n v="0"/>
    <n v="0"/>
    <n v="0"/>
    <n v="0"/>
    <n v="0"/>
    <n v="39"/>
    <n v="103818.182"/>
    <n v="0"/>
    <n v="0"/>
    <n v="-223.577"/>
    <n v="-232113.348"/>
    <n v="0"/>
    <n v="0"/>
    <s v="'23-03-2020"/>
    <n v="0"/>
  </r>
  <r>
    <x v="2"/>
    <s v="M6BS088"/>
    <x v="3"/>
    <s v="S088"/>
    <s v="SUMATERA"/>
    <x v="78"/>
    <x v="82"/>
    <n v="0"/>
    <n v="0"/>
    <n v="0"/>
    <n v="5"/>
    <n v="5318.1819999999998"/>
    <n v="6750"/>
    <n v="0"/>
    <n v="-204.68199999999999"/>
    <n v="-10885.368"/>
    <n v="0"/>
    <n v="126.923"/>
    <m/>
    <m/>
    <m/>
    <n v="0"/>
    <n v="0"/>
    <n v="0"/>
    <n v="0"/>
    <n v="0"/>
    <n v="5"/>
    <n v="5318.1819999999998"/>
    <n v="6750"/>
    <n v="0"/>
    <n v="-204.68199999999999"/>
    <n v="-10885.368"/>
    <n v="0"/>
    <n v="126.923"/>
    <s v="'14-03-2020"/>
    <n v="0"/>
  </r>
  <r>
    <x v="2"/>
    <s v="M6BS090"/>
    <x v="3"/>
    <s v="S090"/>
    <s v="SUMATERA"/>
    <x v="80"/>
    <x v="84"/>
    <n v="0"/>
    <n v="0"/>
    <n v="0"/>
    <n v="1"/>
    <n v="31818.182000000001"/>
    <n v="0"/>
    <n v="0"/>
    <n v="26.001000000000001"/>
    <n v="8273.1820000000007"/>
    <n v="0"/>
    <n v="0"/>
    <n v="12"/>
    <n v="125454.545"/>
    <n v="0"/>
    <n v="0"/>
    <n v="23"/>
    <n v="28854.544999999998"/>
    <n v="0"/>
    <n v="0"/>
    <n v="13"/>
    <n v="157272.72700000001"/>
    <n v="0"/>
    <n v="0"/>
    <n v="23.606999999999999"/>
    <n v="37127.726999999999"/>
    <n v="0"/>
    <n v="0"/>
    <s v="'22-03-2020"/>
    <n v="0"/>
  </r>
  <r>
    <x v="2"/>
    <s v="M6BS101"/>
    <x v="3"/>
    <s v="S101"/>
    <s v="SUMATERA"/>
    <x v="81"/>
    <x v="85"/>
    <n v="10000000"/>
    <n v="20000000"/>
    <n v="30000000"/>
    <n v="403"/>
    <n v="7209795.4550000001"/>
    <n v="1994625"/>
    <n v="27.404"/>
    <n v="27.021000000000001"/>
    <n v="1948133.9950000001"/>
    <n v="72.097999999999999"/>
    <n v="27.664999999999999"/>
    <n v="510"/>
    <n v="7787027.2719999999"/>
    <n v="2700"/>
    <n v="26.097999999999999"/>
    <n v="20.594000000000001"/>
    <n v="1603630.922"/>
    <n v="38.935000000000002"/>
    <n v="3.5000000000000003E-2"/>
    <n v="913"/>
    <n v="14996822.727"/>
    <n v="1997325"/>
    <n v="26.533999999999999"/>
    <n v="23.683"/>
    <n v="3551764.9169999999"/>
    <n v="49.988999999999997"/>
    <n v="13.318"/>
    <s v="'31-03-2020"/>
    <n v="7960200"/>
  </r>
  <r>
    <x v="2"/>
    <s v="M6BS103"/>
    <x v="3"/>
    <s v="S103"/>
    <s v="PAPUA"/>
    <x v="82"/>
    <x v="86"/>
    <n v="50000000"/>
    <n v="0"/>
    <n v="50000000"/>
    <n v="1285"/>
    <n v="27434543.644000001"/>
    <n v="5174402"/>
    <n v="52.052999999999997"/>
    <n v="44.889000000000003"/>
    <n v="12315024.573999999"/>
    <n v="54.869"/>
    <n v="18.861000000000001"/>
    <n v="0"/>
    <n v="0"/>
    <n v="0"/>
    <n v="0"/>
    <n v="0"/>
    <n v="0"/>
    <n v="0"/>
    <n v="0"/>
    <n v="1285"/>
    <n v="27434543.644000001"/>
    <n v="5174402"/>
    <n v="52.052999999999997"/>
    <n v="44.889000000000003"/>
    <n v="12315024.573999999"/>
    <n v="54.869"/>
    <n v="18.861000000000001"/>
    <s v="'31-03-2020"/>
    <n v="26026500"/>
  </r>
  <r>
    <x v="2"/>
    <e v="#N/A"/>
    <x v="0"/>
    <e v="#N/A"/>
    <e v="#N/A"/>
    <x v="0"/>
    <x v="40"/>
    <n v="317400000"/>
    <n v="60000000"/>
    <n v="377400000"/>
    <n v="12368"/>
    <n v="201730530.01699999"/>
    <n v="40417617"/>
    <n v="37.283999999999999"/>
    <n v="36.710999999999999"/>
    <n v="74056395.526999995"/>
    <n v="63.557000000000002"/>
    <n v="20.035"/>
    <n v="2302"/>
    <n v="37911972.729000002"/>
    <n v="2700"/>
    <n v="28.244"/>
    <n v="21.068999999999999"/>
    <n v="7987745.9790000003"/>
    <n v="63.186999999999998"/>
    <n v="7.0000000000000001E-3"/>
    <n v="14670"/>
    <n v="239642502.74599999"/>
    <n v="40420317"/>
    <n v="35.845999999999997"/>
    <n v="34.235999999999997"/>
    <n v="82044141.505999997"/>
    <n v="63.497999999999998"/>
    <n v="16.867000000000001"/>
    <m/>
    <n v="135282803.99999997"/>
  </r>
  <r>
    <x v="2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2"/>
    <e v="#N/A"/>
    <x v="0"/>
    <e v="#N/A"/>
    <e v="#N/A"/>
    <x v="0"/>
    <x v="87"/>
    <n v="1220100000"/>
    <n v="626300000"/>
    <n v="1846400000"/>
    <n v="41265"/>
    <n v="634134038.71800005"/>
    <n v="108340117"/>
    <n v="29.27"/>
    <n v="32.658000000000001"/>
    <n v="207092401.34799999"/>
    <n v="51.973999999999997"/>
    <n v="17.085000000000001"/>
    <n v="31908"/>
    <n v="394142452.91500002"/>
    <n v="110825"/>
    <n v="25.466000000000001"/>
    <n v="20.739000000000001"/>
    <n v="81739286.674999997"/>
    <n v="62.932000000000002"/>
    <n v="2.8000000000000001E-2"/>
    <n v="73173"/>
    <n v="1028276491.633"/>
    <n v="108450942"/>
    <n v="27.978999999999999"/>
    <n v="28.088999999999999"/>
    <n v="288831688.023"/>
    <n v="55.691000000000003"/>
    <n v="10.547000000000001"/>
    <m/>
    <n v="516604256"/>
  </r>
  <r>
    <x v="2"/>
    <e v="#N/A"/>
    <x v="0"/>
    <e v="#N/A"/>
    <e v="#N/A"/>
    <x v="0"/>
    <x v="88"/>
    <n v="1220100000"/>
    <n v="626300000"/>
    <n v="1846400000"/>
    <n v="41265"/>
    <n v="634134038.71800005"/>
    <n v="108340117"/>
    <n v="29.2695768887796"/>
    <n v="32.657512245623799"/>
    <n v="207092401.34799999"/>
    <n v="51.973939735923203"/>
    <n v="17.084734517488801"/>
    <n v="31908"/>
    <n v="394142452.91500002"/>
    <n v="110825"/>
    <n v="25.466235604342899"/>
    <n v="20.738513720222802"/>
    <n v="81739286.674999997"/>
    <n v="62.931894126616598"/>
    <n v="2.8118006365556399E-2"/>
    <n v="73173"/>
    <n v="1028276491.633"/>
    <n v="108450942"/>
    <n v="27.979481218045901"/>
    <n v="28.088912891931201"/>
    <n v="288831688.023"/>
    <n v="55.690884512185796"/>
    <n v="10.546865836422"/>
    <m/>
    <n v="516613141.20999956"/>
  </r>
  <r>
    <x v="2"/>
    <e v="#N/A"/>
    <x v="0"/>
    <e v="#N/A"/>
    <e v="#N/A"/>
    <x v="0"/>
    <x v="89"/>
    <m/>
    <s v="Last Sales 202004 :   ----  m.akhlis -- 01-Apr-2020 09:18:49"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92"/>
    <s v="  :  "/>
    <s v="071 (BED &amp; BATH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s v="M7A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s v="M7ARS67"/>
    <x v="2"/>
    <s v="RS67"/>
    <s v="JABAR"/>
    <x v="1"/>
    <x v="2"/>
    <n v="40000000"/>
    <n v="30000000"/>
    <n v="70000000"/>
    <n v="802"/>
    <n v="30818227.265999999"/>
    <n v="6939100"/>
    <n v="25.323"/>
    <n v="22.91"/>
    <n v="7060496.5360000003"/>
    <n v="77.046000000000006"/>
    <n v="22.515999999999998"/>
    <n v="456"/>
    <n v="19612594.546"/>
    <n v="15891966"/>
    <n v="25.323"/>
    <n v="24.384"/>
    <n v="4782373.1859999998"/>
    <n v="65.375"/>
    <n v="81.028999999999996"/>
    <n v="1258"/>
    <n v="50430821.811999999"/>
    <n v="22831066"/>
    <n v="25.323"/>
    <n v="23.483000000000001"/>
    <n v="11842869.721999999"/>
    <n v="72.043999999999997"/>
    <n v="45.271999999999998"/>
    <s v="'27-03-2020"/>
    <n v="17726100"/>
  </r>
  <r>
    <x v="3"/>
    <s v="M7AS002"/>
    <x v="3"/>
    <s v="S002"/>
    <s v="JBDTBK"/>
    <x v="2"/>
    <x v="3"/>
    <n v="30000000"/>
    <n v="0"/>
    <n v="30000000"/>
    <n v="404"/>
    <n v="15340349.994999999"/>
    <n v="2610030"/>
    <n v="23.638999999999999"/>
    <n v="29.173999999999999"/>
    <n v="4475324.7949999999"/>
    <n v="51.134"/>
    <n v="17.013999999999999"/>
    <n v="57"/>
    <n v="3041754.5460000001"/>
    <n v="2331870"/>
    <n v="0"/>
    <n v="24.247"/>
    <n v="737521.58600000001"/>
    <n v="0"/>
    <n v="76.662000000000006"/>
    <n v="461"/>
    <n v="18382104.541000001"/>
    <n v="4941900"/>
    <n v="23.638999999999999"/>
    <n v="28.358000000000001"/>
    <n v="5212846.3810000001"/>
    <n v="61.274000000000001"/>
    <n v="26.884"/>
    <s v="'24-03-2020"/>
    <n v="7091700"/>
  </r>
  <r>
    <x v="3"/>
    <s v="M7AS010"/>
    <x v="3"/>
    <s v="S010"/>
    <s v="JBDTBK"/>
    <x v="3"/>
    <x v="4"/>
    <n v="50000000"/>
    <n v="0"/>
    <n v="50000000"/>
    <n v="1031"/>
    <n v="34134029.542999998"/>
    <n v="6743445"/>
    <n v="24.273"/>
    <n v="27.864000000000001"/>
    <n v="9511204.273"/>
    <n v="68.268000000000001"/>
    <n v="19.756"/>
    <n v="146"/>
    <n v="5477564.5449999999"/>
    <n v="2592994"/>
    <n v="0"/>
    <n v="18.95"/>
    <n v="1038017.605"/>
    <n v="0"/>
    <n v="47.338000000000001"/>
    <n v="1177"/>
    <n v="39611594.088"/>
    <n v="9336439"/>
    <n v="24.273"/>
    <n v="26.632000000000001"/>
    <n v="10549221.878"/>
    <n v="79.222999999999999"/>
    <n v="23.57"/>
    <s v="'31-03-2020"/>
    <n v="12136500"/>
  </r>
  <r>
    <x v="3"/>
    <s v="M7AS011"/>
    <x v="3"/>
    <s v="S011"/>
    <s v="JBDTBK"/>
    <x v="4"/>
    <x v="5"/>
    <n v="30700000"/>
    <n v="0"/>
    <n v="30700000"/>
    <n v="642"/>
    <n v="20223761.363000002"/>
    <n v="4592735"/>
    <n v="26.765000000000001"/>
    <n v="24.751000000000001"/>
    <n v="5005595.0630000001"/>
    <n v="65.875"/>
    <n v="22.71"/>
    <n v="48"/>
    <n v="3923636.3640000001"/>
    <n v="4316000"/>
    <n v="0"/>
    <n v="25"/>
    <n v="980909.09400000004"/>
    <n v="0"/>
    <n v="110"/>
    <n v="690"/>
    <n v="24147397.727000002"/>
    <n v="8908735"/>
    <n v="26.765000000000001"/>
    <n v="24.792000000000002"/>
    <n v="5986504.1569999997"/>
    <n v="78.656000000000006"/>
    <n v="36.893000000000001"/>
    <s v="'30-03-2020"/>
    <n v="8216855"/>
  </r>
  <r>
    <x v="3"/>
    <s v="M7AS013"/>
    <x v="3"/>
    <s v="S013"/>
    <s v="JBDTBK"/>
    <x v="5"/>
    <x v="6"/>
    <n v="21000000"/>
    <n v="10500000"/>
    <n v="31500000"/>
    <n v="633"/>
    <n v="20837736.355"/>
    <n v="5468960"/>
    <n v="24.896000000000001"/>
    <n v="22.398"/>
    <n v="4667177.6849999996"/>
    <n v="99.227000000000004"/>
    <n v="26.245000000000001"/>
    <n v="173"/>
    <n v="3931499.091"/>
    <n v="1693641"/>
    <n v="24.896000000000001"/>
    <n v="19.266999999999999"/>
    <n v="757485.91099999996"/>
    <n v="37.442999999999998"/>
    <n v="43.079000000000001"/>
    <n v="806"/>
    <n v="24769235.445999999"/>
    <n v="7162601"/>
    <n v="24.896000000000001"/>
    <n v="21.901"/>
    <n v="5424663.5959999999"/>
    <n v="78.632000000000005"/>
    <n v="28.917000000000002"/>
    <s v="'30-03-2020"/>
    <n v="7842240"/>
  </r>
  <r>
    <x v="3"/>
    <s v="M7AS014"/>
    <x v="3"/>
    <s v="S014"/>
    <s v="JBDTBK"/>
    <x v="6"/>
    <x v="7"/>
    <n v="50000000"/>
    <n v="20000000"/>
    <n v="70000000"/>
    <n v="720"/>
    <n v="26546099.998"/>
    <n v="4879480"/>
    <n v="24.116"/>
    <n v="25.690999999999999"/>
    <n v="6819985.2280000001"/>
    <n v="53.091999999999999"/>
    <n v="18.381"/>
    <n v="358"/>
    <n v="12252140.91"/>
    <n v="8564515"/>
    <n v="24.116"/>
    <n v="22.725000000000001"/>
    <n v="2784291.35"/>
    <n v="61.261000000000003"/>
    <n v="69.902000000000001"/>
    <n v="1078"/>
    <n v="38798240.908"/>
    <n v="13443995"/>
    <n v="24.116"/>
    <n v="24.754000000000001"/>
    <n v="9604276.5779999997"/>
    <n v="55.426000000000002"/>
    <n v="34.651000000000003"/>
    <s v="'31-03-2020"/>
    <n v="16881200"/>
  </r>
  <r>
    <x v="3"/>
    <s v="M7AS015"/>
    <x v="3"/>
    <s v="S015"/>
    <s v="JBDTBK"/>
    <x v="7"/>
    <x v="8"/>
    <n v="40000000"/>
    <n v="10000000"/>
    <n v="50000000"/>
    <n v="1078"/>
    <n v="34006415.899999999"/>
    <n v="8521255"/>
    <n v="22.475000000000001"/>
    <n v="21.922999999999998"/>
    <n v="7455107.9900000002"/>
    <n v="85.016000000000005"/>
    <n v="25.058"/>
    <n v="172"/>
    <n v="7213572.727"/>
    <n v="6717870"/>
    <n v="21.651"/>
    <n v="25.343"/>
    <n v="1828157.257"/>
    <n v="72.135999999999996"/>
    <n v="93.128"/>
    <n v="1250"/>
    <n v="41219988.626999997"/>
    <n v="15239125"/>
    <n v="22.31"/>
    <n v="22.521000000000001"/>
    <n v="9283265.2469999995"/>
    <n v="82.44"/>
    <n v="36.97"/>
    <s v="'31-03-2020"/>
    <n v="11155000"/>
  </r>
  <r>
    <x v="3"/>
    <s v="M7AS020"/>
    <x v="3"/>
    <s v="S020"/>
    <s v="JBDTBK"/>
    <x v="8"/>
    <x v="9"/>
    <n v="70000000"/>
    <n v="20000000"/>
    <n v="90000000"/>
    <n v="1175"/>
    <n v="45187831.817000002"/>
    <n v="9634360"/>
    <n v="24.370999999999999"/>
    <n v="25.494"/>
    <n v="11520119.787"/>
    <n v="64.554000000000002"/>
    <n v="21.321000000000002"/>
    <n v="410"/>
    <n v="17713109.09"/>
    <n v="12453700"/>
    <n v="24.370999999999999"/>
    <n v="22.934999999999999"/>
    <n v="4062497.26"/>
    <n v="88.566000000000003"/>
    <n v="70.308000000000007"/>
    <n v="1585"/>
    <n v="62900940.906999998"/>
    <n v="22088060"/>
    <n v="24.370999999999999"/>
    <n v="24.773"/>
    <n v="15582617.047"/>
    <n v="69.89"/>
    <n v="35.116"/>
    <s v="'31-03-2020"/>
    <n v="21933900"/>
  </r>
  <r>
    <x v="3"/>
    <s v="M7AS021"/>
    <x v="3"/>
    <s v="S021"/>
    <s v="JBDTBK"/>
    <x v="9"/>
    <x v="10"/>
    <n v="30000000"/>
    <n v="10000000"/>
    <n v="40000000"/>
    <n v="902"/>
    <n v="29877161.362"/>
    <n v="7598775"/>
    <n v="25.36"/>
    <n v="22.363"/>
    <n v="6681393.7819999997"/>
    <n v="99.590999999999994"/>
    <n v="25.433"/>
    <n v="56"/>
    <n v="6536527.2709999997"/>
    <n v="7378220"/>
    <n v="25.36"/>
    <n v="26.010999999999999"/>
    <n v="1700184.551"/>
    <n v="65.364999999999995"/>
    <n v="112.877"/>
    <n v="958"/>
    <n v="36413688.633000001"/>
    <n v="14976995"/>
    <n v="25.36"/>
    <n v="23.018000000000001"/>
    <n v="8381578.3329999996"/>
    <n v="91.034000000000006"/>
    <n v="41.13"/>
    <s v="'31-03-2020"/>
    <n v="10144000"/>
  </r>
  <r>
    <x v="3"/>
    <s v="M7AS022"/>
    <x v="3"/>
    <s v="S022"/>
    <s v="JBDTBK"/>
    <x v="10"/>
    <x v="11"/>
    <n v="52500000"/>
    <n v="10500000"/>
    <n v="63000000"/>
    <n v="992"/>
    <n v="32814029.541000001"/>
    <n v="8436405"/>
    <n v="23.268000000000001"/>
    <n v="21.472999999999999"/>
    <n v="7046316.4910000004"/>
    <n v="62.503"/>
    <n v="25.71"/>
    <n v="178"/>
    <n v="13803760.909"/>
    <n v="10344713"/>
    <n v="23.268000000000001"/>
    <n v="22.492000000000001"/>
    <n v="3104697.639"/>
    <n v="131.464"/>
    <n v="74.941000000000003"/>
    <n v="1170"/>
    <n v="46617790.450000003"/>
    <n v="18781118"/>
    <n v="23.268000000000001"/>
    <n v="21.774999999999999"/>
    <n v="10151014.130000001"/>
    <n v="73.995999999999995"/>
    <n v="40.286999999999999"/>
    <s v="'31-03-2020"/>
    <n v="14658840"/>
  </r>
  <r>
    <x v="3"/>
    <s v="M7AS026"/>
    <x v="3"/>
    <s v="S026"/>
    <s v="JBDTBK"/>
    <x v="11"/>
    <x v="12"/>
    <n v="20900000"/>
    <n v="0"/>
    <n v="20900000"/>
    <n v="455"/>
    <n v="16327415.909"/>
    <n v="3723555"/>
    <n v="24.872"/>
    <n v="21.841000000000001"/>
    <n v="3565997.4789999998"/>
    <n v="78.122"/>
    <n v="22.806000000000001"/>
    <n v="66"/>
    <n v="7722759.0899999999"/>
    <n v="8552175"/>
    <n v="0"/>
    <n v="25.288"/>
    <n v="1952966.45"/>
    <n v="0"/>
    <n v="110.74"/>
    <n v="521"/>
    <n v="24050174.999000002"/>
    <n v="12275730"/>
    <n v="24.872"/>
    <n v="22.948"/>
    <n v="5518963.9289999995"/>
    <n v="115.07299999999999"/>
    <n v="51.042000000000002"/>
    <s v="'30-03-2020"/>
    <n v="5198248"/>
  </r>
  <r>
    <x v="3"/>
    <s v="M7AS029"/>
    <x v="3"/>
    <s v="S029"/>
    <s v="JBDTBK"/>
    <x v="12"/>
    <x v="13"/>
    <n v="60000000"/>
    <n v="0"/>
    <n v="60000000"/>
    <n v="926"/>
    <n v="36697227.269000001"/>
    <n v="6464220"/>
    <n v="24.582000000000001"/>
    <n v="28.164000000000001"/>
    <n v="10335232.358999999"/>
    <n v="61.161999999999999"/>
    <n v="17.614999999999998"/>
    <n v="212"/>
    <n v="6505749.0899999999"/>
    <n v="3221906"/>
    <n v="0"/>
    <n v="20.795000000000002"/>
    <n v="1352881.72"/>
    <n v="0"/>
    <n v="49.524000000000001"/>
    <n v="1138"/>
    <n v="43202976.358999997"/>
    <n v="9686126"/>
    <n v="24.582000000000001"/>
    <n v="27.053999999999998"/>
    <n v="11688114.079"/>
    <n v="72.004999999999995"/>
    <n v="22.42"/>
    <s v="'31-03-2020"/>
    <n v="14749200"/>
  </r>
  <r>
    <x v="3"/>
    <s v="M7AS031"/>
    <x v="3"/>
    <s v="S031"/>
    <s v="JBDTBK"/>
    <x v="13"/>
    <x v="14"/>
    <n v="30000000"/>
    <n v="0"/>
    <n v="30000000"/>
    <n v="511"/>
    <n v="19106349.998"/>
    <n v="4881890"/>
    <n v="24.899000000000001"/>
    <n v="22.523"/>
    <n v="4303376.9479999999"/>
    <n v="63.688000000000002"/>
    <n v="25.550999999999998"/>
    <n v="325"/>
    <n v="10182554.546"/>
    <n v="7297710"/>
    <n v="0"/>
    <n v="22.742999999999999"/>
    <n v="2315809.3560000001"/>
    <n v="0"/>
    <n v="71.668999999999997"/>
    <n v="836"/>
    <n v="29288904.544"/>
    <n v="12179600"/>
    <n v="24.899000000000001"/>
    <n v="22.6"/>
    <n v="6619186.3039999995"/>
    <n v="97.63"/>
    <n v="41.584000000000003"/>
    <s v="'31-03-2020"/>
    <n v="7469700"/>
  </r>
  <r>
    <x v="3"/>
    <s v="M7AS032"/>
    <x v="3"/>
    <s v="S032"/>
    <s v="JBDTBK"/>
    <x v="14"/>
    <x v="15"/>
    <n v="40000000"/>
    <n v="0"/>
    <n v="40000000"/>
    <n v="869"/>
    <n v="31107470.908"/>
    <n v="5959680"/>
    <n v="27.177"/>
    <n v="29.535"/>
    <n v="9187546.0480000004"/>
    <n v="77.769000000000005"/>
    <n v="19.158000000000001"/>
    <n v="0"/>
    <n v="0"/>
    <n v="0"/>
    <n v="0"/>
    <n v="0"/>
    <n v="0"/>
    <n v="0"/>
    <n v="0"/>
    <n v="869"/>
    <n v="31107470.908"/>
    <n v="5959680"/>
    <n v="27.177"/>
    <n v="29.535"/>
    <n v="9187546.0480000004"/>
    <n v="77.769000000000005"/>
    <n v="19.158000000000001"/>
    <s v="'31-03-2020"/>
    <n v="10870800"/>
  </r>
  <r>
    <x v="3"/>
    <s v="M7AS033"/>
    <x v="3"/>
    <s v="S033"/>
    <s v="JBDTBK"/>
    <x v="15"/>
    <x v="16"/>
    <n v="30000000"/>
    <n v="0"/>
    <n v="30000000"/>
    <n v="577"/>
    <n v="18887072.726"/>
    <n v="3666920"/>
    <n v="27.954999999999998"/>
    <n v="26.228000000000002"/>
    <n v="4953740.716"/>
    <n v="62.957000000000001"/>
    <n v="19.414999999999999"/>
    <n v="55"/>
    <n v="3474679.091"/>
    <n v="3205013"/>
    <n v="0"/>
    <n v="22.834"/>
    <n v="793402.10100000002"/>
    <n v="0"/>
    <n v="92.239000000000004"/>
    <n v="632"/>
    <n v="22361751.817000002"/>
    <n v="6871933"/>
    <n v="27.954999999999998"/>
    <n v="25.701000000000001"/>
    <n v="5747142.8169999998"/>
    <n v="74.539000000000001"/>
    <n v="30.731000000000002"/>
    <s v="'31-03-2020"/>
    <n v="8386500"/>
  </r>
  <r>
    <x v="3"/>
    <s v="M7AS034"/>
    <x v="2"/>
    <s v="S034"/>
    <s v="JBDTBK"/>
    <x v="16"/>
    <x v="17"/>
    <n v="50000000"/>
    <n v="30000000"/>
    <n v="80000000"/>
    <n v="1003"/>
    <n v="35556127.270999998"/>
    <n v="8028060"/>
    <n v="22.856999999999999"/>
    <n v="26.09"/>
    <n v="9276645.9210000001"/>
    <n v="71.111999999999995"/>
    <n v="22.579000000000001"/>
    <n v="265"/>
    <n v="17589645.454999998"/>
    <n v="17076725"/>
    <n v="22.856999999999999"/>
    <n v="24.309000000000001"/>
    <n v="4275891.9450000003"/>
    <n v="58.631999999999998"/>
    <n v="97.084000000000003"/>
    <n v="1268"/>
    <n v="53145772.726000004"/>
    <n v="25104785"/>
    <n v="22.856999999999999"/>
    <n v="25.501000000000001"/>
    <n v="13552537.866"/>
    <n v="66.432000000000002"/>
    <n v="47.238"/>
    <s v="'31-03-2020"/>
    <n v="18285600"/>
  </r>
  <r>
    <x v="3"/>
    <s v="M7AS035"/>
    <x v="2"/>
    <s v="S035"/>
    <s v="JBDTBK"/>
    <x v="17"/>
    <x v="18"/>
    <n v="50000000"/>
    <n v="20000000"/>
    <n v="70000000"/>
    <n v="1080"/>
    <n v="36854481.816"/>
    <n v="7221700"/>
    <n v="26.593"/>
    <n v="26.704999999999998"/>
    <n v="9842125.3159999996"/>
    <n v="73.709000000000003"/>
    <n v="19.594999999999999"/>
    <n v="260"/>
    <n v="19538703.636"/>
    <n v="17624326"/>
    <n v="25.456"/>
    <n v="25.41"/>
    <n v="4964712.1359999999"/>
    <n v="97.694000000000003"/>
    <n v="90.201999999999998"/>
    <n v="1340"/>
    <n v="56393185.452"/>
    <n v="24846026"/>
    <n v="26.268000000000001"/>
    <n v="26.256"/>
    <n v="14806837.452"/>
    <n v="80.561999999999998"/>
    <n v="44.058999999999997"/>
    <s v="'31-03-2020"/>
    <n v="18387600"/>
  </r>
  <r>
    <x v="3"/>
    <s v="M7AS036"/>
    <x v="3"/>
    <s v="S036"/>
    <s v="JBDTBK"/>
    <x v="18"/>
    <x v="19"/>
    <n v="10000000"/>
    <n v="0"/>
    <n v="10000000"/>
    <n v="287"/>
    <n v="10488388.630000001"/>
    <n v="2006555"/>
    <n v="27.95"/>
    <n v="26.946000000000002"/>
    <n v="2826187.58"/>
    <n v="104.884"/>
    <n v="19.131"/>
    <n v="36"/>
    <n v="3825715.4550000001"/>
    <n v="4208288"/>
    <n v="0"/>
    <n v="24.666"/>
    <n v="943656.92500000005"/>
    <n v="0"/>
    <n v="110"/>
    <n v="323"/>
    <n v="14314104.085000001"/>
    <n v="6214843"/>
    <n v="27.95"/>
    <n v="26.337"/>
    <n v="3769844.5049999999"/>
    <n v="143.14099999999999"/>
    <n v="43.417999999999999"/>
    <s v="'29-03-2020"/>
    <n v="2795000"/>
  </r>
  <r>
    <x v="3"/>
    <s v="M7AS037"/>
    <x v="2"/>
    <s v="S037"/>
    <s v="JBDTBK"/>
    <x v="19"/>
    <x v="20"/>
    <n v="70000000"/>
    <n v="20000000"/>
    <n v="90000000"/>
    <n v="1218"/>
    <n v="47917693.174999997"/>
    <n v="9757810"/>
    <n v="25.224"/>
    <n v="27.167000000000002"/>
    <n v="13017606.465"/>
    <n v="68.453999999999994"/>
    <n v="20.364000000000001"/>
    <n v="269"/>
    <n v="21429851.818999998"/>
    <n v="22492213"/>
    <n v="25.224"/>
    <n v="24.507999999999999"/>
    <n v="5252105.0389999999"/>
    <n v="107.149"/>
    <n v="104.95699999999999"/>
    <n v="1487"/>
    <n v="69347544.994000003"/>
    <n v="32250023"/>
    <n v="25.224"/>
    <n v="26.344999999999999"/>
    <n v="18269711.504000001"/>
    <n v="77.052999999999997"/>
    <n v="46.505000000000003"/>
    <s v="'31-03-2020"/>
    <n v="22701600"/>
  </r>
  <r>
    <x v="3"/>
    <s v="M7AS038"/>
    <x v="3"/>
    <s v="S038"/>
    <s v="JBDTBK"/>
    <x v="20"/>
    <x v="21"/>
    <n v="20000000"/>
    <n v="0"/>
    <n v="20000000"/>
    <n v="588"/>
    <n v="20496868.177999999"/>
    <n v="4206970"/>
    <n v="26.006"/>
    <n v="24.853999999999999"/>
    <n v="5094192.6679999996"/>
    <n v="102.48399999999999"/>
    <n v="20.524999999999999"/>
    <n v="199"/>
    <n v="13557375.454"/>
    <n v="12263527"/>
    <n v="0"/>
    <n v="24.100999999999999"/>
    <n v="3267479.7740000002"/>
    <n v="0"/>
    <n v="90.456000000000003"/>
    <n v="787"/>
    <n v="34054243.631999999"/>
    <n v="16470497"/>
    <n v="26.006"/>
    <n v="24.553999999999998"/>
    <n v="8361672.4419999998"/>
    <n v="170.27099999999999"/>
    <n v="48.365000000000002"/>
    <s v="'31-03-2020"/>
    <n v="5201200"/>
  </r>
  <r>
    <x v="3"/>
    <s v="M7AS039"/>
    <x v="3"/>
    <s v="S039"/>
    <s v="JATENG"/>
    <x v="21"/>
    <x v="22"/>
    <n v="40000000"/>
    <n v="20000000"/>
    <n v="60000000"/>
    <n v="697"/>
    <n v="23713268.173999999"/>
    <n v="4935075"/>
    <n v="24.268999999999998"/>
    <n v="22.931999999999999"/>
    <n v="5437887.9740000004"/>
    <n v="59.283000000000001"/>
    <n v="20.811"/>
    <n v="164"/>
    <n v="20323521.817000002"/>
    <n v="22937626"/>
    <n v="23.542999999999999"/>
    <n v="25.881"/>
    <n v="5259982.5470000003"/>
    <n v="101.61799999999999"/>
    <n v="112.86199999999999"/>
    <n v="861"/>
    <n v="44036789.990999997"/>
    <n v="27872701"/>
    <n v="24.027000000000001"/>
    <n v="24.292999999999999"/>
    <n v="10697870.521"/>
    <n v="73.394999999999996"/>
    <n v="63.293999999999997"/>
    <s v="'31-03-2020"/>
    <n v="14416200"/>
  </r>
  <r>
    <x v="3"/>
    <s v="M7AS040"/>
    <x v="2"/>
    <s v="S040"/>
    <s v="JBDTBK"/>
    <x v="22"/>
    <x v="23"/>
    <n v="50000000"/>
    <n v="20000000"/>
    <n v="70000000"/>
    <n v="1159"/>
    <n v="39871729.548"/>
    <n v="9234485"/>
    <n v="23.914000000000001"/>
    <n v="26.254000000000001"/>
    <n v="10467933.638"/>
    <n v="79.742999999999995"/>
    <n v="23.16"/>
    <n v="431"/>
    <n v="18418854.546"/>
    <n v="13653310"/>
    <n v="23.914000000000001"/>
    <n v="23.594000000000001"/>
    <n v="4345707.7860000003"/>
    <n v="92.093999999999994"/>
    <n v="74.126999999999995"/>
    <n v="1590"/>
    <n v="58290584.093999997"/>
    <n v="22887795"/>
    <n v="23.914000000000001"/>
    <n v="25.413"/>
    <n v="14813641.424000001"/>
    <n v="83.272000000000006"/>
    <n v="39.265000000000001"/>
    <s v="'31-03-2020"/>
    <n v="16739800"/>
  </r>
  <r>
    <x v="3"/>
    <s v="M7AS043"/>
    <x v="3"/>
    <s v="S043"/>
    <s v="JBDTBK"/>
    <x v="23"/>
    <x v="24"/>
    <n v="21000000"/>
    <n v="0"/>
    <n v="21000000"/>
    <n v="466"/>
    <n v="16753870.454"/>
    <n v="3270375"/>
    <n v="25.97"/>
    <n v="24.734000000000002"/>
    <n v="4143928.9739999999"/>
    <n v="79.78"/>
    <n v="19.52"/>
    <n v="22"/>
    <n v="2825027.273"/>
    <n v="3273320"/>
    <n v="0"/>
    <n v="29.661999999999999"/>
    <n v="837971.37300000002"/>
    <n v="0"/>
    <n v="115.869"/>
    <n v="488"/>
    <n v="19578897.727000002"/>
    <n v="6543695"/>
    <n v="25.97"/>
    <n v="25.445"/>
    <n v="4981900.3470000001"/>
    <n v="93.233000000000004"/>
    <n v="33.421999999999997"/>
    <s v="'31-03-2020"/>
    <n v="5453700"/>
  </r>
  <r>
    <x v="3"/>
    <s v="M7AS047"/>
    <x v="2"/>
    <s v="S047"/>
    <s v="JBDTBK"/>
    <x v="24"/>
    <x v="25"/>
    <n v="50000000"/>
    <n v="10000000"/>
    <n v="60000000"/>
    <n v="1217"/>
    <n v="40129062.270000003"/>
    <n v="8261245"/>
    <n v="26.395"/>
    <n v="26.584"/>
    <n v="10667909.220000001"/>
    <n v="80.257999999999996"/>
    <n v="20.587"/>
    <n v="344"/>
    <n v="10468844.545"/>
    <n v="6472891"/>
    <n v="26.395"/>
    <n v="21.850999999999999"/>
    <n v="2287543.915"/>
    <n v="104.688"/>
    <n v="61.83"/>
    <n v="1561"/>
    <n v="50597906.814999998"/>
    <n v="14734136"/>
    <n v="26.395"/>
    <n v="25.605"/>
    <n v="12955453.135"/>
    <n v="84.33"/>
    <n v="29.12"/>
    <s v="'31-03-2020"/>
    <n v="15837000"/>
  </r>
  <r>
    <x v="3"/>
    <s v="M7AS049"/>
    <x v="2"/>
    <s v="S049"/>
    <s v="JBDTBK"/>
    <x v="25"/>
    <x v="26"/>
    <n v="31500000"/>
    <n v="10500000"/>
    <n v="42000000"/>
    <n v="686"/>
    <n v="24558025"/>
    <n v="5717155"/>
    <n v="22.437999999999999"/>
    <n v="22.318000000000001"/>
    <n v="5480943.5300000003"/>
    <n v="77.962000000000003"/>
    <n v="23.28"/>
    <n v="220"/>
    <n v="12879379.091"/>
    <n v="10764648"/>
    <n v="22.437999999999999"/>
    <n v="22.844000000000001"/>
    <n v="2942198.6409999998"/>
    <n v="122.661"/>
    <n v="83.58"/>
    <n v="906"/>
    <n v="37437404.090999998"/>
    <n v="16481803"/>
    <n v="22.437999999999999"/>
    <n v="22.498999999999999"/>
    <n v="8423142.1710000001"/>
    <n v="89.137"/>
    <n v="44.024999999999999"/>
    <s v="'31-03-2020"/>
    <n v="9423960"/>
  </r>
  <r>
    <x v="3"/>
    <s v="M7AS068"/>
    <x v="3"/>
    <s v="S068"/>
    <s v="JBDTBK"/>
    <x v="26"/>
    <x v="27"/>
    <n v="30000000"/>
    <n v="0"/>
    <n v="30000000"/>
    <n v="407"/>
    <n v="16213895.448999999"/>
    <n v="3095750"/>
    <n v="25.044"/>
    <n v="24.956"/>
    <n v="4046319.5389999999"/>
    <n v="54.045999999999999"/>
    <n v="19.093"/>
    <n v="13"/>
    <n v="1372763.6370000001"/>
    <n v="1773010"/>
    <n v="0"/>
    <n v="29.305"/>
    <n v="402293.16700000002"/>
    <n v="0"/>
    <n v="129.15600000000001"/>
    <n v="420"/>
    <n v="17586659.085999999"/>
    <n v="4868760"/>
    <n v="25.044"/>
    <n v="25.295000000000002"/>
    <n v="4448612.7060000002"/>
    <n v="58.622"/>
    <n v="27.684000000000001"/>
    <s v="'30-03-2020"/>
    <n v="7513200"/>
  </r>
  <r>
    <x v="3"/>
    <s v="M7AS071"/>
    <x v="2"/>
    <s v="S071"/>
    <s v="JBDTBK"/>
    <x v="27"/>
    <x v="28"/>
    <n v="51000000"/>
    <n v="20400000"/>
    <n v="71400000"/>
    <n v="1177"/>
    <n v="40948704.541000001"/>
    <n v="9716870"/>
    <n v="21.477"/>
    <n v="24.573"/>
    <n v="10062233.491"/>
    <n v="80.292000000000002"/>
    <n v="23.728999999999999"/>
    <n v="381"/>
    <n v="24952604.545000002"/>
    <n v="25177385"/>
    <n v="21.477"/>
    <n v="25.077000000000002"/>
    <n v="6257317.4349999996"/>
    <n v="122.31699999999999"/>
    <n v="100.901"/>
    <n v="1558"/>
    <n v="65901309.086000003"/>
    <n v="34894255"/>
    <n v="21.477"/>
    <n v="24.763999999999999"/>
    <n v="16319550.926000001"/>
    <n v="92.299000000000007"/>
    <n v="52.948999999999998"/>
    <s v="'27-03-2020"/>
    <n v="15334578"/>
  </r>
  <r>
    <x v="3"/>
    <s v="M7AS074"/>
    <x v="2"/>
    <s v="S074"/>
    <s v="JABAR"/>
    <x v="28"/>
    <x v="29"/>
    <n v="50000000"/>
    <n v="20000000"/>
    <n v="70000000"/>
    <n v="944"/>
    <n v="35062179.538999997"/>
    <n v="8830425"/>
    <n v="25.215"/>
    <n v="22.190999999999999"/>
    <n v="7780600.6189999999"/>
    <n v="70.123999999999995"/>
    <n v="25.184999999999999"/>
    <n v="194"/>
    <n v="15439736.364"/>
    <n v="16201090"/>
    <n v="25.215"/>
    <n v="24.965"/>
    <n v="3854569.074"/>
    <n v="77.198999999999998"/>
    <n v="104.931"/>
    <n v="1138"/>
    <n v="50501915.902999997"/>
    <n v="25031515"/>
    <n v="25.215"/>
    <n v="23.039000000000001"/>
    <n v="11635169.693"/>
    <n v="72.146000000000001"/>
    <n v="49.564999999999998"/>
    <s v="'31-03-2020"/>
    <n v="17650500"/>
  </r>
  <r>
    <x v="3"/>
    <s v="M7AS075"/>
    <x v="2"/>
    <s v="S075"/>
    <s v="JABAR"/>
    <x v="29"/>
    <x v="30"/>
    <n v="40000000"/>
    <n v="10000000"/>
    <n v="50000000"/>
    <n v="647"/>
    <n v="21750354.545000002"/>
    <n v="4577780"/>
    <n v="29.558"/>
    <n v="22.321000000000002"/>
    <n v="4854997.3449999997"/>
    <n v="54.375999999999998"/>
    <n v="21.047000000000001"/>
    <n v="94"/>
    <n v="7612681.818"/>
    <n v="7957050"/>
    <n v="25.23"/>
    <n v="24.78"/>
    <n v="1886419.078"/>
    <n v="76.126999999999995"/>
    <n v="104.524"/>
    <n v="741"/>
    <n v="29363036.363000002"/>
    <n v="12534830"/>
    <n v="28.692"/>
    <n v="22.959"/>
    <n v="6741416.4230000004"/>
    <n v="58.725999999999999"/>
    <n v="42.689"/>
    <s v="'31-03-2020"/>
    <n v="14346000"/>
  </r>
  <r>
    <x v="3"/>
    <s v="M7AS102"/>
    <x v="3"/>
    <s v="S102"/>
    <s v="JBDTBK"/>
    <x v="30"/>
    <x v="31"/>
    <n v="70000000"/>
    <n v="30000000"/>
    <n v="100000000"/>
    <n v="1365"/>
    <n v="49472936.358000003"/>
    <n v="13086560"/>
    <n v="24.135999999999999"/>
    <n v="24.067"/>
    <n v="11906722.948000001"/>
    <n v="70.676000000000002"/>
    <n v="26.452000000000002"/>
    <n v="357"/>
    <n v="23365635.456"/>
    <n v="20955836"/>
    <n v="24.135999999999999"/>
    <n v="23.782"/>
    <n v="5556912.0360000003"/>
    <n v="77.885000000000005"/>
    <n v="89.686999999999998"/>
    <n v="1722"/>
    <n v="72838571.813999996"/>
    <n v="34042396"/>
    <n v="24.135999999999999"/>
    <n v="23.975999999999999"/>
    <n v="17463634.984000001"/>
    <n v="72.838999999999999"/>
    <n v="46.737000000000002"/>
    <s v="'31-03-2020"/>
    <n v="24136000"/>
  </r>
  <r>
    <x v="3"/>
    <s v="M7AS105"/>
    <x v="2"/>
    <s v="S105"/>
    <s v="JBDTBK"/>
    <x v="31"/>
    <x v="32"/>
    <n v="60000000"/>
    <n v="30000000"/>
    <n v="90000000"/>
    <n v="1318"/>
    <n v="46487111.353"/>
    <n v="13283105"/>
    <n v="23.818999999999999"/>
    <n v="19.861000000000001"/>
    <n v="9232988.3330000006"/>
    <n v="77.478999999999999"/>
    <n v="28.574000000000002"/>
    <n v="307"/>
    <n v="23605235.454999998"/>
    <n v="15856386"/>
    <n v="23.818999999999999"/>
    <n v="21.675000000000001"/>
    <n v="5116453.4550000001"/>
    <n v="78.683999999999997"/>
    <n v="67.173000000000002"/>
    <n v="1625"/>
    <n v="70092346.807999998"/>
    <n v="29139491"/>
    <n v="23.818999999999999"/>
    <n v="20.472000000000001"/>
    <n v="14349441.788000001"/>
    <n v="77.88"/>
    <n v="41.573"/>
    <s v="'31-03-2020"/>
    <n v="21437100"/>
  </r>
  <r>
    <x v="3"/>
    <s v="M7AS107"/>
    <x v="3"/>
    <s v="S107"/>
    <s v="JBDTBK"/>
    <x v="32"/>
    <x v="33"/>
    <n v="21000000"/>
    <n v="0"/>
    <n v="21000000"/>
    <n v="219"/>
    <n v="7342954.5439999998"/>
    <n v="1909400"/>
    <n v="27.164000000000001"/>
    <n v="28.288"/>
    <n v="2077191.7439999999"/>
    <n v="34.966000000000001"/>
    <n v="26.003"/>
    <n v="22"/>
    <n v="2368636.3629999999"/>
    <n v="3184500"/>
    <n v="0"/>
    <n v="28.195"/>
    <n v="667848.15300000005"/>
    <n v="0"/>
    <n v="134.44399999999999"/>
    <n v="241"/>
    <n v="9711590.9069999997"/>
    <n v="5093900"/>
    <n v="27.164000000000001"/>
    <n v="28.265999999999998"/>
    <n v="2745039.8969999999"/>
    <n v="46.246000000000002"/>
    <n v="52.451999999999998"/>
    <s v="'30-03-2020"/>
    <n v="5704440"/>
  </r>
  <r>
    <x v="3"/>
    <s v="M7AS109"/>
    <x v="3"/>
    <s v="S109"/>
    <s v="JBDTBK"/>
    <x v="33"/>
    <x v="34"/>
    <n v="10000000"/>
    <n v="0"/>
    <n v="10000000"/>
    <n v="372"/>
    <n v="13219022.721999999"/>
    <n v="4360950"/>
    <n v="29.097999999999999"/>
    <n v="16.524000000000001"/>
    <n v="2184270.352"/>
    <n v="132.19"/>
    <n v="32.99"/>
    <n v="1"/>
    <n v="149624.54500000001"/>
    <n v="201163"/>
    <n v="0"/>
    <n v="20"/>
    <n v="29924.455000000002"/>
    <n v="0"/>
    <n v="134.44499999999999"/>
    <n v="373"/>
    <n v="13368647.267000001"/>
    <n v="4562113"/>
    <n v="29.097999999999999"/>
    <n v="16.562999999999999"/>
    <n v="2214194.807"/>
    <n v="133.68600000000001"/>
    <n v="34.125"/>
    <s v="'30-03-2020"/>
    <n v="2909800"/>
  </r>
  <r>
    <x v="3"/>
    <s v="M7AS114"/>
    <x v="2"/>
    <s v="S114"/>
    <s v="JBDTBK"/>
    <x v="34"/>
    <x v="35"/>
    <n v="20700000"/>
    <n v="10400000"/>
    <n v="31100000"/>
    <n v="526"/>
    <n v="19823384.539999999"/>
    <n v="4254860"/>
    <n v="27.35"/>
    <n v="24.096"/>
    <n v="4776641.66"/>
    <n v="95.765000000000001"/>
    <n v="21.463999999999999"/>
    <n v="80"/>
    <n v="9600792.7280000001"/>
    <n v="10030003"/>
    <n v="27.094000000000001"/>
    <n v="25.896000000000001"/>
    <n v="2486240.5380000002"/>
    <n v="92.314999999999998"/>
    <n v="104.471"/>
    <n v="606"/>
    <n v="29424177.267999999"/>
    <n v="14284863"/>
    <n v="27.263999999999999"/>
    <n v="24.683"/>
    <n v="7262882.1979999999"/>
    <n v="94.611999999999995"/>
    <n v="48.548000000000002"/>
    <s v="'30-03-2020"/>
    <n v="8479104"/>
  </r>
  <r>
    <x v="3"/>
    <s v="M7AS121"/>
    <x v="2"/>
    <s v="S121"/>
    <s v="JBDTBK"/>
    <x v="35"/>
    <x v="36"/>
    <n v="10500000"/>
    <n v="0"/>
    <n v="10500000"/>
    <n v="351"/>
    <n v="11862904.543"/>
    <n v="2594810"/>
    <n v="25.757000000000001"/>
    <n v="27.663"/>
    <n v="3281611.2230000002"/>
    <n v="112.98"/>
    <n v="21.873000000000001"/>
    <n v="19"/>
    <n v="2207201.8190000001"/>
    <n v="2816018"/>
    <n v="0"/>
    <n v="28.741"/>
    <n v="634381.26899999997"/>
    <n v="0"/>
    <n v="127.583"/>
    <n v="370"/>
    <n v="14070106.362"/>
    <n v="5410828"/>
    <n v="25.757000000000001"/>
    <n v="27.832000000000001"/>
    <n v="3915992.4920000001"/>
    <n v="134.001"/>
    <n v="38.456000000000003"/>
    <s v="'30-03-2020"/>
    <n v="2704485"/>
  </r>
  <r>
    <x v="3"/>
    <s v="M7AS124"/>
    <x v="2"/>
    <s v="S124"/>
    <s v="JBDTBK"/>
    <x v="36"/>
    <x v="37"/>
    <n v="20000000"/>
    <n v="10000000"/>
    <n v="30000000"/>
    <n v="631"/>
    <n v="23266109.087000001"/>
    <n v="5950060"/>
    <n v="24.119"/>
    <n v="20.355"/>
    <n v="4735923.5870000003"/>
    <n v="116.331"/>
    <n v="25.574000000000002"/>
    <n v="45"/>
    <n v="5256363.6359999999"/>
    <n v="5782000"/>
    <n v="24.119"/>
    <n v="25"/>
    <n v="1314090.906"/>
    <n v="52.564"/>
    <n v="110"/>
    <n v="676"/>
    <n v="28522472.723000001"/>
    <n v="11732060"/>
    <n v="24.119"/>
    <n v="21.210999999999999"/>
    <n v="6050014.4929999998"/>
    <n v="95.075000000000003"/>
    <n v="41.133000000000003"/>
    <s v="'31-03-2020"/>
    <n v="7235700"/>
  </r>
  <r>
    <x v="3"/>
    <s v="M7AS125"/>
    <x v="2"/>
    <s v="S125"/>
    <s v="JBDTBK"/>
    <x v="37"/>
    <x v="38"/>
    <n v="70000000"/>
    <n v="60000000"/>
    <n v="130000000"/>
    <n v="1433"/>
    <n v="47463470.443000004"/>
    <n v="9907255"/>
    <n v="23.228999999999999"/>
    <n v="25.800999999999998"/>
    <n v="12245892.873"/>
    <n v="67.805000000000007"/>
    <n v="20.873000000000001"/>
    <n v="591"/>
    <n v="34602600.909999996"/>
    <n v="25635994"/>
    <n v="23.228999999999999"/>
    <n v="23.013000000000002"/>
    <n v="7963226.75"/>
    <n v="57.670999999999999"/>
    <n v="74.087000000000003"/>
    <n v="2024"/>
    <n v="82066071.353"/>
    <n v="35543249"/>
    <n v="23.228999999999999"/>
    <n v="24.625"/>
    <n v="20209119.623"/>
    <n v="63.128"/>
    <n v="43.311"/>
    <s v="'31-03-2020"/>
    <n v="30197700"/>
  </r>
  <r>
    <x v="3"/>
    <s v="M7AS136"/>
    <x v="3"/>
    <s v="S136"/>
    <s v="JABAR"/>
    <x v="38"/>
    <x v="39"/>
    <n v="19600000"/>
    <n v="0"/>
    <n v="19600000"/>
    <n v="266"/>
    <n v="10325790.909"/>
    <n v="2901900"/>
    <n v="20.135000000000002"/>
    <n v="28.805"/>
    <n v="2974297.1690000002"/>
    <n v="52.683"/>
    <n v="28.103000000000002"/>
    <n v="53"/>
    <n v="5506818.182"/>
    <n v="6057500"/>
    <n v="0"/>
    <n v="25"/>
    <n v="1376704.5319999999"/>
    <n v="0"/>
    <n v="110"/>
    <n v="319"/>
    <n v="15832609.091"/>
    <n v="8959400"/>
    <n v="20.135000000000002"/>
    <n v="27.481000000000002"/>
    <n v="4351001.7010000004"/>
    <n v="80.778999999999996"/>
    <n v="56.588000000000001"/>
    <s v="'30-03-2020"/>
    <n v="3946460.0000000005"/>
  </r>
  <r>
    <x v="3"/>
    <e v="#N/A"/>
    <x v="0"/>
    <e v="#N/A"/>
    <e v="#N/A"/>
    <x v="0"/>
    <x v="40"/>
    <n v="1460400000"/>
    <n v="432300000"/>
    <n v="1892700000"/>
    <n v="29774"/>
    <n v="1051489513.039"/>
    <n v="237229965"/>
    <n v="24.736999999999998"/>
    <n v="24.632000000000001"/>
    <n v="259003667.34900001"/>
    <n v="72"/>
    <n v="22.561"/>
    <n v="7079"/>
    <n v="418289516.36500001"/>
    <n v="366957102"/>
    <n v="24.065000000000001"/>
    <n v="23.934000000000001"/>
    <n v="100114825.995"/>
    <n v="96.759"/>
    <n v="87.727999999999994"/>
    <n v="36853"/>
    <n v="1469779029.404"/>
    <n v="604187067"/>
    <n v="24.584"/>
    <n v="24.434000000000001"/>
    <n v="359118493.34399998"/>
    <n v="77.655000000000001"/>
    <n v="41.106999999999999"/>
    <m/>
    <n v="465301368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s v="M7AS046"/>
    <x v="3"/>
    <s v="S046"/>
    <s v="JABAR"/>
    <x v="39"/>
    <x v="42"/>
    <n v="20000000"/>
    <n v="10000000"/>
    <n v="30000000"/>
    <n v="221"/>
    <n v="9736790.9079999998"/>
    <n v="2014380"/>
    <n v="25.789000000000001"/>
    <n v="23.835999999999999"/>
    <n v="2320849.5580000002"/>
    <n v="48.683999999999997"/>
    <n v="20.687999999999999"/>
    <n v="60"/>
    <n v="6982940.909"/>
    <n v="8121465"/>
    <n v="25.789000000000001"/>
    <n v="27.071000000000002"/>
    <n v="1890368.189"/>
    <n v="69.828999999999994"/>
    <n v="116.304"/>
    <n v="281"/>
    <n v="16719731.817"/>
    <n v="10135845"/>
    <n v="25.789000000000001"/>
    <n v="25.187000000000001"/>
    <n v="4211217.7470000004"/>
    <n v="55.731999999999999"/>
    <n v="60.622"/>
    <s v="'30-03-2020"/>
    <n v="7736700"/>
  </r>
  <r>
    <x v="3"/>
    <s v="M7AS061"/>
    <x v="2"/>
    <s v="S061"/>
    <s v="NTT"/>
    <x v="40"/>
    <x v="43"/>
    <n v="90000000"/>
    <n v="0"/>
    <n v="90000000"/>
    <n v="2338"/>
    <n v="93903531.817000002"/>
    <n v="25478630"/>
    <n v="35.216000000000001"/>
    <n v="28.931000000000001"/>
    <n v="27167456.296999998"/>
    <n v="104.337"/>
    <n v="27.132999999999999"/>
    <n v="3"/>
    <n v="99790.909"/>
    <n v="24930"/>
    <n v="0"/>
    <n v="18.09"/>
    <n v="18052.629000000001"/>
    <n v="0"/>
    <n v="24.981999999999999"/>
    <n v="2341"/>
    <n v="94003322.725999996"/>
    <n v="25503560"/>
    <n v="35.216000000000001"/>
    <n v="28.92"/>
    <n v="27185508.925999999"/>
    <n v="104.44799999999999"/>
    <n v="27.13"/>
    <s v="'31-03-2020"/>
    <n v="31694400"/>
  </r>
  <r>
    <x v="3"/>
    <s v="M7AS082"/>
    <x v="3"/>
    <s v="S082"/>
    <s v="BALI"/>
    <x v="41"/>
    <x v="44"/>
    <n v="54500000"/>
    <n v="18200000"/>
    <n v="72700000"/>
    <n v="1550"/>
    <n v="51126549.994000003"/>
    <n v="13990230"/>
    <n v="25.997"/>
    <n v="24.527000000000001"/>
    <n v="12539790.584000001"/>
    <n v="93.81"/>
    <n v="27.364000000000001"/>
    <n v="181"/>
    <n v="20390000"/>
    <n v="22429000"/>
    <n v="25.997"/>
    <n v="25"/>
    <n v="5097499.9800000004"/>
    <n v="112.033"/>
    <n v="110"/>
    <n v="1731"/>
    <n v="71516549.994000003"/>
    <n v="36419230"/>
    <n v="25.997"/>
    <n v="24.661999999999999"/>
    <n v="17637290.563999999"/>
    <n v="98.372"/>
    <n v="50.923999999999999"/>
    <s v="'31-03-2020"/>
    <n v="18899819"/>
  </r>
  <r>
    <x v="3"/>
    <s v="M7AS083"/>
    <x v="3"/>
    <s v="S083"/>
    <s v="JATIM"/>
    <x v="42"/>
    <x v="45"/>
    <n v="80000000"/>
    <n v="30000000"/>
    <n v="110000000"/>
    <n v="1365"/>
    <n v="52015977.273999996"/>
    <n v="12711730"/>
    <n v="25.762"/>
    <n v="24.795000000000002"/>
    <n v="12897472.534"/>
    <n v="65.02"/>
    <n v="24.437999999999999"/>
    <n v="148"/>
    <n v="16440836.363"/>
    <n v="18067920"/>
    <n v="25.762"/>
    <n v="24.977"/>
    <n v="4106393.1129999999"/>
    <n v="54.802999999999997"/>
    <n v="109.89700000000001"/>
    <n v="1513"/>
    <n v="68456813.636999995"/>
    <n v="30779650"/>
    <n v="25.762"/>
    <n v="24.838999999999999"/>
    <n v="17003865.647"/>
    <n v="62.232999999999997"/>
    <n v="44.962000000000003"/>
    <s v="'31-03-2020"/>
    <n v="28338200"/>
  </r>
  <r>
    <x v="3"/>
    <s v="M7AS097"/>
    <x v="3"/>
    <s v="S097"/>
    <s v="JABAR"/>
    <x v="43"/>
    <x v="46"/>
    <n v="10000000"/>
    <n v="10000000"/>
    <n v="20000000"/>
    <n v="364"/>
    <n v="13391168.177999999"/>
    <n v="3390200"/>
    <n v="26.984000000000002"/>
    <n v="21.119"/>
    <n v="2828053.3679999998"/>
    <n v="133.91200000000001"/>
    <n v="25.317"/>
    <n v="99"/>
    <n v="13111840.91"/>
    <n v="14858275"/>
    <n v="24.523"/>
    <n v="27.085000000000001"/>
    <n v="3551305.46"/>
    <n v="131.11799999999999"/>
    <n v="113.32"/>
    <n v="463"/>
    <n v="26503009.088"/>
    <n v="18248475"/>
    <n v="25.754000000000001"/>
    <n v="24.07"/>
    <n v="6379358.8279999997"/>
    <n v="132.51499999999999"/>
    <n v="68.853999999999999"/>
    <s v="'30-03-2020"/>
    <n v="5150800"/>
  </r>
  <r>
    <x v="3"/>
    <s v="M7AS099"/>
    <x v="2"/>
    <s v="S099"/>
    <s v="JABAR"/>
    <x v="44"/>
    <x v="47"/>
    <n v="100000000"/>
    <n v="30000000"/>
    <n v="130000000"/>
    <n v="2267"/>
    <n v="81567229.547000006"/>
    <n v="17516085"/>
    <n v="22.867999999999999"/>
    <n v="25.602"/>
    <n v="20882611.697000001"/>
    <n v="81.566999999999993"/>
    <n v="21.474"/>
    <n v="515"/>
    <n v="49784950"/>
    <n v="43670755"/>
    <n v="22.606000000000002"/>
    <n v="23.878"/>
    <n v="11887629.960000001"/>
    <n v="165.95"/>
    <n v="87.718999999999994"/>
    <n v="2782"/>
    <n v="131352179.54700001"/>
    <n v="61186840"/>
    <n v="22.806999999999999"/>
    <n v="24.948"/>
    <n v="32770241.657000002"/>
    <n v="101.04"/>
    <n v="46.582000000000001"/>
    <s v="'31-03-2020"/>
    <n v="29649100"/>
  </r>
  <r>
    <x v="3"/>
    <s v="M7AS100"/>
    <x v="3"/>
    <s v="S100"/>
    <s v="JABAR"/>
    <x v="45"/>
    <x v="48"/>
    <n v="20000000"/>
    <n v="10000000"/>
    <n v="30000000"/>
    <n v="622"/>
    <n v="24053540.91"/>
    <n v="5545450"/>
    <n v="23.792000000000002"/>
    <n v="23.399000000000001"/>
    <n v="5628179.71"/>
    <n v="120.268"/>
    <n v="23.055"/>
    <n v="90"/>
    <n v="9758522.727"/>
    <n v="10814125"/>
    <n v="23.792000000000002"/>
    <n v="24.832999999999998"/>
    <n v="2423318.1770000001"/>
    <n v="97.584999999999994"/>
    <n v="110.81699999999999"/>
    <n v="712"/>
    <n v="33812063.637000002"/>
    <n v="16359575"/>
    <n v="23.792000000000002"/>
    <n v="23.812999999999999"/>
    <n v="8051497.8870000001"/>
    <n v="112.70699999999999"/>
    <n v="48.384"/>
    <s v="'30-03-2020"/>
    <n v="7137600"/>
  </r>
  <r>
    <x v="3"/>
    <s v="M7AS106"/>
    <x v="3"/>
    <s v="S106"/>
    <s v="JABAR"/>
    <x v="46"/>
    <x v="49"/>
    <n v="50000000"/>
    <n v="20000000"/>
    <n v="70000000"/>
    <n v="819"/>
    <n v="29917493.175999999"/>
    <n v="4725280"/>
    <n v="25.032"/>
    <n v="27.384"/>
    <n v="8192576.3059999999"/>
    <n v="59.835000000000001"/>
    <n v="15.794"/>
    <n v="108"/>
    <n v="13610259.091"/>
    <n v="13391515"/>
    <n v="23.675999999999998"/>
    <n v="24.138999999999999"/>
    <n v="3285399.9709999999"/>
    <n v="68.051000000000002"/>
    <n v="98.393000000000001"/>
    <n v="927"/>
    <n v="43527752.266999997"/>
    <n v="18116795"/>
    <n v="24.643999999999998"/>
    <n v="26.369"/>
    <n v="11477976.277000001"/>
    <n v="62.183"/>
    <n v="41.621000000000002"/>
    <s v="'31-03-2020"/>
    <n v="17250800"/>
  </r>
  <r>
    <x v="3"/>
    <s v="M7AS110"/>
    <x v="3"/>
    <s v="S110"/>
    <s v="JATENG"/>
    <x v="47"/>
    <x v="50"/>
    <n v="60000000"/>
    <n v="0"/>
    <n v="60000000"/>
    <n v="834"/>
    <n v="30952875.002999999"/>
    <n v="9653825"/>
    <n v="26.628"/>
    <n v="19.795000000000002"/>
    <n v="6127113.523"/>
    <n v="51.588000000000001"/>
    <n v="31.189"/>
    <m/>
    <m/>
    <m/>
    <n v="0"/>
    <n v="0"/>
    <n v="0"/>
    <n v="0"/>
    <n v="0"/>
    <n v="834"/>
    <n v="30952875.002999999"/>
    <n v="9653825"/>
    <n v="26.628"/>
    <n v="19.795000000000002"/>
    <n v="6127113.523"/>
    <n v="51.588000000000001"/>
    <n v="31.189"/>
    <s v="'30-03-2020"/>
    <n v="15976800"/>
  </r>
  <r>
    <x v="3"/>
    <s v="M7AS203"/>
    <x v="3"/>
    <s v="S203"/>
    <s v="JATENG"/>
    <x v="48"/>
    <x v="51"/>
    <n v="40000000"/>
    <n v="0"/>
    <n v="40000000"/>
    <n v="629"/>
    <n v="25684224.993000001"/>
    <n v="6302015"/>
    <n v="25.434999999999999"/>
    <n v="22.870999999999999"/>
    <n v="5874230.4230000004"/>
    <n v="64.210999999999999"/>
    <n v="24.536999999999999"/>
    <m/>
    <m/>
    <m/>
    <n v="0"/>
    <n v="0"/>
    <n v="0"/>
    <n v="0"/>
    <n v="0"/>
    <n v="629"/>
    <n v="25684224.993000001"/>
    <n v="6302015"/>
    <n v="25.434999999999999"/>
    <n v="22.870999999999999"/>
    <n v="5874230.4230000004"/>
    <n v="64.210999999999999"/>
    <n v="24.536999999999999"/>
    <s v="'30-03-2020"/>
    <n v="10174000"/>
  </r>
  <r>
    <x v="3"/>
    <s v="M7AS205"/>
    <x v="3"/>
    <s v="S205"/>
    <s v="JABAR"/>
    <x v="49"/>
    <x v="52"/>
    <n v="60000000"/>
    <n v="20000000"/>
    <n v="80000000"/>
    <n v="1385"/>
    <n v="44628002.273000002"/>
    <n v="9706185"/>
    <n v="25.044"/>
    <n v="25.25"/>
    <n v="11268501.113"/>
    <n v="74.38"/>
    <n v="21.748999999999999"/>
    <n v="162"/>
    <n v="22046345.454999998"/>
    <n v="20236420"/>
    <n v="23.427"/>
    <n v="24.128"/>
    <n v="5319278.1849999996"/>
    <n v="110.232"/>
    <n v="91.79"/>
    <n v="1547"/>
    <n v="66674347.728"/>
    <n v="29942605"/>
    <n v="24.64"/>
    <n v="24.879000000000001"/>
    <n v="16587779.298"/>
    <n v="83.343000000000004"/>
    <n v="44.908999999999999"/>
    <s v="'31-03-2020"/>
    <n v="19712000"/>
  </r>
  <r>
    <x v="3"/>
    <s v="M7AS212"/>
    <x v="3"/>
    <s v="S212"/>
    <s v="JABAR"/>
    <x v="50"/>
    <x v="53"/>
    <n v="30000000"/>
    <n v="0"/>
    <n v="30000000"/>
    <n v="340"/>
    <n v="11656395.450999999"/>
    <n v="2602645"/>
    <n v="26.234000000000002"/>
    <n v="24.585999999999999"/>
    <n v="2865869.7409999999"/>
    <n v="38.854999999999997"/>
    <n v="22.327999999999999"/>
    <n v="87"/>
    <n v="7786204.5449999999"/>
    <n v="8936375"/>
    <n v="0"/>
    <n v="26.042999999999999"/>
    <n v="2027754.4850000001"/>
    <n v="0"/>
    <n v="114.77200000000001"/>
    <n v="427"/>
    <n v="19442599.995999999"/>
    <n v="11539020"/>
    <n v="26.234000000000002"/>
    <n v="25.17"/>
    <n v="4893624.2259999998"/>
    <n v="64.808999999999997"/>
    <n v="59.348999999999997"/>
    <s v="'29-03-2020"/>
    <n v="7870200"/>
  </r>
  <r>
    <x v="3"/>
    <s v="M7AS213"/>
    <x v="3"/>
    <s v="S213"/>
    <s v="JATIM"/>
    <x v="51"/>
    <x v="54"/>
    <n v="80000000"/>
    <n v="0"/>
    <n v="80000000"/>
    <n v="1203"/>
    <n v="43928515.905000001"/>
    <n v="14354355"/>
    <n v="21.914000000000001"/>
    <n v="20.027999999999999"/>
    <n v="8798126.1549999993"/>
    <n v="54.911000000000001"/>
    <n v="32.677"/>
    <n v="103"/>
    <n v="8240454.5449999999"/>
    <n v="9021500"/>
    <n v="0"/>
    <n v="25"/>
    <n v="2060113.635"/>
    <n v="0"/>
    <n v="109.47799999999999"/>
    <n v="1306"/>
    <n v="52168970.450000003"/>
    <n v="23375855"/>
    <n v="21.914000000000001"/>
    <n v="20.814"/>
    <n v="10858239.789999999"/>
    <n v="65.210999999999999"/>
    <n v="44.808"/>
    <s v="'31-03-2020"/>
    <n v="17531200"/>
  </r>
  <r>
    <x v="3"/>
    <s v="M7AS216"/>
    <x v="2"/>
    <s v="S216"/>
    <s v="JATIM"/>
    <x v="52"/>
    <x v="55"/>
    <n v="30000000"/>
    <n v="0"/>
    <n v="30000000"/>
    <n v="584"/>
    <n v="21112227.725000001"/>
    <n v="6266675"/>
    <n v="26.207000000000001"/>
    <n v="22.584"/>
    <n v="4767889.1849999996"/>
    <n v="70.373999999999995"/>
    <n v="29.683"/>
    <n v="27"/>
    <n v="3111818.1809999999"/>
    <n v="3400500"/>
    <n v="0"/>
    <n v="25"/>
    <n v="777954.52099999995"/>
    <n v="0"/>
    <n v="109.277"/>
    <n v="611"/>
    <n v="24224045.905999999"/>
    <n v="9667175"/>
    <n v="26.207000000000001"/>
    <n v="22.893999999999998"/>
    <n v="5545843.7060000002"/>
    <n v="80.747"/>
    <n v="39.906999999999996"/>
    <s v="'31-03-2020"/>
    <n v="7862100"/>
  </r>
  <r>
    <x v="3"/>
    <s v="M7AS220"/>
    <x v="3"/>
    <s v="S220"/>
    <s v="BALI"/>
    <x v="53"/>
    <x v="56"/>
    <n v="90000000"/>
    <n v="20000000"/>
    <n v="110000000"/>
    <n v="1899"/>
    <n v="69634874.998999998"/>
    <n v="19774225"/>
    <n v="24.741"/>
    <n v="25.372"/>
    <n v="17667734.138999999"/>
    <n v="77.372"/>
    <n v="28.396999999999998"/>
    <n v="113"/>
    <n v="14395000"/>
    <n v="15541500"/>
    <n v="24.741"/>
    <n v="25"/>
    <n v="3598750.02"/>
    <n v="71.974999999999994"/>
    <n v="107.965"/>
    <n v="2012"/>
    <n v="84029874.998999998"/>
    <n v="35315725"/>
    <n v="24.741"/>
    <n v="25.308"/>
    <n v="21266484.159000002"/>
    <n v="76.391000000000005"/>
    <n v="42.027999999999999"/>
    <s v="'31-03-2020"/>
    <n v="27215100"/>
  </r>
  <r>
    <x v="3"/>
    <s v="M7AS221"/>
    <x v="3"/>
    <s v="S221"/>
    <s v="SUMATERA"/>
    <x v="54"/>
    <x v="57"/>
    <n v="40000000"/>
    <n v="0"/>
    <n v="40000000"/>
    <n v="755"/>
    <n v="29145580"/>
    <n v="9725720"/>
    <n v="30.414999999999999"/>
    <n v="33.423999999999999"/>
    <n v="9741593.8200000003"/>
    <n v="72.864000000000004"/>
    <n v="33.369"/>
    <m/>
    <m/>
    <m/>
    <n v="0"/>
    <n v="0"/>
    <n v="0"/>
    <n v="0"/>
    <n v="0"/>
    <n v="755"/>
    <n v="29145580"/>
    <n v="9725720"/>
    <n v="30.414999999999999"/>
    <n v="33.423999999999999"/>
    <n v="9741593.8200000003"/>
    <n v="72.864000000000004"/>
    <n v="33.369"/>
    <s v="'31-03-2020"/>
    <n v="12166000"/>
  </r>
  <r>
    <x v="3"/>
    <s v="M7AS223"/>
    <x v="3"/>
    <s v="S223"/>
    <s v="JATIM"/>
    <x v="55"/>
    <x v="58"/>
    <n v="31300000"/>
    <n v="0"/>
    <n v="31300000"/>
    <n v="538"/>
    <n v="20667134.092999998"/>
    <n v="4838725"/>
    <n v="25.998999999999999"/>
    <n v="24.088999999999999"/>
    <n v="4978509.1030000001"/>
    <n v="66.028999999999996"/>
    <n v="23.413"/>
    <n v="3"/>
    <n v="62272.726999999999"/>
    <n v="0"/>
    <n v="0"/>
    <n v="25"/>
    <n v="15568.187"/>
    <n v="0"/>
    <n v="0"/>
    <n v="541"/>
    <n v="20729406.82"/>
    <n v="4838725"/>
    <n v="25.998999999999999"/>
    <n v="24.091999999999999"/>
    <n v="4994077.29"/>
    <n v="66.227999999999994"/>
    <n v="23.341999999999999"/>
    <s v="'30-03-2020"/>
    <n v="8137687"/>
  </r>
  <r>
    <x v="3"/>
    <s v="M7AS226"/>
    <x v="3"/>
    <s v="S226"/>
    <s v="SUMATERA"/>
    <x v="56"/>
    <x v="59"/>
    <n v="40000000"/>
    <n v="0"/>
    <n v="40000000"/>
    <n v="698"/>
    <n v="30205211.364999998"/>
    <n v="9636125"/>
    <n v="27.099"/>
    <n v="26.54"/>
    <n v="8016342.2450000001"/>
    <n v="75.513000000000005"/>
    <n v="31.902000000000001"/>
    <m/>
    <m/>
    <m/>
    <n v="0"/>
    <n v="0"/>
    <n v="0"/>
    <n v="0"/>
    <n v="0"/>
    <n v="698"/>
    <n v="30205211.364999998"/>
    <n v="9636125"/>
    <n v="27.099"/>
    <n v="26.54"/>
    <n v="8016342.2450000001"/>
    <n v="75.513000000000005"/>
    <n v="31.902000000000001"/>
    <s v="'30-03-2020"/>
    <n v="10839600"/>
  </r>
  <r>
    <x v="3"/>
    <s v="M7AS227"/>
    <x v="2"/>
    <s v="S227"/>
    <s v="JATIM"/>
    <x v="57"/>
    <x v="60"/>
    <n v="60000000"/>
    <n v="0"/>
    <n v="60000000"/>
    <n v="1114"/>
    <n v="42423231.817000002"/>
    <n v="12235450"/>
    <n v="24.305"/>
    <n v="23.395"/>
    <n v="9925091.1469999999"/>
    <n v="70.704999999999998"/>
    <n v="28.841000000000001"/>
    <n v="94"/>
    <n v="11258000.001"/>
    <n v="11560000"/>
    <n v="0"/>
    <n v="24.948"/>
    <n v="2808590.9309999999"/>
    <n v="0"/>
    <n v="102.68300000000001"/>
    <n v="1208"/>
    <n v="53681231.818000004"/>
    <n v="23795450"/>
    <n v="24.305"/>
    <n v="23.721"/>
    <n v="12733682.078"/>
    <n v="89.468999999999994"/>
    <n v="44.326999999999998"/>
    <s v="'31-03-2020"/>
    <n v="14583000"/>
  </r>
  <r>
    <x v="3"/>
    <s v="M7AS229"/>
    <x v="3"/>
    <s v="S229"/>
    <s v="BALI"/>
    <x v="58"/>
    <x v="61"/>
    <n v="8600000"/>
    <n v="0"/>
    <n v="8600000"/>
    <n v="365"/>
    <n v="12116913.637"/>
    <n v="3995210"/>
    <n v="27.423999999999999"/>
    <n v="19.135999999999999"/>
    <n v="2318736.6170000001"/>
    <n v="140.89400000000001"/>
    <n v="32.972000000000001"/>
    <m/>
    <m/>
    <m/>
    <n v="0"/>
    <n v="0"/>
    <n v="0"/>
    <n v="0"/>
    <n v="0"/>
    <n v="365"/>
    <n v="12116913.637"/>
    <n v="3995210"/>
    <n v="27.423999999999999"/>
    <n v="19.135999999999999"/>
    <n v="2318736.6170000001"/>
    <n v="140.89400000000001"/>
    <n v="32.972000000000001"/>
    <s v="'23-03-2020"/>
    <n v="2358464"/>
  </r>
  <r>
    <x v="3"/>
    <s v="M7AS230"/>
    <x v="3"/>
    <s v="S230"/>
    <s v="SUMATERA"/>
    <x v="59"/>
    <x v="62"/>
    <n v="50000000"/>
    <n v="0"/>
    <n v="50000000"/>
    <n v="1201"/>
    <n v="45351125"/>
    <n v="9798675"/>
    <n v="33.948"/>
    <n v="37.884999999999998"/>
    <n v="17181097.710000001"/>
    <n v="90.701999999999998"/>
    <n v="21.606000000000002"/>
    <m/>
    <m/>
    <m/>
    <n v="0"/>
    <n v="0"/>
    <n v="0"/>
    <n v="0"/>
    <n v="0"/>
    <n v="1201"/>
    <n v="45351125"/>
    <n v="9798675"/>
    <n v="33.948"/>
    <n v="37.884999999999998"/>
    <n v="17181097.710000001"/>
    <n v="90.701999999999998"/>
    <n v="21.606000000000002"/>
    <s v="'31-03-2020"/>
    <n v="16974000"/>
  </r>
  <r>
    <x v="3"/>
    <e v="#N/A"/>
    <x v="0"/>
    <e v="#N/A"/>
    <e v="#N/A"/>
    <x v="0"/>
    <x v="40"/>
    <n v="1044400000"/>
    <n v="168200000"/>
    <n v="1212600000"/>
    <n v="21091"/>
    <n v="783218594.06500006"/>
    <n v="204261815"/>
    <n v="26.449000000000002"/>
    <n v="25.789000000000001"/>
    <n v="201987824.97499999"/>
    <n v="74.992000000000004"/>
    <n v="26.08"/>
    <n v="1793"/>
    <n v="197079236.36300001"/>
    <n v="200074280"/>
    <n v="24.388000000000002"/>
    <n v="24.795999999999999"/>
    <n v="48867977.443000004"/>
    <n v="117.17"/>
    <n v="101.52"/>
    <n v="22884"/>
    <n v="980297830.42799997"/>
    <n v="404336095"/>
    <n v="26.163"/>
    <n v="25.59"/>
    <n v="250855802.41800001"/>
    <n v="80.843000000000004"/>
    <n v="41.246000000000002"/>
    <m/>
    <n v="317252538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s v="M7AO041"/>
    <x v="2"/>
    <s v="O041"/>
    <s v="SUMATERA"/>
    <x v="60"/>
    <x v="64"/>
    <n v="60000000"/>
    <n v="10000000"/>
    <n v="70000000"/>
    <n v="1344"/>
    <n v="46934265.909000002"/>
    <n v="15066205"/>
    <n v="29.774000000000001"/>
    <n v="26.731000000000002"/>
    <n v="12545964.229"/>
    <n v="78.224000000000004"/>
    <n v="32.100999999999999"/>
    <n v="482"/>
    <n v="30124636.364"/>
    <n v="33049800"/>
    <n v="24.789000000000001"/>
    <n v="22.052"/>
    <n v="6642982.2640000004"/>
    <n v="301.24599999999998"/>
    <n v="109.71"/>
    <n v="1826"/>
    <n v="77058902.273000002"/>
    <n v="48116005"/>
    <n v="29.062000000000001"/>
    <n v="24.902000000000001"/>
    <n v="19188946.493000001"/>
    <n v="110.084"/>
    <n v="62.441000000000003"/>
    <s v="'31-03-2020"/>
    <n v="20343400"/>
  </r>
  <r>
    <x v="3"/>
    <s v="M7ARS66"/>
    <x v="2"/>
    <s v="RS66"/>
    <s v="SUMATERA"/>
    <x v="61"/>
    <x v="65"/>
    <n v="140000000"/>
    <n v="30000000"/>
    <n v="170000000"/>
    <n v="2412"/>
    <n v="84879236.356000006"/>
    <n v="27613980"/>
    <n v="29.931000000000001"/>
    <n v="26.579000000000001"/>
    <n v="22559995.346000001"/>
    <n v="60.628"/>
    <n v="32.533000000000001"/>
    <n v="338"/>
    <n v="29276727.272999998"/>
    <n v="34933800"/>
    <n v="24.911000000000001"/>
    <n v="22.545999999999999"/>
    <n v="6600873.193"/>
    <n v="97.588999999999999"/>
    <n v="119.32299999999999"/>
    <n v="2750"/>
    <n v="114155963.62899999"/>
    <n v="62547780"/>
    <n v="29.045000000000002"/>
    <n v="25.545000000000002"/>
    <n v="29160868.539000001"/>
    <n v="67.150999999999996"/>
    <n v="54.792000000000002"/>
    <s v="'31-03-2020"/>
    <n v="49376500"/>
  </r>
  <r>
    <x v="3"/>
    <s v="M7ARS91"/>
    <x v="3"/>
    <s v="RS91"/>
    <s v="PAPUA"/>
    <x v="62"/>
    <x v="66"/>
    <n v="130000000"/>
    <n v="0"/>
    <n v="130000000"/>
    <n v="1768"/>
    <n v="80528954.540999994"/>
    <n v="30813260"/>
    <n v="34.56"/>
    <n v="33.911999999999999"/>
    <n v="27308902.291000001"/>
    <n v="61.945"/>
    <n v="38.264000000000003"/>
    <n v="231"/>
    <n v="35610454.545000002"/>
    <n v="39171500"/>
    <n v="0"/>
    <n v="25"/>
    <n v="8902613.625"/>
    <n v="0"/>
    <n v="110"/>
    <n v="1999"/>
    <n v="116139409.086"/>
    <n v="69984760"/>
    <n v="34.56"/>
    <n v="31.178999999999998"/>
    <n v="36211515.916000001"/>
    <n v="89.337999999999994"/>
    <n v="60.259"/>
    <s v="'31-03-2020"/>
    <n v="44928000"/>
  </r>
  <r>
    <x v="3"/>
    <s v="M7ARS94"/>
    <x v="2"/>
    <s v="RS94"/>
    <s v="KALIMANTAN"/>
    <x v="63"/>
    <x v="67"/>
    <n v="40000000"/>
    <n v="0"/>
    <n v="40000000"/>
    <n v="682"/>
    <n v="29187418.186999999"/>
    <n v="9694900"/>
    <n v="38.765999999999998"/>
    <n v="32.753"/>
    <n v="9559705.4069999997"/>
    <n v="72.968999999999994"/>
    <n v="33.216000000000001"/>
    <n v="54"/>
    <n v="7596363.6359999999"/>
    <n v="8133000"/>
    <n v="0"/>
    <n v="25"/>
    <n v="1899090.926"/>
    <n v="0"/>
    <n v="107.06399999999999"/>
    <n v="736"/>
    <n v="36783781.822999999"/>
    <n v="17827900"/>
    <n v="38.765999999999998"/>
    <n v="31.152000000000001"/>
    <n v="11458796.333000001"/>
    <n v="91.959000000000003"/>
    <n v="48.466999999999999"/>
    <s v="'31-03-2020"/>
    <n v="15506400"/>
  </r>
  <r>
    <x v="3"/>
    <s v="M7AS045"/>
    <x v="3"/>
    <s v="S045"/>
    <s v="SUMATERA"/>
    <x v="64"/>
    <x v="68"/>
    <n v="50000000"/>
    <n v="0"/>
    <n v="50000000"/>
    <n v="958"/>
    <n v="35504554.539999999"/>
    <n v="13730310"/>
    <n v="31.837"/>
    <n v="20.207999999999998"/>
    <n v="7174644.29"/>
    <n v="71.009"/>
    <n v="38.671999999999997"/>
    <m/>
    <m/>
    <m/>
    <n v="0"/>
    <n v="0"/>
    <n v="0"/>
    <n v="0"/>
    <n v="0"/>
    <n v="958"/>
    <n v="35504554.539999999"/>
    <n v="13730310"/>
    <n v="31.837"/>
    <n v="20.207999999999998"/>
    <n v="7174644.29"/>
    <n v="71.009"/>
    <n v="38.671999999999997"/>
    <s v="'31-03-2020"/>
    <n v="15918500"/>
  </r>
  <r>
    <x v="3"/>
    <s v="M7AS048"/>
    <x v="3"/>
    <s v="S048"/>
    <s v="SUMATERA"/>
    <x v="65"/>
    <x v="69"/>
    <n v="20000000"/>
    <n v="10000000"/>
    <n v="30000000"/>
    <n v="410"/>
    <n v="14361915.904999999"/>
    <n v="4812555"/>
    <n v="27.951000000000001"/>
    <n v="19.699000000000002"/>
    <n v="2829214.2949999999"/>
    <n v="71.81"/>
    <n v="33.509"/>
    <n v="9"/>
    <n v="1010287.272"/>
    <n v="1134054"/>
    <n v="27.951000000000001"/>
    <n v="24.54"/>
    <n v="247920.63200000001"/>
    <n v="10.103"/>
    <n v="112.251"/>
    <n v="419"/>
    <n v="15372203.176999999"/>
    <n v="5946609"/>
    <n v="27.951000000000001"/>
    <n v="20.018000000000001"/>
    <n v="3077134.9270000001"/>
    <n v="51.241"/>
    <n v="38.683999999999997"/>
    <s v="'29-03-2020"/>
    <n v="8385300"/>
  </r>
  <r>
    <x v="3"/>
    <s v="M7AS051"/>
    <x v="3"/>
    <s v="S051"/>
    <s v="KALIMANTAN"/>
    <x v="66"/>
    <x v="70"/>
    <n v="60000000"/>
    <n v="0"/>
    <n v="60000000"/>
    <n v="901"/>
    <n v="37142477.273999996"/>
    <n v="11732375"/>
    <n v="35.32"/>
    <n v="30.998000000000001"/>
    <n v="11513302.563999999"/>
    <n v="61.904000000000003"/>
    <n v="31.587"/>
    <n v="109"/>
    <n v="14765000"/>
    <n v="16241500"/>
    <n v="0"/>
    <n v="25"/>
    <n v="3691250.02"/>
    <n v="0"/>
    <n v="110"/>
    <n v="1010"/>
    <n v="51907477.273999996"/>
    <n v="27973875"/>
    <n v="35.32"/>
    <n v="29.292000000000002"/>
    <n v="15204552.584000001"/>
    <n v="86.512"/>
    <n v="53.892000000000003"/>
    <s v="'31-03-2020"/>
    <n v="21192000"/>
  </r>
  <r>
    <x v="3"/>
    <s v="M7AS052"/>
    <x v="3"/>
    <s v="S052"/>
    <s v="BANGKA"/>
    <x v="67"/>
    <x v="71"/>
    <n v="30000000"/>
    <n v="0"/>
    <n v="30000000"/>
    <n v="612"/>
    <n v="24069843.181000002"/>
    <n v="7116535"/>
    <n v="30.928999999999998"/>
    <n v="23.36"/>
    <n v="5622653.9110000003"/>
    <n v="80.233000000000004"/>
    <n v="29.565999999999999"/>
    <m/>
    <m/>
    <m/>
    <n v="0"/>
    <n v="0"/>
    <n v="0"/>
    <n v="0"/>
    <n v="0"/>
    <n v="612"/>
    <n v="24069843.181000002"/>
    <n v="7116535"/>
    <n v="30.928999999999998"/>
    <n v="23.36"/>
    <n v="5622653.9110000003"/>
    <n v="80.233000000000004"/>
    <n v="29.565999999999999"/>
    <s v="'31-03-2020"/>
    <n v="9278700"/>
  </r>
  <r>
    <x v="3"/>
    <s v="M7AS055"/>
    <x v="3"/>
    <s v="S055"/>
    <s v="KALIMANTAN"/>
    <x v="68"/>
    <x v="72"/>
    <n v="60000000"/>
    <n v="0"/>
    <n v="60000000"/>
    <n v="539"/>
    <n v="23580870.454"/>
    <n v="6370185"/>
    <n v="39.159999999999997"/>
    <n v="33.506999999999998"/>
    <n v="7901299.284"/>
    <n v="39.301000000000002"/>
    <n v="27.013999999999999"/>
    <n v="29"/>
    <n v="4502727.273"/>
    <n v="4656000"/>
    <n v="0"/>
    <n v="25"/>
    <n v="1125681.8330000001"/>
    <n v="0"/>
    <n v="103.404"/>
    <n v="568"/>
    <n v="28083597.727000002"/>
    <n v="11026185"/>
    <n v="39.159999999999997"/>
    <n v="32.143000000000001"/>
    <n v="9026981.1170000006"/>
    <n v="46.805999999999997"/>
    <n v="39.262"/>
    <s v="'29-03-2020"/>
    <n v="23496000"/>
  </r>
  <r>
    <x v="3"/>
    <s v="M7AS058"/>
    <x v="3"/>
    <s v="S058"/>
    <s v="SUMATERA"/>
    <x v="69"/>
    <x v="73"/>
    <n v="31600000"/>
    <n v="10500000"/>
    <n v="42100000"/>
    <n v="604"/>
    <n v="22409718.184"/>
    <n v="8629820"/>
    <n v="27.643999999999998"/>
    <n v="23.811"/>
    <n v="5335968.034"/>
    <n v="70.917000000000002"/>
    <n v="38.509"/>
    <n v="36"/>
    <n v="4423181.818"/>
    <n v="4865500"/>
    <n v="23.937000000000001"/>
    <n v="25"/>
    <n v="1105795.4580000001"/>
    <n v="42.125999999999998"/>
    <n v="110"/>
    <n v="640"/>
    <n v="26832900.002"/>
    <n v="13495320"/>
    <n v="26.72"/>
    <n v="24.007000000000001"/>
    <n v="6441763.4919999996"/>
    <n v="63.735999999999997"/>
    <n v="50.293999999999997"/>
    <s v="'30-03-2020"/>
    <n v="11249120"/>
  </r>
  <r>
    <x v="3"/>
    <s v="M7AS060"/>
    <x v="3"/>
    <s v="S060"/>
    <s v="KALIMANTAN"/>
    <x v="70"/>
    <x v="74"/>
    <n v="57000000"/>
    <n v="0"/>
    <n v="57000000"/>
    <n v="997"/>
    <n v="44543300.004000001"/>
    <n v="14169800"/>
    <n v="34.438000000000002"/>
    <n v="30.777999999999999"/>
    <n v="13709419.643999999"/>
    <n v="78.146000000000001"/>
    <n v="31.811"/>
    <n v="142"/>
    <n v="19130454.545000002"/>
    <n v="20783500"/>
    <n v="0"/>
    <n v="25"/>
    <n v="4782613.6349999998"/>
    <n v="0"/>
    <n v="108.64100000000001"/>
    <n v="1139"/>
    <n v="63673754.549000002"/>
    <n v="34953300"/>
    <n v="34.438000000000002"/>
    <n v="29.042000000000002"/>
    <n v="18492033.278999999"/>
    <n v="111.708"/>
    <n v="54.893999999999998"/>
    <s v="'31-03-2020"/>
    <n v="19629660.000000004"/>
  </r>
  <r>
    <x v="3"/>
    <s v="M7AS062"/>
    <x v="3"/>
    <s v="S062"/>
    <s v="SUMATERA"/>
    <x v="71"/>
    <x v="75"/>
    <n v="30000000"/>
    <n v="10000000"/>
    <n v="40000000"/>
    <n v="440"/>
    <n v="16082410.907"/>
    <n v="5993700"/>
    <n v="29.132999999999999"/>
    <n v="26.445"/>
    <n v="4253042.9270000001"/>
    <n v="53.607999999999997"/>
    <n v="37.268999999999998"/>
    <n v="55"/>
    <n v="7217272.727"/>
    <n v="7939000"/>
    <n v="25.344000000000001"/>
    <n v="25"/>
    <n v="1804318.2069999999"/>
    <n v="72.173000000000002"/>
    <n v="110"/>
    <n v="495"/>
    <n v="23299683.634"/>
    <n v="13932700"/>
    <n v="28.184999999999999"/>
    <n v="25.998000000000001"/>
    <n v="6057361.1339999996"/>
    <n v="58.249000000000002"/>
    <n v="59.798000000000002"/>
    <s v="'30-03-2020"/>
    <n v="11274000"/>
  </r>
  <r>
    <x v="3"/>
    <s v="M7AS063"/>
    <x v="3"/>
    <s v="S063"/>
    <s v="KALIMANTAN"/>
    <x v="72"/>
    <x v="76"/>
    <n v="20000000"/>
    <n v="0"/>
    <n v="20000000"/>
    <n v="297"/>
    <n v="11662044.541999999"/>
    <n v="3838890"/>
    <n v="32.841999999999999"/>
    <n v="29.135000000000002"/>
    <n v="3397698.2420000001"/>
    <n v="58.31"/>
    <n v="32.917999999999999"/>
    <m/>
    <m/>
    <m/>
    <n v="0"/>
    <n v="0"/>
    <n v="0"/>
    <n v="0"/>
    <n v="0"/>
    <n v="297"/>
    <n v="11662044.541999999"/>
    <n v="3838890"/>
    <n v="32.841999999999999"/>
    <n v="29.135000000000002"/>
    <n v="3397698.2420000001"/>
    <n v="58.31"/>
    <n v="32.917999999999999"/>
    <s v="'31-03-2020"/>
    <n v="6568400"/>
  </r>
  <r>
    <x v="3"/>
    <s v="M7AS077"/>
    <x v="3"/>
    <s v="S077"/>
    <s v="SUMATERA"/>
    <x v="73"/>
    <x v="77"/>
    <n v="20000000"/>
    <n v="0"/>
    <n v="20000000"/>
    <n v="369"/>
    <n v="13625845.454"/>
    <n v="3557500"/>
    <n v="32.859000000000002"/>
    <n v="23.838999999999999"/>
    <n v="3248216.824"/>
    <n v="68.129000000000005"/>
    <n v="26.108000000000001"/>
    <m/>
    <m/>
    <m/>
    <n v="0"/>
    <n v="0"/>
    <n v="0"/>
    <n v="0"/>
    <n v="0"/>
    <n v="369"/>
    <n v="13625845.454"/>
    <n v="3557500"/>
    <n v="32.859000000000002"/>
    <n v="23.838999999999999"/>
    <n v="3248216.824"/>
    <n v="68.129000000000005"/>
    <n v="26.108000000000001"/>
    <s v="'30-03-2020"/>
    <n v="6571800"/>
  </r>
  <r>
    <x v="3"/>
    <s v="M7AS079"/>
    <x v="2"/>
    <s v="S079"/>
    <s v="SULAWESI"/>
    <x v="74"/>
    <x v="78"/>
    <n v="80000000"/>
    <n v="0"/>
    <n v="80000000"/>
    <n v="951"/>
    <n v="41215180.458999999"/>
    <n v="13386034"/>
    <n v="36.57"/>
    <n v="30.327999999999999"/>
    <n v="12499602.518999999"/>
    <n v="51.518999999999998"/>
    <n v="32.478000000000002"/>
    <n v="317"/>
    <n v="16010309.091"/>
    <n v="13527660"/>
    <n v="0"/>
    <n v="23.49"/>
    <n v="3760767.071"/>
    <n v="0"/>
    <n v="84.492999999999995"/>
    <n v="1268"/>
    <n v="57225489.549999997"/>
    <n v="26913694"/>
    <n v="36.57"/>
    <n v="28.414999999999999"/>
    <n v="16260369.59"/>
    <n v="71.531999999999996"/>
    <n v="47.030999999999999"/>
    <s v="'28-03-2020"/>
    <n v="29256000"/>
  </r>
  <r>
    <x v="3"/>
    <s v="M7AS080"/>
    <x v="3"/>
    <s v="S080"/>
    <s v="SUMATERA"/>
    <x v="75"/>
    <x v="79"/>
    <n v="30000000"/>
    <n v="0"/>
    <n v="30000000"/>
    <n v="864"/>
    <n v="33544454.548999999"/>
    <n v="12045445"/>
    <n v="33.171999999999997"/>
    <n v="22.533000000000001"/>
    <n v="7558487.0290000001"/>
    <n v="111.815"/>
    <n v="35.908999999999999"/>
    <m/>
    <m/>
    <m/>
    <n v="0"/>
    <n v="0"/>
    <n v="0"/>
    <n v="0"/>
    <n v="0"/>
    <n v="864"/>
    <n v="33544454.548999999"/>
    <n v="12045445"/>
    <n v="33.171999999999997"/>
    <n v="22.533000000000001"/>
    <n v="7558487.0290000001"/>
    <n v="111.815"/>
    <n v="35.908999999999999"/>
    <s v="'31-03-2020"/>
    <n v="9951599.9999999981"/>
  </r>
  <r>
    <x v="3"/>
    <s v="M7AS081"/>
    <x v="3"/>
    <s v="S081"/>
    <s v="KALIMANTAN"/>
    <x v="76"/>
    <x v="80"/>
    <n v="100000000"/>
    <n v="0"/>
    <n v="100000000"/>
    <n v="1010"/>
    <n v="39563450"/>
    <n v="11299030"/>
    <n v="35.591999999999999"/>
    <n v="33.823"/>
    <n v="13381669.529999999"/>
    <n v="39.563000000000002"/>
    <n v="28.559000000000001"/>
    <n v="78"/>
    <n v="10890909.091"/>
    <n v="11683000"/>
    <n v="0"/>
    <n v="25"/>
    <n v="2722727.2710000002"/>
    <n v="0"/>
    <n v="107.273"/>
    <n v="1088"/>
    <n v="50454359.090999998"/>
    <n v="22982030"/>
    <n v="35.591999999999999"/>
    <n v="31.919"/>
    <n v="16104396.801000001"/>
    <n v="50.454000000000001"/>
    <n v="45.55"/>
    <s v="'31-03-2020"/>
    <n v="35592000"/>
  </r>
  <r>
    <x v="3"/>
    <s v="M7AS086"/>
    <x v="3"/>
    <s v="S086"/>
    <s v="SUMATERA"/>
    <x v="77"/>
    <x v="81"/>
    <n v="30000000"/>
    <n v="0"/>
    <n v="30000000"/>
    <n v="548"/>
    <n v="20309881.82"/>
    <n v="7223900"/>
    <n v="31.335999999999999"/>
    <n v="20.190999999999999"/>
    <n v="4100833.27"/>
    <n v="67.7"/>
    <n v="35.567999999999998"/>
    <m/>
    <m/>
    <m/>
    <n v="0"/>
    <n v="0"/>
    <n v="0"/>
    <n v="0"/>
    <n v="0"/>
    <n v="548"/>
    <n v="20309881.82"/>
    <n v="7223900"/>
    <n v="31.335999999999999"/>
    <n v="20.190999999999999"/>
    <n v="4100833.27"/>
    <n v="67.7"/>
    <n v="35.567999999999998"/>
    <s v="'30-03-2020"/>
    <n v="9400800"/>
  </r>
  <r>
    <x v="3"/>
    <s v="M7AS088"/>
    <x v="3"/>
    <s v="S088"/>
    <s v="SUMATERA"/>
    <x v="78"/>
    <x v="82"/>
    <n v="10000000"/>
    <n v="0"/>
    <n v="10000000"/>
    <n v="264"/>
    <n v="8468827.2740000002"/>
    <n v="5355830"/>
    <n v="25.213000000000001"/>
    <n v="10.815"/>
    <n v="915941.424"/>
    <n v="84.688000000000002"/>
    <n v="63.241999999999997"/>
    <m/>
    <m/>
    <m/>
    <n v="0"/>
    <n v="0"/>
    <n v="0"/>
    <n v="0"/>
    <n v="0"/>
    <n v="264"/>
    <n v="8468827.2740000002"/>
    <n v="5355830"/>
    <n v="25.213000000000001"/>
    <n v="10.815"/>
    <n v="915941.424"/>
    <n v="84.688000000000002"/>
    <n v="63.241999999999997"/>
    <s v="'26-03-2020"/>
    <n v="2521300"/>
  </r>
  <r>
    <x v="3"/>
    <s v="M7AS089"/>
    <x v="3"/>
    <s v="S089"/>
    <s v="SUMATERA"/>
    <x v="79"/>
    <x v="83"/>
    <n v="20900000"/>
    <n v="0"/>
    <n v="20900000"/>
    <n v="340"/>
    <n v="12951734.089"/>
    <n v="4705875"/>
    <n v="31.236000000000001"/>
    <n v="18.343"/>
    <n v="2375673.6290000002"/>
    <n v="61.97"/>
    <n v="36.334000000000003"/>
    <m/>
    <m/>
    <m/>
    <n v="0"/>
    <n v="0"/>
    <n v="0"/>
    <n v="0"/>
    <n v="0"/>
    <n v="340"/>
    <n v="12951734.089"/>
    <n v="4705875"/>
    <n v="31.236000000000001"/>
    <n v="18.343"/>
    <n v="2375673.6290000002"/>
    <n v="61.97"/>
    <n v="36.334000000000003"/>
    <s v="'30-03-2020"/>
    <n v="6528324"/>
  </r>
  <r>
    <x v="3"/>
    <s v="M7AS090"/>
    <x v="3"/>
    <s v="S090"/>
    <s v="SUMATERA"/>
    <x v="80"/>
    <x v="84"/>
    <n v="20000000"/>
    <n v="0"/>
    <n v="20000000"/>
    <n v="378"/>
    <n v="14454643.177999999"/>
    <n v="4414375"/>
    <n v="33.457999999999998"/>
    <n v="26.003"/>
    <n v="3758711.1779999998"/>
    <n v="72.272999999999996"/>
    <n v="30.539000000000001"/>
    <m/>
    <m/>
    <m/>
    <n v="0"/>
    <n v="0"/>
    <n v="0"/>
    <n v="0"/>
    <n v="0"/>
    <n v="378"/>
    <n v="14454643.177999999"/>
    <n v="4414375"/>
    <n v="33.457999999999998"/>
    <n v="26.003"/>
    <n v="3758711.1779999998"/>
    <n v="72.272999999999996"/>
    <n v="30.539000000000001"/>
    <s v="'26-03-2020"/>
    <n v="6691600"/>
  </r>
  <r>
    <x v="3"/>
    <s v="M7AS101"/>
    <x v="3"/>
    <s v="S101"/>
    <s v="SUMATERA"/>
    <x v="81"/>
    <x v="85"/>
    <n v="30000000"/>
    <n v="10000000"/>
    <n v="40000000"/>
    <n v="640"/>
    <n v="23945629.541000001"/>
    <n v="5424325"/>
    <n v="22.837"/>
    <n v="25.172999999999998"/>
    <n v="6027746.6909999996"/>
    <n v="79.819000000000003"/>
    <n v="22.652999999999999"/>
    <n v="284"/>
    <n v="11589914.545"/>
    <n v="9665524"/>
    <n v="22.837"/>
    <n v="23.231999999999999"/>
    <n v="2692588.085"/>
    <n v="115.899"/>
    <n v="83.396000000000001"/>
    <n v="924"/>
    <n v="35535544.086000003"/>
    <n v="15089849"/>
    <n v="22.837"/>
    <n v="24.54"/>
    <n v="8720334.7760000005"/>
    <n v="88.838999999999999"/>
    <n v="42.463999999999999"/>
    <s v="'31-03-2020"/>
    <n v="9134800"/>
  </r>
  <r>
    <x v="3"/>
    <s v="M7AS103"/>
    <x v="3"/>
    <s v="S103"/>
    <s v="PAPUA"/>
    <x v="82"/>
    <x v="86"/>
    <n v="140000000"/>
    <n v="0"/>
    <n v="140000000"/>
    <n v="2094"/>
    <n v="93767331.819999993"/>
    <n v="33730470"/>
    <n v="37.799999999999997"/>
    <n v="34.5"/>
    <n v="32349982.260000002"/>
    <n v="66.977000000000004"/>
    <n v="35.972999999999999"/>
    <n v="221"/>
    <n v="31550909.090999998"/>
    <n v="34706000"/>
    <n v="0"/>
    <n v="25"/>
    <n v="7887727.2810000004"/>
    <n v="0"/>
    <n v="110"/>
    <n v="2315"/>
    <n v="125318240.911"/>
    <n v="68436470"/>
    <n v="37.799999999999997"/>
    <n v="32.107999999999997"/>
    <n v="40237709.541000001"/>
    <n v="89.513000000000005"/>
    <n v="54.61"/>
    <s v="'31-03-2020"/>
    <n v="52920000"/>
  </r>
  <r>
    <x v="3"/>
    <e v="#N/A"/>
    <x v="0"/>
    <e v="#N/A"/>
    <e v="#N/A"/>
    <x v="0"/>
    <x v="40"/>
    <n v="1209500000"/>
    <n v="80500000"/>
    <n v="1290000000"/>
    <n v="19422"/>
    <n v="772733988.16799998"/>
    <n v="260725299"/>
    <n v="33.536999999999999"/>
    <n v="28.460999999999999"/>
    <n v="219928674.81799999"/>
    <n v="63.889000000000003"/>
    <n v="33.741"/>
    <n v="2385"/>
    <n v="223699147.271"/>
    <n v="240489838"/>
    <n v="24.943000000000001"/>
    <n v="24.08"/>
    <n v="53866949.501000002"/>
    <n v="277.887"/>
    <n v="107.506"/>
    <n v="21807"/>
    <n v="996433135.43900001"/>
    <n v="501215137"/>
    <n v="33.000999999999998"/>
    <n v="27.478000000000002"/>
    <n v="273795624.31900001"/>
    <n v="77.242999999999995"/>
    <n v="50.301000000000002"/>
    <m/>
    <n v="425712900"/>
  </r>
  <r>
    <x v="3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3"/>
    <e v="#N/A"/>
    <x v="0"/>
    <e v="#N/A"/>
    <e v="#N/A"/>
    <x v="0"/>
    <x v="87"/>
    <n v="3714300000"/>
    <n v="681000000"/>
    <n v="4395300000"/>
    <n v="70287"/>
    <n v="2607442095.2719998"/>
    <n v="702217079"/>
    <n v="28.084"/>
    <n v="26.114000000000001"/>
    <n v="680920167.14199996"/>
    <n v="70.2"/>
    <n v="26.931000000000001"/>
    <n v="11257"/>
    <n v="839067899.998999"/>
    <n v="807521220"/>
    <n v="24.248999999999999"/>
    <n v="24.175999999999998"/>
    <n v="202849752.93900001"/>
    <n v="123.211"/>
    <n v="96.24"/>
    <n v="81544"/>
    <n v="3446509995.2709999"/>
    <n v="1509738299"/>
    <n v="27.49"/>
    <n v="25.641999999999999"/>
    <n v="883769920.08099997"/>
    <n v="78.414000000000001"/>
    <n v="43.805"/>
    <m/>
    <n v="1208267970"/>
  </r>
  <r>
    <x v="3"/>
    <e v="#N/A"/>
    <x v="0"/>
    <e v="#N/A"/>
    <e v="#N/A"/>
    <x v="0"/>
    <x v="88"/>
    <n v="3714300000"/>
    <n v="681000000"/>
    <n v="4395300000"/>
    <n v="70287"/>
    <n v="2607442095.2719998"/>
    <n v="702217079"/>
    <n v="28.0843590043884"/>
    <n v="26.114488539426901"/>
    <n v="680920167.14199901"/>
    <n v="70.200094103114907"/>
    <n v="26.931262645230301"/>
    <n v="11257"/>
    <n v="839067899.99899995"/>
    <n v="807521220"/>
    <n v="24.248627474302399"/>
    <n v="24.1756064007742"/>
    <n v="202849752.93900001"/>
    <n v="123.21114537430201"/>
    <n v="96.240270900717604"/>
    <n v="81544"/>
    <n v="3446509995.2709999"/>
    <n v="1509738299"/>
    <n v="27.490057552385501"/>
    <n v="25.642459220882301"/>
    <n v="883769920.08099902"/>
    <n v="78.413532529542906"/>
    <n v="43.804843191272603"/>
    <m/>
    <n v="1208270499.5999999"/>
  </r>
  <r>
    <x v="3"/>
    <e v="#N/A"/>
    <x v="0"/>
    <e v="#N/A"/>
    <e v="#N/A"/>
    <x v="0"/>
    <x v="89"/>
    <m/>
    <s v="Last Sales 202004 :   ----  m.akhlis -- 01-Apr-2020 09:18:57"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92"/>
    <s v="  :  "/>
    <s v="072 (HOUSEHOLD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s v="M7B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s v="M7BRS67"/>
    <x v="2"/>
    <s v="RS67"/>
    <s v="JABAR"/>
    <x v="1"/>
    <x v="2"/>
    <n v="50000000"/>
    <n v="0"/>
    <n v="50000000"/>
    <n v="927"/>
    <n v="27242545.449999999"/>
    <n v="7236500"/>
    <n v="27.952000000000002"/>
    <n v="27.297000000000001"/>
    <n v="7436275.8499999996"/>
    <n v="54.484999999999999"/>
    <n v="26.562999999999999"/>
    <n v="16"/>
    <n v="836909.09100000001"/>
    <n v="0"/>
    <n v="0"/>
    <n v="25.919"/>
    <n v="216918.19099999999"/>
    <n v="0"/>
    <n v="0"/>
    <n v="943"/>
    <n v="28079454.541000001"/>
    <n v="7236500"/>
    <n v="27.952000000000002"/>
    <n v="27.254999999999999"/>
    <n v="7653194.0410000002"/>
    <n v="56.158999999999999"/>
    <n v="25.771999999999998"/>
    <s v="'27-03-2020"/>
    <n v="13976000"/>
  </r>
  <r>
    <x v="4"/>
    <s v="M7BS002"/>
    <x v="3"/>
    <s v="S002"/>
    <s v="JBDTBK"/>
    <x v="2"/>
    <x v="3"/>
    <n v="40000000"/>
    <n v="0"/>
    <n v="40000000"/>
    <n v="846"/>
    <n v="24625045.453000002"/>
    <n v="6353050"/>
    <n v="23.895"/>
    <n v="25.507999999999999"/>
    <n v="6281422.6430000002"/>
    <n v="61.563000000000002"/>
    <n v="25.798999999999999"/>
    <n v="42"/>
    <n v="271818.18099999998"/>
    <n v="0"/>
    <n v="0"/>
    <n v="23.702000000000002"/>
    <n v="64427.271000000001"/>
    <n v="0"/>
    <n v="0"/>
    <n v="888"/>
    <n v="24896863.634"/>
    <n v="6353050"/>
    <n v="23.895"/>
    <n v="25.489000000000001"/>
    <n v="6345849.9139999999"/>
    <n v="62.241999999999997"/>
    <n v="25.516999999999999"/>
    <s v="'24-03-2020"/>
    <n v="9558000"/>
  </r>
  <r>
    <x v="4"/>
    <s v="M7BS010"/>
    <x v="3"/>
    <s v="S010"/>
    <s v="JBDTBK"/>
    <x v="3"/>
    <x v="4"/>
    <n v="70000000"/>
    <n v="0"/>
    <n v="70000000"/>
    <n v="1793"/>
    <n v="44699772.723999999"/>
    <n v="11193950"/>
    <n v="28.190999999999999"/>
    <n v="28.297999999999998"/>
    <n v="12649112.374"/>
    <n v="63.856999999999999"/>
    <n v="25.042999999999999"/>
    <n v="77"/>
    <n v="557909.09100000001"/>
    <n v="0"/>
    <n v="0"/>
    <n v="23.341999999999999"/>
    <n v="130228.19100000001"/>
    <n v="0"/>
    <n v="0"/>
    <n v="1870"/>
    <n v="45257681.814999998"/>
    <n v="11193950"/>
    <n v="28.190999999999999"/>
    <n v="28.236999999999998"/>
    <n v="12779340.564999999"/>
    <n v="64.653999999999996"/>
    <n v="24.734000000000002"/>
    <s v="'31-03-2020"/>
    <n v="19733700"/>
  </r>
  <r>
    <x v="4"/>
    <s v="M7BS011"/>
    <x v="3"/>
    <s v="S011"/>
    <s v="JBDTBK"/>
    <x v="4"/>
    <x v="5"/>
    <n v="30700000"/>
    <n v="0"/>
    <n v="30700000"/>
    <n v="885"/>
    <n v="23871909.090999998"/>
    <n v="7572600"/>
    <n v="28.184999999999999"/>
    <n v="23.785"/>
    <n v="5677923.4409999996"/>
    <n v="77.759"/>
    <n v="31.722000000000001"/>
    <n v="33"/>
    <n v="333718.18300000002"/>
    <n v="0"/>
    <n v="0"/>
    <n v="23.123999999999999"/>
    <n v="77168.183000000005"/>
    <n v="0"/>
    <n v="0"/>
    <n v="918"/>
    <n v="24205627.274"/>
    <n v="7572600"/>
    <n v="28.184999999999999"/>
    <n v="23.776"/>
    <n v="5755091.6239999998"/>
    <n v="78.846000000000004"/>
    <n v="31.283999999999999"/>
    <s v="'30-03-2020"/>
    <n v="8652795"/>
  </r>
  <r>
    <x v="4"/>
    <s v="M7BS013"/>
    <x v="3"/>
    <s v="S013"/>
    <s v="JBDTBK"/>
    <x v="5"/>
    <x v="6"/>
    <n v="41900000"/>
    <n v="0"/>
    <n v="41900000"/>
    <n v="1557"/>
    <n v="37436954.548"/>
    <n v="14395850"/>
    <n v="26.216000000000001"/>
    <n v="24.071999999999999"/>
    <n v="9011944.5079999994"/>
    <n v="89.347999999999999"/>
    <n v="38.454000000000001"/>
    <n v="6"/>
    <n v="48454.544999999998"/>
    <n v="0"/>
    <n v="0"/>
    <n v="23"/>
    <n v="11144.545"/>
    <n v="0"/>
    <n v="0"/>
    <n v="1563"/>
    <n v="37485409.093000002"/>
    <n v="14395850"/>
    <n v="26.216000000000001"/>
    <n v="24.071000000000002"/>
    <n v="9023089.0529999994"/>
    <n v="89.463999999999999"/>
    <n v="38.404000000000003"/>
    <s v="'30-03-2020"/>
    <n v="10984504"/>
  </r>
  <r>
    <x v="4"/>
    <s v="M7BS014"/>
    <x v="3"/>
    <s v="S014"/>
    <s v="JBDTBK"/>
    <x v="6"/>
    <x v="7"/>
    <n v="80000000"/>
    <n v="10000000"/>
    <n v="90000000"/>
    <n v="1808"/>
    <n v="45968863.641000003"/>
    <n v="12984750"/>
    <n v="27.302"/>
    <n v="25.914000000000001"/>
    <n v="11912462.301000001"/>
    <n v="57.460999999999999"/>
    <n v="28.247"/>
    <n v="630"/>
    <n v="7564709.0930000003"/>
    <n v="0"/>
    <n v="25.395"/>
    <n v="26.733000000000001"/>
    <n v="2022248.173"/>
    <n v="75.647000000000006"/>
    <n v="0"/>
    <n v="2438"/>
    <n v="53533572.733999997"/>
    <n v="12984750"/>
    <n v="27.09"/>
    <n v="26.03"/>
    <n v="13934710.473999999"/>
    <n v="59.481999999999999"/>
    <n v="24.254999999999999"/>
    <s v="'31-03-2020"/>
    <n v="24381000"/>
  </r>
  <r>
    <x v="4"/>
    <s v="M7BS015"/>
    <x v="3"/>
    <s v="S015"/>
    <s v="JBDTBK"/>
    <x v="7"/>
    <x v="8"/>
    <n v="60000000"/>
    <n v="0"/>
    <n v="60000000"/>
    <n v="1703"/>
    <n v="40368590.906999998"/>
    <n v="17186450"/>
    <n v="22.8"/>
    <n v="20.271000000000001"/>
    <n v="8183039.6569999997"/>
    <n v="67.281000000000006"/>
    <n v="42.573999999999998"/>
    <n v="25"/>
    <n v="1652727.2720000001"/>
    <n v="724500"/>
    <n v="0"/>
    <n v="29.509"/>
    <n v="487704.54200000002"/>
    <n v="0"/>
    <n v="43.837000000000003"/>
    <n v="1728"/>
    <n v="42021318.178999998"/>
    <n v="17910950"/>
    <n v="22.8"/>
    <n v="20.634"/>
    <n v="8670744.1989999991"/>
    <n v="70.036000000000001"/>
    <n v="42.622999999999998"/>
    <s v="'31-03-2020"/>
    <n v="13680000"/>
  </r>
  <r>
    <x v="4"/>
    <s v="M7BS020"/>
    <x v="3"/>
    <s v="S020"/>
    <s v="JBDTBK"/>
    <x v="8"/>
    <x v="9"/>
    <n v="100000000"/>
    <n v="10000000"/>
    <n v="110000000"/>
    <n v="2279"/>
    <n v="66633772.729999997"/>
    <n v="22177150"/>
    <n v="26.954000000000001"/>
    <n v="22.266999999999999"/>
    <n v="14837098.109999999"/>
    <n v="66.634"/>
    <n v="33.281999999999996"/>
    <n v="557"/>
    <n v="7078354.5449999999"/>
    <n v="0"/>
    <n v="25.663"/>
    <n v="25.515999999999998"/>
    <n v="1806101.835"/>
    <n v="70.784000000000006"/>
    <n v="0"/>
    <n v="2836"/>
    <n v="73712127.275000006"/>
    <n v="22177150"/>
    <n v="26.835999999999999"/>
    <n v="22.579000000000001"/>
    <n v="16643199.945"/>
    <n v="67.010999999999996"/>
    <n v="30.085999999999999"/>
    <s v="'31-03-2020"/>
    <n v="29519600"/>
  </r>
  <r>
    <x v="4"/>
    <s v="M7BS021"/>
    <x v="3"/>
    <s v="S021"/>
    <s v="JBDTBK"/>
    <x v="9"/>
    <x v="10"/>
    <n v="40000000"/>
    <n v="0"/>
    <n v="40000000"/>
    <n v="898"/>
    <n v="23774954.546"/>
    <n v="7796450"/>
    <n v="26.704999999999998"/>
    <n v="25.405999999999999"/>
    <n v="6040265.9060000004"/>
    <n v="59.436999999999998"/>
    <n v="32.792999999999999"/>
    <n v="72"/>
    <n v="563454.54500000004"/>
    <n v="0"/>
    <n v="0"/>
    <n v="23"/>
    <n v="129594.545"/>
    <n v="0"/>
    <n v="0"/>
    <n v="970"/>
    <n v="24338409.090999998"/>
    <n v="7796450"/>
    <n v="26.704999999999998"/>
    <n v="25.35"/>
    <n v="6169860.4510000004"/>
    <n v="60.845999999999997"/>
    <n v="32.033999999999999"/>
    <s v="'31-03-2020"/>
    <n v="10681999.999999998"/>
  </r>
  <r>
    <x v="4"/>
    <s v="M7BS022"/>
    <x v="3"/>
    <s v="S022"/>
    <s v="JBDTBK"/>
    <x v="10"/>
    <x v="11"/>
    <n v="73500000"/>
    <n v="0"/>
    <n v="73500000"/>
    <n v="1468"/>
    <n v="42150818.184"/>
    <n v="13370500"/>
    <n v="24.501999999999999"/>
    <n v="22.963000000000001"/>
    <n v="9679057.7939999998"/>
    <n v="57.347999999999999"/>
    <n v="31.721"/>
    <n v="95"/>
    <n v="4345545.4539999999"/>
    <n v="1495800"/>
    <n v="0"/>
    <n v="28.396000000000001"/>
    <n v="1233957.274"/>
    <n v="0"/>
    <n v="34.420999999999999"/>
    <n v="1563"/>
    <n v="46496363.637999997"/>
    <n v="14866300"/>
    <n v="24.501999999999999"/>
    <n v="23.471"/>
    <n v="10913015.068"/>
    <n v="63.26"/>
    <n v="31.972999999999999"/>
    <s v="'31-03-2020"/>
    <n v="18008970"/>
  </r>
  <r>
    <x v="4"/>
    <s v="M7BS026"/>
    <x v="3"/>
    <s v="S026"/>
    <s v="JBDTBK"/>
    <x v="11"/>
    <x v="12"/>
    <n v="20900000"/>
    <n v="0"/>
    <n v="20900000"/>
    <n v="403"/>
    <n v="11822181.82"/>
    <n v="5205500"/>
    <n v="26.738"/>
    <n v="19.651"/>
    <n v="2323176.65"/>
    <n v="56.564999999999998"/>
    <n v="44.031999999999996"/>
    <n v="1"/>
    <n v="13636.364"/>
    <n v="0"/>
    <n v="0"/>
    <n v="30"/>
    <n v="4090.9140000000002"/>
    <n v="0"/>
    <n v="0"/>
    <n v="404"/>
    <n v="11835818.184"/>
    <n v="5205500"/>
    <n v="26.738"/>
    <n v="19.663"/>
    <n v="2327267.5639999998"/>
    <n v="56.631"/>
    <n v="43.981000000000002"/>
    <s v="'29-03-2020"/>
    <n v="5588242"/>
  </r>
  <r>
    <x v="4"/>
    <s v="M7BS029"/>
    <x v="3"/>
    <s v="S029"/>
    <s v="JBDTBK"/>
    <x v="12"/>
    <x v="13"/>
    <n v="60000000"/>
    <n v="0"/>
    <n v="60000000"/>
    <n v="1255"/>
    <n v="34591772.730999999"/>
    <n v="9883150"/>
    <n v="26.789000000000001"/>
    <n v="26.574000000000002"/>
    <n v="9192258.4609999992"/>
    <n v="57.652999999999999"/>
    <n v="28.571000000000002"/>
    <n v="127"/>
    <n v="1029354.547"/>
    <n v="0"/>
    <n v="0"/>
    <n v="23.132999999999999"/>
    <n v="238119.09700000001"/>
    <n v="0"/>
    <n v="0"/>
    <n v="1382"/>
    <n v="35621127.277999997"/>
    <n v="9883150"/>
    <n v="26.789000000000001"/>
    <n v="26.474"/>
    <n v="9430377.5580000002"/>
    <n v="59.369"/>
    <n v="27.745000000000001"/>
    <s v="'31-03-2020"/>
    <n v="16073400"/>
  </r>
  <r>
    <x v="4"/>
    <s v="M7BS031"/>
    <x v="3"/>
    <s v="S031"/>
    <s v="JBDTBK"/>
    <x v="13"/>
    <x v="14"/>
    <n v="30000000"/>
    <n v="0"/>
    <n v="30000000"/>
    <n v="598"/>
    <n v="15020499.998"/>
    <n v="6038950"/>
    <n v="26.22"/>
    <n v="22.585000000000001"/>
    <n v="3392310.088"/>
    <n v="50.067999999999998"/>
    <n v="40.204999999999998"/>
    <n v="84"/>
    <n v="2669090.909"/>
    <n v="0"/>
    <n v="0"/>
    <n v="30"/>
    <n v="800727.26899999997"/>
    <n v="0"/>
    <n v="0"/>
    <n v="682"/>
    <n v="17689590.907000002"/>
    <n v="6038950"/>
    <n v="26.22"/>
    <n v="23.702999999999999"/>
    <n v="4193037.3569999998"/>
    <n v="58.965000000000003"/>
    <n v="34.137999999999998"/>
    <s v="'31-03-2020"/>
    <n v="7866000"/>
  </r>
  <r>
    <x v="4"/>
    <s v="M7BS032"/>
    <x v="3"/>
    <s v="S032"/>
    <s v="JBDTBK"/>
    <x v="14"/>
    <x v="15"/>
    <n v="30000000"/>
    <n v="0"/>
    <n v="30000000"/>
    <n v="1002"/>
    <n v="28791409.089000002"/>
    <n v="7797850"/>
    <n v="28.716999999999999"/>
    <n v="29.052"/>
    <n v="8364617.1289999997"/>
    <n v="95.971000000000004"/>
    <n v="27.084"/>
    <n v="62"/>
    <n v="566799.99899999995"/>
    <n v="0"/>
    <n v="0"/>
    <n v="23.146000000000001"/>
    <n v="131189.99900000001"/>
    <n v="0"/>
    <n v="0"/>
    <n v="1064"/>
    <n v="29358209.088"/>
    <n v="7797850"/>
    <n v="28.716999999999999"/>
    <n v="28.937999999999999"/>
    <n v="8495807.1280000005"/>
    <n v="97.861000000000004"/>
    <n v="26.561"/>
    <s v="'31-03-2020"/>
    <n v="8615100"/>
  </r>
  <r>
    <x v="4"/>
    <s v="M7BS033"/>
    <x v="3"/>
    <s v="S033"/>
    <s v="JBDTBK"/>
    <x v="15"/>
    <x v="16"/>
    <n v="30000000"/>
    <n v="0"/>
    <n v="30000000"/>
    <n v="603"/>
    <n v="15086363.635"/>
    <n v="4108500"/>
    <n v="31.158999999999999"/>
    <n v="24.777999999999999"/>
    <n v="3738152.875"/>
    <n v="50.287999999999997"/>
    <n v="27.233000000000001"/>
    <n v="23"/>
    <n v="232363.636"/>
    <n v="0"/>
    <n v="0"/>
    <n v="23"/>
    <n v="53443.635999999999"/>
    <n v="0"/>
    <n v="0"/>
    <n v="626"/>
    <n v="15318727.271"/>
    <n v="4108500"/>
    <n v="31.158999999999999"/>
    <n v="24.751000000000001"/>
    <n v="3791596.5109999999"/>
    <n v="51.061999999999998"/>
    <n v="26.82"/>
    <s v="'31-03-2020"/>
    <n v="9347700"/>
  </r>
  <r>
    <x v="4"/>
    <s v="M7BS034"/>
    <x v="2"/>
    <s v="S034"/>
    <s v="JBDTBK"/>
    <x v="16"/>
    <x v="17"/>
    <n v="80000000"/>
    <n v="0"/>
    <n v="80000000"/>
    <n v="1538"/>
    <n v="42282500.009999998"/>
    <n v="12362550"/>
    <n v="24.068999999999999"/>
    <n v="25.47"/>
    <n v="10769317.16"/>
    <n v="52.853000000000002"/>
    <n v="29.238"/>
    <n v="721"/>
    <n v="11939027.275"/>
    <n v="1695300"/>
    <n v="0"/>
    <n v="26.888999999999999"/>
    <n v="3210323.6749999998"/>
    <n v="0"/>
    <n v="14.2"/>
    <n v="2259"/>
    <n v="54221527.284999996"/>
    <n v="14057850"/>
    <n v="24.068999999999999"/>
    <n v="25.782"/>
    <n v="13979640.835000001"/>
    <n v="67.777000000000001"/>
    <n v="25.927"/>
    <s v="'31-03-2020"/>
    <n v="19255200"/>
  </r>
  <r>
    <x v="4"/>
    <s v="M7BS035"/>
    <x v="2"/>
    <s v="S035"/>
    <s v="JBDTBK"/>
    <x v="17"/>
    <x v="18"/>
    <n v="80000000"/>
    <n v="10000000"/>
    <n v="90000000"/>
    <n v="1894"/>
    <n v="52953113.631999999"/>
    <n v="16428875"/>
    <n v="27.634"/>
    <n v="23.974"/>
    <n v="12695162.412"/>
    <n v="66.191000000000003"/>
    <n v="31.024999999999999"/>
    <n v="134"/>
    <n v="5208818.182"/>
    <n v="886500"/>
    <n v="30.617000000000001"/>
    <n v="30.321000000000002"/>
    <n v="1579359.0619999999"/>
    <n v="52.088000000000001"/>
    <n v="17.018999999999998"/>
    <n v="2028"/>
    <n v="58161931.814000003"/>
    <n v="17315375"/>
    <n v="27.965"/>
    <n v="24.542999999999999"/>
    <n v="14274521.473999999"/>
    <n v="64.623999999999995"/>
    <n v="29.771000000000001"/>
    <s v="'31-03-2020"/>
    <n v="25168500"/>
  </r>
  <r>
    <x v="4"/>
    <s v="M7BS036"/>
    <x v="3"/>
    <s v="S036"/>
    <s v="JBDTBK"/>
    <x v="18"/>
    <x v="19"/>
    <n v="30000000"/>
    <n v="0"/>
    <n v="30000000"/>
    <n v="623"/>
    <n v="18405818.182999998"/>
    <n v="4408400"/>
    <n v="28.202999999999999"/>
    <n v="25.527999999999999"/>
    <n v="4698689.9730000002"/>
    <n v="61.353000000000002"/>
    <n v="23.951000000000001"/>
    <n v="49"/>
    <n v="1075272.727"/>
    <n v="0"/>
    <n v="0"/>
    <n v="24.437000000000001"/>
    <n v="262767.26699999999"/>
    <n v="0"/>
    <n v="0"/>
    <n v="672"/>
    <n v="19481090.91"/>
    <n v="4408400"/>
    <n v="28.202999999999999"/>
    <n v="25.468"/>
    <n v="4961457.24"/>
    <n v="64.936999999999998"/>
    <n v="22.629000000000001"/>
    <s v="'31-03-2020"/>
    <n v="8460900"/>
  </r>
  <r>
    <x v="4"/>
    <s v="M7BS037"/>
    <x v="2"/>
    <s v="S037"/>
    <s v="JBDTBK"/>
    <x v="19"/>
    <x v="20"/>
    <n v="70000000"/>
    <n v="0"/>
    <n v="70000000"/>
    <n v="1760"/>
    <n v="53766409.096000001"/>
    <n v="16160650"/>
    <n v="26.562000000000001"/>
    <n v="24.859000000000002"/>
    <n v="13365947.926000001"/>
    <n v="76.808999999999997"/>
    <n v="30.056999999999999"/>
    <n v="24"/>
    <n v="499454.54499999998"/>
    <n v="0"/>
    <n v="0"/>
    <n v="34.726999999999997"/>
    <n v="173445.44500000001"/>
    <n v="0"/>
    <n v="0"/>
    <n v="1784"/>
    <n v="54265863.641000003"/>
    <n v="16160650"/>
    <n v="26.562000000000001"/>
    <n v="24.95"/>
    <n v="13539393.370999999"/>
    <n v="77.522999999999996"/>
    <n v="29.780999999999999"/>
    <s v="'31-03-2020"/>
    <n v="18593400"/>
  </r>
  <r>
    <x v="4"/>
    <s v="M7BS038"/>
    <x v="3"/>
    <s v="S038"/>
    <s v="JBDTBK"/>
    <x v="20"/>
    <x v="21"/>
    <n v="30000000"/>
    <n v="0"/>
    <n v="30000000"/>
    <n v="759"/>
    <n v="22388363.625999998"/>
    <n v="5768100"/>
    <n v="28.619"/>
    <n v="24.744"/>
    <n v="5539838.3360000001"/>
    <n v="74.628"/>
    <n v="25.763999999999999"/>
    <n v="20"/>
    <n v="123727.273"/>
    <n v="0"/>
    <n v="0"/>
    <n v="23"/>
    <n v="28457.273000000001"/>
    <n v="0"/>
    <n v="0"/>
    <n v="779"/>
    <n v="22512090.899"/>
    <n v="5768100"/>
    <n v="28.619"/>
    <n v="24.734999999999999"/>
    <n v="5568295.6090000002"/>
    <n v="75.040000000000006"/>
    <n v="25.622"/>
    <s v="'31-03-2020"/>
    <n v="8585700"/>
  </r>
  <r>
    <x v="4"/>
    <s v="M7BS039"/>
    <x v="3"/>
    <s v="S039"/>
    <s v="JATENG"/>
    <x v="21"/>
    <x v="22"/>
    <n v="50000000"/>
    <n v="0"/>
    <n v="50000000"/>
    <n v="1389"/>
    <n v="36349681.814999998"/>
    <n v="10690150"/>
    <n v="28.143999999999998"/>
    <n v="24.161000000000001"/>
    <n v="8782506.2750000004"/>
    <n v="72.698999999999998"/>
    <n v="29.408999999999999"/>
    <n v="86"/>
    <n v="544000"/>
    <n v="0"/>
    <n v="0"/>
    <n v="23"/>
    <n v="125120"/>
    <n v="0"/>
    <n v="0"/>
    <n v="1475"/>
    <n v="36893681.814999998"/>
    <n v="10690150"/>
    <n v="28.143999999999998"/>
    <n v="24.143999999999998"/>
    <n v="8907626.2750000004"/>
    <n v="73.787000000000006"/>
    <n v="28.975999999999999"/>
    <s v="'31-03-2020"/>
    <n v="14072000"/>
  </r>
  <r>
    <x v="4"/>
    <s v="M7BS040"/>
    <x v="2"/>
    <s v="S040"/>
    <s v="JBDTBK"/>
    <x v="22"/>
    <x v="23"/>
    <n v="70000000"/>
    <n v="0"/>
    <n v="70000000"/>
    <n v="1662"/>
    <n v="47382772.729000002"/>
    <n v="15005550"/>
    <n v="25.446000000000002"/>
    <n v="25.686"/>
    <n v="12170896.608999999"/>
    <n v="67.69"/>
    <n v="31.669"/>
    <n v="436"/>
    <n v="7163890.9069999997"/>
    <n v="8320"/>
    <n v="0"/>
    <n v="28.123999999999999"/>
    <n v="2014759.9269999999"/>
    <n v="0"/>
    <n v="0.11600000000000001"/>
    <n v="2098"/>
    <n v="54546663.636"/>
    <n v="15013870"/>
    <n v="25.446000000000002"/>
    <n v="26.006"/>
    <n v="14185656.536"/>
    <n v="77.924000000000007"/>
    <n v="27.524999999999999"/>
    <s v="'31-03-2020"/>
    <n v="17812200"/>
  </r>
  <r>
    <x v="4"/>
    <s v="M7BS043"/>
    <x v="3"/>
    <s v="S043"/>
    <s v="JBDTBK"/>
    <x v="23"/>
    <x v="24"/>
    <n v="42000000"/>
    <n v="0"/>
    <n v="42000000"/>
    <n v="898"/>
    <n v="23318545.447999999"/>
    <n v="7606100"/>
    <n v="27.347000000000001"/>
    <n v="25.175000000000001"/>
    <n v="5870333.1179999998"/>
    <n v="55.52"/>
    <n v="32.618000000000002"/>
    <n v="95"/>
    <n v="650545.45299999998"/>
    <n v="0"/>
    <n v="0"/>
    <n v="25.446000000000002"/>
    <n v="165536.37299999999"/>
    <n v="0"/>
    <n v="0"/>
    <n v="993"/>
    <n v="23969090.901000001"/>
    <n v="7606100"/>
    <n v="27.347000000000001"/>
    <n v="25.181999999999999"/>
    <n v="6035869.4910000004"/>
    <n v="57.069000000000003"/>
    <n v="31.733000000000001"/>
    <s v="'31-03-2020"/>
    <n v="11485740"/>
  </r>
  <r>
    <x v="4"/>
    <s v="M7BS047"/>
    <x v="2"/>
    <s v="S047"/>
    <s v="JBDTBK"/>
    <x v="24"/>
    <x v="25"/>
    <n v="80000000"/>
    <n v="0"/>
    <n v="80000000"/>
    <n v="2429"/>
    <n v="67023818.182999998"/>
    <n v="19403900"/>
    <n v="28.751999999999999"/>
    <n v="26.308"/>
    <n v="17632642.802999999"/>
    <n v="83.78"/>
    <n v="28.951000000000001"/>
    <n v="69"/>
    <n v="785809.08799999999"/>
    <n v="0"/>
    <n v="0"/>
    <n v="23.641999999999999"/>
    <n v="185780.008"/>
    <n v="0"/>
    <n v="0"/>
    <n v="2498"/>
    <n v="67809627.270999998"/>
    <n v="19403900"/>
    <n v="28.751999999999999"/>
    <n v="26.277000000000001"/>
    <n v="17818422.811000001"/>
    <n v="84.762"/>
    <n v="28.614999999999998"/>
    <s v="'31-03-2020"/>
    <n v="23001600"/>
  </r>
  <r>
    <x v="4"/>
    <s v="M7BS049"/>
    <x v="2"/>
    <s v="S049"/>
    <s v="JBDTBK"/>
    <x v="25"/>
    <x v="26"/>
    <n v="42000000"/>
    <n v="0"/>
    <n v="42000000"/>
    <n v="961"/>
    <n v="26609749.997000001"/>
    <n v="8042775"/>
    <n v="23.628"/>
    <n v="23.628"/>
    <n v="6287424.1270000003"/>
    <n v="63.356999999999999"/>
    <n v="30.225000000000001"/>
    <n v="56"/>
    <n v="597909.09"/>
    <n v="0"/>
    <n v="0"/>
    <n v="23"/>
    <n v="137519.09"/>
    <n v="0"/>
    <n v="0"/>
    <n v="1017"/>
    <n v="27207659.087000001"/>
    <n v="8042775"/>
    <n v="23.628"/>
    <n v="23.614000000000001"/>
    <n v="6424943.2170000002"/>
    <n v="64.78"/>
    <n v="29.561"/>
    <s v="'31-03-2020"/>
    <n v="9923760"/>
  </r>
  <r>
    <x v="4"/>
    <s v="M7BS068"/>
    <x v="3"/>
    <s v="S068"/>
    <s v="JBDTBK"/>
    <x v="26"/>
    <x v="27"/>
    <n v="40000000"/>
    <n v="0"/>
    <n v="40000000"/>
    <n v="589"/>
    <n v="15944000"/>
    <n v="5120700"/>
    <n v="26.372"/>
    <n v="26.122"/>
    <n v="4164952.37"/>
    <n v="39.86"/>
    <n v="32.116999999999997"/>
    <n v="22"/>
    <n v="189000.00099999999"/>
    <n v="0"/>
    <n v="0"/>
    <n v="23"/>
    <n v="43470.000999999997"/>
    <n v="0"/>
    <n v="0"/>
    <n v="611"/>
    <n v="16133000.001"/>
    <n v="5120700"/>
    <n v="26.372"/>
    <n v="26.085999999999999"/>
    <n v="4208422.3710000003"/>
    <n v="40.332999999999998"/>
    <n v="31.741"/>
    <s v="'30-03-2020"/>
    <n v="10548800"/>
  </r>
  <r>
    <x v="4"/>
    <s v="M7BS071"/>
    <x v="2"/>
    <s v="S071"/>
    <s v="JBDTBK"/>
    <x v="27"/>
    <x v="28"/>
    <n v="61200000"/>
    <n v="10200000"/>
    <n v="71400000"/>
    <n v="1624"/>
    <n v="43436000.001999997"/>
    <n v="11631400"/>
    <n v="22.617000000000001"/>
    <n v="28.058"/>
    <n v="12187314.541999999"/>
    <n v="70.974000000000004"/>
    <n v="26.777999999999999"/>
    <n v="204"/>
    <n v="4698818.1830000002"/>
    <n v="765600"/>
    <n v="22.617000000000001"/>
    <n v="27.585000000000001"/>
    <n v="1296175.473"/>
    <n v="46.067"/>
    <n v="16.292999999999999"/>
    <n v="1828"/>
    <n v="48134818.185000002"/>
    <n v="12397000"/>
    <n v="22.617000000000001"/>
    <n v="28.012"/>
    <n v="13483490.015000001"/>
    <n v="67.415999999999997"/>
    <n v="25.754999999999999"/>
    <s v="'27-03-2020"/>
    <n v="16148538"/>
  </r>
  <r>
    <x v="4"/>
    <s v="M7BS074"/>
    <x v="2"/>
    <s v="S074"/>
    <s v="JABAR"/>
    <x v="28"/>
    <x v="29"/>
    <n v="80000000"/>
    <n v="0"/>
    <n v="80000000"/>
    <n v="1452"/>
    <n v="39251954.542000003"/>
    <n v="13306050"/>
    <n v="26.972999999999999"/>
    <n v="23.821000000000002"/>
    <n v="9350344.6620000005"/>
    <n v="49.064999999999998"/>
    <n v="33.899000000000001"/>
    <n v="1"/>
    <n v="90818.182000000001"/>
    <n v="0"/>
    <n v="0"/>
    <n v="35"/>
    <n v="31786.362000000001"/>
    <n v="0"/>
    <n v="0"/>
    <n v="1453"/>
    <n v="39342772.723999999"/>
    <n v="13306050"/>
    <n v="26.972999999999999"/>
    <n v="23.847000000000001"/>
    <n v="9382131.0240000002"/>
    <n v="49.177999999999997"/>
    <n v="33.820999999999998"/>
    <s v="'31-03-2020"/>
    <n v="21578400"/>
  </r>
  <r>
    <x v="4"/>
    <s v="M7BS075"/>
    <x v="2"/>
    <s v="S075"/>
    <s v="JABAR"/>
    <x v="29"/>
    <x v="30"/>
    <n v="70000000"/>
    <n v="0"/>
    <n v="70000000"/>
    <n v="1280"/>
    <n v="35706727.277000003"/>
    <n v="11583700"/>
    <n v="26.568000000000001"/>
    <n v="22.384"/>
    <n v="7992574.2970000003"/>
    <n v="51.01"/>
    <n v="32.441000000000003"/>
    <n v="68"/>
    <n v="2112818.1830000002"/>
    <n v="205500"/>
    <n v="0"/>
    <n v="30"/>
    <n v="633845.44299999997"/>
    <n v="0"/>
    <n v="9.7260000000000009"/>
    <n v="1348"/>
    <n v="37819545.460000001"/>
    <n v="11789200"/>
    <n v="26.568000000000001"/>
    <n v="22.809000000000001"/>
    <n v="8626419.7400000002"/>
    <n v="54.027999999999999"/>
    <n v="31.172000000000001"/>
    <s v="'31-03-2020"/>
    <n v="18597600"/>
  </r>
  <r>
    <x v="4"/>
    <s v="M7BS102"/>
    <x v="3"/>
    <s v="S102"/>
    <s v="JBDTBK"/>
    <x v="30"/>
    <x v="31"/>
    <n v="100000000"/>
    <n v="0"/>
    <n v="100000000"/>
    <n v="2702"/>
    <n v="67563045.452999994"/>
    <n v="27567850"/>
    <n v="26.382000000000001"/>
    <n v="22.527000000000001"/>
    <n v="15219894.373"/>
    <n v="67.563000000000002"/>
    <n v="40.802999999999997"/>
    <n v="122"/>
    <n v="3283545.4509999999"/>
    <n v="0"/>
    <n v="0"/>
    <n v="24.486999999999998"/>
    <n v="804051.83100000001"/>
    <n v="0"/>
    <n v="0"/>
    <n v="2824"/>
    <n v="70846590.903999999"/>
    <n v="27567850"/>
    <n v="26.382000000000001"/>
    <n v="22.617999999999999"/>
    <n v="16023946.204"/>
    <n v="70.846999999999994"/>
    <n v="38.911999999999999"/>
    <s v="'31-03-2020"/>
    <n v="26382000"/>
  </r>
  <r>
    <x v="4"/>
    <s v="M7BS105"/>
    <x v="2"/>
    <s v="S105"/>
    <s v="JBDTBK"/>
    <x v="31"/>
    <x v="32"/>
    <n v="70000000"/>
    <n v="10000000"/>
    <n v="80000000"/>
    <n v="1450"/>
    <n v="41318181.818999998"/>
    <n v="11706200"/>
    <n v="27.094000000000001"/>
    <n v="26.984999999999999"/>
    <n v="11149796.979"/>
    <n v="59.026000000000003"/>
    <n v="28.332000000000001"/>
    <n v="237"/>
    <n v="6306809.0920000002"/>
    <n v="1587900"/>
    <n v="26.423999999999999"/>
    <n v="27.177"/>
    <n v="1714030.922"/>
    <n v="63.067999999999998"/>
    <n v="25.178000000000001"/>
    <n v="1687"/>
    <n v="47624990.910999998"/>
    <n v="13294100"/>
    <n v="27.010999999999999"/>
    <n v="27.010999999999999"/>
    <n v="12863827.901000001"/>
    <n v="59.530999999999999"/>
    <n v="27.914000000000001"/>
    <s v="'31-03-2020"/>
    <n v="21608800"/>
  </r>
  <r>
    <x v="4"/>
    <s v="M7BS107"/>
    <x v="3"/>
    <s v="S107"/>
    <s v="JBDTBK"/>
    <x v="32"/>
    <x v="33"/>
    <n v="21000000"/>
    <n v="0"/>
    <n v="21000000"/>
    <n v="326"/>
    <n v="9317636.3640000001"/>
    <n v="3820200"/>
    <n v="28.603999999999999"/>
    <n v="21.366"/>
    <n v="1990798.4439999999"/>
    <n v="44.37"/>
    <n v="41"/>
    <m/>
    <m/>
    <m/>
    <n v="0"/>
    <n v="0"/>
    <n v="0"/>
    <n v="0"/>
    <n v="0"/>
    <n v="326"/>
    <n v="9317636.3640000001"/>
    <n v="3820200"/>
    <n v="28.603999999999999"/>
    <n v="21.366"/>
    <n v="1990798.4439999999"/>
    <n v="44.37"/>
    <n v="41"/>
    <s v="'30-03-2020"/>
    <n v="6006840"/>
  </r>
  <r>
    <x v="4"/>
    <s v="M7BS109"/>
    <x v="3"/>
    <s v="S109"/>
    <s v="JBDTBK"/>
    <x v="33"/>
    <x v="34"/>
    <n v="10000000"/>
    <n v="0"/>
    <n v="10000000"/>
    <n v="387"/>
    <n v="10119000.005000001"/>
    <n v="5142700"/>
    <n v="30.641999999999999"/>
    <n v="15.784000000000001"/>
    <n v="1597141.075"/>
    <n v="101.19"/>
    <n v="50.822000000000003"/>
    <n v="5"/>
    <n v="31545.455000000002"/>
    <n v="0"/>
    <n v="0"/>
    <n v="23"/>
    <n v="7255.4549999999999"/>
    <n v="0"/>
    <n v="0"/>
    <n v="392"/>
    <n v="10150545.460000001"/>
    <n v="5142700"/>
    <n v="30.641999999999999"/>
    <n v="15.805999999999999"/>
    <n v="1604396.53"/>
    <n v="101.505"/>
    <n v="50.664000000000001"/>
    <s v="'30-03-2020"/>
    <n v="3064200"/>
  </r>
  <r>
    <x v="4"/>
    <s v="M7BS114"/>
    <x v="2"/>
    <s v="S114"/>
    <s v="JBDTBK"/>
    <x v="34"/>
    <x v="35"/>
    <n v="31100000"/>
    <n v="20700000"/>
    <n v="51800000"/>
    <n v="658"/>
    <n v="18633863.647999998"/>
    <n v="5599150"/>
    <n v="28.530999999999999"/>
    <n v="22.907"/>
    <n v="4268382.4380000001"/>
    <n v="59.915999999999997"/>
    <n v="30.047999999999998"/>
    <n v="87"/>
    <n v="7416363.6349999998"/>
    <n v="3248100"/>
    <n v="30.975000000000001"/>
    <n v="29.709"/>
    <n v="2203308.1949999998"/>
    <n v="35.828000000000003"/>
    <n v="43.795999999999999"/>
    <n v="745"/>
    <n v="26050227.283"/>
    <n v="8847250"/>
    <n v="29.507999999999999"/>
    <n v="24.843"/>
    <n v="6471690.6330000004"/>
    <n v="50.29"/>
    <n v="33.962000000000003"/>
    <s v="'30-03-2020"/>
    <n v="15285144"/>
  </r>
  <r>
    <x v="4"/>
    <s v="M7BS121"/>
    <x v="2"/>
    <s v="S121"/>
    <s v="JBDTBK"/>
    <x v="35"/>
    <x v="36"/>
    <n v="10500000"/>
    <n v="0"/>
    <n v="10500000"/>
    <n v="282"/>
    <n v="8220545.4570000004"/>
    <n v="3690000"/>
    <n v="26.332000000000001"/>
    <n v="18.861000000000001"/>
    <n v="1550501.977"/>
    <n v="78.290999999999997"/>
    <n v="44.887999999999998"/>
    <m/>
    <m/>
    <m/>
    <n v="0"/>
    <n v="0"/>
    <n v="0"/>
    <n v="0"/>
    <n v="0"/>
    <n v="282"/>
    <n v="8220545.4570000004"/>
    <n v="3690000"/>
    <n v="26.332000000000001"/>
    <n v="18.861000000000001"/>
    <n v="1550501.977"/>
    <n v="78.290999999999997"/>
    <n v="44.887999999999998"/>
    <s v="'30-03-2020"/>
    <n v="2764860"/>
  </r>
  <r>
    <x v="4"/>
    <s v="M7BS124"/>
    <x v="2"/>
    <s v="S124"/>
    <s v="JBDTBK"/>
    <x v="36"/>
    <x v="37"/>
    <n v="20000000"/>
    <n v="0"/>
    <n v="20000000"/>
    <n v="661"/>
    <n v="17144590.905000001"/>
    <n v="6748550"/>
    <n v="25.399000000000001"/>
    <n v="22.35"/>
    <n v="3831855.145"/>
    <n v="85.722999999999999"/>
    <n v="39.363"/>
    <n v="17"/>
    <n v="218181.81700000001"/>
    <n v="0"/>
    <n v="0"/>
    <n v="30.385000000000002"/>
    <n v="66294.527000000002"/>
    <n v="0"/>
    <n v="0"/>
    <n v="678"/>
    <n v="17362772.721999999"/>
    <n v="6748550"/>
    <n v="25.399000000000001"/>
    <n v="22.451000000000001"/>
    <n v="3898149.6719999998"/>
    <n v="86.813999999999993"/>
    <n v="38.868000000000002"/>
    <s v="'31-03-2020"/>
    <n v="5079800"/>
  </r>
  <r>
    <x v="4"/>
    <s v="M7BS125"/>
    <x v="2"/>
    <s v="S125"/>
    <s v="JBDTBK"/>
    <x v="37"/>
    <x v="38"/>
    <n v="100000000"/>
    <n v="10000000"/>
    <n v="110000000"/>
    <n v="2471"/>
    <n v="67615277.283000007"/>
    <n v="20601895"/>
    <n v="26.260999999999999"/>
    <n v="25.408999999999999"/>
    <n v="17180343.932999998"/>
    <n v="67.614999999999995"/>
    <n v="30.469000000000001"/>
    <n v="263"/>
    <n v="4026700"/>
    <n v="0"/>
    <n v="24.460999999999999"/>
    <n v="26.972999999999999"/>
    <n v="1086105.45"/>
    <n v="40.267000000000003"/>
    <n v="0"/>
    <n v="2734"/>
    <n v="71641977.283000007"/>
    <n v="20601895"/>
    <n v="26.097000000000001"/>
    <n v="25.497"/>
    <n v="18266449.383000001"/>
    <n v="65.129000000000005"/>
    <n v="28.757000000000001"/>
    <s v="'31-03-2020"/>
    <n v="28706700"/>
  </r>
  <r>
    <x v="4"/>
    <s v="M7BS136"/>
    <x v="3"/>
    <s v="S136"/>
    <s v="JABAR"/>
    <x v="38"/>
    <x v="39"/>
    <n v="13000000"/>
    <n v="0"/>
    <n v="13000000"/>
    <n v="235"/>
    <n v="6764727.2719999999"/>
    <n v="3670800"/>
    <n v="20.149000000000001"/>
    <n v="29.574999999999999"/>
    <n v="2000684.352"/>
    <n v="52.036000000000001"/>
    <n v="54.264000000000003"/>
    <m/>
    <m/>
    <m/>
    <n v="0"/>
    <n v="0"/>
    <n v="0"/>
    <n v="0"/>
    <n v="0"/>
    <n v="235"/>
    <n v="6764727.2719999999"/>
    <n v="3670800"/>
    <n v="20.149000000000001"/>
    <n v="29.574999999999999"/>
    <n v="2000684.352"/>
    <n v="52.036000000000001"/>
    <n v="54.264000000000003"/>
    <s v="'30-03-2020"/>
    <n v="2619370"/>
  </r>
  <r>
    <x v="4"/>
    <e v="#N/A"/>
    <x v="0"/>
    <e v="#N/A"/>
    <e v="#N/A"/>
    <x v="0"/>
    <x v="40"/>
    <n v="1957800000"/>
    <n v="80900000"/>
    <n v="2038700000"/>
    <n v="46055"/>
    <n v="1253601777.293"/>
    <n v="399367445"/>
    <n v="26.532"/>
    <n v="24.65"/>
    <n v="309016461.11299998"/>
    <n v="64.031000000000006"/>
    <n v="31.858000000000001"/>
    <n v="4566"/>
    <n v="84727899.994000003"/>
    <n v="10617520"/>
    <n v="27.163"/>
    <n v="27.353999999999999"/>
    <n v="23176455.443999998"/>
    <n v="104.732"/>
    <n v="12.531000000000001"/>
    <n v="50621"/>
    <n v="1338329677.2869999"/>
    <n v="409984965"/>
    <n v="26.556999999999999"/>
    <n v="24.821000000000002"/>
    <n v="332192916.55699998"/>
    <n v="65.646000000000001"/>
    <n v="30.634"/>
    <m/>
    <n v="541417559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s v="M7BS046"/>
    <x v="3"/>
    <s v="S046"/>
    <s v="JABAR"/>
    <x v="39"/>
    <x v="42"/>
    <n v="20000000"/>
    <n v="0"/>
    <n v="20000000"/>
    <n v="304"/>
    <n v="8983954.5460000001"/>
    <n v="2571950"/>
    <n v="27.157"/>
    <n v="24.704999999999998"/>
    <n v="2219529.7059999998"/>
    <n v="44.92"/>
    <n v="28.628"/>
    <n v="27"/>
    <n v="191727.27299999999"/>
    <n v="0"/>
    <n v="0"/>
    <n v="23.547999999999998"/>
    <n v="45147.273000000001"/>
    <n v="0"/>
    <n v="0"/>
    <n v="331"/>
    <n v="9175681.8190000001"/>
    <n v="2571950"/>
    <n v="27.157"/>
    <n v="24.681000000000001"/>
    <n v="2264676.9789999998"/>
    <n v="45.878"/>
    <n v="28.03"/>
    <s v="'30-03-2020"/>
    <n v="5431400"/>
  </r>
  <r>
    <x v="4"/>
    <s v="M7BS061"/>
    <x v="2"/>
    <s v="S061"/>
    <s v="NTT"/>
    <x v="40"/>
    <x v="43"/>
    <n v="60000000"/>
    <n v="0"/>
    <n v="60000000"/>
    <n v="2694"/>
    <n v="75222000.003000006"/>
    <n v="22414800"/>
    <n v="39.512"/>
    <n v="33.018000000000001"/>
    <n v="24836792.043000001"/>
    <n v="125.37"/>
    <n v="29.797999999999998"/>
    <m/>
    <m/>
    <m/>
    <n v="0"/>
    <n v="0"/>
    <n v="0"/>
    <n v="0"/>
    <n v="0"/>
    <n v="2694"/>
    <n v="75222000.003000006"/>
    <n v="22414800"/>
    <n v="39.512"/>
    <n v="33.018000000000001"/>
    <n v="24836792.043000001"/>
    <n v="125.37"/>
    <n v="29.797999999999998"/>
    <s v="'31-03-2020"/>
    <n v="23707200"/>
  </r>
  <r>
    <x v="4"/>
    <s v="M7BS082"/>
    <x v="3"/>
    <s v="S082"/>
    <s v="BALI"/>
    <x v="41"/>
    <x v="44"/>
    <n v="63600000"/>
    <n v="0"/>
    <n v="63600000"/>
    <n v="1981"/>
    <n v="52111054.539999999"/>
    <n v="16191940"/>
    <n v="29.13"/>
    <n v="26.983000000000001"/>
    <n v="14061305.720000001"/>
    <n v="81.936000000000007"/>
    <n v="31.071999999999999"/>
    <m/>
    <m/>
    <m/>
    <n v="0"/>
    <n v="0"/>
    <n v="0"/>
    <n v="0"/>
    <n v="0"/>
    <n v="1981"/>
    <n v="52111054.539999999"/>
    <n v="16191940"/>
    <n v="29.13"/>
    <n v="26.983000000000001"/>
    <n v="14061305.720000001"/>
    <n v="81.936000000000007"/>
    <n v="31.071999999999999"/>
    <s v="'31-03-2020"/>
    <n v="18526680"/>
  </r>
  <r>
    <x v="4"/>
    <s v="M7BS083"/>
    <x v="3"/>
    <s v="S083"/>
    <s v="JATIM"/>
    <x v="42"/>
    <x v="45"/>
    <n v="100000000"/>
    <n v="0"/>
    <n v="100000000"/>
    <n v="2021"/>
    <n v="68239599.993000001"/>
    <n v="20417540"/>
    <n v="29.844000000000001"/>
    <n v="25.608000000000001"/>
    <n v="17474806.693"/>
    <n v="68.239999999999995"/>
    <n v="29.92"/>
    <m/>
    <m/>
    <m/>
    <n v="0"/>
    <n v="0"/>
    <n v="0"/>
    <n v="0"/>
    <n v="0"/>
    <n v="2021"/>
    <n v="68239599.993000001"/>
    <n v="20417540"/>
    <n v="29.844000000000001"/>
    <n v="25.608000000000001"/>
    <n v="17474806.693"/>
    <n v="68.239999999999995"/>
    <n v="29.92"/>
    <s v="'31-03-2020"/>
    <n v="29844000"/>
  </r>
  <r>
    <x v="4"/>
    <s v="M7BS097"/>
    <x v="3"/>
    <s v="S097"/>
    <s v="JABAR"/>
    <x v="43"/>
    <x v="46"/>
    <n v="20000000"/>
    <n v="0"/>
    <n v="20000000"/>
    <n v="393"/>
    <n v="10216545.452"/>
    <n v="3264300"/>
    <n v="25.824000000000002"/>
    <n v="24.196999999999999"/>
    <n v="2472069.5320000001"/>
    <n v="51.082999999999998"/>
    <n v="31.951000000000001"/>
    <n v="0"/>
    <n v="0"/>
    <n v="0"/>
    <n v="0"/>
    <n v="0"/>
    <n v="0"/>
    <n v="0"/>
    <n v="0"/>
    <n v="393"/>
    <n v="10216545.452"/>
    <n v="3264300"/>
    <n v="25.824000000000002"/>
    <n v="24.196999999999999"/>
    <n v="2472069.5320000001"/>
    <n v="51.082999999999998"/>
    <n v="31.951000000000001"/>
    <s v="'30-03-2020"/>
    <n v="5164800.0000000009"/>
  </r>
  <r>
    <x v="4"/>
    <s v="M7BS099"/>
    <x v="2"/>
    <s v="S099"/>
    <s v="JABAR"/>
    <x v="44"/>
    <x v="47"/>
    <n v="120000000"/>
    <n v="0"/>
    <n v="120000000"/>
    <n v="3555"/>
    <n v="108876272.728"/>
    <n v="33488700"/>
    <n v="23.805"/>
    <n v="25.06"/>
    <n v="27284327.088"/>
    <n v="90.73"/>
    <n v="30.757999999999999"/>
    <n v="0"/>
    <n v="0"/>
    <n v="0"/>
    <n v="0"/>
    <n v="0"/>
    <n v="0"/>
    <n v="0"/>
    <n v="0"/>
    <n v="3555"/>
    <n v="108876272.728"/>
    <n v="33488700"/>
    <n v="23.805"/>
    <n v="25.06"/>
    <n v="27284327.088"/>
    <n v="90.73"/>
    <n v="30.757999999999999"/>
    <s v="'31-03-2020"/>
    <n v="28566000"/>
  </r>
  <r>
    <x v="4"/>
    <s v="M7BS100"/>
    <x v="3"/>
    <s v="S100"/>
    <s v="JABAR"/>
    <x v="45"/>
    <x v="48"/>
    <n v="30000000"/>
    <n v="0"/>
    <n v="30000000"/>
    <n v="931"/>
    <n v="25539454.550000001"/>
    <n v="8048200"/>
    <n v="25.053999999999998"/>
    <n v="24.742999999999999"/>
    <n v="6319110.2000000002"/>
    <n v="85.132000000000005"/>
    <n v="31.513000000000002"/>
    <n v="0"/>
    <n v="0"/>
    <n v="0"/>
    <n v="0"/>
    <n v="0"/>
    <n v="0"/>
    <n v="0"/>
    <n v="0"/>
    <n v="931"/>
    <n v="25539454.550000001"/>
    <n v="8048200"/>
    <n v="25.053999999999998"/>
    <n v="24.742999999999999"/>
    <n v="6319110.2000000002"/>
    <n v="85.132000000000005"/>
    <n v="31.513000000000002"/>
    <s v="'30-03-2020"/>
    <n v="7516200"/>
  </r>
  <r>
    <x v="4"/>
    <s v="M7BS106"/>
    <x v="3"/>
    <s v="S106"/>
    <s v="JABAR"/>
    <x v="46"/>
    <x v="49"/>
    <n v="50000000"/>
    <n v="0"/>
    <n v="50000000"/>
    <n v="1262"/>
    <n v="41945136.361000001"/>
    <n v="9561150"/>
    <n v="27.678999999999998"/>
    <n v="28.18"/>
    <n v="11820269.161"/>
    <n v="83.89"/>
    <n v="22.794"/>
    <n v="51"/>
    <n v="578545.45499999996"/>
    <n v="0"/>
    <n v="0"/>
    <n v="23"/>
    <n v="133065.45499999999"/>
    <n v="0"/>
    <n v="0"/>
    <n v="1313"/>
    <n v="42523681.816"/>
    <n v="9561150"/>
    <n v="27.678999999999998"/>
    <n v="28.11"/>
    <n v="11953334.616"/>
    <n v="85.046999999999997"/>
    <n v="22.484000000000002"/>
    <s v="'31-03-2020"/>
    <n v="13839500"/>
  </r>
  <r>
    <x v="4"/>
    <s v="M7BS110"/>
    <x v="3"/>
    <s v="S110"/>
    <s v="JATENG"/>
    <x v="47"/>
    <x v="50"/>
    <n v="30000000"/>
    <n v="0"/>
    <n v="30000000"/>
    <n v="688"/>
    <n v="17391200.004000001"/>
    <n v="7493280"/>
    <n v="28.225000000000001"/>
    <n v="24.702000000000002"/>
    <n v="4295920.8540000003"/>
    <n v="57.970999999999997"/>
    <n v="43.087000000000003"/>
    <m/>
    <m/>
    <m/>
    <n v="0"/>
    <n v="0"/>
    <n v="0"/>
    <n v="0"/>
    <n v="0"/>
    <n v="688"/>
    <n v="17391200.004000001"/>
    <n v="7493280"/>
    <n v="28.225000000000001"/>
    <n v="24.702000000000002"/>
    <n v="4295920.8540000003"/>
    <n v="57.970999999999997"/>
    <n v="43.087000000000003"/>
    <s v="'30-03-2020"/>
    <n v="8467500"/>
  </r>
  <r>
    <x v="4"/>
    <s v="M7BS203"/>
    <x v="3"/>
    <s v="S203"/>
    <s v="JATENG"/>
    <x v="48"/>
    <x v="51"/>
    <n v="40000000"/>
    <n v="0"/>
    <n v="40000000"/>
    <n v="694"/>
    <n v="17346090.905999999"/>
    <n v="6660100"/>
    <n v="25.689"/>
    <n v="23.023"/>
    <n v="3993529.9959999998"/>
    <n v="43.365000000000002"/>
    <n v="38.395000000000003"/>
    <m/>
    <m/>
    <m/>
    <n v="0"/>
    <n v="0"/>
    <n v="0"/>
    <n v="0"/>
    <n v="0"/>
    <n v="694"/>
    <n v="17346090.905999999"/>
    <n v="6660100"/>
    <n v="25.689"/>
    <n v="23.023"/>
    <n v="3993529.9959999998"/>
    <n v="43.365000000000002"/>
    <n v="38.395000000000003"/>
    <s v="'30-03-2020"/>
    <n v="10275600"/>
  </r>
  <r>
    <x v="4"/>
    <s v="M7BS205"/>
    <x v="3"/>
    <s v="S205"/>
    <s v="JABAR"/>
    <x v="49"/>
    <x v="52"/>
    <n v="80000000"/>
    <n v="0"/>
    <n v="80000000"/>
    <n v="2867"/>
    <n v="75562863.627000004"/>
    <n v="23114850"/>
    <n v="26.123000000000001"/>
    <n v="25.771999999999998"/>
    <n v="19474038.377"/>
    <n v="94.453999999999994"/>
    <n v="30.59"/>
    <n v="9"/>
    <n v="68363.635999999999"/>
    <n v="0"/>
    <n v="0"/>
    <n v="23"/>
    <n v="15723.636"/>
    <n v="0"/>
    <n v="0"/>
    <n v="2876"/>
    <n v="75631227.262999997"/>
    <n v="23114850"/>
    <n v="26.123000000000001"/>
    <n v="25.768999999999998"/>
    <n v="19489762.013"/>
    <n v="94.539000000000001"/>
    <n v="30.562999999999999"/>
    <s v="'31-03-2020"/>
    <n v="20898400"/>
  </r>
  <r>
    <x v="4"/>
    <s v="M7BS212"/>
    <x v="3"/>
    <s v="S212"/>
    <s v="JABAR"/>
    <x v="50"/>
    <x v="53"/>
    <n v="30000000"/>
    <n v="0"/>
    <n v="30000000"/>
    <n v="552"/>
    <n v="16084909.088"/>
    <n v="5732800"/>
    <n v="27.625"/>
    <n v="22.4"/>
    <n v="3603061.9479999999"/>
    <n v="53.616"/>
    <n v="35.640999999999998"/>
    <n v="8"/>
    <n v="628181.81799999997"/>
    <n v="0"/>
    <n v="0"/>
    <n v="25"/>
    <n v="157045.448"/>
    <n v="0"/>
    <n v="0"/>
    <n v="560"/>
    <n v="16713090.905999999"/>
    <n v="5732800"/>
    <n v="27.625"/>
    <n v="22.498000000000001"/>
    <n v="3760107.3960000002"/>
    <n v="55.71"/>
    <n v="34.301000000000002"/>
    <s v="'30-03-2020"/>
    <n v="8287500"/>
  </r>
  <r>
    <x v="4"/>
    <s v="M7BS213"/>
    <x v="3"/>
    <s v="S213"/>
    <s v="JATIM"/>
    <x v="51"/>
    <x v="54"/>
    <n v="50000000"/>
    <n v="0"/>
    <n v="50000000"/>
    <n v="972"/>
    <n v="28099972.721999999"/>
    <n v="9201830"/>
    <n v="23.077000000000002"/>
    <n v="23.263999999999999"/>
    <n v="6537295.5020000003"/>
    <n v="56.2"/>
    <n v="32.747"/>
    <m/>
    <m/>
    <m/>
    <n v="0"/>
    <n v="0"/>
    <n v="0"/>
    <n v="0"/>
    <n v="0"/>
    <n v="972"/>
    <n v="28099972.721999999"/>
    <n v="9201830"/>
    <n v="23.077000000000002"/>
    <n v="23.263999999999999"/>
    <n v="6537295.5020000003"/>
    <n v="56.2"/>
    <n v="32.747"/>
    <s v="'31-03-2020"/>
    <n v="11538500"/>
  </r>
  <r>
    <x v="4"/>
    <s v="M7BS216"/>
    <x v="2"/>
    <s v="S216"/>
    <s v="JATIM"/>
    <x v="52"/>
    <x v="55"/>
    <n v="30000000"/>
    <n v="0"/>
    <n v="30000000"/>
    <n v="503"/>
    <n v="13622272.716"/>
    <n v="4006500"/>
    <n v="27.077999999999999"/>
    <n v="27.853000000000002"/>
    <n v="3794162.3760000002"/>
    <n v="45.408000000000001"/>
    <n v="29.411000000000001"/>
    <m/>
    <m/>
    <m/>
    <n v="0"/>
    <n v="0"/>
    <n v="0"/>
    <n v="0"/>
    <n v="0"/>
    <n v="503"/>
    <n v="13622272.716"/>
    <n v="4006500"/>
    <n v="27.077999999999999"/>
    <n v="27.853000000000002"/>
    <n v="3794162.3760000002"/>
    <n v="45.408000000000001"/>
    <n v="29.411000000000001"/>
    <s v="'31-03-2020"/>
    <n v="8123400"/>
  </r>
  <r>
    <x v="4"/>
    <s v="M7BS220"/>
    <x v="3"/>
    <s v="S220"/>
    <s v="BALI"/>
    <x v="53"/>
    <x v="56"/>
    <n v="70000000"/>
    <n v="0"/>
    <n v="70000000"/>
    <n v="2244"/>
    <n v="54753999.997000001"/>
    <n v="22119000"/>
    <n v="26.053000000000001"/>
    <n v="25.638999999999999"/>
    <n v="14038144.857000001"/>
    <n v="78.22"/>
    <n v="40.396999999999998"/>
    <n v="0"/>
    <n v="0"/>
    <n v="0"/>
    <n v="0"/>
    <n v="0"/>
    <n v="0"/>
    <n v="0"/>
    <n v="0"/>
    <n v="2244"/>
    <n v="54753999.997000001"/>
    <n v="22119000"/>
    <n v="26.053000000000001"/>
    <n v="25.638999999999999"/>
    <n v="14038144.857000001"/>
    <n v="78.22"/>
    <n v="40.396999999999998"/>
    <s v="'31-03-2020"/>
    <n v="18237100"/>
  </r>
  <r>
    <x v="4"/>
    <s v="M7BS221"/>
    <x v="3"/>
    <s v="S221"/>
    <s v="SUMATERA"/>
    <x v="54"/>
    <x v="57"/>
    <n v="20000000"/>
    <n v="0"/>
    <n v="20000000"/>
    <n v="426"/>
    <n v="13261500"/>
    <n v="2658600"/>
    <n v="37.097000000000001"/>
    <n v="34.442"/>
    <n v="4567482.43"/>
    <n v="66.308000000000007"/>
    <n v="20.047999999999998"/>
    <m/>
    <m/>
    <m/>
    <n v="0"/>
    <n v="0"/>
    <n v="0"/>
    <n v="0"/>
    <n v="0"/>
    <n v="426"/>
    <n v="13261500"/>
    <n v="2658600"/>
    <n v="37.097000000000001"/>
    <n v="34.442"/>
    <n v="4567482.43"/>
    <n v="66.308000000000007"/>
    <n v="20.047999999999998"/>
    <s v="'31-03-2020"/>
    <n v="7419400"/>
  </r>
  <r>
    <x v="4"/>
    <s v="M7BS223"/>
    <x v="3"/>
    <s v="S223"/>
    <s v="JATIM"/>
    <x v="55"/>
    <x v="58"/>
    <n v="31300000"/>
    <n v="0"/>
    <n v="31300000"/>
    <n v="785"/>
    <n v="19706590.905999999"/>
    <n v="7910050"/>
    <n v="27.378"/>
    <n v="23.46"/>
    <n v="4623222.2659999998"/>
    <n v="62.96"/>
    <n v="40.139000000000003"/>
    <m/>
    <m/>
    <m/>
    <n v="0"/>
    <n v="0"/>
    <n v="0"/>
    <n v="0"/>
    <n v="0"/>
    <n v="785"/>
    <n v="19706590.905999999"/>
    <n v="7910050"/>
    <n v="27.378"/>
    <n v="23.46"/>
    <n v="4623222.2659999998"/>
    <n v="62.96"/>
    <n v="40.139000000000003"/>
    <s v="'30-03-2020"/>
    <n v="8569314"/>
  </r>
  <r>
    <x v="4"/>
    <s v="M7BS226"/>
    <x v="3"/>
    <s v="S226"/>
    <s v="SUMATERA"/>
    <x v="56"/>
    <x v="59"/>
    <n v="30000000"/>
    <n v="0"/>
    <n v="30000000"/>
    <n v="692"/>
    <n v="22938999.993999999"/>
    <n v="7886400"/>
    <n v="24.715"/>
    <n v="26.34"/>
    <n v="6042139.324"/>
    <n v="76.462999999999994"/>
    <n v="34.380000000000003"/>
    <m/>
    <m/>
    <m/>
    <n v="0"/>
    <n v="0"/>
    <n v="0"/>
    <n v="0"/>
    <n v="0"/>
    <n v="692"/>
    <n v="22938999.993999999"/>
    <n v="7886400"/>
    <n v="24.715"/>
    <n v="26.34"/>
    <n v="6042139.324"/>
    <n v="76.462999999999994"/>
    <n v="34.380000000000003"/>
    <s v="'30-03-2020"/>
    <n v="7414500"/>
  </r>
  <r>
    <x v="4"/>
    <s v="M7BS227"/>
    <x v="2"/>
    <s v="S227"/>
    <s v="JATIM"/>
    <x v="57"/>
    <x v="60"/>
    <n v="70000000"/>
    <n v="0"/>
    <n v="70000000"/>
    <n v="1566"/>
    <n v="54347881.805"/>
    <n v="20116430"/>
    <n v="25.594000000000001"/>
    <n v="23.202000000000002"/>
    <n v="12609870.675000001"/>
    <n v="77.64"/>
    <n v="37.014000000000003"/>
    <m/>
    <m/>
    <m/>
    <n v="0"/>
    <n v="0"/>
    <n v="0"/>
    <n v="0"/>
    <n v="0"/>
    <n v="1566"/>
    <n v="54347881.805"/>
    <n v="20116430"/>
    <n v="25.594000000000001"/>
    <n v="23.202000000000002"/>
    <n v="12609870.675000001"/>
    <n v="77.64"/>
    <n v="37.014000000000003"/>
    <s v="'31-03-2020"/>
    <n v="17915800"/>
  </r>
  <r>
    <x v="4"/>
    <s v="M7BS229"/>
    <x v="3"/>
    <s v="S229"/>
    <s v="BALI"/>
    <x v="58"/>
    <x v="61"/>
    <n v="8600000"/>
    <n v="0"/>
    <n v="8600000"/>
    <n v="285"/>
    <n v="6627636.3689999999"/>
    <n v="2412000"/>
    <n v="26.806999999999999"/>
    <n v="9.36"/>
    <n v="620343.14899999998"/>
    <n v="77.066000000000003"/>
    <n v="36.393000000000001"/>
    <m/>
    <m/>
    <m/>
    <n v="0"/>
    <n v="0"/>
    <n v="0"/>
    <n v="0"/>
    <n v="0"/>
    <n v="285"/>
    <n v="6627636.3689999999"/>
    <n v="2412000"/>
    <n v="26.806999999999999"/>
    <n v="9.36"/>
    <n v="620343.14899999998"/>
    <n v="77.066000000000003"/>
    <n v="36.393000000000001"/>
    <s v="'24-03-2020"/>
    <n v="2305402"/>
  </r>
  <r>
    <x v="4"/>
    <s v="M7BS230"/>
    <x v="3"/>
    <s v="S230"/>
    <s v="SUMATERA"/>
    <x v="59"/>
    <x v="62"/>
    <n v="40000000"/>
    <n v="20000000"/>
    <n v="60000000"/>
    <n v="1386"/>
    <n v="43348300"/>
    <n v="9675300"/>
    <n v="36.530999999999999"/>
    <n v="37.881999999999998"/>
    <n v="16421094.18"/>
    <n v="108.371"/>
    <n v="22.32"/>
    <n v="1405"/>
    <n v="32506100"/>
    <n v="0"/>
    <n v="23.872"/>
    <n v="29.905999999999999"/>
    <n v="9721230"/>
    <n v="162.53"/>
    <n v="0"/>
    <n v="2791"/>
    <n v="75854400"/>
    <n v="9675300"/>
    <n v="32.311"/>
    <n v="34.463999999999999"/>
    <n v="26142324.18"/>
    <n v="126.42400000000001"/>
    <n v="12.755000000000001"/>
    <s v="'31-03-2020"/>
    <n v="19386600"/>
  </r>
  <r>
    <x v="4"/>
    <e v="#N/A"/>
    <x v="0"/>
    <e v="#N/A"/>
    <e v="#N/A"/>
    <x v="0"/>
    <x v="40"/>
    <n v="993500000"/>
    <n v="20000000"/>
    <n v="1013500000"/>
    <n v="26801"/>
    <n v="774226236.30699897"/>
    <n v="244945720"/>
    <n v="27.847000000000001"/>
    <n v="26.75"/>
    <n v="207108516.07699999"/>
    <n v="77.929000000000002"/>
    <n v="31.637"/>
    <n v="1500"/>
    <n v="33972918.181999996"/>
    <n v="0"/>
    <n v="23.872"/>
    <n v="29.648"/>
    <n v="10072211.812000001"/>
    <n v="169.86500000000001"/>
    <n v="0"/>
    <n v="28301"/>
    <n v="808199154.48899901"/>
    <n v="244945720"/>
    <n v="27.768999999999998"/>
    <n v="26.872"/>
    <n v="217180727.889"/>
    <n v="79.742999999999995"/>
    <n v="30.308"/>
    <m/>
    <n v="281438815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s v="M7BO041"/>
    <x v="2"/>
    <s v="O041"/>
    <s v="SUMATERA"/>
    <x v="60"/>
    <x v="64"/>
    <n v="60000000"/>
    <n v="0"/>
    <n v="60000000"/>
    <n v="1423"/>
    <n v="37512181.814000003"/>
    <n v="11032300"/>
    <n v="33.731999999999999"/>
    <n v="34.097000000000001"/>
    <n v="12790359.104"/>
    <n v="62.52"/>
    <n v="29.41"/>
    <m/>
    <m/>
    <m/>
    <n v="0"/>
    <n v="0"/>
    <n v="0"/>
    <n v="0"/>
    <n v="0"/>
    <n v="1423"/>
    <n v="37512181.814000003"/>
    <n v="11032300"/>
    <n v="33.731999999999999"/>
    <n v="34.097000000000001"/>
    <n v="12790359.104"/>
    <n v="62.52"/>
    <n v="29.41"/>
    <s v="'31-03-2020"/>
    <n v="20239200"/>
  </r>
  <r>
    <x v="4"/>
    <s v="M7BRS66"/>
    <x v="2"/>
    <s v="RS66"/>
    <s v="SUMATERA"/>
    <x v="61"/>
    <x v="65"/>
    <n v="190000000"/>
    <n v="0"/>
    <n v="190000000"/>
    <n v="4307"/>
    <n v="125343931.817"/>
    <n v="34749775"/>
    <n v="33.771999999999998"/>
    <n v="28.459"/>
    <n v="35671414.037"/>
    <n v="65.97"/>
    <n v="27.724"/>
    <m/>
    <m/>
    <m/>
    <n v="0"/>
    <n v="0"/>
    <n v="0"/>
    <n v="0"/>
    <n v="0"/>
    <n v="4307"/>
    <n v="125343931.817"/>
    <n v="34749775"/>
    <n v="33.771999999999998"/>
    <n v="28.459"/>
    <n v="35671414.037"/>
    <n v="65.97"/>
    <n v="27.724"/>
    <s v="'31-03-2020"/>
    <n v="64166800"/>
  </r>
  <r>
    <x v="4"/>
    <s v="M7BRS91"/>
    <x v="3"/>
    <s v="RS91"/>
    <s v="PAPUA"/>
    <x v="62"/>
    <x v="66"/>
    <n v="90000000"/>
    <n v="0"/>
    <n v="90000000"/>
    <n v="2533"/>
    <n v="88357363.636999995"/>
    <n v="26496300"/>
    <n v="43.604999999999997"/>
    <n v="40.665999999999997"/>
    <n v="35931606.357000001"/>
    <n v="98.174999999999997"/>
    <n v="29.988"/>
    <n v="0"/>
    <n v="0"/>
    <n v="0"/>
    <n v="0"/>
    <n v="0"/>
    <n v="0"/>
    <n v="0"/>
    <n v="0"/>
    <n v="2533"/>
    <n v="88357363.636999995"/>
    <n v="26496300"/>
    <n v="43.604999999999997"/>
    <n v="40.665999999999997"/>
    <n v="35931606.357000001"/>
    <n v="98.174999999999997"/>
    <n v="29.988"/>
    <s v="'31-03-2020"/>
    <n v="39244499.999999993"/>
  </r>
  <r>
    <x v="4"/>
    <s v="M7BRS94"/>
    <x v="2"/>
    <s v="RS94"/>
    <s v="KALIMANTAN"/>
    <x v="63"/>
    <x v="67"/>
    <n v="50000000"/>
    <n v="0"/>
    <n v="50000000"/>
    <n v="1082"/>
    <n v="31372636.357999999"/>
    <n v="8771300"/>
    <n v="40.161000000000001"/>
    <n v="32.898000000000003"/>
    <n v="10321067.437999999"/>
    <n v="62.744999999999997"/>
    <n v="27.957999999999998"/>
    <m/>
    <m/>
    <m/>
    <n v="0"/>
    <n v="0"/>
    <n v="0"/>
    <n v="0"/>
    <n v="0"/>
    <n v="1082"/>
    <n v="31372636.357999999"/>
    <n v="8771300"/>
    <n v="40.161000000000001"/>
    <n v="32.898000000000003"/>
    <n v="10321067.437999999"/>
    <n v="62.744999999999997"/>
    <n v="27.957999999999998"/>
    <s v="'31-03-2020"/>
    <n v="20080500"/>
  </r>
  <r>
    <x v="4"/>
    <s v="M7BS045"/>
    <x v="3"/>
    <s v="S045"/>
    <s v="SUMATERA"/>
    <x v="64"/>
    <x v="68"/>
    <n v="40000000"/>
    <n v="0"/>
    <n v="40000000"/>
    <n v="877"/>
    <n v="24699818.171999998"/>
    <n v="9419700"/>
    <n v="28.934999999999999"/>
    <n v="27.975000000000001"/>
    <n v="6909850.5420000004"/>
    <n v="61.75"/>
    <n v="38.137"/>
    <m/>
    <m/>
    <m/>
    <n v="0"/>
    <n v="0"/>
    <n v="0"/>
    <n v="0"/>
    <n v="0"/>
    <n v="877"/>
    <n v="24699818.171999998"/>
    <n v="9419700"/>
    <n v="28.934999999999999"/>
    <n v="27.975000000000001"/>
    <n v="6909850.5420000004"/>
    <n v="61.75"/>
    <n v="38.137"/>
    <s v="'30-03-2020"/>
    <n v="11574000"/>
  </r>
  <r>
    <x v="4"/>
    <s v="M7BS048"/>
    <x v="3"/>
    <s v="S048"/>
    <s v="SUMATERA"/>
    <x v="65"/>
    <x v="69"/>
    <n v="30000000"/>
    <n v="0"/>
    <n v="30000000"/>
    <n v="624"/>
    <n v="16945181.82"/>
    <n v="7726200"/>
    <n v="29.433"/>
    <n v="20.148"/>
    <n v="3414047.19"/>
    <n v="56.484000000000002"/>
    <n v="45.594999999999999"/>
    <m/>
    <m/>
    <m/>
    <n v="0"/>
    <n v="0"/>
    <n v="0"/>
    <n v="0"/>
    <n v="0"/>
    <n v="624"/>
    <n v="16945181.82"/>
    <n v="7726200"/>
    <n v="29.433"/>
    <n v="20.148"/>
    <n v="3414047.19"/>
    <n v="56.484000000000002"/>
    <n v="45.594999999999999"/>
    <s v="'30-03-2020"/>
    <n v="8829900"/>
  </r>
  <r>
    <x v="4"/>
    <s v="M7BS051"/>
    <x v="3"/>
    <s v="S051"/>
    <s v="KALIMANTAN"/>
    <x v="66"/>
    <x v="70"/>
    <n v="60000000"/>
    <n v="0"/>
    <n v="60000000"/>
    <n v="969"/>
    <n v="27588818.175999999"/>
    <n v="8837400"/>
    <n v="41.488"/>
    <n v="37.774999999999999"/>
    <n v="10421614.886"/>
    <n v="45.981000000000002"/>
    <n v="32.033000000000001"/>
    <m/>
    <m/>
    <m/>
    <n v="0"/>
    <n v="0"/>
    <n v="0"/>
    <n v="0"/>
    <n v="0"/>
    <n v="969"/>
    <n v="27588818.175999999"/>
    <n v="8837400"/>
    <n v="41.488"/>
    <n v="37.774999999999999"/>
    <n v="10421614.886"/>
    <n v="45.981000000000002"/>
    <n v="32.033000000000001"/>
    <s v="'31-03-2020"/>
    <n v="24892800"/>
  </r>
  <r>
    <x v="4"/>
    <s v="M7BS052"/>
    <x v="3"/>
    <s v="S052"/>
    <s v="BANGKA"/>
    <x v="67"/>
    <x v="71"/>
    <n v="30000000"/>
    <n v="0"/>
    <n v="30000000"/>
    <n v="731"/>
    <n v="17790818.173"/>
    <n v="7269700"/>
    <n v="31.181999999999999"/>
    <n v="26.646999999999998"/>
    <n v="4740683.773"/>
    <n v="59.302999999999997"/>
    <n v="40.862000000000002"/>
    <n v="0"/>
    <n v="0"/>
    <n v="0"/>
    <n v="0"/>
    <n v="0"/>
    <n v="0"/>
    <n v="0"/>
    <n v="0"/>
    <n v="731"/>
    <n v="17790818.173"/>
    <n v="7269700"/>
    <n v="31.181999999999999"/>
    <n v="26.646999999999998"/>
    <n v="4740683.773"/>
    <n v="59.302999999999997"/>
    <n v="40.862000000000002"/>
    <s v="'31-03-2020"/>
    <n v="9354600"/>
  </r>
  <r>
    <x v="4"/>
    <s v="M7BS055"/>
    <x v="3"/>
    <s v="S055"/>
    <s v="KALIMANTAN"/>
    <x v="68"/>
    <x v="72"/>
    <n v="50000000"/>
    <n v="0"/>
    <n v="50000000"/>
    <n v="627"/>
    <n v="19941909.083999999"/>
    <n v="5009300"/>
    <n v="44.728000000000002"/>
    <n v="36.972000000000001"/>
    <n v="7372934.1739999996"/>
    <n v="39.884"/>
    <n v="25.119"/>
    <m/>
    <m/>
    <m/>
    <n v="0"/>
    <n v="0"/>
    <n v="0"/>
    <n v="0"/>
    <n v="0"/>
    <n v="627"/>
    <n v="19941909.083999999"/>
    <n v="5009300"/>
    <n v="44.728000000000002"/>
    <n v="36.972000000000001"/>
    <n v="7372934.1739999996"/>
    <n v="39.884"/>
    <n v="25.119"/>
    <s v="'28-03-2020"/>
    <n v="22364000"/>
  </r>
  <r>
    <x v="4"/>
    <s v="M7BS058"/>
    <x v="3"/>
    <s v="S058"/>
    <s v="SUMATERA"/>
    <x v="69"/>
    <x v="73"/>
    <n v="31600000"/>
    <n v="0"/>
    <n v="31600000"/>
    <n v="489"/>
    <n v="11980109.085000001"/>
    <n v="4578080"/>
    <n v="29.798999999999999"/>
    <n v="28.774999999999999"/>
    <n v="3447266.0649999999"/>
    <n v="37.911999999999999"/>
    <n v="38.213999999999999"/>
    <m/>
    <m/>
    <m/>
    <n v="0"/>
    <n v="0"/>
    <n v="0"/>
    <n v="0"/>
    <n v="0"/>
    <n v="489"/>
    <n v="11980109.085000001"/>
    <n v="4578080"/>
    <n v="29.798999999999999"/>
    <n v="28.774999999999999"/>
    <n v="3447266.0649999999"/>
    <n v="37.911999999999999"/>
    <n v="38.213999999999999"/>
    <s v="'30-03-2020"/>
    <n v="9416484"/>
  </r>
  <r>
    <x v="4"/>
    <s v="M7BS060"/>
    <x v="3"/>
    <s v="S060"/>
    <s v="KALIMANTAN"/>
    <x v="70"/>
    <x v="74"/>
    <n v="48900000"/>
    <n v="0"/>
    <n v="48900000"/>
    <n v="1254"/>
    <n v="39664363.633000001"/>
    <n v="11449700"/>
    <n v="36.917999999999999"/>
    <n v="35.341999999999999"/>
    <n v="14018172.302999999"/>
    <n v="81.113"/>
    <n v="28.866"/>
    <m/>
    <m/>
    <m/>
    <n v="0"/>
    <n v="0"/>
    <n v="0"/>
    <n v="0"/>
    <n v="0"/>
    <n v="1254"/>
    <n v="39664363.633000001"/>
    <n v="11449700"/>
    <n v="36.917999999999999"/>
    <n v="35.341999999999999"/>
    <n v="14018172.302999999"/>
    <n v="81.113"/>
    <n v="28.866"/>
    <s v="'31-03-2020"/>
    <n v="18052902"/>
  </r>
  <r>
    <x v="4"/>
    <s v="M7BS062"/>
    <x v="3"/>
    <s v="S062"/>
    <s v="SUMATERA"/>
    <x v="71"/>
    <x v="75"/>
    <n v="30000000"/>
    <n v="0"/>
    <n v="30000000"/>
    <n v="607"/>
    <n v="17555815.447999999"/>
    <n v="5129003"/>
    <n v="31.652000000000001"/>
    <n v="30.716000000000001"/>
    <n v="5392373.7280000001"/>
    <n v="58.518999999999998"/>
    <n v="29.215"/>
    <m/>
    <m/>
    <m/>
    <n v="0"/>
    <n v="0"/>
    <n v="0"/>
    <n v="0"/>
    <n v="0"/>
    <n v="607"/>
    <n v="17555815.447999999"/>
    <n v="5129003"/>
    <n v="31.652000000000001"/>
    <n v="30.716000000000001"/>
    <n v="5392373.7280000001"/>
    <n v="58.518999999999998"/>
    <n v="29.215"/>
    <s v="'30-03-2020"/>
    <n v="9495600"/>
  </r>
  <r>
    <x v="4"/>
    <s v="M7BS063"/>
    <x v="3"/>
    <s v="S063"/>
    <s v="KALIMANTAN"/>
    <x v="72"/>
    <x v="76"/>
    <n v="30000000"/>
    <n v="0"/>
    <n v="30000000"/>
    <n v="558"/>
    <n v="16298772.721999999"/>
    <n v="6686850"/>
    <n v="32.880000000000003"/>
    <n v="32.848999999999997"/>
    <n v="5354021.892"/>
    <n v="54.329000000000001"/>
    <n v="41.027000000000001"/>
    <m/>
    <m/>
    <m/>
    <n v="0"/>
    <n v="0"/>
    <n v="0"/>
    <n v="0"/>
    <n v="0"/>
    <n v="558"/>
    <n v="16298772.721999999"/>
    <n v="6686850"/>
    <n v="32.880000000000003"/>
    <n v="32.848999999999997"/>
    <n v="5354021.892"/>
    <n v="54.329000000000001"/>
    <n v="41.027000000000001"/>
    <s v="'31-03-2020"/>
    <n v="9864000.0000000019"/>
  </r>
  <r>
    <x v="4"/>
    <s v="M7BS077"/>
    <x v="3"/>
    <s v="S077"/>
    <s v="SUMATERA"/>
    <x v="73"/>
    <x v="77"/>
    <n v="20000000"/>
    <n v="0"/>
    <n v="20000000"/>
    <n v="405"/>
    <n v="11916272.725"/>
    <n v="3799100"/>
    <n v="38.265000000000001"/>
    <n v="27.593"/>
    <n v="3288010.2050000001"/>
    <n v="59.581000000000003"/>
    <n v="31.882000000000001"/>
    <m/>
    <m/>
    <m/>
    <n v="0"/>
    <n v="0"/>
    <n v="0"/>
    <n v="0"/>
    <n v="0"/>
    <n v="405"/>
    <n v="11916272.725"/>
    <n v="3799100"/>
    <n v="38.265000000000001"/>
    <n v="27.593"/>
    <n v="3288010.2050000001"/>
    <n v="59.581000000000003"/>
    <n v="31.882000000000001"/>
    <s v="'30-03-2020"/>
    <n v="7653000"/>
  </r>
  <r>
    <x v="4"/>
    <s v="M7BS079"/>
    <x v="2"/>
    <s v="S079"/>
    <s v="SULAWESI"/>
    <x v="74"/>
    <x v="78"/>
    <n v="50000000"/>
    <n v="0"/>
    <n v="50000000"/>
    <n v="847"/>
    <n v="23976063.647999998"/>
    <n v="6069530"/>
    <n v="40.582999999999998"/>
    <n v="36.366999999999997"/>
    <n v="8719256.898"/>
    <n v="47.951999999999998"/>
    <n v="25.315000000000001"/>
    <n v="16"/>
    <n v="1210000"/>
    <n v="0"/>
    <n v="0"/>
    <n v="30"/>
    <n v="363000"/>
    <n v="0"/>
    <n v="0"/>
    <n v="863"/>
    <n v="25186063.647999998"/>
    <n v="6069530"/>
    <n v="40.582999999999998"/>
    <n v="36.061"/>
    <n v="9082256.898"/>
    <n v="50.372"/>
    <n v="24.099"/>
    <s v="'28-03-2020"/>
    <n v="20291500"/>
  </r>
  <r>
    <x v="4"/>
    <s v="M7BS080"/>
    <x v="3"/>
    <s v="S080"/>
    <s v="SUMATERA"/>
    <x v="75"/>
    <x v="79"/>
    <n v="30000000"/>
    <n v="0"/>
    <n v="30000000"/>
    <n v="557"/>
    <n v="18967727.27"/>
    <n v="5410700"/>
    <n v="33.953000000000003"/>
    <n v="32.630000000000003"/>
    <n v="6189214.8099999996"/>
    <n v="63.225999999999999"/>
    <n v="28.526"/>
    <m/>
    <m/>
    <m/>
    <n v="0"/>
    <n v="0"/>
    <n v="0"/>
    <n v="0"/>
    <n v="0"/>
    <n v="557"/>
    <n v="18967727.27"/>
    <n v="5410700"/>
    <n v="33.953000000000003"/>
    <n v="32.630000000000003"/>
    <n v="6189214.8099999996"/>
    <n v="63.225999999999999"/>
    <n v="28.526"/>
    <s v="'31-03-2020"/>
    <n v="10185900.000000002"/>
  </r>
  <r>
    <x v="4"/>
    <s v="M7BS081"/>
    <x v="3"/>
    <s v="S081"/>
    <s v="KALIMANTAN"/>
    <x v="76"/>
    <x v="80"/>
    <n v="70000000"/>
    <n v="0"/>
    <n v="70000000"/>
    <n v="1043"/>
    <n v="37820727.267999999"/>
    <n v="8126100"/>
    <n v="38.828000000000003"/>
    <n v="38.768999999999998"/>
    <n v="14662891.418"/>
    <n v="54.03"/>
    <n v="21.486000000000001"/>
    <m/>
    <m/>
    <m/>
    <n v="0"/>
    <n v="0"/>
    <n v="0"/>
    <n v="0"/>
    <n v="0"/>
    <n v="1043"/>
    <n v="37820727.267999999"/>
    <n v="8126100"/>
    <n v="38.828000000000003"/>
    <n v="38.768999999999998"/>
    <n v="14662891.418"/>
    <n v="54.03"/>
    <n v="21.486000000000001"/>
    <s v="'31-03-2020"/>
    <n v="27179600"/>
  </r>
  <r>
    <x v="4"/>
    <s v="M7BS086"/>
    <x v="3"/>
    <s v="S086"/>
    <s v="SUMATERA"/>
    <x v="77"/>
    <x v="81"/>
    <n v="20000000"/>
    <n v="0"/>
    <n v="20000000"/>
    <n v="615"/>
    <n v="19081636.364"/>
    <n v="6768000"/>
    <n v="33.377000000000002"/>
    <n v="31.545000000000002"/>
    <n v="6019306.4639999997"/>
    <n v="95.408000000000001"/>
    <n v="35.469000000000001"/>
    <m/>
    <m/>
    <m/>
    <n v="0"/>
    <n v="0"/>
    <n v="0"/>
    <n v="0"/>
    <n v="0"/>
    <n v="615"/>
    <n v="19081636.364"/>
    <n v="6768000"/>
    <n v="33.377000000000002"/>
    <n v="31.545000000000002"/>
    <n v="6019306.4639999997"/>
    <n v="95.408000000000001"/>
    <n v="35.469000000000001"/>
    <s v="'30-03-2020"/>
    <n v="6675400"/>
  </r>
  <r>
    <x v="4"/>
    <s v="M7BS088"/>
    <x v="3"/>
    <s v="S088"/>
    <s v="SUMATERA"/>
    <x v="78"/>
    <x v="82"/>
    <n v="10000000"/>
    <n v="0"/>
    <n v="10000000"/>
    <n v="317"/>
    <n v="6688636.3609999996"/>
    <n v="5380000"/>
    <n v="28.846"/>
    <n v="-2.0659999999999998"/>
    <n v="-138215.24900000001"/>
    <n v="66.885999999999996"/>
    <n v="80.435000000000002"/>
    <m/>
    <m/>
    <m/>
    <n v="0"/>
    <n v="0"/>
    <n v="0"/>
    <n v="0"/>
    <n v="0"/>
    <n v="317"/>
    <n v="6688636.3609999996"/>
    <n v="5380000"/>
    <n v="28.846"/>
    <n v="-2.0659999999999998"/>
    <n v="-138215.24900000001"/>
    <n v="66.885999999999996"/>
    <n v="80.435000000000002"/>
    <s v="'26-03-2020"/>
    <n v="2884600"/>
  </r>
  <r>
    <x v="4"/>
    <s v="M7BS089"/>
    <x v="3"/>
    <s v="S089"/>
    <s v="SUMATERA"/>
    <x v="79"/>
    <x v="83"/>
    <n v="20900000"/>
    <n v="0"/>
    <n v="20900000"/>
    <n v="531"/>
    <n v="13797090.905999999"/>
    <n v="5202400"/>
    <n v="32.988"/>
    <n v="30.498000000000001"/>
    <n v="4207816.3360000001"/>
    <n v="66.015000000000001"/>
    <n v="37.706000000000003"/>
    <m/>
    <m/>
    <m/>
    <n v="0"/>
    <n v="0"/>
    <n v="0"/>
    <n v="0"/>
    <n v="0"/>
    <n v="531"/>
    <n v="13797090.905999999"/>
    <n v="5202400"/>
    <n v="32.988"/>
    <n v="30.498000000000001"/>
    <n v="4207816.3360000001"/>
    <n v="66.015000000000001"/>
    <n v="37.706000000000003"/>
    <s v="'30-03-2020"/>
    <n v="6894492"/>
  </r>
  <r>
    <x v="4"/>
    <s v="M7BS090"/>
    <x v="3"/>
    <s v="S090"/>
    <s v="SUMATERA"/>
    <x v="80"/>
    <x v="84"/>
    <n v="30000000"/>
    <n v="0"/>
    <n v="30000000"/>
    <n v="662"/>
    <n v="18963227.267999999"/>
    <n v="5819550"/>
    <n v="36.610999999999997"/>
    <n v="31.524999999999999"/>
    <n v="5978198.7779999999"/>
    <n v="63.210999999999999"/>
    <n v="30.689"/>
    <m/>
    <m/>
    <m/>
    <n v="0"/>
    <n v="0"/>
    <n v="0"/>
    <n v="0"/>
    <n v="0"/>
    <n v="662"/>
    <n v="18963227.267999999"/>
    <n v="5819550"/>
    <n v="36.610999999999997"/>
    <n v="31.524999999999999"/>
    <n v="5978198.7779999999"/>
    <n v="63.210999999999999"/>
    <n v="30.689"/>
    <s v="'26-03-2020"/>
    <n v="10983300"/>
  </r>
  <r>
    <x v="4"/>
    <s v="M7BS101"/>
    <x v="3"/>
    <s v="S101"/>
    <s v="SUMATERA"/>
    <x v="81"/>
    <x v="85"/>
    <n v="60000000"/>
    <n v="0"/>
    <n v="60000000"/>
    <n v="1006"/>
    <n v="30957772.721000001"/>
    <n v="10557850"/>
    <n v="24.048999999999999"/>
    <n v="22.327999999999999"/>
    <n v="6912108.6509999996"/>
    <n v="51.595999999999997"/>
    <n v="34.103999999999999"/>
    <m/>
    <m/>
    <m/>
    <n v="0"/>
    <n v="0"/>
    <n v="0"/>
    <n v="0"/>
    <n v="0"/>
    <n v="1006"/>
    <n v="30957772.721000001"/>
    <n v="10557850"/>
    <n v="24.048999999999999"/>
    <n v="22.327999999999999"/>
    <n v="6912108.6509999996"/>
    <n v="51.595999999999997"/>
    <n v="34.103999999999999"/>
    <s v="'31-03-2020"/>
    <n v="14429400"/>
  </r>
  <r>
    <x v="4"/>
    <s v="M7BS103"/>
    <x v="3"/>
    <s v="S103"/>
    <s v="PAPUA"/>
    <x v="82"/>
    <x v="86"/>
    <n v="110000000"/>
    <n v="0"/>
    <n v="110000000"/>
    <n v="2332"/>
    <n v="81359999.991999999"/>
    <n v="18299100"/>
    <n v="40.686999999999998"/>
    <n v="42.383000000000003"/>
    <n v="34482995.442000002"/>
    <n v="73.963999999999999"/>
    <n v="22.492000000000001"/>
    <m/>
    <m/>
    <m/>
    <n v="0"/>
    <n v="0"/>
    <n v="0"/>
    <n v="0"/>
    <n v="0"/>
    <n v="2332"/>
    <n v="81359999.991999999"/>
    <n v="18299100"/>
    <n v="40.686999999999998"/>
    <n v="42.383000000000003"/>
    <n v="34482995.442000002"/>
    <n v="73.963999999999999"/>
    <n v="22.492000000000001"/>
    <s v="'31-03-2020"/>
    <n v="44755700"/>
  </r>
  <r>
    <x v="4"/>
    <e v="#N/A"/>
    <x v="0"/>
    <e v="#N/A"/>
    <e v="#N/A"/>
    <x v="0"/>
    <x v="40"/>
    <n v="1161400000"/>
    <n v="0"/>
    <n v="1161400000"/>
    <n v="24396"/>
    <n v="738580874.46199906"/>
    <n v="222587938"/>
    <n v="36.121000000000002"/>
    <n v="33.322000000000003"/>
    <n v="246106995.24200001"/>
    <n v="63.594000000000001"/>
    <n v="30.137"/>
    <n v="16"/>
    <n v="1210000"/>
    <n v="0"/>
    <n v="0"/>
    <n v="30"/>
    <n v="363000"/>
    <n v="0"/>
    <n v="0"/>
    <n v="24412"/>
    <n v="739790874.46199906"/>
    <n v="222587938"/>
    <n v="36.121000000000002"/>
    <n v="33.316000000000003"/>
    <n v="246469995.24200001"/>
    <n v="63.698"/>
    <n v="30.088000000000001"/>
    <m/>
    <n v="419509294"/>
  </r>
  <r>
    <x v="4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4"/>
    <e v="#N/A"/>
    <x v="0"/>
    <e v="#N/A"/>
    <e v="#N/A"/>
    <x v="0"/>
    <x v="87"/>
    <n v="4112700000"/>
    <n v="100900000"/>
    <n v="4213600000"/>
    <n v="97252"/>
    <n v="2766408888.0619998"/>
    <n v="866901103"/>
    <n v="29.556999999999999"/>
    <n v="27.553000000000001"/>
    <n v="762231972.43200004"/>
    <n v="67.265000000000001"/>
    <n v="31.337"/>
    <n v="6082"/>
    <n v="119910818.176"/>
    <n v="10617520"/>
    <n v="26.51"/>
    <n v="28.030999999999999"/>
    <n v="33611667.255999997"/>
    <n v="118.84099999999999"/>
    <n v="8.8550000000000004"/>
    <n v="103334"/>
    <n v="2886319706.2379999"/>
    <n v="877518623"/>
    <n v="29.484999999999999"/>
    <n v="27.573"/>
    <n v="795843639.68799996"/>
    <n v="68.5"/>
    <n v="30.402999999999999"/>
    <m/>
    <n v="1242379960"/>
  </r>
  <r>
    <x v="4"/>
    <e v="#N/A"/>
    <x v="0"/>
    <e v="#N/A"/>
    <e v="#N/A"/>
    <x v="0"/>
    <x v="88"/>
    <n v="4112700000"/>
    <n v="100900000"/>
    <n v="4213600000"/>
    <n v="97252"/>
    <n v="2766408888.0619998"/>
    <n v="866901103"/>
    <n v="29.557487405840401"/>
    <n v="27.553120427037701"/>
    <n v="762231972.43199897"/>
    <n v="67.265029981812404"/>
    <n v="31.336694540744599"/>
    <n v="6082"/>
    <n v="119910818.176"/>
    <n v="10617520"/>
    <n v="26.510338800792798"/>
    <n v="28.030554513160101"/>
    <n v="33611667.255999997"/>
    <n v="118.841246953419"/>
    <n v="8.8545138474629095"/>
    <n v="103334"/>
    <n v="2886319706.2379999"/>
    <n v="877518623"/>
    <n v="29.484519564980001"/>
    <n v="27.572955205481801"/>
    <n v="795843639.68799901"/>
    <n v="68.500087958942402"/>
    <n v="30.4026827348155"/>
    <m/>
    <n v="1242359716.3899972"/>
  </r>
  <r>
    <x v="4"/>
    <e v="#N/A"/>
    <x v="0"/>
    <e v="#N/A"/>
    <e v="#N/A"/>
    <x v="0"/>
    <x v="89"/>
    <m/>
    <s v="Last Sales 202004 :   ----  m.akhlis -- 01-Apr-2020 09:19:05"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92"/>
    <s v="  :  "/>
    <s v="073 (ELECTRONIC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s v="M7C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s v="M7CRS67"/>
    <x v="2"/>
    <s v="RS67"/>
    <s v="JABAR"/>
    <x v="1"/>
    <x v="2"/>
    <n v="70000000"/>
    <n v="0"/>
    <n v="70000000"/>
    <n v="1326"/>
    <n v="45346818.185000002"/>
    <n v="5945000"/>
    <n v="17.597999999999999"/>
    <n v="28.056000000000001"/>
    <n v="12722398.975"/>
    <n v="64.781000000000006"/>
    <n v="13.11"/>
    <n v="0"/>
    <n v="0"/>
    <n v="0"/>
    <n v="0"/>
    <n v="0"/>
    <n v="0"/>
    <n v="0"/>
    <n v="0"/>
    <n v="1326"/>
    <n v="45346818.185000002"/>
    <n v="5945000"/>
    <n v="17.597999999999999"/>
    <n v="28.056000000000001"/>
    <n v="12722398.975"/>
    <n v="64.781000000000006"/>
    <n v="13.11"/>
    <s v="'27-03-2020"/>
    <n v="12318600"/>
  </r>
  <r>
    <x v="5"/>
    <s v="M7CS002"/>
    <x v="3"/>
    <s v="S002"/>
    <s v="JBDTBK"/>
    <x v="2"/>
    <x v="3"/>
    <n v="40000000"/>
    <n v="0"/>
    <n v="40000000"/>
    <n v="723"/>
    <n v="25910681.824000001"/>
    <n v="2863750"/>
    <n v="15.77"/>
    <n v="22.507000000000001"/>
    <n v="5831713.1440000003"/>
    <n v="64.777000000000001"/>
    <n v="11.052"/>
    <n v="0"/>
    <n v="0"/>
    <n v="0"/>
    <n v="0"/>
    <n v="0"/>
    <n v="0"/>
    <n v="0"/>
    <n v="0"/>
    <n v="723"/>
    <n v="25910681.824000001"/>
    <n v="2863750"/>
    <n v="15.77"/>
    <n v="22.507000000000001"/>
    <n v="5831713.1440000003"/>
    <n v="64.777000000000001"/>
    <n v="11.052"/>
    <s v="'24-03-2020"/>
    <n v="6308000"/>
  </r>
  <r>
    <x v="5"/>
    <s v="M7CS010"/>
    <x v="3"/>
    <s v="S010"/>
    <s v="JBDTBK"/>
    <x v="3"/>
    <x v="4"/>
    <n v="80000000"/>
    <n v="0"/>
    <n v="80000000"/>
    <n v="1221"/>
    <n v="57356772.728"/>
    <n v="5369050"/>
    <n v="16.869"/>
    <n v="20.402999999999999"/>
    <n v="11702290.968"/>
    <n v="71.695999999999998"/>
    <n v="9.3610000000000007"/>
    <n v="2"/>
    <n v="186363.63699999999"/>
    <n v="0"/>
    <n v="0"/>
    <n v="20"/>
    <n v="37272.726999999999"/>
    <n v="0"/>
    <n v="0"/>
    <n v="1223"/>
    <n v="57543136.365000002"/>
    <n v="5369050"/>
    <n v="16.869"/>
    <n v="20.401"/>
    <n v="11739563.695"/>
    <n v="71.929000000000002"/>
    <n v="9.33"/>
    <s v="'31-03-2020"/>
    <n v="13495200"/>
  </r>
  <r>
    <x v="5"/>
    <s v="M7CS011"/>
    <x v="3"/>
    <s v="S011"/>
    <s v="JBDTBK"/>
    <x v="4"/>
    <x v="5"/>
    <n v="51100000"/>
    <n v="0"/>
    <n v="51100000"/>
    <n v="847"/>
    <n v="31210090.909000002"/>
    <n v="3867400"/>
    <n v="18.600999999999999"/>
    <n v="21.721"/>
    <n v="6778991.5690000001"/>
    <n v="61.076000000000001"/>
    <n v="12.391999999999999"/>
    <m/>
    <m/>
    <m/>
    <n v="0"/>
    <n v="0"/>
    <n v="0"/>
    <n v="0"/>
    <n v="0"/>
    <n v="847"/>
    <n v="31210090.909000002"/>
    <n v="3867400"/>
    <n v="18.600999999999999"/>
    <n v="21.721"/>
    <n v="6778991.5690000001"/>
    <n v="61.076000000000001"/>
    <n v="12.391999999999999"/>
    <s v="'30-03-2020"/>
    <n v="9505111"/>
  </r>
  <r>
    <x v="5"/>
    <s v="M7CS013"/>
    <x v="3"/>
    <s v="S013"/>
    <s v="JBDTBK"/>
    <x v="5"/>
    <x v="6"/>
    <n v="31500000"/>
    <n v="0"/>
    <n v="31500000"/>
    <n v="757"/>
    <n v="26848636.366"/>
    <n v="3128500"/>
    <n v="17.302"/>
    <n v="21.844999999999999"/>
    <n v="5865189.4759999998"/>
    <n v="85.233999999999995"/>
    <n v="11.651999999999999"/>
    <n v="0"/>
    <n v="0"/>
    <n v="0"/>
    <n v="0"/>
    <n v="0"/>
    <n v="0"/>
    <n v="0"/>
    <n v="0"/>
    <n v="757"/>
    <n v="26848636.366"/>
    <n v="3128500"/>
    <n v="17.302"/>
    <n v="21.844999999999999"/>
    <n v="5865189.4759999998"/>
    <n v="85.233999999999995"/>
    <n v="11.651999999999999"/>
    <s v="'30-03-2020"/>
    <n v="5450130"/>
  </r>
  <r>
    <x v="5"/>
    <s v="M7CS014"/>
    <x v="3"/>
    <s v="S014"/>
    <s v="JBDTBK"/>
    <x v="6"/>
    <x v="7"/>
    <n v="110000000"/>
    <n v="0"/>
    <n v="110000000"/>
    <n v="1590"/>
    <n v="70517500.008000001"/>
    <n v="7240250"/>
    <n v="16.760000000000002"/>
    <n v="18.213000000000001"/>
    <n v="12843112.538000001"/>
    <n v="64.106999999999999"/>
    <n v="10.266999999999999"/>
    <n v="8"/>
    <n v="153181.818"/>
    <n v="0"/>
    <n v="0"/>
    <n v="20"/>
    <n v="30636.367999999999"/>
    <n v="0"/>
    <n v="0"/>
    <n v="1598"/>
    <n v="70670681.826000005"/>
    <n v="7240250"/>
    <n v="16.760000000000002"/>
    <n v="18.216999999999999"/>
    <n v="12873748.905999999"/>
    <n v="64.245999999999995"/>
    <n v="10.244999999999999"/>
    <s v="'31-03-2020"/>
    <n v="18436000.000000004"/>
  </r>
  <r>
    <x v="5"/>
    <s v="M7CS015"/>
    <x v="3"/>
    <s v="S015"/>
    <s v="JBDTBK"/>
    <x v="7"/>
    <x v="8"/>
    <n v="50000000"/>
    <n v="0"/>
    <n v="50000000"/>
    <n v="863"/>
    <n v="32326681.818"/>
    <n v="5983450"/>
    <n v="15.047000000000001"/>
    <n v="15.675000000000001"/>
    <n v="5067132.0980000002"/>
    <n v="64.653000000000006"/>
    <n v="18.509"/>
    <m/>
    <m/>
    <m/>
    <n v="0"/>
    <n v="0"/>
    <n v="0"/>
    <n v="0"/>
    <n v="0"/>
    <n v="863"/>
    <n v="32326681.818"/>
    <n v="5983450"/>
    <n v="15.047000000000001"/>
    <n v="15.675000000000001"/>
    <n v="5067132.0980000002"/>
    <n v="64.653000000000006"/>
    <n v="18.509"/>
    <s v="'31-03-2020"/>
    <n v="7523500"/>
  </r>
  <r>
    <x v="5"/>
    <s v="M7CS020"/>
    <x v="3"/>
    <s v="S020"/>
    <s v="JBDTBK"/>
    <x v="8"/>
    <x v="9"/>
    <n v="120000000"/>
    <n v="0"/>
    <n v="120000000"/>
    <n v="1188"/>
    <n v="72754999.993000001"/>
    <n v="8357400"/>
    <n v="16.937000000000001"/>
    <n v="14.002000000000001"/>
    <n v="10187058.623"/>
    <n v="60.628999999999998"/>
    <n v="11.487"/>
    <n v="4"/>
    <n v="243181.81899999999"/>
    <n v="0"/>
    <n v="0"/>
    <n v="20"/>
    <n v="48636.358999999997"/>
    <n v="0"/>
    <n v="0"/>
    <n v="1192"/>
    <n v="72998181.812000006"/>
    <n v="8357400"/>
    <n v="16.937000000000001"/>
    <n v="14.022"/>
    <n v="10235694.982000001"/>
    <n v="60.832000000000001"/>
    <n v="11.449"/>
    <s v="'31-03-2020"/>
    <n v="20324400.000000004"/>
  </r>
  <r>
    <x v="5"/>
    <s v="M7CS021"/>
    <x v="3"/>
    <s v="S021"/>
    <s v="JBDTBK"/>
    <x v="9"/>
    <x v="10"/>
    <n v="40000000"/>
    <n v="0"/>
    <n v="40000000"/>
    <n v="786"/>
    <n v="26805727.274"/>
    <n v="3024200"/>
    <n v="17.623999999999999"/>
    <n v="23.08"/>
    <n v="6186887.324"/>
    <n v="67.013999999999996"/>
    <n v="11.282"/>
    <n v="0"/>
    <n v="0"/>
    <n v="0"/>
    <n v="0"/>
    <n v="0"/>
    <n v="0"/>
    <n v="0"/>
    <n v="0"/>
    <n v="786"/>
    <n v="26805727.274"/>
    <n v="3024200"/>
    <n v="17.623999999999999"/>
    <n v="23.08"/>
    <n v="6186887.324"/>
    <n v="67.013999999999996"/>
    <n v="11.282"/>
    <s v="'31-03-2020"/>
    <n v="7049600"/>
  </r>
  <r>
    <x v="5"/>
    <s v="M7CS022"/>
    <x v="3"/>
    <s v="S022"/>
    <s v="JBDTBK"/>
    <x v="10"/>
    <x v="11"/>
    <n v="52500000"/>
    <n v="0"/>
    <n v="52500000"/>
    <n v="843"/>
    <n v="39727636.364"/>
    <n v="5772100"/>
    <n v="16.170000000000002"/>
    <n v="18.515999999999998"/>
    <n v="7356120.6239999998"/>
    <n v="75.671999999999997"/>
    <n v="14.529"/>
    <n v="8"/>
    <n v="356818.18199999997"/>
    <n v="0"/>
    <n v="0"/>
    <n v="20"/>
    <n v="71363.642000000007"/>
    <n v="0"/>
    <n v="0"/>
    <n v="851"/>
    <n v="40084454.545999996"/>
    <n v="5772100"/>
    <n v="16.170000000000002"/>
    <n v="18.53"/>
    <n v="7427484.2659999998"/>
    <n v="76.350999999999999"/>
    <n v="14.4"/>
    <s v="'31-03-2020"/>
    <n v="8489250.0000000019"/>
  </r>
  <r>
    <x v="5"/>
    <s v="M7CS026"/>
    <x v="3"/>
    <s v="S026"/>
    <s v="JBDTBK"/>
    <x v="11"/>
    <x v="12"/>
    <n v="20900000"/>
    <n v="0"/>
    <n v="20900000"/>
    <n v="359"/>
    <n v="13678409.093"/>
    <n v="2627250"/>
    <n v="17.587"/>
    <n v="18.361999999999998"/>
    <n v="2511678.4730000002"/>
    <n v="65.447000000000003"/>
    <n v="19.207000000000001"/>
    <n v="0"/>
    <n v="0"/>
    <n v="0"/>
    <n v="0"/>
    <n v="0"/>
    <n v="0"/>
    <n v="0"/>
    <n v="0"/>
    <n v="359"/>
    <n v="13678409.093"/>
    <n v="2627250"/>
    <n v="17.587"/>
    <n v="18.361999999999998"/>
    <n v="2511678.4730000002"/>
    <n v="65.447000000000003"/>
    <n v="19.207000000000001"/>
    <s v="'30-03-2020"/>
    <n v="3675683"/>
  </r>
  <r>
    <x v="5"/>
    <s v="M7CS029"/>
    <x v="3"/>
    <s v="S029"/>
    <s v="JBDTBK"/>
    <x v="12"/>
    <x v="13"/>
    <n v="100000000"/>
    <n v="0"/>
    <n v="100000000"/>
    <n v="883"/>
    <n v="40171659.086999997"/>
    <n v="5099175"/>
    <n v="17.082999999999998"/>
    <n v="22.289000000000001"/>
    <n v="8953800.7569999993"/>
    <n v="40.171999999999997"/>
    <n v="12.693"/>
    <n v="5"/>
    <n v="117727.272"/>
    <n v="0"/>
    <n v="0"/>
    <n v="20"/>
    <n v="23545.441999999999"/>
    <n v="0"/>
    <n v="0"/>
    <n v="888"/>
    <n v="40289386.358999997"/>
    <n v="5099175"/>
    <n v="17.082999999999998"/>
    <n v="22.282"/>
    <n v="8977346.1989999991"/>
    <n v="40.289000000000001"/>
    <n v="12.656000000000001"/>
    <s v="'31-03-2020"/>
    <n v="17082999.999999996"/>
  </r>
  <r>
    <x v="5"/>
    <s v="M7CS031"/>
    <x v="3"/>
    <s v="S031"/>
    <s v="JBDTBK"/>
    <x v="13"/>
    <x v="14"/>
    <n v="30000000"/>
    <n v="0"/>
    <n v="30000000"/>
    <n v="490"/>
    <n v="26471590.912999999"/>
    <n v="4673250"/>
    <n v="17.303999999999998"/>
    <n v="14.363"/>
    <n v="3802232.713"/>
    <n v="88.239000000000004"/>
    <n v="17.654"/>
    <n v="0"/>
    <n v="0"/>
    <n v="0"/>
    <n v="0"/>
    <n v="0"/>
    <n v="0"/>
    <n v="0"/>
    <n v="0"/>
    <n v="490"/>
    <n v="26471590.912999999"/>
    <n v="4673250"/>
    <n v="17.303999999999998"/>
    <n v="14.363"/>
    <n v="3802232.713"/>
    <n v="88.239000000000004"/>
    <n v="17.654"/>
    <s v="'31-03-2020"/>
    <n v="5191199.9999999991"/>
  </r>
  <r>
    <x v="5"/>
    <s v="M7CS032"/>
    <x v="3"/>
    <s v="S032"/>
    <s v="JBDTBK"/>
    <x v="14"/>
    <x v="15"/>
    <n v="40000000"/>
    <n v="0"/>
    <n v="40000000"/>
    <n v="744"/>
    <n v="36424454.545999996"/>
    <n v="4473600"/>
    <n v="18.8"/>
    <n v="22.934999999999999"/>
    <n v="8353950.9560000002"/>
    <n v="91.061000000000007"/>
    <n v="12.282"/>
    <m/>
    <m/>
    <m/>
    <n v="0"/>
    <n v="0"/>
    <n v="0"/>
    <n v="0"/>
    <n v="0"/>
    <n v="744"/>
    <n v="36424454.545999996"/>
    <n v="4473600"/>
    <n v="18.8"/>
    <n v="22.934999999999999"/>
    <n v="8353950.9560000002"/>
    <n v="91.061000000000007"/>
    <n v="12.282"/>
    <s v="'31-03-2020"/>
    <n v="7520000"/>
  </r>
  <r>
    <x v="5"/>
    <s v="M7CS033"/>
    <x v="3"/>
    <s v="S033"/>
    <s v="JBDTBK"/>
    <x v="15"/>
    <x v="16"/>
    <n v="30000000"/>
    <n v="0"/>
    <n v="30000000"/>
    <n v="511"/>
    <n v="16782181.818"/>
    <n v="1871100"/>
    <n v="18.754000000000001"/>
    <n v="19.783000000000001"/>
    <n v="3320062.9479999999"/>
    <n v="55.941000000000003"/>
    <n v="11.148999999999999"/>
    <n v="0"/>
    <n v="0"/>
    <n v="0"/>
    <n v="0"/>
    <n v="0"/>
    <n v="0"/>
    <n v="0"/>
    <n v="0"/>
    <n v="511"/>
    <n v="16782181.818"/>
    <n v="1871100"/>
    <n v="18.754000000000001"/>
    <n v="19.783000000000001"/>
    <n v="3320062.9479999999"/>
    <n v="55.941000000000003"/>
    <n v="11.148999999999999"/>
    <s v="'31-03-2020"/>
    <n v="5626200"/>
  </r>
  <r>
    <x v="5"/>
    <s v="M7CS034"/>
    <x v="2"/>
    <s v="S034"/>
    <s v="JBDTBK"/>
    <x v="16"/>
    <x v="17"/>
    <n v="70000000"/>
    <n v="0"/>
    <n v="70000000"/>
    <n v="1284"/>
    <n v="56355363.625"/>
    <n v="6518100"/>
    <n v="15.885"/>
    <n v="21.431999999999999"/>
    <n v="12078304.015000001"/>
    <n v="80.507999999999996"/>
    <n v="11.566000000000001"/>
    <n v="23"/>
    <n v="1927727.274"/>
    <n v="0"/>
    <n v="0"/>
    <n v="21.119"/>
    <n v="407113.65399999998"/>
    <n v="0"/>
    <n v="0"/>
    <n v="1307"/>
    <n v="58283090.898999996"/>
    <n v="6518100"/>
    <n v="15.885"/>
    <n v="21.422000000000001"/>
    <n v="12485417.669"/>
    <n v="83.262"/>
    <n v="11.183999999999999"/>
    <s v="'31-03-2020"/>
    <n v="11119500"/>
  </r>
  <r>
    <x v="5"/>
    <s v="M7CS035"/>
    <x v="2"/>
    <s v="S035"/>
    <s v="JBDTBK"/>
    <x v="17"/>
    <x v="18"/>
    <n v="80000000"/>
    <n v="0"/>
    <n v="80000000"/>
    <n v="1110"/>
    <n v="43702818.189000003"/>
    <n v="5134400"/>
    <n v="17.690999999999999"/>
    <n v="22.318999999999999"/>
    <n v="9754185.9289999995"/>
    <n v="54.628999999999998"/>
    <n v="11.747999999999999"/>
    <n v="0"/>
    <n v="0"/>
    <n v="0"/>
    <n v="0"/>
    <n v="0"/>
    <n v="0"/>
    <n v="0"/>
    <n v="0"/>
    <n v="1110"/>
    <n v="43702818.189000003"/>
    <n v="5134400"/>
    <n v="17.690999999999999"/>
    <n v="22.318999999999999"/>
    <n v="9754185.9289999995"/>
    <n v="54.628999999999998"/>
    <n v="11.747999999999999"/>
    <s v="'31-03-2020"/>
    <n v="14152800"/>
  </r>
  <r>
    <x v="5"/>
    <s v="M7CS036"/>
    <x v="3"/>
    <s v="S036"/>
    <s v="JBDTBK"/>
    <x v="18"/>
    <x v="19"/>
    <n v="30000000"/>
    <n v="0"/>
    <n v="30000000"/>
    <n v="500"/>
    <n v="18616409.092"/>
    <n v="1797950"/>
    <n v="17.731000000000002"/>
    <n v="21.687999999999999"/>
    <n v="4037592.3220000002"/>
    <n v="62.055"/>
    <n v="9.6579999999999995"/>
    <n v="6"/>
    <n v="324090.90899999999"/>
    <n v="0"/>
    <n v="0"/>
    <n v="5.415"/>
    <n v="17550.899000000001"/>
    <n v="0"/>
    <n v="0"/>
    <n v="506"/>
    <n v="18940500.000999998"/>
    <n v="1797950"/>
    <n v="17.731000000000002"/>
    <n v="21.41"/>
    <n v="4055143.2209999999"/>
    <n v="63.134999999999998"/>
    <n v="9.4930000000000003"/>
    <s v="'31-03-2020"/>
    <n v="5319300.0000000009"/>
  </r>
  <r>
    <x v="5"/>
    <s v="M7CS037"/>
    <x v="2"/>
    <s v="S037"/>
    <s v="JBDTBK"/>
    <x v="19"/>
    <x v="20"/>
    <n v="70000000"/>
    <n v="0"/>
    <n v="70000000"/>
    <n v="1150"/>
    <n v="48063613.637999997"/>
    <n v="5892525"/>
    <n v="17.53"/>
    <n v="24.494"/>
    <n v="11772584.427999999"/>
    <n v="68.662000000000006"/>
    <n v="12.26"/>
    <n v="0"/>
    <n v="0"/>
    <n v="0"/>
    <n v="0"/>
    <n v="0"/>
    <n v="0"/>
    <n v="0"/>
    <n v="0"/>
    <n v="1150"/>
    <n v="48063613.637999997"/>
    <n v="5892525"/>
    <n v="17.53"/>
    <n v="24.494"/>
    <n v="11772584.427999999"/>
    <n v="68.662000000000006"/>
    <n v="12.26"/>
    <s v="'31-03-2020"/>
    <n v="12271000"/>
  </r>
  <r>
    <x v="5"/>
    <s v="M7CS038"/>
    <x v="3"/>
    <s v="S038"/>
    <s v="JBDTBK"/>
    <x v="20"/>
    <x v="21"/>
    <n v="30000000"/>
    <n v="0"/>
    <n v="30000000"/>
    <n v="605"/>
    <n v="28748409.096999999"/>
    <n v="3442750"/>
    <n v="18.073"/>
    <n v="17.934999999999999"/>
    <n v="5156035.6770000001"/>
    <n v="95.828000000000003"/>
    <n v="11.975"/>
    <n v="0"/>
    <n v="0"/>
    <n v="0"/>
    <n v="0"/>
    <n v="0"/>
    <n v="0"/>
    <n v="0"/>
    <n v="0"/>
    <n v="605"/>
    <n v="28748409.096999999"/>
    <n v="3442750"/>
    <n v="18.073"/>
    <n v="17.934999999999999"/>
    <n v="5156035.6770000001"/>
    <n v="95.828000000000003"/>
    <n v="11.975"/>
    <s v="'31-03-2020"/>
    <n v="5421900"/>
  </r>
  <r>
    <x v="5"/>
    <s v="M7CS039"/>
    <x v="3"/>
    <s v="S039"/>
    <s v="JATENG"/>
    <x v="21"/>
    <x v="22"/>
    <n v="50000000"/>
    <n v="0"/>
    <n v="50000000"/>
    <n v="893"/>
    <n v="37816454.550999999"/>
    <n v="3876900"/>
    <n v="16.361000000000001"/>
    <n v="21.021000000000001"/>
    <n v="7949336.2609999999"/>
    <n v="75.632999999999996"/>
    <n v="10.252000000000001"/>
    <m/>
    <m/>
    <m/>
    <n v="0"/>
    <n v="0"/>
    <n v="0"/>
    <n v="0"/>
    <n v="0"/>
    <n v="893"/>
    <n v="37816454.550999999"/>
    <n v="3876900"/>
    <n v="16.361000000000001"/>
    <n v="21.021000000000001"/>
    <n v="7949336.2609999999"/>
    <n v="75.632999999999996"/>
    <n v="10.252000000000001"/>
    <s v="'31-03-2020"/>
    <n v="8180500"/>
  </r>
  <r>
    <x v="5"/>
    <s v="M7CS040"/>
    <x v="2"/>
    <s v="S040"/>
    <s v="JBDTBK"/>
    <x v="22"/>
    <x v="23"/>
    <n v="60000000"/>
    <n v="0"/>
    <n v="60000000"/>
    <n v="928"/>
    <n v="51242727.277000003"/>
    <n v="6187500"/>
    <n v="16.62"/>
    <n v="24.140999999999998"/>
    <n v="12370273.397"/>
    <n v="85.405000000000001"/>
    <n v="12.074999999999999"/>
    <m/>
    <m/>
    <m/>
    <n v="0"/>
    <n v="0"/>
    <n v="0"/>
    <n v="0"/>
    <n v="0"/>
    <n v="928"/>
    <n v="51242727.277000003"/>
    <n v="6187500"/>
    <n v="16.62"/>
    <n v="24.140999999999998"/>
    <n v="12370273.397"/>
    <n v="85.405000000000001"/>
    <n v="12.074999999999999"/>
    <s v="'31-03-2020"/>
    <n v="9972000.0000000019"/>
  </r>
  <r>
    <x v="5"/>
    <s v="M7CS043"/>
    <x v="3"/>
    <s v="S043"/>
    <s v="JBDTBK"/>
    <x v="23"/>
    <x v="24"/>
    <n v="31500000"/>
    <n v="0"/>
    <n v="31500000"/>
    <n v="631"/>
    <n v="22138909.092"/>
    <n v="3132700"/>
    <n v="18.047999999999998"/>
    <n v="19.855"/>
    <n v="4395657.4519999996"/>
    <n v="70.281999999999996"/>
    <n v="14.15"/>
    <n v="12"/>
    <n v="257727.27299999999"/>
    <n v="0"/>
    <n v="0"/>
    <n v="6.117"/>
    <n v="15766.383"/>
    <n v="0"/>
    <n v="0"/>
    <n v="643"/>
    <n v="22396636.364999998"/>
    <n v="3132700"/>
    <n v="18.047999999999998"/>
    <n v="19.696999999999999"/>
    <n v="4411423.835"/>
    <n v="71.099999999999994"/>
    <n v="13.987"/>
    <s v="'31-03-2020"/>
    <n v="5685120"/>
  </r>
  <r>
    <x v="5"/>
    <s v="M7CS047"/>
    <x v="2"/>
    <s v="S047"/>
    <s v="JBDTBK"/>
    <x v="24"/>
    <x v="25"/>
    <n v="70000000"/>
    <n v="0"/>
    <n v="70000000"/>
    <n v="1430"/>
    <n v="51645477.273000002"/>
    <n v="5594975"/>
    <n v="18.344000000000001"/>
    <n v="22.963000000000001"/>
    <n v="11859516.343"/>
    <n v="73.778999999999996"/>
    <n v="10.833"/>
    <m/>
    <m/>
    <m/>
    <n v="0"/>
    <n v="0"/>
    <n v="0"/>
    <n v="0"/>
    <n v="0"/>
    <n v="1430"/>
    <n v="51645477.273000002"/>
    <n v="5594975"/>
    <n v="18.344000000000001"/>
    <n v="22.963000000000001"/>
    <n v="11859516.343"/>
    <n v="73.778999999999996"/>
    <n v="10.833"/>
    <s v="'31-03-2020"/>
    <n v="12840800"/>
  </r>
  <r>
    <x v="5"/>
    <s v="M7CS049"/>
    <x v="2"/>
    <s v="S049"/>
    <s v="JBDTBK"/>
    <x v="25"/>
    <x v="26"/>
    <n v="31500000"/>
    <n v="21000000"/>
    <n v="52500000"/>
    <n v="763"/>
    <n v="31049681.818"/>
    <n v="4727350"/>
    <n v="15.593999999999999"/>
    <n v="18.853999999999999"/>
    <n v="5854134.5180000002"/>
    <n v="98.57"/>
    <n v="15.225"/>
    <m/>
    <m/>
    <m/>
    <n v="15.593999999999999"/>
    <n v="0"/>
    <n v="0"/>
    <n v="0"/>
    <n v="0"/>
    <n v="763"/>
    <n v="31049681.818"/>
    <n v="4727350"/>
    <n v="15.593999999999999"/>
    <n v="18.853999999999999"/>
    <n v="5854134.5180000002"/>
    <n v="59.142000000000003"/>
    <n v="15.225"/>
    <s v="'31-03-2020"/>
    <n v="8186850"/>
  </r>
  <r>
    <x v="5"/>
    <s v="M7CS068"/>
    <x v="3"/>
    <s v="S068"/>
    <s v="JBDTBK"/>
    <x v="26"/>
    <x v="27"/>
    <n v="30000000"/>
    <n v="0"/>
    <n v="30000000"/>
    <n v="435"/>
    <n v="14926363.635"/>
    <n v="1086000"/>
    <n v="17.405000000000001"/>
    <n v="25.405999999999999"/>
    <n v="3792210.5350000001"/>
    <n v="49.755000000000003"/>
    <n v="7.2759999999999998"/>
    <m/>
    <m/>
    <m/>
    <n v="0"/>
    <n v="0"/>
    <n v="0"/>
    <n v="0"/>
    <n v="0"/>
    <n v="435"/>
    <n v="14926363.635"/>
    <n v="1086000"/>
    <n v="17.405000000000001"/>
    <n v="25.405999999999999"/>
    <n v="3792210.5350000001"/>
    <n v="49.755000000000003"/>
    <n v="7.2759999999999998"/>
    <s v="'30-03-2020"/>
    <n v="5221500.0000000009"/>
  </r>
  <r>
    <x v="5"/>
    <s v="M7CS071"/>
    <x v="2"/>
    <s v="S071"/>
    <s v="JBDTBK"/>
    <x v="27"/>
    <x v="28"/>
    <n v="91800000"/>
    <n v="0"/>
    <n v="91800000"/>
    <n v="1361"/>
    <n v="61184681.817000002"/>
    <n v="8398750"/>
    <n v="14.926"/>
    <n v="24.545000000000002"/>
    <n v="15017801.107000001"/>
    <n v="66.650000000000006"/>
    <n v="13.727"/>
    <n v="11"/>
    <n v="668636.36300000001"/>
    <n v="0"/>
    <n v="0"/>
    <n v="20"/>
    <n v="133727.27299999999"/>
    <n v="0"/>
    <n v="0"/>
    <n v="1372"/>
    <n v="61853318.18"/>
    <n v="8398750"/>
    <n v="14.926"/>
    <n v="24.495999999999999"/>
    <n v="15151528.380000001"/>
    <n v="67.378"/>
    <n v="13.577999999999999"/>
    <s v="'27-03-2020"/>
    <n v="13702068"/>
  </r>
  <r>
    <x v="5"/>
    <s v="M7CS074"/>
    <x v="2"/>
    <s v="S074"/>
    <s v="JABAR"/>
    <x v="28"/>
    <x v="29"/>
    <n v="80000000"/>
    <n v="0"/>
    <n v="80000000"/>
    <n v="800"/>
    <n v="32642727.272"/>
    <n v="3487500"/>
    <n v="17.524000000000001"/>
    <n v="22.719000000000001"/>
    <n v="7415939.9919999996"/>
    <n v="40.802999999999997"/>
    <n v="10.683999999999999"/>
    <m/>
    <m/>
    <m/>
    <n v="0"/>
    <n v="0"/>
    <n v="0"/>
    <n v="0"/>
    <n v="0"/>
    <n v="800"/>
    <n v="32642727.272"/>
    <n v="3487500"/>
    <n v="17.524000000000001"/>
    <n v="22.719000000000001"/>
    <n v="7415939.9919999996"/>
    <n v="40.802999999999997"/>
    <n v="10.683999999999999"/>
    <s v="'31-03-2020"/>
    <n v="14019200"/>
  </r>
  <r>
    <x v="5"/>
    <s v="M7CS075"/>
    <x v="2"/>
    <s v="S075"/>
    <s v="JABAR"/>
    <x v="29"/>
    <x v="30"/>
    <n v="50000000"/>
    <n v="0"/>
    <n v="50000000"/>
    <n v="830"/>
    <n v="34160272.726999998"/>
    <n v="4965200"/>
    <n v="17.533999999999999"/>
    <n v="17.706"/>
    <n v="6048441.0970000001"/>
    <n v="68.320999999999998"/>
    <n v="14.535"/>
    <m/>
    <m/>
    <m/>
    <n v="0"/>
    <n v="0"/>
    <n v="0"/>
    <n v="0"/>
    <n v="0"/>
    <n v="830"/>
    <n v="34160272.726999998"/>
    <n v="4965200"/>
    <n v="17.533999999999999"/>
    <n v="17.706"/>
    <n v="6048441.0970000001"/>
    <n v="68.320999999999998"/>
    <n v="14.535"/>
    <s v="'31-03-2020"/>
    <n v="8767000"/>
  </r>
  <r>
    <x v="5"/>
    <s v="M7CS102"/>
    <x v="3"/>
    <s v="S102"/>
    <s v="JBDTBK"/>
    <x v="30"/>
    <x v="31"/>
    <n v="120000000"/>
    <n v="0"/>
    <n v="120000000"/>
    <n v="1692"/>
    <n v="74727045.452999994"/>
    <n v="10096350"/>
    <n v="16.774000000000001"/>
    <n v="20.55"/>
    <n v="15356165.273"/>
    <n v="62.273000000000003"/>
    <n v="13.510999999999999"/>
    <n v="0"/>
    <n v="0"/>
    <n v="0"/>
    <n v="0"/>
    <n v="0"/>
    <n v="0"/>
    <n v="0"/>
    <n v="0"/>
    <n v="1692"/>
    <n v="74727045.452999994"/>
    <n v="10096350"/>
    <n v="16.774000000000001"/>
    <n v="20.55"/>
    <n v="15356165.273"/>
    <n v="62.273000000000003"/>
    <n v="13.510999999999999"/>
    <s v="'31-03-2020"/>
    <n v="20128800"/>
  </r>
  <r>
    <x v="5"/>
    <s v="M7CS105"/>
    <x v="2"/>
    <s v="S105"/>
    <s v="JBDTBK"/>
    <x v="31"/>
    <x v="32"/>
    <n v="70000000"/>
    <n v="0"/>
    <n v="70000000"/>
    <n v="1038"/>
    <n v="44285022.722999997"/>
    <n v="5450975"/>
    <n v="16.553000000000001"/>
    <n v="21.306000000000001"/>
    <n v="9435370.9829999991"/>
    <n v="63.264000000000003"/>
    <n v="12.308999999999999"/>
    <m/>
    <m/>
    <m/>
    <n v="0"/>
    <n v="0"/>
    <n v="0"/>
    <n v="0"/>
    <n v="0"/>
    <n v="1038"/>
    <n v="44285022.722999997"/>
    <n v="5450975"/>
    <n v="16.553000000000001"/>
    <n v="21.306000000000001"/>
    <n v="9435370.9829999991"/>
    <n v="63.264000000000003"/>
    <n v="12.308999999999999"/>
    <s v="'31-03-2020"/>
    <n v="11587100"/>
  </r>
  <r>
    <x v="5"/>
    <s v="M7CS107"/>
    <x v="3"/>
    <s v="S107"/>
    <s v="JBDTBK"/>
    <x v="32"/>
    <x v="33"/>
    <n v="21000000"/>
    <n v="0"/>
    <n v="21000000"/>
    <n v="307"/>
    <n v="10282999.997"/>
    <n v="1485200"/>
    <n v="18.878"/>
    <n v="22.984000000000002"/>
    <n v="2363394.4369999999"/>
    <n v="48.966999999999999"/>
    <n v="14.443"/>
    <n v="0"/>
    <n v="0"/>
    <n v="0"/>
    <n v="0"/>
    <n v="0"/>
    <n v="0"/>
    <n v="0"/>
    <n v="0"/>
    <n v="307"/>
    <n v="10282999.997"/>
    <n v="1485200"/>
    <n v="18.878"/>
    <n v="22.984000000000002"/>
    <n v="2363394.4369999999"/>
    <n v="48.966999999999999"/>
    <n v="14.443"/>
    <s v="'30-03-2020"/>
    <n v="3964380"/>
  </r>
  <r>
    <x v="5"/>
    <s v="M7CS109"/>
    <x v="3"/>
    <s v="S109"/>
    <s v="JBDTBK"/>
    <x v="33"/>
    <x v="34"/>
    <n v="10000000"/>
    <n v="0"/>
    <n v="10000000"/>
    <n v="186"/>
    <n v="6219227.2769999998"/>
    <n v="980350"/>
    <n v="20.222000000000001"/>
    <n v="22.754999999999999"/>
    <n v="1415177.797"/>
    <n v="62.192"/>
    <n v="15.763"/>
    <n v="0"/>
    <n v="0"/>
    <n v="0"/>
    <n v="0"/>
    <n v="0"/>
    <n v="0"/>
    <n v="0"/>
    <n v="0"/>
    <n v="186"/>
    <n v="6219227.2769999998"/>
    <n v="980350"/>
    <n v="20.222000000000001"/>
    <n v="22.754999999999999"/>
    <n v="1415177.797"/>
    <n v="62.192"/>
    <n v="15.763"/>
    <s v="'30-03-2020"/>
    <n v="2022200"/>
  </r>
  <r>
    <x v="5"/>
    <s v="M7CS114"/>
    <x v="2"/>
    <s v="S114"/>
    <s v="JBDTBK"/>
    <x v="34"/>
    <x v="35"/>
    <n v="31100000"/>
    <n v="0"/>
    <n v="31100000"/>
    <n v="528"/>
    <n v="17899545.454"/>
    <n v="2338000"/>
    <n v="18.829000000000001"/>
    <n v="19.632999999999999"/>
    <n v="3514142.1740000001"/>
    <n v="57.555"/>
    <n v="13.061999999999999"/>
    <n v="0"/>
    <n v="0"/>
    <n v="0"/>
    <n v="0"/>
    <n v="0"/>
    <n v="0"/>
    <n v="0"/>
    <n v="0"/>
    <n v="528"/>
    <n v="17899545.454"/>
    <n v="2338000"/>
    <n v="18.829000000000001"/>
    <n v="19.632999999999999"/>
    <n v="3514142.1740000001"/>
    <n v="57.555"/>
    <n v="13.061999999999999"/>
    <s v="'30-03-2020"/>
    <n v="5855819"/>
  </r>
  <r>
    <x v="5"/>
    <s v="M7CS121"/>
    <x v="2"/>
    <s v="S121"/>
    <s v="JBDTBK"/>
    <x v="35"/>
    <x v="36"/>
    <n v="21100000"/>
    <n v="0"/>
    <n v="21100000"/>
    <n v="338"/>
    <n v="8490227.2709999997"/>
    <n v="1191750"/>
    <n v="17.378"/>
    <n v="24.582999999999998"/>
    <n v="2087139.6410000001"/>
    <n v="40.238"/>
    <n v="14.037000000000001"/>
    <m/>
    <m/>
    <m/>
    <n v="0"/>
    <n v="0"/>
    <n v="0"/>
    <n v="0"/>
    <n v="0"/>
    <n v="338"/>
    <n v="8490227.2709999997"/>
    <n v="1191750"/>
    <n v="17.378"/>
    <n v="24.582999999999998"/>
    <n v="2087139.6410000001"/>
    <n v="40.238"/>
    <n v="14.037000000000001"/>
    <s v="'30-03-2020"/>
    <n v="3666758"/>
  </r>
  <r>
    <x v="5"/>
    <s v="M7CS124"/>
    <x v="2"/>
    <s v="S124"/>
    <s v="JBDTBK"/>
    <x v="36"/>
    <x v="37"/>
    <n v="20000000"/>
    <n v="0"/>
    <n v="20000000"/>
    <n v="329"/>
    <n v="13849409.093"/>
    <n v="1319150"/>
    <n v="16.762"/>
    <n v="22.113"/>
    <n v="3062486.9929999998"/>
    <n v="69.247"/>
    <n v="9.5250000000000004"/>
    <n v="14"/>
    <n v="454090.90899999999"/>
    <n v="0"/>
    <n v="0"/>
    <n v="6.2439999999999998"/>
    <n v="28353.609"/>
    <n v="0"/>
    <n v="0"/>
    <n v="343"/>
    <n v="14303500.002"/>
    <n v="1319150"/>
    <n v="16.762"/>
    <n v="21.609000000000002"/>
    <n v="3090840.602"/>
    <n v="71.518000000000001"/>
    <n v="9.2230000000000008"/>
    <s v="'31-03-2020"/>
    <n v="3352400"/>
  </r>
  <r>
    <x v="5"/>
    <s v="M7CS125"/>
    <x v="2"/>
    <s v="S125"/>
    <s v="JBDTBK"/>
    <x v="37"/>
    <x v="38"/>
    <n v="100000000"/>
    <n v="0"/>
    <n v="100000000"/>
    <n v="1533"/>
    <n v="70030499.989999995"/>
    <n v="6551450"/>
    <n v="16.143000000000001"/>
    <n v="22.373999999999999"/>
    <n v="15668632.210000001"/>
    <n v="70.03"/>
    <n v="9.3550000000000004"/>
    <n v="31"/>
    <n v="1334545.4539999999"/>
    <n v="0"/>
    <n v="0"/>
    <n v="22.36"/>
    <n v="298409.07400000002"/>
    <n v="0"/>
    <n v="0"/>
    <n v="1564"/>
    <n v="71365045.444000006"/>
    <n v="6551450"/>
    <n v="16.143000000000001"/>
    <n v="22.373999999999999"/>
    <n v="15967041.284"/>
    <n v="71.364999999999995"/>
    <n v="9.18"/>
    <s v="'31-03-2020"/>
    <n v="16143000"/>
  </r>
  <r>
    <x v="5"/>
    <s v="M7CS136"/>
    <x v="3"/>
    <s v="S136"/>
    <s v="JABAR"/>
    <x v="38"/>
    <x v="39"/>
    <n v="0"/>
    <n v="0"/>
    <n v="0"/>
    <n v="68"/>
    <n v="4084545.4539999999"/>
    <n v="1112000"/>
    <n v="0"/>
    <n v="36.807000000000002"/>
    <n v="1503380.3940000001"/>
    <n v="0"/>
    <n v="27.225000000000001"/>
    <m/>
    <m/>
    <m/>
    <n v="0"/>
    <n v="0"/>
    <n v="0"/>
    <n v="0"/>
    <n v="0"/>
    <n v="68"/>
    <n v="4084545.4539999999"/>
    <n v="1112000"/>
    <n v="0"/>
    <n v="36.807000000000002"/>
    <n v="1503380.3940000001"/>
    <n v="0"/>
    <n v="27.225000000000001"/>
    <s v="'30-03-2020"/>
    <n v="0"/>
  </r>
  <r>
    <x v="5"/>
    <e v="#N/A"/>
    <x v="0"/>
    <e v="#N/A"/>
    <e v="#N/A"/>
    <x v="0"/>
    <x v="40"/>
    <n v="2034000000"/>
    <n v="21000000"/>
    <n v="2055000000"/>
    <n v="31870"/>
    <n v="1344496272.7409999"/>
    <n v="165063300"/>
    <n v="17.026"/>
    <n v="21.077999999999999"/>
    <n v="283390524.16100001"/>
    <n v="66.100999999999999"/>
    <n v="12.276999999999999"/>
    <n v="124"/>
    <n v="6024090.9100000001"/>
    <n v="0"/>
    <n v="15.593999999999999"/>
    <n v="18.465"/>
    <n v="1112375.43"/>
    <n v="28.686"/>
    <n v="0"/>
    <n v="31994"/>
    <n v="1350520363.651"/>
    <n v="165063300"/>
    <n v="17.010999999999999"/>
    <n v="21.065999999999999"/>
    <n v="284502899.59100002"/>
    <n v="65.718999999999994"/>
    <n v="12.222"/>
    <m/>
    <n v="349576050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s v="M7CS046"/>
    <x v="3"/>
    <s v="S046"/>
    <s v="JABAR"/>
    <x v="39"/>
    <x v="42"/>
    <n v="20000000"/>
    <n v="0"/>
    <n v="20000000"/>
    <n v="277"/>
    <n v="12857181.819"/>
    <n v="1447600"/>
    <n v="17.922999999999998"/>
    <n v="17.306999999999999"/>
    <n v="2225165.2689999999"/>
    <n v="64.286000000000001"/>
    <n v="11.259"/>
    <m/>
    <m/>
    <m/>
    <n v="0"/>
    <n v="0"/>
    <n v="0"/>
    <n v="0"/>
    <n v="0"/>
    <n v="277"/>
    <n v="12857181.819"/>
    <n v="1447600"/>
    <n v="17.922999999999998"/>
    <n v="17.306999999999999"/>
    <n v="2225165.2689999999"/>
    <n v="64.286000000000001"/>
    <n v="11.259"/>
    <s v="'30-03-2020"/>
    <n v="3584599.9999999995"/>
  </r>
  <r>
    <x v="5"/>
    <s v="M7CS061"/>
    <x v="2"/>
    <s v="S061"/>
    <s v="NTT"/>
    <x v="40"/>
    <x v="43"/>
    <n v="110000000"/>
    <n v="0"/>
    <n v="110000000"/>
    <n v="2528"/>
    <n v="116778718.17"/>
    <n v="24741430"/>
    <n v="19.791"/>
    <n v="21.986000000000001"/>
    <n v="25674793.989999998"/>
    <n v="106.16200000000001"/>
    <n v="21.187000000000001"/>
    <m/>
    <m/>
    <m/>
    <n v="0"/>
    <n v="0"/>
    <n v="0"/>
    <n v="0"/>
    <n v="0"/>
    <n v="2528"/>
    <n v="116778718.17"/>
    <n v="24741430"/>
    <n v="19.791"/>
    <n v="21.986000000000001"/>
    <n v="25674793.989999998"/>
    <n v="106.16200000000001"/>
    <n v="21.187000000000001"/>
    <s v="'31-03-2020"/>
    <n v="21770100"/>
  </r>
  <r>
    <x v="5"/>
    <s v="M7CS082"/>
    <x v="3"/>
    <s v="S082"/>
    <s v="BALI"/>
    <x v="41"/>
    <x v="44"/>
    <n v="72700000"/>
    <n v="18200000"/>
    <n v="90900000"/>
    <n v="1282"/>
    <n v="52294286.365000002"/>
    <n v="7032360"/>
    <n v="18.067"/>
    <n v="23.771999999999998"/>
    <n v="12431378.585000001"/>
    <n v="71.932000000000002"/>
    <n v="13.448"/>
    <n v="264"/>
    <n v="9647000"/>
    <n v="0"/>
    <n v="18.067"/>
    <n v="15"/>
    <n v="1447050"/>
    <n v="53.005000000000003"/>
    <n v="0"/>
    <n v="1546"/>
    <n v="61941286.365000002"/>
    <n v="7032360"/>
    <n v="18.067"/>
    <n v="22.405999999999999"/>
    <n v="13878428.585000001"/>
    <n v="68.141999999999996"/>
    <n v="11.353"/>
    <s v="'31-03-2020"/>
    <n v="16422903"/>
  </r>
  <r>
    <x v="5"/>
    <s v="M7CS083"/>
    <x v="3"/>
    <s v="S083"/>
    <s v="JATIM"/>
    <x v="42"/>
    <x v="45"/>
    <n v="90000000"/>
    <n v="0"/>
    <n v="90000000"/>
    <n v="1409"/>
    <n v="64351001.822999999"/>
    <n v="7646948"/>
    <n v="18.164000000000001"/>
    <n v="25.146999999999998"/>
    <n v="16182465.382999999"/>
    <n v="71.501000000000005"/>
    <n v="11.882999999999999"/>
    <m/>
    <m/>
    <m/>
    <n v="0"/>
    <n v="0"/>
    <n v="0"/>
    <n v="0"/>
    <n v="0"/>
    <n v="1409"/>
    <n v="64351001.822999999"/>
    <n v="7646948"/>
    <n v="18.164000000000001"/>
    <n v="25.146999999999998"/>
    <n v="16182465.382999999"/>
    <n v="71.501000000000005"/>
    <n v="11.882999999999999"/>
    <s v="'31-03-2020"/>
    <n v="16347600.000000002"/>
  </r>
  <r>
    <x v="5"/>
    <s v="M7CS097"/>
    <x v="3"/>
    <s v="S097"/>
    <s v="JABAR"/>
    <x v="43"/>
    <x v="46"/>
    <n v="20000000"/>
    <n v="0"/>
    <n v="20000000"/>
    <n v="306"/>
    <n v="13436499.993000001"/>
    <n v="1784350"/>
    <n v="17.042999999999999"/>
    <n v="18.898"/>
    <n v="2539195.443"/>
    <n v="67.182000000000002"/>
    <n v="13.28"/>
    <m/>
    <m/>
    <m/>
    <n v="0"/>
    <n v="0"/>
    <n v="0"/>
    <n v="0"/>
    <n v="0"/>
    <n v="306"/>
    <n v="13436499.993000001"/>
    <n v="1784350"/>
    <n v="17.042999999999999"/>
    <n v="18.898"/>
    <n v="2539195.443"/>
    <n v="67.182000000000002"/>
    <n v="13.28"/>
    <s v="'29-03-2020"/>
    <n v="3408600"/>
  </r>
  <r>
    <x v="5"/>
    <s v="M7CS099"/>
    <x v="2"/>
    <s v="S099"/>
    <s v="JABAR"/>
    <x v="44"/>
    <x v="47"/>
    <n v="130000000"/>
    <n v="0"/>
    <n v="130000000"/>
    <n v="2348"/>
    <n v="86848518.179000005"/>
    <n v="7877675"/>
    <n v="15.71"/>
    <n v="26.041"/>
    <n v="22616643.659000002"/>
    <n v="66.807000000000002"/>
    <n v="9.0709999999999997"/>
    <n v="0"/>
    <n v="0"/>
    <n v="0"/>
    <n v="0"/>
    <n v="0"/>
    <n v="0"/>
    <n v="0"/>
    <n v="0"/>
    <n v="2348"/>
    <n v="86848518.179000005"/>
    <n v="7877675"/>
    <n v="15.71"/>
    <n v="26.041"/>
    <n v="22616643.659000002"/>
    <n v="66.807000000000002"/>
    <n v="9.0709999999999997"/>
    <s v="'31-03-2020"/>
    <n v="20423000"/>
  </r>
  <r>
    <x v="5"/>
    <s v="M7CS100"/>
    <x v="3"/>
    <s v="S100"/>
    <s v="JABAR"/>
    <x v="45"/>
    <x v="48"/>
    <n v="40000000"/>
    <n v="0"/>
    <n v="40000000"/>
    <n v="784"/>
    <n v="32809318.186999999"/>
    <n v="4957250"/>
    <n v="16.533999999999999"/>
    <n v="21.616"/>
    <n v="7092000.6969999997"/>
    <n v="82.022999999999996"/>
    <n v="15.109"/>
    <m/>
    <m/>
    <m/>
    <n v="0"/>
    <n v="0"/>
    <n v="0"/>
    <n v="0"/>
    <n v="0"/>
    <n v="784"/>
    <n v="32809318.186999999"/>
    <n v="4957250"/>
    <n v="16.533999999999999"/>
    <n v="21.616"/>
    <n v="7092000.6969999997"/>
    <n v="82.022999999999996"/>
    <n v="15.109"/>
    <s v="'30-03-2020"/>
    <n v="6613600"/>
  </r>
  <r>
    <x v="5"/>
    <s v="M7CS106"/>
    <x v="3"/>
    <s v="S106"/>
    <s v="JABAR"/>
    <x v="46"/>
    <x v="49"/>
    <n v="50000000"/>
    <n v="0"/>
    <n v="50000000"/>
    <n v="724"/>
    <n v="29093045.456999999"/>
    <n v="3440650"/>
    <n v="16.454000000000001"/>
    <n v="23.704000000000001"/>
    <n v="6896324.3969999999"/>
    <n v="58.186"/>
    <n v="11.826000000000001"/>
    <m/>
    <m/>
    <m/>
    <n v="0"/>
    <n v="0"/>
    <n v="0"/>
    <n v="0"/>
    <n v="0"/>
    <n v="724"/>
    <n v="29093045.456999999"/>
    <n v="3440650"/>
    <n v="16.454000000000001"/>
    <n v="23.704000000000001"/>
    <n v="6896324.3969999999"/>
    <n v="58.186"/>
    <n v="11.826000000000001"/>
    <s v="'31-03-2020"/>
    <n v="8227000"/>
  </r>
  <r>
    <x v="5"/>
    <s v="M7CS110"/>
    <x v="3"/>
    <s v="S110"/>
    <s v="JATENG"/>
    <x v="47"/>
    <x v="50"/>
    <n v="40000000"/>
    <n v="0"/>
    <n v="40000000"/>
    <n v="584"/>
    <n v="19067045.456999999"/>
    <n v="2848600"/>
    <n v="19.327999999999999"/>
    <n v="25.724"/>
    <n v="4904753.0769999996"/>
    <n v="47.667999999999999"/>
    <n v="14.94"/>
    <n v="0"/>
    <n v="0"/>
    <n v="0"/>
    <n v="0"/>
    <n v="0"/>
    <n v="0"/>
    <n v="0"/>
    <n v="0"/>
    <n v="584"/>
    <n v="19067045.456999999"/>
    <n v="2848600"/>
    <n v="19.327999999999999"/>
    <n v="25.724"/>
    <n v="4904753.0769999996"/>
    <n v="47.667999999999999"/>
    <n v="14.94"/>
    <s v="'30-03-2020"/>
    <n v="7731200"/>
  </r>
  <r>
    <x v="5"/>
    <s v="M7CS203"/>
    <x v="3"/>
    <s v="S203"/>
    <s v="JATENG"/>
    <x v="48"/>
    <x v="51"/>
    <n v="30000000"/>
    <n v="0"/>
    <n v="30000000"/>
    <n v="580"/>
    <n v="20849181.822000001"/>
    <n v="3141700"/>
    <n v="17.548999999999999"/>
    <n v="23.728000000000002"/>
    <n v="4947015.5719999997"/>
    <n v="69.497"/>
    <n v="15.069000000000001"/>
    <n v="0"/>
    <n v="0"/>
    <n v="0"/>
    <n v="0"/>
    <n v="0"/>
    <n v="0"/>
    <n v="0"/>
    <n v="0"/>
    <n v="580"/>
    <n v="20849181.822000001"/>
    <n v="3141700"/>
    <n v="17.548999999999999"/>
    <n v="23.728000000000002"/>
    <n v="4947015.5719999997"/>
    <n v="69.497"/>
    <n v="15.069000000000001"/>
    <s v="'30-03-2020"/>
    <n v="5264700"/>
  </r>
  <r>
    <x v="5"/>
    <s v="M7CS205"/>
    <x v="3"/>
    <s v="S205"/>
    <s v="JABAR"/>
    <x v="49"/>
    <x v="52"/>
    <n v="80000000"/>
    <n v="0"/>
    <n v="80000000"/>
    <n v="1632"/>
    <n v="57336863.636"/>
    <n v="6365450"/>
    <n v="16.280999999999999"/>
    <n v="22.181000000000001"/>
    <n v="12717679.216"/>
    <n v="71.671000000000006"/>
    <n v="11.102"/>
    <m/>
    <m/>
    <m/>
    <n v="0"/>
    <n v="0"/>
    <n v="0"/>
    <n v="0"/>
    <n v="0"/>
    <n v="1632"/>
    <n v="57336863.636"/>
    <n v="6365450"/>
    <n v="16.280999999999999"/>
    <n v="22.181000000000001"/>
    <n v="12717679.216"/>
    <n v="71.671000000000006"/>
    <n v="11.102"/>
    <s v="'31-03-2020"/>
    <n v="13024800"/>
  </r>
  <r>
    <x v="5"/>
    <s v="M7CS212"/>
    <x v="3"/>
    <s v="S212"/>
    <s v="JABAR"/>
    <x v="50"/>
    <x v="53"/>
    <n v="30000000"/>
    <n v="0"/>
    <n v="30000000"/>
    <n v="407"/>
    <n v="12756272.726"/>
    <n v="1268100"/>
    <n v="18.231999999999999"/>
    <n v="24.972000000000001"/>
    <n v="3185528.8659999999"/>
    <n v="42.521000000000001"/>
    <n v="9.9410000000000007"/>
    <n v="0"/>
    <n v="0"/>
    <n v="0"/>
    <n v="0"/>
    <n v="0"/>
    <n v="0"/>
    <n v="0"/>
    <n v="0"/>
    <n v="407"/>
    <n v="12756272.726"/>
    <n v="1268100"/>
    <n v="18.231999999999999"/>
    <n v="24.972000000000001"/>
    <n v="3185528.8659999999"/>
    <n v="42.521000000000001"/>
    <n v="9.9410000000000007"/>
    <s v="'30-03-2020"/>
    <n v="5469600"/>
  </r>
  <r>
    <x v="5"/>
    <s v="M7CS213"/>
    <x v="3"/>
    <s v="S213"/>
    <s v="JATIM"/>
    <x v="51"/>
    <x v="54"/>
    <n v="80000000"/>
    <n v="0"/>
    <n v="80000000"/>
    <n v="921"/>
    <n v="37387454.553999998"/>
    <n v="5830300"/>
    <n v="15.23"/>
    <n v="24.544"/>
    <n v="9176461.5140000004"/>
    <n v="46.734000000000002"/>
    <n v="15.593999999999999"/>
    <m/>
    <m/>
    <m/>
    <n v="0"/>
    <n v="0"/>
    <n v="0"/>
    <n v="0"/>
    <n v="0"/>
    <n v="921"/>
    <n v="37387454.553999998"/>
    <n v="5830300"/>
    <n v="15.23"/>
    <n v="24.544"/>
    <n v="9176461.5140000004"/>
    <n v="46.734000000000002"/>
    <n v="15.593999999999999"/>
    <s v="'31-03-2020"/>
    <n v="12184000"/>
  </r>
  <r>
    <x v="5"/>
    <s v="M7CS216"/>
    <x v="2"/>
    <s v="S216"/>
    <s v="JATIM"/>
    <x v="52"/>
    <x v="55"/>
    <n v="30000000"/>
    <n v="0"/>
    <n v="30000000"/>
    <n v="544"/>
    <n v="16320522.734999999"/>
    <n v="1982825"/>
    <n v="18.824999999999999"/>
    <n v="28.32"/>
    <n v="4621951.5049999999"/>
    <n v="54.402000000000001"/>
    <n v="12.148999999999999"/>
    <n v="0"/>
    <n v="0"/>
    <n v="0"/>
    <n v="0"/>
    <n v="0"/>
    <n v="0"/>
    <n v="0"/>
    <n v="0"/>
    <n v="544"/>
    <n v="16320522.734999999"/>
    <n v="1982825"/>
    <n v="18.824999999999999"/>
    <n v="28.32"/>
    <n v="4621951.5049999999"/>
    <n v="54.402000000000001"/>
    <n v="12.148999999999999"/>
    <s v="'31-03-2020"/>
    <n v="5647500"/>
  </r>
  <r>
    <x v="5"/>
    <s v="M7CS220"/>
    <x v="3"/>
    <s v="S220"/>
    <s v="BALI"/>
    <x v="53"/>
    <x v="56"/>
    <n v="80000000"/>
    <n v="20000000"/>
    <n v="100000000"/>
    <n v="1353"/>
    <n v="58477545.464000002"/>
    <n v="6453600"/>
    <n v="17.193999999999999"/>
    <n v="23.047000000000001"/>
    <n v="13477102.063999999"/>
    <n v="73.096999999999994"/>
    <n v="11.036"/>
    <n v="249"/>
    <n v="9854363.6359999999"/>
    <n v="0"/>
    <n v="17.193999999999999"/>
    <n v="15"/>
    <n v="1478154.5460000001"/>
    <n v="49.271999999999998"/>
    <n v="0"/>
    <n v="1602"/>
    <n v="68331909.099999994"/>
    <n v="6453600"/>
    <n v="17.193999999999999"/>
    <n v="21.885999999999999"/>
    <n v="14955256.609999999"/>
    <n v="68.331999999999994"/>
    <n v="9.4440000000000008"/>
    <s v="'31-03-2020"/>
    <n v="17194000"/>
  </r>
  <r>
    <x v="5"/>
    <s v="M7CS221"/>
    <x v="3"/>
    <s v="S221"/>
    <s v="SUMATERA"/>
    <x v="54"/>
    <x v="57"/>
    <n v="30000000"/>
    <n v="0"/>
    <n v="30000000"/>
    <n v="678"/>
    <n v="24817500"/>
    <n v="3964800"/>
    <n v="23.015000000000001"/>
    <n v="25.393000000000001"/>
    <n v="6301903.7000000002"/>
    <n v="82.724999999999994"/>
    <n v="15.976000000000001"/>
    <m/>
    <m/>
    <m/>
    <n v="0"/>
    <n v="0"/>
    <n v="0"/>
    <n v="0"/>
    <n v="0"/>
    <n v="678"/>
    <n v="24817500"/>
    <n v="3964800"/>
    <n v="23.015000000000001"/>
    <n v="25.393000000000001"/>
    <n v="6301903.7000000002"/>
    <n v="82.724999999999994"/>
    <n v="15.976000000000001"/>
    <s v="'31-03-2020"/>
    <n v="6904500"/>
  </r>
  <r>
    <x v="5"/>
    <s v="M7CS223"/>
    <x v="3"/>
    <s v="S223"/>
    <s v="JATIM"/>
    <x v="55"/>
    <x v="58"/>
    <n v="20900000"/>
    <n v="0"/>
    <n v="20900000"/>
    <n v="438"/>
    <n v="14698840.911"/>
    <n v="1803525"/>
    <n v="18.068999999999999"/>
    <n v="25.192"/>
    <n v="3703002.1609999998"/>
    <n v="70.328999999999994"/>
    <n v="12.27"/>
    <m/>
    <m/>
    <m/>
    <n v="0"/>
    <n v="0"/>
    <n v="0"/>
    <n v="0"/>
    <n v="0"/>
    <n v="438"/>
    <n v="14698840.911"/>
    <n v="1803525"/>
    <n v="18.068999999999999"/>
    <n v="25.192"/>
    <n v="3703002.1609999998"/>
    <n v="70.328999999999994"/>
    <n v="12.27"/>
    <s v="'30-03-2020"/>
    <n v="3776421"/>
  </r>
  <r>
    <x v="5"/>
    <s v="M7CS226"/>
    <x v="3"/>
    <s v="S226"/>
    <s v="SUMATERA"/>
    <x v="56"/>
    <x v="59"/>
    <n v="40000000"/>
    <n v="0"/>
    <n v="40000000"/>
    <n v="780"/>
    <n v="33435754.535999998"/>
    <n v="6953860"/>
    <n v="18.552"/>
    <n v="20.617999999999999"/>
    <n v="6893924.8159999996"/>
    <n v="83.588999999999999"/>
    <n v="20.797999999999998"/>
    <n v="0"/>
    <n v="0"/>
    <n v="0"/>
    <n v="0"/>
    <n v="0"/>
    <n v="0"/>
    <n v="0"/>
    <n v="0"/>
    <n v="780"/>
    <n v="33435754.535999998"/>
    <n v="6953860"/>
    <n v="18.552"/>
    <n v="20.617999999999999"/>
    <n v="6893924.8159999996"/>
    <n v="83.588999999999999"/>
    <n v="20.797999999999998"/>
    <s v="'30-03-2020"/>
    <n v="7420800"/>
  </r>
  <r>
    <x v="5"/>
    <s v="M7CS227"/>
    <x v="2"/>
    <s v="S227"/>
    <s v="JATIM"/>
    <x v="57"/>
    <x v="60"/>
    <n v="70000000"/>
    <n v="0"/>
    <n v="70000000"/>
    <n v="1031"/>
    <n v="38984795.464000002"/>
    <n v="5014425"/>
    <n v="16.890999999999998"/>
    <n v="22.273"/>
    <n v="8682972.3839999996"/>
    <n v="55.692999999999998"/>
    <n v="12.863"/>
    <m/>
    <m/>
    <m/>
    <n v="0"/>
    <n v="0"/>
    <n v="0"/>
    <n v="0"/>
    <n v="0"/>
    <n v="1031"/>
    <n v="38984795.464000002"/>
    <n v="5014425"/>
    <n v="16.890999999999998"/>
    <n v="22.273"/>
    <n v="8682972.3839999996"/>
    <n v="55.692999999999998"/>
    <n v="12.863"/>
    <s v="'31-03-2020"/>
    <n v="11823699.999999998"/>
  </r>
  <r>
    <x v="5"/>
    <s v="M7CS229"/>
    <x v="3"/>
    <s v="S229"/>
    <s v="BALI"/>
    <x v="58"/>
    <x v="61"/>
    <n v="17100000"/>
    <n v="0"/>
    <n v="17100000"/>
    <n v="261"/>
    <n v="10098636.370999999"/>
    <n v="1827450"/>
    <n v="18.056999999999999"/>
    <n v="21.344000000000001"/>
    <n v="2155459.9810000001"/>
    <n v="59.055999999999997"/>
    <n v="18.096"/>
    <m/>
    <m/>
    <m/>
    <n v="0"/>
    <n v="0"/>
    <n v="0"/>
    <n v="0"/>
    <n v="0"/>
    <n v="261"/>
    <n v="10098636.370999999"/>
    <n v="1827450"/>
    <n v="18.056999999999999"/>
    <n v="21.344000000000001"/>
    <n v="2155459.9810000001"/>
    <n v="59.055999999999997"/>
    <n v="18.096"/>
    <s v="'24-03-2020"/>
    <n v="3087747"/>
  </r>
  <r>
    <x v="5"/>
    <s v="M7CS230"/>
    <x v="3"/>
    <s v="S230"/>
    <s v="SUMATERA"/>
    <x v="59"/>
    <x v="62"/>
    <n v="60000000"/>
    <n v="0"/>
    <n v="60000000"/>
    <n v="1258"/>
    <n v="57284350"/>
    <n v="7717900"/>
    <n v="23.832999999999998"/>
    <n v="30.495999999999999"/>
    <n v="17469270.670000002"/>
    <n v="95.474000000000004"/>
    <n v="13.473000000000001"/>
    <m/>
    <m/>
    <m/>
    <n v="0"/>
    <n v="0"/>
    <n v="0"/>
    <n v="0"/>
    <n v="0"/>
    <n v="1258"/>
    <n v="57284350"/>
    <n v="7717900"/>
    <n v="23.832999999999998"/>
    <n v="30.495999999999999"/>
    <n v="17469270.670000002"/>
    <n v="95.474000000000004"/>
    <n v="13.473000000000001"/>
    <s v="'31-03-2020"/>
    <n v="14299800"/>
  </r>
  <r>
    <x v="5"/>
    <e v="#N/A"/>
    <x v="0"/>
    <e v="#N/A"/>
    <e v="#N/A"/>
    <x v="0"/>
    <x v="40"/>
    <n v="1140700000"/>
    <n v="38200000"/>
    <n v="1178900000"/>
    <n v="20125"/>
    <n v="809983333.66900003"/>
    <n v="114100798"/>
    <n v="17.875"/>
    <n v="23.937999999999999"/>
    <n v="193894992.949"/>
    <n v="71.007999999999996"/>
    <n v="14.087"/>
    <n v="513"/>
    <n v="19501363.636"/>
    <n v="0"/>
    <n v="17.61"/>
    <n v="15"/>
    <n v="2925204.5460000001"/>
    <n v="51.051000000000002"/>
    <n v="0"/>
    <n v="20638"/>
    <n v="829484697.30499995"/>
    <n v="114100798"/>
    <n v="17.866"/>
    <n v="23.728000000000002"/>
    <n v="196820197.495"/>
    <n v="70.361000000000004"/>
    <n v="13.756"/>
    <m/>
    <n v="210622274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s v="M7CO041"/>
    <x v="2"/>
    <s v="O041"/>
    <s v="SUMATERA"/>
    <x v="60"/>
    <x v="64"/>
    <n v="60000000"/>
    <n v="0"/>
    <n v="60000000"/>
    <n v="1047"/>
    <n v="40906536.347999997"/>
    <n v="5365530"/>
    <n v="21.056000000000001"/>
    <n v="28.001999999999999"/>
    <n v="11454805.528000001"/>
    <n v="68.177999999999997"/>
    <n v="13.117000000000001"/>
    <n v="0"/>
    <n v="0"/>
    <n v="0"/>
    <n v="0"/>
    <n v="0"/>
    <n v="0"/>
    <n v="0"/>
    <n v="0"/>
    <n v="1047"/>
    <n v="40906536.347999997"/>
    <n v="5365530"/>
    <n v="21.056000000000001"/>
    <n v="28.001999999999999"/>
    <n v="11454805.528000001"/>
    <n v="68.177999999999997"/>
    <n v="13.117000000000001"/>
    <s v="'31-03-2020"/>
    <n v="12633600"/>
  </r>
  <r>
    <x v="5"/>
    <s v="M7CRS66"/>
    <x v="2"/>
    <s v="RS66"/>
    <s v="SUMATERA"/>
    <x v="61"/>
    <x v="65"/>
    <n v="140000000"/>
    <n v="0"/>
    <n v="140000000"/>
    <n v="2100"/>
    <n v="86213618.170000002"/>
    <n v="10660450"/>
    <n v="25.332000000000001"/>
    <n v="26.829000000000001"/>
    <n v="23130676.850000001"/>
    <n v="61.581000000000003"/>
    <n v="12.365"/>
    <m/>
    <m/>
    <m/>
    <n v="0"/>
    <n v="0"/>
    <n v="0"/>
    <n v="0"/>
    <n v="0"/>
    <n v="2100"/>
    <n v="86213618.170000002"/>
    <n v="10660450"/>
    <n v="25.332000000000001"/>
    <n v="26.829000000000001"/>
    <n v="23130676.850000001"/>
    <n v="61.581000000000003"/>
    <n v="12.365"/>
    <s v="'31-03-2020"/>
    <n v="35464800"/>
  </r>
  <r>
    <x v="5"/>
    <s v="M7CRS91"/>
    <x v="3"/>
    <s v="RS91"/>
    <s v="PAPUA"/>
    <x v="62"/>
    <x v="66"/>
    <n v="130000000"/>
    <n v="10000000"/>
    <n v="140000000"/>
    <n v="2807"/>
    <n v="147751409.09400001"/>
    <n v="33401750"/>
    <n v="25.661000000000001"/>
    <n v="31.303000000000001"/>
    <n v="46251008.333999999"/>
    <n v="113.655"/>
    <n v="22.606999999999999"/>
    <n v="0"/>
    <n v="0"/>
    <n v="0"/>
    <n v="16.373999999999999"/>
    <n v="0"/>
    <n v="0"/>
    <n v="0"/>
    <n v="0"/>
    <n v="2807"/>
    <n v="147751409.09400001"/>
    <n v="33401750"/>
    <n v="24.998000000000001"/>
    <n v="31.303000000000001"/>
    <n v="46251008.333999999"/>
    <n v="105.53700000000001"/>
    <n v="22.606999999999999"/>
    <s v="'31-03-2020"/>
    <n v="34997200"/>
  </r>
  <r>
    <x v="5"/>
    <s v="M7CRS94"/>
    <x v="2"/>
    <s v="RS94"/>
    <s v="KALIMANTAN"/>
    <x v="63"/>
    <x v="67"/>
    <n v="50000000"/>
    <n v="0"/>
    <n v="50000000"/>
    <n v="873"/>
    <n v="32032272.721000001"/>
    <n v="5008150"/>
    <n v="26.933"/>
    <n v="32.904000000000003"/>
    <n v="10539969.241"/>
    <n v="64.064999999999998"/>
    <n v="15.635"/>
    <n v="11"/>
    <n v="537727.27300000004"/>
    <n v="0"/>
    <n v="0"/>
    <n v="5.4349999999999996"/>
    <n v="29227.262999999999"/>
    <n v="0"/>
    <n v="0"/>
    <n v="884"/>
    <n v="32569999.993999999"/>
    <n v="5008150"/>
    <n v="26.933"/>
    <n v="32.451000000000001"/>
    <n v="10569196.504000001"/>
    <n v="65.14"/>
    <n v="15.377000000000001"/>
    <s v="'31-03-2020"/>
    <n v="13466500"/>
  </r>
  <r>
    <x v="5"/>
    <s v="M7CS045"/>
    <x v="3"/>
    <s v="S045"/>
    <s v="SUMATERA"/>
    <x v="64"/>
    <x v="68"/>
    <n v="40000000"/>
    <n v="0"/>
    <n v="40000000"/>
    <n v="602"/>
    <n v="21168819.078000002"/>
    <n v="3737989"/>
    <n v="23.416"/>
    <n v="24.65"/>
    <n v="5218120.9380000001"/>
    <n v="52.921999999999997"/>
    <n v="17.658000000000001"/>
    <n v="0"/>
    <n v="0"/>
    <n v="0"/>
    <n v="0"/>
    <n v="0"/>
    <n v="0"/>
    <n v="0"/>
    <n v="0"/>
    <n v="602"/>
    <n v="21168819.078000002"/>
    <n v="3737989"/>
    <n v="23.416"/>
    <n v="24.65"/>
    <n v="5218120.9380000001"/>
    <n v="52.921999999999997"/>
    <n v="17.658000000000001"/>
    <s v="'31-03-2020"/>
    <n v="9366400"/>
  </r>
  <r>
    <x v="5"/>
    <s v="M7CS048"/>
    <x v="3"/>
    <s v="S048"/>
    <s v="SUMATERA"/>
    <x v="65"/>
    <x v="69"/>
    <n v="30000000"/>
    <n v="0"/>
    <n v="30000000"/>
    <n v="410"/>
    <n v="15139227.277000001"/>
    <n v="2492200"/>
    <n v="19.425000000000001"/>
    <n v="21.91"/>
    <n v="3317045.0070000002"/>
    <n v="50.463999999999999"/>
    <n v="16.462"/>
    <n v="0"/>
    <n v="0"/>
    <n v="0"/>
    <n v="0"/>
    <n v="0"/>
    <n v="0"/>
    <n v="0"/>
    <n v="0"/>
    <n v="410"/>
    <n v="15139227.277000001"/>
    <n v="2492200"/>
    <n v="19.425000000000001"/>
    <n v="21.91"/>
    <n v="3317045.0070000002"/>
    <n v="50.463999999999999"/>
    <n v="16.462"/>
    <s v="'30-03-2020"/>
    <n v="5827500"/>
  </r>
  <r>
    <x v="5"/>
    <s v="M7CS051"/>
    <x v="3"/>
    <s v="S051"/>
    <s v="KALIMANTAN"/>
    <x v="66"/>
    <x v="70"/>
    <n v="50000000"/>
    <n v="0"/>
    <n v="50000000"/>
    <n v="1057"/>
    <n v="38047076.365000002"/>
    <n v="4637816"/>
    <n v="24.24"/>
    <n v="34.055999999999997"/>
    <n v="12957340.785"/>
    <n v="76.093999999999994"/>
    <n v="12.19"/>
    <m/>
    <m/>
    <m/>
    <n v="0"/>
    <n v="0"/>
    <n v="0"/>
    <n v="0"/>
    <n v="0"/>
    <n v="1057"/>
    <n v="38047076.365000002"/>
    <n v="4637816"/>
    <n v="24.24"/>
    <n v="34.055999999999997"/>
    <n v="12957340.785"/>
    <n v="76.093999999999994"/>
    <n v="12.19"/>
    <s v="'31-03-2020"/>
    <n v="12120000"/>
  </r>
  <r>
    <x v="5"/>
    <s v="M7CS052"/>
    <x v="3"/>
    <s v="S052"/>
    <s v="BANGKA"/>
    <x v="67"/>
    <x v="71"/>
    <n v="40000000"/>
    <n v="0"/>
    <n v="40000000"/>
    <n v="897"/>
    <n v="24747363.634"/>
    <n v="3235300"/>
    <n v="20.411999999999999"/>
    <n v="30.024000000000001"/>
    <n v="7430058.034"/>
    <n v="61.868000000000002"/>
    <n v="13.073"/>
    <m/>
    <m/>
    <m/>
    <n v="0"/>
    <n v="0"/>
    <n v="0"/>
    <n v="0"/>
    <n v="0"/>
    <n v="897"/>
    <n v="24747363.634"/>
    <n v="3235300"/>
    <n v="20.411999999999999"/>
    <n v="30.024000000000001"/>
    <n v="7430058.034"/>
    <n v="61.868000000000002"/>
    <n v="13.073"/>
    <s v="'31-03-2020"/>
    <n v="8164800"/>
  </r>
  <r>
    <x v="5"/>
    <s v="M7CS055"/>
    <x v="3"/>
    <s v="S055"/>
    <s v="KALIMANTAN"/>
    <x v="68"/>
    <x v="72"/>
    <n v="40000000"/>
    <n v="10000000"/>
    <n v="50000000"/>
    <n v="646"/>
    <n v="26399022.723000001"/>
    <n v="4793975"/>
    <n v="31.035"/>
    <n v="32.043999999999997"/>
    <n v="8459183.8430000003"/>
    <n v="65.998000000000005"/>
    <n v="18.16"/>
    <n v="43"/>
    <n v="2598636.3650000002"/>
    <n v="0"/>
    <n v="19.303999999999998"/>
    <n v="6.1520000000000001"/>
    <n v="159872.715"/>
    <n v="25.986000000000001"/>
    <n v="0"/>
    <n v="689"/>
    <n v="28997659.088"/>
    <n v="4793975"/>
    <n v="28.689"/>
    <n v="29.722999999999999"/>
    <n v="8619056.5580000002"/>
    <n v="57.994999999999997"/>
    <n v="16.532"/>
    <s v="'29-03-2020"/>
    <n v="14344500"/>
  </r>
  <r>
    <x v="5"/>
    <s v="M7CS058"/>
    <x v="3"/>
    <s v="S058"/>
    <s v="SUMATERA"/>
    <x v="69"/>
    <x v="73"/>
    <n v="31600000"/>
    <n v="0"/>
    <n v="31600000"/>
    <n v="444"/>
    <n v="19311713.625999998"/>
    <n v="7491515"/>
    <n v="17.902999999999999"/>
    <n v="13.279"/>
    <n v="2564395.1460000002"/>
    <n v="61.113"/>
    <n v="38.792999999999999"/>
    <n v="1"/>
    <n v="95454.544999999998"/>
    <n v="0"/>
    <n v="0"/>
    <n v="6.38"/>
    <n v="6089.9949999999999"/>
    <n v="0"/>
    <n v="0"/>
    <n v="445"/>
    <n v="19407168.171"/>
    <n v="7491515"/>
    <n v="17.902999999999999"/>
    <n v="13.244999999999999"/>
    <n v="2570485.1409999998"/>
    <n v="61.414999999999999"/>
    <n v="38.601999999999997"/>
    <s v="'30-03-2020"/>
    <n v="5657348"/>
  </r>
  <r>
    <x v="5"/>
    <s v="M7CS060"/>
    <x v="3"/>
    <s v="S060"/>
    <s v="KALIMANTAN"/>
    <x v="70"/>
    <x v="74"/>
    <n v="65200000"/>
    <n v="0"/>
    <n v="65200000"/>
    <n v="1298"/>
    <n v="52635299.994000003"/>
    <n v="8256520"/>
    <n v="23.652999999999999"/>
    <n v="31.007000000000001"/>
    <n v="16320483.004000001"/>
    <n v="80.728999999999999"/>
    <n v="15.686"/>
    <n v="0"/>
    <n v="0"/>
    <n v="0"/>
    <n v="0"/>
    <n v="0"/>
    <n v="0"/>
    <n v="0"/>
    <n v="0"/>
    <n v="1298"/>
    <n v="52635299.994000003"/>
    <n v="8256520"/>
    <n v="23.652999999999999"/>
    <n v="31.007000000000001"/>
    <n v="16320483.004000001"/>
    <n v="80.728999999999999"/>
    <n v="15.686"/>
    <s v="'31-03-2020"/>
    <n v="15421756"/>
  </r>
  <r>
    <x v="5"/>
    <s v="M7CS062"/>
    <x v="3"/>
    <s v="S062"/>
    <s v="SUMATERA"/>
    <x v="71"/>
    <x v="75"/>
    <n v="30000000"/>
    <n v="0"/>
    <n v="30000000"/>
    <n v="500"/>
    <n v="17321999.993999999"/>
    <n v="2775230"/>
    <n v="17.613"/>
    <n v="25.815999999999999"/>
    <n v="4471836.1940000001"/>
    <n v="57.74"/>
    <n v="16.021000000000001"/>
    <m/>
    <m/>
    <m/>
    <n v="0"/>
    <n v="0"/>
    <n v="0"/>
    <n v="0"/>
    <n v="0"/>
    <n v="500"/>
    <n v="17321999.993999999"/>
    <n v="2775230"/>
    <n v="17.613"/>
    <n v="25.815999999999999"/>
    <n v="4471836.1940000001"/>
    <n v="57.74"/>
    <n v="16.021000000000001"/>
    <s v="'30-03-2020"/>
    <n v="5283900"/>
  </r>
  <r>
    <x v="5"/>
    <s v="M7CS063"/>
    <x v="3"/>
    <s v="S063"/>
    <s v="KALIMANTAN"/>
    <x v="72"/>
    <x v="76"/>
    <n v="20000000"/>
    <n v="0"/>
    <n v="20000000"/>
    <n v="448"/>
    <n v="16744250.003"/>
    <n v="4756225"/>
    <n v="18.364999999999998"/>
    <n v="24.071000000000002"/>
    <n v="4030425.773"/>
    <n v="83.721000000000004"/>
    <n v="28.405000000000001"/>
    <m/>
    <m/>
    <m/>
    <n v="0"/>
    <n v="0"/>
    <n v="0"/>
    <n v="0"/>
    <n v="0"/>
    <n v="448"/>
    <n v="16744250.003"/>
    <n v="4756225"/>
    <n v="18.364999999999998"/>
    <n v="24.071000000000002"/>
    <n v="4030425.773"/>
    <n v="83.721000000000004"/>
    <n v="28.405000000000001"/>
    <s v="'31-03-2020"/>
    <n v="3672999.9999999995"/>
  </r>
  <r>
    <x v="5"/>
    <s v="M7CS077"/>
    <x v="3"/>
    <s v="S077"/>
    <s v="SUMATERA"/>
    <x v="73"/>
    <x v="77"/>
    <n v="20000000"/>
    <n v="0"/>
    <n v="20000000"/>
    <n v="437"/>
    <n v="15381659.084000001"/>
    <n v="2139975"/>
    <n v="25.268999999999998"/>
    <n v="30.120999999999999"/>
    <n v="4633139.9840000002"/>
    <n v="76.908000000000001"/>
    <n v="13.913"/>
    <n v="2"/>
    <n v="95454.544999999998"/>
    <n v="0"/>
    <n v="0"/>
    <n v="5.141"/>
    <n v="4907.2749999999996"/>
    <n v="0"/>
    <n v="0"/>
    <n v="439"/>
    <n v="15477113.629000001"/>
    <n v="2139975"/>
    <n v="25.268999999999998"/>
    <n v="29.966999999999999"/>
    <n v="4638047.2589999996"/>
    <n v="77.385999999999996"/>
    <n v="13.827"/>
    <s v="'29-03-2020"/>
    <n v="5053799.9999999991"/>
  </r>
  <r>
    <x v="5"/>
    <s v="M7CS079"/>
    <x v="2"/>
    <s v="S079"/>
    <s v="SULAWESI"/>
    <x v="74"/>
    <x v="78"/>
    <n v="70000000"/>
    <n v="10000000"/>
    <n v="80000000"/>
    <n v="967"/>
    <n v="34266936.357000001"/>
    <n v="4216770"/>
    <n v="27.245000000000001"/>
    <n v="32.869999999999997"/>
    <n v="11263689.987"/>
    <n v="48.953000000000003"/>
    <n v="12.305999999999999"/>
    <n v="30"/>
    <n v="1109545.4539999999"/>
    <n v="0"/>
    <n v="17.731000000000002"/>
    <n v="5.8920000000000003"/>
    <n v="65369.974000000002"/>
    <n v="11.095000000000001"/>
    <n v="0"/>
    <n v="997"/>
    <n v="35376481.810999997"/>
    <n v="4216770"/>
    <n v="26.056000000000001"/>
    <n v="32.024000000000001"/>
    <n v="11329059.960999999"/>
    <n v="44.220999999999997"/>
    <n v="11.92"/>
    <s v="'28-03-2020"/>
    <n v="20844800"/>
  </r>
  <r>
    <x v="5"/>
    <s v="M7CS080"/>
    <x v="3"/>
    <s v="S080"/>
    <s v="SUMATERA"/>
    <x v="75"/>
    <x v="79"/>
    <n v="20000000"/>
    <n v="0"/>
    <n v="20000000"/>
    <n v="539"/>
    <n v="18051318.173999999"/>
    <n v="2712850"/>
    <n v="22.902999999999999"/>
    <n v="30.6"/>
    <n v="5523634.1840000004"/>
    <n v="90.257000000000005"/>
    <n v="15.029"/>
    <m/>
    <m/>
    <m/>
    <n v="0"/>
    <n v="0"/>
    <n v="0"/>
    <n v="0"/>
    <n v="0"/>
    <n v="539"/>
    <n v="18051318.173999999"/>
    <n v="2712850"/>
    <n v="22.902999999999999"/>
    <n v="30.6"/>
    <n v="5523634.1840000004"/>
    <n v="90.257000000000005"/>
    <n v="15.029"/>
    <s v="'31-03-2020"/>
    <n v="4580600"/>
  </r>
  <r>
    <x v="5"/>
    <s v="M7CS081"/>
    <x v="3"/>
    <s v="S081"/>
    <s v="KALIMANTAN"/>
    <x v="76"/>
    <x v="80"/>
    <n v="70000000"/>
    <n v="0"/>
    <n v="70000000"/>
    <n v="1317"/>
    <n v="50117727.270999998"/>
    <n v="4994900"/>
    <n v="30.948"/>
    <n v="34.899000000000001"/>
    <n v="17490503.271000002"/>
    <n v="71.596999999999994"/>
    <n v="9.9659999999999993"/>
    <n v="0"/>
    <n v="0"/>
    <n v="0"/>
    <n v="0"/>
    <n v="0"/>
    <n v="0"/>
    <n v="0"/>
    <n v="0"/>
    <n v="1317"/>
    <n v="50117727.270999998"/>
    <n v="4994900"/>
    <n v="30.948"/>
    <n v="34.899000000000001"/>
    <n v="17490503.271000002"/>
    <n v="71.596999999999994"/>
    <n v="9.9659999999999993"/>
    <s v="'31-03-2020"/>
    <n v="21663600"/>
  </r>
  <r>
    <x v="5"/>
    <s v="M7CS086"/>
    <x v="3"/>
    <s v="S086"/>
    <s v="SUMATERA"/>
    <x v="77"/>
    <x v="81"/>
    <n v="20000000"/>
    <n v="0"/>
    <n v="20000000"/>
    <n v="499"/>
    <n v="18635436.355999999"/>
    <n v="3183750"/>
    <n v="19.867999999999999"/>
    <n v="27.004000000000001"/>
    <n v="5032258.0659999996"/>
    <n v="93.177000000000007"/>
    <n v="17.084"/>
    <n v="2"/>
    <n v="119545.454"/>
    <n v="0"/>
    <n v="0"/>
    <n v="6.0839999999999996"/>
    <n v="7272.7240000000002"/>
    <n v="0"/>
    <n v="0"/>
    <n v="501"/>
    <n v="18754981.809999999"/>
    <n v="3183750"/>
    <n v="19.867999999999999"/>
    <n v="26.87"/>
    <n v="5039530.79"/>
    <n v="93.775000000000006"/>
    <n v="16.975000000000001"/>
    <s v="'30-03-2020"/>
    <n v="3973600"/>
  </r>
  <r>
    <x v="5"/>
    <s v="M7CS088"/>
    <x v="3"/>
    <s v="S088"/>
    <s v="SUMATERA"/>
    <x v="78"/>
    <x v="82"/>
    <n v="10000000"/>
    <n v="0"/>
    <n v="10000000"/>
    <n v="331"/>
    <n v="12892835.453"/>
    <n v="8134581"/>
    <n v="17.521999999999998"/>
    <n v="-1.002"/>
    <n v="-129184.04700000001"/>
    <n v="128.928"/>
    <n v="63.094000000000001"/>
    <n v="2"/>
    <n v="143181.818"/>
    <n v="0"/>
    <n v="0"/>
    <n v="5.9669999999999996"/>
    <n v="8543.6280000000006"/>
    <n v="0"/>
    <n v="0"/>
    <n v="333"/>
    <n v="13036017.271"/>
    <n v="8134581"/>
    <n v="17.521999999999998"/>
    <n v="-0.92500000000000004"/>
    <n v="-120640.41899999999"/>
    <n v="130.36000000000001"/>
    <n v="62.401000000000003"/>
    <s v="'26-03-2020"/>
    <n v="1752199.9999999998"/>
  </r>
  <r>
    <x v="5"/>
    <s v="M7CS089"/>
    <x v="3"/>
    <s v="S089"/>
    <s v="SUMATERA"/>
    <x v="79"/>
    <x v="83"/>
    <n v="20900000"/>
    <n v="0"/>
    <n v="20900000"/>
    <n v="403"/>
    <n v="12175590.905999999"/>
    <n v="1691180"/>
    <n v="23.783000000000001"/>
    <n v="31.251999999999999"/>
    <n v="3805163.676"/>
    <n v="58.256"/>
    <n v="13.89"/>
    <n v="0"/>
    <n v="0"/>
    <n v="0"/>
    <n v="0"/>
    <n v="0"/>
    <n v="0"/>
    <n v="0"/>
    <n v="0"/>
    <n v="403"/>
    <n v="12175590.905999999"/>
    <n v="1691180"/>
    <n v="23.783000000000001"/>
    <n v="31.251999999999999"/>
    <n v="3805163.676"/>
    <n v="58.256"/>
    <n v="13.89"/>
    <s v="'30-03-2020"/>
    <n v="4970647"/>
  </r>
  <r>
    <x v="5"/>
    <s v="M7CS090"/>
    <x v="3"/>
    <s v="S090"/>
    <s v="SUMATERA"/>
    <x v="80"/>
    <x v="84"/>
    <n v="20000000"/>
    <n v="0"/>
    <n v="20000000"/>
    <n v="410"/>
    <n v="13647068.173"/>
    <n v="1678225"/>
    <n v="22.76"/>
    <n v="28.391999999999999"/>
    <n v="3874646.7230000002"/>
    <n v="68.234999999999999"/>
    <n v="12.297000000000001"/>
    <m/>
    <m/>
    <m/>
    <n v="0"/>
    <n v="0"/>
    <n v="0"/>
    <n v="0"/>
    <n v="0"/>
    <n v="410"/>
    <n v="13647068.173"/>
    <n v="1678225"/>
    <n v="22.76"/>
    <n v="28.391999999999999"/>
    <n v="3874646.7230000002"/>
    <n v="68.234999999999999"/>
    <n v="12.297000000000001"/>
    <s v="'26-03-2020"/>
    <n v="4552000.0000000009"/>
  </r>
  <r>
    <x v="5"/>
    <s v="M7CS101"/>
    <x v="3"/>
    <s v="S101"/>
    <s v="SUMATERA"/>
    <x v="81"/>
    <x v="85"/>
    <n v="50000000"/>
    <n v="0"/>
    <n v="50000000"/>
    <n v="815"/>
    <n v="39020068.189000003"/>
    <n v="6294275"/>
    <n v="16.024000000000001"/>
    <n v="19.102"/>
    <n v="7453595.8190000001"/>
    <n v="78.040000000000006"/>
    <n v="16.131"/>
    <n v="1"/>
    <n v="28181.817999999999"/>
    <n v="0"/>
    <n v="0"/>
    <n v="4.7610000000000001"/>
    <n v="1341.818"/>
    <n v="0"/>
    <n v="0"/>
    <n v="816"/>
    <n v="39048250.006999999"/>
    <n v="6294275"/>
    <n v="16.024000000000001"/>
    <n v="19.091999999999999"/>
    <n v="7454937.6370000001"/>
    <n v="78.096999999999994"/>
    <n v="16.119"/>
    <s v="'31-03-2020"/>
    <n v="8012000"/>
  </r>
  <r>
    <x v="5"/>
    <s v="M7CS103"/>
    <x v="3"/>
    <s v="S103"/>
    <s v="PAPUA"/>
    <x v="82"/>
    <x v="86"/>
    <n v="170000000"/>
    <n v="20000000"/>
    <n v="190000000"/>
    <n v="2753"/>
    <n v="153260727.26899999"/>
    <n v="34931400"/>
    <n v="27.207999999999998"/>
    <n v="32.488999999999997"/>
    <n v="49792575.509000003"/>
    <n v="90.153000000000006"/>
    <n v="22.792000000000002"/>
    <n v="20"/>
    <n v="1072272.7279999999"/>
    <n v="0"/>
    <n v="17.916"/>
    <n v="5.3659999999999997"/>
    <n v="57534.527999999998"/>
    <n v="5.3609999999999998"/>
    <n v="0"/>
    <n v="2773"/>
    <n v="154332999.99700001"/>
    <n v="34931400"/>
    <n v="26.23"/>
    <n v="32.299999999999997"/>
    <n v="49850110.037"/>
    <n v="81.227999999999994"/>
    <n v="22.634"/>
    <s v="'31-03-2020"/>
    <n v="49837000"/>
  </r>
  <r>
    <x v="5"/>
    <e v="#N/A"/>
    <x v="0"/>
    <e v="#N/A"/>
    <e v="#N/A"/>
    <x v="0"/>
    <x v="40"/>
    <n v="1197700000"/>
    <n v="50000000"/>
    <n v="1247700000"/>
    <n v="21600"/>
    <n v="905867976.25899994"/>
    <n v="166590556"/>
    <n v="24.442"/>
    <n v="29.241"/>
    <n v="264885371.84900001"/>
    <n v="75.634"/>
    <n v="18.39"/>
    <n v="112"/>
    <n v="5800000"/>
    <n v="0"/>
    <n v="17.847999999999999"/>
    <n v="5.8650000000000002"/>
    <n v="340159.92"/>
    <n v="11.6"/>
    <n v="0"/>
    <n v="21712"/>
    <n v="911667976.25899899"/>
    <n v="166590556"/>
    <n v="24.177"/>
    <n v="29.091999999999999"/>
    <n v="265225531.76899999"/>
    <n v="73.067999999999998"/>
    <n v="18.273"/>
    <m/>
    <n v="301656429"/>
  </r>
  <r>
    <x v="5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5"/>
    <e v="#N/A"/>
    <x v="0"/>
    <e v="#N/A"/>
    <e v="#N/A"/>
    <x v="0"/>
    <x v="87"/>
    <n v="4372400000"/>
    <n v="109200000"/>
    <n v="4481600000"/>
    <n v="73595"/>
    <n v="3060347582.6689901"/>
    <n v="445754654"/>
    <n v="19.279"/>
    <n v="24.251000000000001"/>
    <n v="742170888.95899999"/>
    <n v="69.992000000000004"/>
    <n v="14.565"/>
    <n v="749"/>
    <n v="31325454.546"/>
    <n v="0"/>
    <n v="17.331"/>
    <n v="13.975"/>
    <n v="4377739.8959999997"/>
    <n v="28.686"/>
    <n v="0"/>
    <n v="74344"/>
    <n v="3091673037.2149901"/>
    <n v="445754654"/>
    <n v="19.231000000000002"/>
    <n v="24.146999999999998"/>
    <n v="746548628.85500002"/>
    <n v="68.986000000000004"/>
    <n v="14.417999999999999"/>
    <m/>
    <n v="861856496"/>
  </r>
  <r>
    <x v="5"/>
    <e v="#N/A"/>
    <x v="0"/>
    <e v="#N/A"/>
    <e v="#N/A"/>
    <x v="0"/>
    <x v="88"/>
    <n v="4372400000"/>
    <n v="109200000"/>
    <n v="4481600000"/>
    <n v="73595"/>
    <n v="3060347582.6690001"/>
    <n v="445754654"/>
    <n v="19.278584107355201"/>
    <n v="24.251195947871199"/>
    <n v="742170888.95899999"/>
    <n v="69.992397371443602"/>
    <n v="14.5654910744238"/>
    <n v="749"/>
    <n v="31325454.546"/>
    <n v="0"/>
    <n v="17.3313504304029"/>
    <n v="13.975024335469699"/>
    <n v="4377739.8959999997"/>
    <n v="28.686313686813101"/>
    <n v="0"/>
    <n v="74344"/>
    <n v="3091673037.2150002"/>
    <n v="445754654"/>
    <n v="19.2311372317922"/>
    <n v="24.1470757052465"/>
    <n v="746548628.85500002"/>
    <n v="68.985921037464294"/>
    <n v="14.4179105822114"/>
    <m/>
    <n v="861862646.17999923"/>
  </r>
  <r>
    <x v="5"/>
    <e v="#N/A"/>
    <x v="0"/>
    <e v="#N/A"/>
    <e v="#N/A"/>
    <x v="0"/>
    <x v="89"/>
    <m/>
    <s v="Last Sales 202004 :   ----  m.akhlis -- 01-Apr-2020 09:19:13"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92"/>
    <s v="  :  "/>
    <s v="081 (BEAUTY,HOME CARE AND CLEANING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s v="M8A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s v="M8ARS67"/>
    <x v="2"/>
    <s v="RS67"/>
    <s v="JABAR"/>
    <x v="1"/>
    <x v="2"/>
    <n v="960000000"/>
    <n v="0"/>
    <n v="960000000"/>
    <n v="31346"/>
    <n v="490310880.014"/>
    <n v="31503932"/>
    <n v="10.506"/>
    <n v="13.741"/>
    <n v="67373852.263999999"/>
    <n v="51.073999999999998"/>
    <n v="6.4249999999999998"/>
    <m/>
    <m/>
    <m/>
    <n v="0"/>
    <n v="0"/>
    <n v="0"/>
    <n v="0"/>
    <n v="0"/>
    <n v="31346"/>
    <n v="490310880.014"/>
    <n v="31503932"/>
    <n v="10.506"/>
    <n v="13.741"/>
    <n v="67373852.263999999"/>
    <n v="51.073999999999998"/>
    <n v="6.4249999999999998"/>
    <s v="'27-03-2020"/>
    <n v="100857600"/>
  </r>
  <r>
    <x v="6"/>
    <s v="M8AS002"/>
    <x v="3"/>
    <s v="S002"/>
    <s v="JBDTBK"/>
    <x v="2"/>
    <x v="3"/>
    <n v="450000000"/>
    <n v="0"/>
    <n v="450000000"/>
    <n v="28002"/>
    <n v="297666331.84299999"/>
    <n v="16612435"/>
    <n v="11.63"/>
    <n v="15.045999999999999"/>
    <n v="44786349.873000003"/>
    <n v="66.147999999999996"/>
    <n v="5.5810000000000004"/>
    <m/>
    <m/>
    <m/>
    <n v="0"/>
    <n v="0"/>
    <n v="0"/>
    <n v="0"/>
    <n v="0"/>
    <n v="28002"/>
    <n v="297666331.84299999"/>
    <n v="16612435"/>
    <n v="11.63"/>
    <n v="15.045999999999999"/>
    <n v="44786349.873000003"/>
    <n v="66.147999999999996"/>
    <n v="5.5810000000000004"/>
    <s v="'24-03-2020"/>
    <n v="52335000"/>
  </r>
  <r>
    <x v="6"/>
    <s v="M8AS010"/>
    <x v="3"/>
    <s v="S010"/>
    <s v="JBDTBK"/>
    <x v="3"/>
    <x v="4"/>
    <n v="490000000"/>
    <n v="0"/>
    <n v="490000000"/>
    <n v="43622"/>
    <n v="447054034.57200003"/>
    <n v="24287037"/>
    <n v="12.119"/>
    <n v="16.318999999999999"/>
    <n v="72955822.151999995"/>
    <n v="91.236000000000004"/>
    <n v="5.4329999999999998"/>
    <m/>
    <m/>
    <m/>
    <n v="0"/>
    <n v="0"/>
    <n v="0"/>
    <n v="0"/>
    <n v="0"/>
    <n v="43622"/>
    <n v="447054034.57200003"/>
    <n v="24287037"/>
    <n v="12.119"/>
    <n v="16.318999999999999"/>
    <n v="72955822.151999995"/>
    <n v="91.236000000000004"/>
    <n v="5.4329999999999998"/>
    <s v="'31-03-2020"/>
    <n v="59383100"/>
  </r>
  <r>
    <x v="6"/>
    <s v="M8AS011"/>
    <x v="3"/>
    <s v="S011"/>
    <s v="JBDTBK"/>
    <x v="4"/>
    <x v="5"/>
    <n v="419000000"/>
    <n v="0"/>
    <n v="419000000"/>
    <n v="32687"/>
    <n v="363608928.17799997"/>
    <n v="29695029"/>
    <n v="13.585000000000001"/>
    <n v="22.617000000000001"/>
    <n v="82238559.038000003"/>
    <n v="86.78"/>
    <n v="8.1669999999999998"/>
    <m/>
    <m/>
    <m/>
    <n v="0"/>
    <n v="0"/>
    <n v="0"/>
    <n v="0"/>
    <n v="0"/>
    <n v="32687"/>
    <n v="363608928.17799997"/>
    <n v="29695029"/>
    <n v="13.585000000000001"/>
    <n v="22.617000000000001"/>
    <n v="82238559.038000003"/>
    <n v="86.78"/>
    <n v="8.1669999999999998"/>
    <s v="'30-03-2020"/>
    <n v="56921150"/>
  </r>
  <r>
    <x v="6"/>
    <s v="M8AS013"/>
    <x v="3"/>
    <s v="S013"/>
    <s v="JBDTBK"/>
    <x v="5"/>
    <x v="6"/>
    <n v="398500000"/>
    <n v="0"/>
    <n v="398500000"/>
    <n v="41603"/>
    <n v="355390269.99299997"/>
    <n v="20556678"/>
    <n v="11.705"/>
    <n v="16.109000000000002"/>
    <n v="57248334.213"/>
    <n v="89.182000000000002"/>
    <n v="5.7839999999999998"/>
    <m/>
    <m/>
    <m/>
    <n v="0"/>
    <n v="0"/>
    <n v="0"/>
    <n v="0"/>
    <n v="0"/>
    <n v="41603"/>
    <n v="355390269.99299997"/>
    <n v="20556678"/>
    <n v="11.705"/>
    <n v="16.109000000000002"/>
    <n v="57248334.213"/>
    <n v="89.182000000000002"/>
    <n v="5.7839999999999998"/>
    <s v="'31-03-2020"/>
    <n v="46644425"/>
  </r>
  <r>
    <x v="6"/>
    <s v="M8AS014"/>
    <x v="3"/>
    <s v="S014"/>
    <s v="JBDTBK"/>
    <x v="6"/>
    <x v="7"/>
    <n v="730000000"/>
    <n v="0"/>
    <n v="730000000"/>
    <n v="58400"/>
    <n v="650615018.18700004"/>
    <n v="42782080"/>
    <n v="11.622999999999999"/>
    <n v="22.818999999999999"/>
    <n v="148462151.67699999"/>
    <n v="89.125"/>
    <n v="6.5759999999999996"/>
    <m/>
    <m/>
    <m/>
    <n v="0"/>
    <n v="0"/>
    <n v="0"/>
    <n v="0"/>
    <n v="0"/>
    <n v="58400"/>
    <n v="650615018.18700004"/>
    <n v="42782080"/>
    <n v="11.622999999999999"/>
    <n v="22.818999999999999"/>
    <n v="148462151.67699999"/>
    <n v="89.125"/>
    <n v="6.5759999999999996"/>
    <s v="'31-03-2020"/>
    <n v="84847899.999999985"/>
  </r>
  <r>
    <x v="6"/>
    <s v="M8AS015"/>
    <x v="3"/>
    <s v="S015"/>
    <s v="JBDTBK"/>
    <x v="7"/>
    <x v="8"/>
    <n v="620000000"/>
    <n v="0"/>
    <n v="620000000"/>
    <n v="47404"/>
    <n v="473929525.45599997"/>
    <n v="36824547"/>
    <n v="12.135999999999999"/>
    <n v="14.773"/>
    <n v="70015341.005999997"/>
    <n v="76.44"/>
    <n v="7.77"/>
    <m/>
    <m/>
    <m/>
    <n v="0"/>
    <n v="0"/>
    <n v="0"/>
    <n v="0"/>
    <n v="0"/>
    <n v="47404"/>
    <n v="473929525.45599997"/>
    <n v="36824547"/>
    <n v="12.135999999999999"/>
    <n v="14.773"/>
    <n v="70015341.005999997"/>
    <n v="76.44"/>
    <n v="7.77"/>
    <s v="'31-03-2020"/>
    <n v="75243200"/>
  </r>
  <r>
    <x v="6"/>
    <s v="M8AS020"/>
    <x v="3"/>
    <s v="S020"/>
    <s v="JBDTBK"/>
    <x v="8"/>
    <x v="9"/>
    <n v="420000000"/>
    <n v="0"/>
    <n v="420000000"/>
    <n v="29587"/>
    <n v="329876001.82099998"/>
    <n v="27133448"/>
    <n v="11.173999999999999"/>
    <n v="13.151999999999999"/>
    <n v="43384816.520999998"/>
    <n v="78.542000000000002"/>
    <n v="8.2249999999999996"/>
    <m/>
    <m/>
    <m/>
    <n v="0"/>
    <n v="0"/>
    <n v="0"/>
    <n v="0"/>
    <n v="0"/>
    <n v="29587"/>
    <n v="329876001.82099998"/>
    <n v="27133448"/>
    <n v="11.173999999999999"/>
    <n v="13.151999999999999"/>
    <n v="43384816.520999998"/>
    <n v="78.542000000000002"/>
    <n v="8.2249999999999996"/>
    <s v="'31-03-2020"/>
    <n v="46930800"/>
  </r>
  <r>
    <x v="6"/>
    <s v="M8AS021"/>
    <x v="3"/>
    <s v="S021"/>
    <s v="JBDTBK"/>
    <x v="9"/>
    <x v="10"/>
    <n v="330000000"/>
    <n v="0"/>
    <n v="330000000"/>
    <n v="32323"/>
    <n v="345295800.00700003"/>
    <n v="24223745"/>
    <n v="12.191000000000001"/>
    <n v="14.065"/>
    <n v="48567159.927000001"/>
    <n v="104.63500000000001"/>
    <n v="7.0149999999999997"/>
    <m/>
    <m/>
    <m/>
    <n v="0"/>
    <n v="0"/>
    <n v="0"/>
    <n v="0"/>
    <n v="0"/>
    <n v="32323"/>
    <n v="345295800.00700003"/>
    <n v="24223745"/>
    <n v="12.191000000000001"/>
    <n v="14.065"/>
    <n v="48567159.927000001"/>
    <n v="104.63500000000001"/>
    <n v="7.0149999999999997"/>
    <s v="'31-03-2020"/>
    <n v="40230300.000000007"/>
  </r>
  <r>
    <x v="6"/>
    <s v="M8AS022"/>
    <x v="3"/>
    <s v="S022"/>
    <s v="JBDTBK"/>
    <x v="10"/>
    <x v="11"/>
    <n v="577800000"/>
    <n v="0"/>
    <n v="577800000"/>
    <n v="40790"/>
    <n v="489709655.44999999"/>
    <n v="36729404"/>
    <n v="10.827"/>
    <n v="31.276"/>
    <n v="153159779.99000001"/>
    <n v="84.754000000000005"/>
    <n v="7.5"/>
    <m/>
    <m/>
    <m/>
    <n v="0"/>
    <n v="0"/>
    <n v="0"/>
    <n v="0"/>
    <n v="0"/>
    <n v="40790"/>
    <n v="489709655.44999999"/>
    <n v="36729404"/>
    <n v="10.827"/>
    <n v="31.276"/>
    <n v="153159779.99000001"/>
    <n v="84.754000000000005"/>
    <n v="7.5"/>
    <s v="'31-03-2020"/>
    <n v="62558406"/>
  </r>
  <r>
    <x v="6"/>
    <s v="M8AS026"/>
    <x v="3"/>
    <s v="S026"/>
    <s v="JBDTBK"/>
    <x v="11"/>
    <x v="12"/>
    <n v="209200000"/>
    <n v="0"/>
    <n v="209200000"/>
    <n v="13793"/>
    <n v="148687725.43900001"/>
    <n v="11270752"/>
    <n v="10.319000000000001"/>
    <n v="28.143999999999998"/>
    <n v="41846521.208999999"/>
    <n v="71.073999999999998"/>
    <n v="7.58"/>
    <m/>
    <m/>
    <m/>
    <n v="0"/>
    <n v="0"/>
    <n v="0"/>
    <n v="0"/>
    <n v="0"/>
    <n v="13793"/>
    <n v="148687725.43900001"/>
    <n v="11270752"/>
    <n v="10.319000000000001"/>
    <n v="28.143999999999998"/>
    <n v="41846521.208999999"/>
    <n v="71.073999999999998"/>
    <n v="7.58"/>
    <s v="'30-03-2020"/>
    <n v="21587348"/>
  </r>
  <r>
    <x v="6"/>
    <s v="M8AS029"/>
    <x v="3"/>
    <s v="S029"/>
    <s v="JBDTBK"/>
    <x v="12"/>
    <x v="13"/>
    <n v="670000000"/>
    <n v="0"/>
    <n v="670000000"/>
    <n v="43397"/>
    <n v="546156596.36000001"/>
    <n v="36679319"/>
    <n v="11.882"/>
    <n v="13.868"/>
    <n v="75738729.150000006"/>
    <n v="81.516000000000005"/>
    <n v="6.7160000000000002"/>
    <m/>
    <m/>
    <m/>
    <n v="0"/>
    <n v="0"/>
    <n v="0"/>
    <n v="0"/>
    <n v="0"/>
    <n v="43397"/>
    <n v="546156596.36000001"/>
    <n v="36679319"/>
    <n v="11.882"/>
    <n v="13.868"/>
    <n v="75738729.150000006"/>
    <n v="81.516000000000005"/>
    <n v="6.7160000000000002"/>
    <s v="'31-03-2020"/>
    <n v="79609400"/>
  </r>
  <r>
    <x v="6"/>
    <s v="M8AS031"/>
    <x v="3"/>
    <s v="S031"/>
    <s v="JBDTBK"/>
    <x v="13"/>
    <x v="14"/>
    <n v="140000000"/>
    <n v="0"/>
    <n v="140000000"/>
    <n v="15248"/>
    <n v="146684983.64399999"/>
    <n v="7985518"/>
    <n v="11.295999999999999"/>
    <n v="18.103000000000002"/>
    <n v="26554310.914000001"/>
    <n v="104.77500000000001"/>
    <n v="5.444"/>
    <m/>
    <m/>
    <m/>
    <n v="0"/>
    <n v="0"/>
    <n v="0"/>
    <n v="0"/>
    <n v="0"/>
    <n v="15248"/>
    <n v="146684983.64399999"/>
    <n v="7985518"/>
    <n v="11.295999999999999"/>
    <n v="18.103000000000002"/>
    <n v="26554310.914000001"/>
    <n v="104.77500000000001"/>
    <n v="5.444"/>
    <s v="'31-03-2020"/>
    <n v="15814400"/>
  </r>
  <r>
    <x v="6"/>
    <s v="M8AS032"/>
    <x v="3"/>
    <s v="S032"/>
    <s v="JBDTBK"/>
    <x v="14"/>
    <x v="15"/>
    <n v="340000000"/>
    <n v="0"/>
    <n v="340000000"/>
    <n v="34884"/>
    <n v="360336925.44199997"/>
    <n v="15035982"/>
    <n v="14.291"/>
    <n v="19.052"/>
    <n v="68652821.351999998"/>
    <n v="105.98099999999999"/>
    <n v="4.173"/>
    <m/>
    <m/>
    <m/>
    <n v="0"/>
    <n v="0"/>
    <n v="0"/>
    <n v="0"/>
    <n v="0"/>
    <n v="34884"/>
    <n v="360336925.44199997"/>
    <n v="15035982"/>
    <n v="14.291"/>
    <n v="19.052"/>
    <n v="68652821.351999998"/>
    <n v="105.98099999999999"/>
    <n v="4.173"/>
    <s v="'31-03-2020"/>
    <n v="48589400"/>
  </r>
  <r>
    <x v="6"/>
    <s v="M8AS033"/>
    <x v="3"/>
    <s v="S033"/>
    <s v="JBDTBK"/>
    <x v="15"/>
    <x v="16"/>
    <n v="310000000"/>
    <n v="0"/>
    <n v="310000000"/>
    <n v="21932"/>
    <n v="268215662.71700001"/>
    <n v="21423096"/>
    <n v="11.782"/>
    <n v="13.721"/>
    <n v="36801589.137000002"/>
    <n v="86.521000000000001"/>
    <n v="7.9870000000000001"/>
    <n v="0"/>
    <n v="0"/>
    <n v="0"/>
    <n v="0"/>
    <n v="0"/>
    <n v="0"/>
    <n v="0"/>
    <n v="0"/>
    <n v="21932"/>
    <n v="268215662.71700001"/>
    <n v="21423096"/>
    <n v="11.782"/>
    <n v="13.721"/>
    <n v="36801589.137000002"/>
    <n v="86.521000000000001"/>
    <n v="7.9870000000000001"/>
    <s v="'31-03-2020"/>
    <n v="36524200"/>
  </r>
  <r>
    <x v="6"/>
    <s v="M8AS034"/>
    <x v="2"/>
    <s v="S034"/>
    <s v="JBDTBK"/>
    <x v="16"/>
    <x v="17"/>
    <n v="520000000"/>
    <n v="0"/>
    <n v="520000000"/>
    <n v="47214"/>
    <n v="518391740.91600001"/>
    <n v="37356585"/>
    <n v="11.334"/>
    <n v="18.204999999999998"/>
    <n v="94374481.025999993"/>
    <n v="99.691000000000003"/>
    <n v="7.2060000000000004"/>
    <m/>
    <m/>
    <m/>
    <n v="0"/>
    <n v="0"/>
    <n v="0"/>
    <n v="0"/>
    <n v="0"/>
    <n v="47214"/>
    <n v="518391740.91600001"/>
    <n v="37356585"/>
    <n v="11.334"/>
    <n v="18.204999999999998"/>
    <n v="94374481.025999993"/>
    <n v="99.691000000000003"/>
    <n v="7.2060000000000004"/>
    <s v="'31-03-2020"/>
    <n v="58936800"/>
  </r>
  <r>
    <x v="6"/>
    <s v="M8AS035"/>
    <x v="2"/>
    <s v="S035"/>
    <s v="JBDTBK"/>
    <x v="17"/>
    <x v="18"/>
    <n v="450000000"/>
    <n v="0"/>
    <n v="450000000"/>
    <n v="30149"/>
    <n v="368336579.10000002"/>
    <n v="28750663"/>
    <n v="12.234999999999999"/>
    <n v="35.043999999999997"/>
    <n v="129080087.20999999"/>
    <n v="81.852999999999994"/>
    <n v="7.806"/>
    <m/>
    <m/>
    <m/>
    <n v="0"/>
    <n v="0"/>
    <n v="0"/>
    <n v="0"/>
    <n v="0"/>
    <n v="30149"/>
    <n v="368336579.10000002"/>
    <n v="28750663"/>
    <n v="12.234999999999999"/>
    <n v="35.043999999999997"/>
    <n v="129080087.20999999"/>
    <n v="81.852999999999994"/>
    <n v="7.806"/>
    <s v="'31-03-2020"/>
    <n v="55057500"/>
  </r>
  <r>
    <x v="6"/>
    <s v="M8AS036"/>
    <x v="3"/>
    <s v="S036"/>
    <s v="JBDTBK"/>
    <x v="18"/>
    <x v="19"/>
    <n v="150000000"/>
    <n v="0"/>
    <n v="150000000"/>
    <n v="13251"/>
    <n v="164167945.449"/>
    <n v="14186260"/>
    <n v="10.585000000000001"/>
    <n v="35.340000000000003"/>
    <n v="58017541.729000002"/>
    <n v="109.44499999999999"/>
    <n v="8.641"/>
    <m/>
    <m/>
    <m/>
    <n v="0"/>
    <n v="0"/>
    <n v="0"/>
    <n v="0"/>
    <n v="0"/>
    <n v="13251"/>
    <n v="164167945.449"/>
    <n v="14186260"/>
    <n v="10.585000000000001"/>
    <n v="35.340000000000003"/>
    <n v="58017541.729000002"/>
    <n v="109.44499999999999"/>
    <n v="8.641"/>
    <s v="'31-03-2020"/>
    <n v="15877500.000000002"/>
  </r>
  <r>
    <x v="6"/>
    <s v="M8AS037"/>
    <x v="2"/>
    <s v="S037"/>
    <s v="JBDTBK"/>
    <x v="19"/>
    <x v="20"/>
    <n v="510000000"/>
    <n v="0"/>
    <n v="510000000"/>
    <n v="35166"/>
    <n v="321718144.55500001"/>
    <n v="16941216"/>
    <n v="10.465"/>
    <n v="16.524000000000001"/>
    <n v="53161092.284999996"/>
    <n v="63.082000000000001"/>
    <n v="5.266"/>
    <m/>
    <m/>
    <m/>
    <n v="0"/>
    <n v="0"/>
    <n v="0"/>
    <n v="0"/>
    <n v="0"/>
    <n v="35166"/>
    <n v="321718144.55500001"/>
    <n v="16941216"/>
    <n v="10.465"/>
    <n v="16.524000000000001"/>
    <n v="53161092.284999996"/>
    <n v="63.082000000000001"/>
    <n v="5.266"/>
    <s v="'31-03-2020"/>
    <n v="53371500"/>
  </r>
  <r>
    <x v="6"/>
    <s v="M8AS038"/>
    <x v="3"/>
    <s v="S038"/>
    <s v="JBDTBK"/>
    <x v="20"/>
    <x v="21"/>
    <n v="190000000"/>
    <n v="0"/>
    <n v="190000000"/>
    <n v="18858"/>
    <n v="180781159.09599999"/>
    <n v="8760025"/>
    <n v="11.83"/>
    <n v="18.684000000000001"/>
    <n v="33777648.185999997"/>
    <n v="95.147999999999996"/>
    <n v="4.8460000000000001"/>
    <m/>
    <m/>
    <m/>
    <n v="0"/>
    <n v="0"/>
    <n v="0"/>
    <n v="0"/>
    <n v="0"/>
    <n v="18858"/>
    <n v="180781159.09599999"/>
    <n v="8760025"/>
    <n v="11.83"/>
    <n v="18.684000000000001"/>
    <n v="33777648.185999997"/>
    <n v="95.147999999999996"/>
    <n v="4.8460000000000001"/>
    <s v="'31-03-2020"/>
    <n v="22477000"/>
  </r>
  <r>
    <x v="6"/>
    <s v="M8AS039"/>
    <x v="3"/>
    <s v="S039"/>
    <s v="JATENG"/>
    <x v="21"/>
    <x v="22"/>
    <n v="250000000"/>
    <n v="0"/>
    <n v="250000000"/>
    <n v="14115"/>
    <n v="168784287.27000001"/>
    <n v="14571009"/>
    <n v="10.693"/>
    <n v="12.058"/>
    <n v="20351755.02"/>
    <n v="67.513999999999996"/>
    <n v="8.6329999999999991"/>
    <m/>
    <m/>
    <m/>
    <n v="0"/>
    <n v="0"/>
    <n v="0"/>
    <n v="0"/>
    <n v="0"/>
    <n v="14115"/>
    <n v="168784287.27000001"/>
    <n v="14571009"/>
    <n v="10.693"/>
    <n v="12.058"/>
    <n v="20351755.02"/>
    <n v="67.513999999999996"/>
    <n v="8.6329999999999991"/>
    <s v="'31-03-2020"/>
    <n v="26732500"/>
  </r>
  <r>
    <x v="6"/>
    <s v="M8AS040"/>
    <x v="2"/>
    <s v="S040"/>
    <s v="JBDTBK"/>
    <x v="22"/>
    <x v="23"/>
    <n v="560000000"/>
    <n v="0"/>
    <n v="560000000"/>
    <n v="40735"/>
    <n v="497994520.01899999"/>
    <n v="28472378"/>
    <n v="12.125"/>
    <n v="16.428999999999998"/>
    <n v="81816907.899000004"/>
    <n v="88.927999999999997"/>
    <n v="5.7169999999999996"/>
    <n v="23"/>
    <n v="507272.72600000002"/>
    <n v="0"/>
    <n v="0"/>
    <n v="25"/>
    <n v="126818.186"/>
    <n v="0"/>
    <n v="0"/>
    <n v="40758"/>
    <n v="498501792.745"/>
    <n v="28472378"/>
    <n v="12.125"/>
    <n v="16.437999999999999"/>
    <n v="81943726.084999993"/>
    <n v="89.018000000000001"/>
    <n v="5.7119999999999997"/>
    <s v="'31-03-2020"/>
    <n v="67900000"/>
  </r>
  <r>
    <x v="6"/>
    <s v="M8AS043"/>
    <x v="3"/>
    <s v="S043"/>
    <s v="JBDTBK"/>
    <x v="23"/>
    <x v="24"/>
    <n v="325700000"/>
    <n v="0"/>
    <n v="325700000"/>
    <n v="25861"/>
    <n v="262754068.18700001"/>
    <n v="20495450"/>
    <n v="10.882"/>
    <n v="14.522"/>
    <n v="38156702.997000001"/>
    <n v="80.674000000000007"/>
    <n v="7.8"/>
    <m/>
    <m/>
    <m/>
    <n v="0"/>
    <n v="0"/>
    <n v="0"/>
    <n v="0"/>
    <n v="0"/>
    <n v="25861"/>
    <n v="262754068.18700001"/>
    <n v="20495450"/>
    <n v="10.882"/>
    <n v="14.522"/>
    <n v="38156702.997000001"/>
    <n v="80.674000000000007"/>
    <n v="7.8"/>
    <s v="'31-03-2020"/>
    <n v="35442674"/>
  </r>
  <r>
    <x v="6"/>
    <s v="M8AS047"/>
    <x v="2"/>
    <s v="S047"/>
    <s v="JBDTBK"/>
    <x v="24"/>
    <x v="25"/>
    <n v="740000000"/>
    <n v="0"/>
    <n v="740000000"/>
    <n v="63171"/>
    <n v="745558439.08599997"/>
    <n v="49349017"/>
    <n v="12.047000000000001"/>
    <n v="15.363"/>
    <n v="114538770.176"/>
    <n v="100.751"/>
    <n v="6.6189999999999998"/>
    <m/>
    <m/>
    <m/>
    <n v="0"/>
    <n v="0"/>
    <n v="0"/>
    <n v="0"/>
    <n v="0"/>
    <n v="63171"/>
    <n v="745558439.08599997"/>
    <n v="49349017"/>
    <n v="12.047000000000001"/>
    <n v="15.363"/>
    <n v="114538770.176"/>
    <n v="100.751"/>
    <n v="6.6189999999999998"/>
    <s v="'31-03-2020"/>
    <n v="89147800"/>
  </r>
  <r>
    <x v="6"/>
    <s v="M8AS049"/>
    <x v="2"/>
    <s v="S049"/>
    <s v="JBDTBK"/>
    <x v="25"/>
    <x v="26"/>
    <n v="272900000"/>
    <n v="0"/>
    <n v="272900000"/>
    <n v="22607"/>
    <n v="238482396.36000001"/>
    <n v="15770914"/>
    <n v="9.3089999999999993"/>
    <n v="16.891999999999999"/>
    <n v="40283543.189999998"/>
    <n v="87.388000000000005"/>
    <n v="6.6130000000000004"/>
    <m/>
    <m/>
    <m/>
    <n v="0"/>
    <n v="0"/>
    <n v="0"/>
    <n v="0"/>
    <n v="0"/>
    <n v="22607"/>
    <n v="238482396.36000001"/>
    <n v="15770914"/>
    <n v="9.3089999999999993"/>
    <n v="16.891999999999999"/>
    <n v="40283543.189999998"/>
    <n v="87.388000000000005"/>
    <n v="6.6130000000000004"/>
    <s v="'31-03-2020"/>
    <n v="25404261"/>
  </r>
  <r>
    <x v="6"/>
    <s v="M8AS068"/>
    <x v="3"/>
    <s v="S068"/>
    <s v="JBDTBK"/>
    <x v="26"/>
    <x v="27"/>
    <n v="180000000"/>
    <n v="0"/>
    <n v="180000000"/>
    <n v="12083"/>
    <n v="120535420.911"/>
    <n v="10021637"/>
    <n v="11.558999999999999"/>
    <n v="15.731"/>
    <n v="18961442.601"/>
    <n v="66.963999999999999"/>
    <n v="8.3140000000000001"/>
    <m/>
    <m/>
    <m/>
    <n v="0"/>
    <n v="0"/>
    <n v="0"/>
    <n v="0"/>
    <n v="0"/>
    <n v="12083"/>
    <n v="120535420.911"/>
    <n v="10021637"/>
    <n v="11.558999999999999"/>
    <n v="15.731"/>
    <n v="18961442.601"/>
    <n v="66.963999999999999"/>
    <n v="8.3140000000000001"/>
    <s v="'30-03-2020"/>
    <n v="20806199.999999996"/>
  </r>
  <r>
    <x v="6"/>
    <s v="M8AS071"/>
    <x v="2"/>
    <s v="S071"/>
    <s v="JBDTBK"/>
    <x v="27"/>
    <x v="28"/>
    <n v="673100000"/>
    <n v="0"/>
    <n v="673100000"/>
    <n v="44829"/>
    <n v="505357661.81400001"/>
    <n v="37284622"/>
    <n v="9.8140000000000001"/>
    <n v="23.599"/>
    <n v="119258964.574"/>
    <n v="75.078999999999994"/>
    <n v="7.3780000000000001"/>
    <m/>
    <m/>
    <m/>
    <n v="0"/>
    <n v="0"/>
    <n v="0"/>
    <n v="0"/>
    <n v="0"/>
    <n v="44829"/>
    <n v="505357661.81400001"/>
    <n v="37284622"/>
    <n v="9.8140000000000001"/>
    <n v="23.599"/>
    <n v="119258964.574"/>
    <n v="75.078999999999994"/>
    <n v="7.3780000000000001"/>
    <s v="'27-03-2020"/>
    <n v="66058034"/>
  </r>
  <r>
    <x v="6"/>
    <s v="M8AS074"/>
    <x v="2"/>
    <s v="S074"/>
    <s v="JABAR"/>
    <x v="28"/>
    <x v="29"/>
    <n v="440000000"/>
    <n v="0"/>
    <n v="440000000"/>
    <n v="28561"/>
    <n v="275536630.88300002"/>
    <n v="13073806"/>
    <n v="13.615"/>
    <n v="17.86"/>
    <n v="49210376.133000001"/>
    <n v="62.622"/>
    <n v="4.7450000000000001"/>
    <m/>
    <m/>
    <m/>
    <n v="0"/>
    <n v="0"/>
    <n v="0"/>
    <n v="0"/>
    <n v="0"/>
    <n v="28561"/>
    <n v="275536630.88300002"/>
    <n v="13073806"/>
    <n v="13.615"/>
    <n v="17.86"/>
    <n v="49210376.133000001"/>
    <n v="62.622"/>
    <n v="4.7450000000000001"/>
    <s v="'31-03-2020"/>
    <n v="59906000"/>
  </r>
  <r>
    <x v="6"/>
    <s v="M8AS075"/>
    <x v="2"/>
    <s v="S075"/>
    <s v="JABAR"/>
    <x v="29"/>
    <x v="30"/>
    <n v="460000000"/>
    <n v="0"/>
    <n v="460000000"/>
    <n v="28866"/>
    <n v="338235029.11000001"/>
    <n v="29774868"/>
    <n v="10.504"/>
    <n v="13.166"/>
    <n v="44532528.740000002"/>
    <n v="73.528999999999996"/>
    <n v="8.8030000000000008"/>
    <m/>
    <m/>
    <m/>
    <n v="0"/>
    <n v="0"/>
    <n v="0"/>
    <n v="0"/>
    <n v="0"/>
    <n v="28866"/>
    <n v="338235029.11000001"/>
    <n v="29774868"/>
    <n v="10.504"/>
    <n v="13.166"/>
    <n v="44532528.740000002"/>
    <n v="73.528999999999996"/>
    <n v="8.8030000000000008"/>
    <s v="'31-03-2020"/>
    <n v="48318400"/>
  </r>
  <r>
    <x v="6"/>
    <s v="M8AS102"/>
    <x v="3"/>
    <s v="S102"/>
    <s v="JBDTBK"/>
    <x v="30"/>
    <x v="31"/>
    <n v="860000000"/>
    <n v="0"/>
    <n v="860000000"/>
    <n v="74727"/>
    <n v="714174381.80400002"/>
    <n v="40287330"/>
    <n v="12.301"/>
    <n v="18.216000000000001"/>
    <n v="130091641.704"/>
    <n v="83.043999999999997"/>
    <n v="5.641"/>
    <m/>
    <m/>
    <m/>
    <n v="0"/>
    <n v="0"/>
    <n v="0"/>
    <n v="0"/>
    <n v="0"/>
    <n v="74727"/>
    <n v="714174381.80400002"/>
    <n v="40287330"/>
    <n v="12.301"/>
    <n v="18.216000000000001"/>
    <n v="130091641.704"/>
    <n v="83.043999999999997"/>
    <n v="5.641"/>
    <s v="'31-03-2020"/>
    <n v="105788600"/>
  </r>
  <r>
    <x v="6"/>
    <s v="M8AS105"/>
    <x v="2"/>
    <s v="S105"/>
    <s v="JBDTBK"/>
    <x v="31"/>
    <x v="32"/>
    <n v="490000000"/>
    <n v="0"/>
    <n v="490000000"/>
    <n v="28847"/>
    <n v="340208500.89399999"/>
    <n v="26934099"/>
    <n v="10.58"/>
    <n v="14.467000000000001"/>
    <n v="49216583.294"/>
    <n v="69.430000000000007"/>
    <n v="7.9169999999999998"/>
    <m/>
    <m/>
    <m/>
    <n v="0"/>
    <n v="0"/>
    <n v="0"/>
    <n v="0"/>
    <n v="0"/>
    <n v="28847"/>
    <n v="340208500.89399999"/>
    <n v="26934099"/>
    <n v="10.58"/>
    <n v="14.467000000000001"/>
    <n v="49216583.294"/>
    <n v="69.430000000000007"/>
    <n v="7.9169999999999998"/>
    <s v="'31-03-2020"/>
    <n v="51842000"/>
  </r>
  <r>
    <x v="6"/>
    <s v="M8AS107"/>
    <x v="3"/>
    <s v="S107"/>
    <s v="JBDTBK"/>
    <x v="32"/>
    <x v="33"/>
    <n v="220800000"/>
    <n v="0"/>
    <n v="220800000"/>
    <n v="12386"/>
    <n v="172247161.82100001"/>
    <n v="17321222"/>
    <n v="11.311"/>
    <n v="41.515999999999998"/>
    <n v="71510435.150999993"/>
    <n v="78.010000000000005"/>
    <n v="10.055999999999999"/>
    <m/>
    <m/>
    <m/>
    <n v="0"/>
    <n v="0"/>
    <n v="0"/>
    <n v="0"/>
    <n v="0"/>
    <n v="12386"/>
    <n v="172247161.82100001"/>
    <n v="17321222"/>
    <n v="11.311"/>
    <n v="41.515999999999998"/>
    <n v="71510435.150999993"/>
    <n v="78.010000000000005"/>
    <n v="10.055999999999999"/>
    <s v="'30-03-2020"/>
    <n v="24974688"/>
  </r>
  <r>
    <x v="6"/>
    <s v="M8AS109"/>
    <x v="3"/>
    <s v="S109"/>
    <s v="JBDTBK"/>
    <x v="33"/>
    <x v="34"/>
    <n v="150000000"/>
    <n v="0"/>
    <n v="150000000"/>
    <n v="8477"/>
    <n v="76182131.827999994"/>
    <n v="5093830"/>
    <n v="12.073"/>
    <n v="16.239000000000001"/>
    <n v="12371563.187999999"/>
    <n v="50.787999999999997"/>
    <n v="6.6859999999999999"/>
    <m/>
    <m/>
    <m/>
    <n v="0"/>
    <n v="0"/>
    <n v="0"/>
    <n v="0"/>
    <n v="0"/>
    <n v="8477"/>
    <n v="76182131.827999994"/>
    <n v="5093830"/>
    <n v="12.073"/>
    <n v="16.239000000000001"/>
    <n v="12371563.187999999"/>
    <n v="50.787999999999997"/>
    <n v="6.6859999999999999"/>
    <s v="'30-03-2020"/>
    <n v="18109500"/>
  </r>
  <r>
    <x v="6"/>
    <s v="M8AS114"/>
    <x v="2"/>
    <s v="S114"/>
    <s v="JBDTBK"/>
    <x v="34"/>
    <x v="35"/>
    <n v="259300000"/>
    <n v="0"/>
    <n v="259300000"/>
    <n v="17941"/>
    <n v="211267940.933"/>
    <n v="16761765"/>
    <n v="13.839"/>
    <n v="13.881"/>
    <n v="29325219.072999999"/>
    <n v="81.475999999999999"/>
    <n v="7.9340000000000002"/>
    <m/>
    <m/>
    <m/>
    <n v="0"/>
    <n v="0"/>
    <n v="0"/>
    <n v="0"/>
    <n v="0"/>
    <n v="17941"/>
    <n v="211267940.933"/>
    <n v="16761765"/>
    <n v="13.839"/>
    <n v="13.881"/>
    <n v="29325219.072999999"/>
    <n v="81.475999999999999"/>
    <n v="7.9340000000000002"/>
    <s v="'30-03-2020"/>
    <n v="35884527"/>
  </r>
  <r>
    <x v="6"/>
    <s v="M8AS121"/>
    <x v="2"/>
    <s v="S121"/>
    <s v="JBDTBK"/>
    <x v="35"/>
    <x v="36"/>
    <n v="137000000"/>
    <n v="0"/>
    <n v="137000000"/>
    <n v="8373"/>
    <n v="94391070"/>
    <n v="6826323"/>
    <n v="11.311"/>
    <n v="17.265000000000001"/>
    <n v="16296655.01"/>
    <n v="68.899000000000001"/>
    <n v="7.2320000000000002"/>
    <m/>
    <m/>
    <m/>
    <n v="0"/>
    <n v="0"/>
    <n v="0"/>
    <n v="0"/>
    <n v="0"/>
    <n v="8373"/>
    <n v="94391070"/>
    <n v="6826323"/>
    <n v="11.311"/>
    <n v="17.265000000000001"/>
    <n v="16296655.01"/>
    <n v="68.899000000000001"/>
    <n v="7.2320000000000002"/>
    <s v="'30-03-2020"/>
    <n v="15496070"/>
  </r>
  <r>
    <x v="6"/>
    <s v="M8AS124"/>
    <x v="2"/>
    <s v="S124"/>
    <s v="JBDTBK"/>
    <x v="36"/>
    <x v="37"/>
    <n v="130000000"/>
    <n v="0"/>
    <n v="130000000"/>
    <n v="12178"/>
    <n v="122065553.64"/>
    <n v="6921391"/>
    <n v="10.048"/>
    <n v="15.387"/>
    <n v="18782129.239999998"/>
    <n v="93.897000000000006"/>
    <n v="5.67"/>
    <m/>
    <m/>
    <m/>
    <n v="0"/>
    <n v="0"/>
    <n v="0"/>
    <n v="0"/>
    <n v="0"/>
    <n v="12178"/>
    <n v="122065553.64"/>
    <n v="6921391"/>
    <n v="10.048"/>
    <n v="15.387"/>
    <n v="18782129.239999998"/>
    <n v="93.897000000000006"/>
    <n v="5.67"/>
    <s v="'31-03-2020"/>
    <n v="13062400"/>
  </r>
  <r>
    <x v="6"/>
    <s v="M8AS125"/>
    <x v="2"/>
    <s v="S125"/>
    <s v="JBDTBK"/>
    <x v="37"/>
    <x v="38"/>
    <n v="710000000"/>
    <n v="0"/>
    <n v="710000000"/>
    <n v="120922"/>
    <n v="694412961.81099999"/>
    <n v="28974872"/>
    <n v="12.577"/>
    <n v="27.655999999999999"/>
    <n v="192048597.91100001"/>
    <n v="97.805000000000007"/>
    <n v="4.173"/>
    <n v="4"/>
    <n v="194318.18100000001"/>
    <n v="13750"/>
    <n v="0"/>
    <n v="25"/>
    <n v="48580.000999999997"/>
    <n v="0"/>
    <n v="7.0759999999999996"/>
    <n v="120926"/>
    <n v="694607279.99199998"/>
    <n v="28988622"/>
    <n v="12.577"/>
    <n v="27.655999999999999"/>
    <n v="192097177.912"/>
    <n v="97.831999999999994"/>
    <n v="4.173"/>
    <s v="'31-03-2020"/>
    <n v="89296700"/>
  </r>
  <r>
    <x v="6"/>
    <s v="M8AS136"/>
    <x v="3"/>
    <s v="S136"/>
    <s v="JABAR"/>
    <x v="38"/>
    <x v="39"/>
    <n v="32600000"/>
    <n v="0"/>
    <n v="32600000"/>
    <n v="2203"/>
    <n v="22376349.088"/>
    <n v="1587341"/>
    <n v="9.0079999999999991"/>
    <n v="32.655000000000001"/>
    <n v="7306897.1279999996"/>
    <n v="68.638999999999996"/>
    <n v="7.0940000000000003"/>
    <m/>
    <m/>
    <m/>
    <n v="0"/>
    <n v="0"/>
    <n v="0"/>
    <n v="0"/>
    <n v="0"/>
    <n v="2203"/>
    <n v="22376349.088"/>
    <n v="1587341"/>
    <n v="9.0079999999999991"/>
    <n v="32.655000000000001"/>
    <n v="7306897.1279999996"/>
    <n v="68.638999999999996"/>
    <n v="7.0940000000000003"/>
    <s v="'30-03-2020"/>
    <n v="2936608"/>
  </r>
  <r>
    <x v="6"/>
    <s v="M8AS999"/>
    <x v="3"/>
    <s v="S999"/>
    <s v="TRADER"/>
    <x v="84"/>
    <x v="94"/>
    <n v="1320000000"/>
    <n v="0"/>
    <n v="1320000000"/>
    <n v="115200"/>
    <n v="266181552"/>
    <n v="0"/>
    <n v="2.222"/>
    <n v="2.5339999999999998"/>
    <n v="6745392"/>
    <n v="20.164999999999999"/>
    <n v="0"/>
    <m/>
    <m/>
    <m/>
    <n v="0"/>
    <n v="0"/>
    <n v="0"/>
    <n v="0"/>
    <n v="0"/>
    <n v="115200"/>
    <n v="266181552"/>
    <n v="0"/>
    <n v="2.222"/>
    <n v="2.5339999999999998"/>
    <n v="6745392"/>
    <n v="20.164999999999999"/>
    <n v="0"/>
    <s v="'16-03-2020"/>
    <n v="29330400"/>
  </r>
  <r>
    <x v="6"/>
    <e v="#N/A"/>
    <x v="0"/>
    <e v="#N/A"/>
    <e v="#N/A"/>
    <x v="0"/>
    <x v="40"/>
    <n v="17095900000"/>
    <n v="0"/>
    <n v="17095900000"/>
    <n v="1341738"/>
    <n v="13133679965.698"/>
    <n v="858259625"/>
    <n v="10.881"/>
    <n v="18.783999999999999"/>
    <n v="2467003093.888"/>
    <n v="76.823999999999998"/>
    <n v="6.5350000000000001"/>
    <n v="27"/>
    <n v="701590.90700000001"/>
    <n v="13750"/>
    <n v="0"/>
    <n v="25"/>
    <n v="175398.18700000001"/>
    <n v="0"/>
    <n v="1.96"/>
    <n v="1341765"/>
    <n v="13134381556.605"/>
    <n v="858273375"/>
    <n v="10.881"/>
    <n v="18.783999999999999"/>
    <n v="2467178492.0749998"/>
    <n v="76.828000000000003"/>
    <n v="6.5350000000000001"/>
    <m/>
    <n v="1860204879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s v="M8AS046"/>
    <x v="3"/>
    <s v="S046"/>
    <s v="JABAR"/>
    <x v="39"/>
    <x v="42"/>
    <n v="170000000"/>
    <n v="0"/>
    <n v="170000000"/>
    <n v="9078"/>
    <n v="92812623.633000001"/>
    <n v="6226689"/>
    <n v="11.48"/>
    <n v="15.324"/>
    <n v="14222516.722999999"/>
    <n v="54.595999999999997"/>
    <n v="6.7089999999999996"/>
    <m/>
    <m/>
    <m/>
    <n v="0"/>
    <n v="0"/>
    <n v="0"/>
    <n v="0"/>
    <n v="0"/>
    <n v="9078"/>
    <n v="92812623.633000001"/>
    <n v="6226689"/>
    <n v="11.48"/>
    <n v="15.324"/>
    <n v="14222516.722999999"/>
    <n v="54.595999999999997"/>
    <n v="6.7089999999999996"/>
    <s v="'30-03-2020"/>
    <n v="19516000"/>
  </r>
  <r>
    <x v="6"/>
    <s v="M8AS061"/>
    <x v="2"/>
    <s v="S061"/>
    <s v="NTT"/>
    <x v="40"/>
    <x v="43"/>
    <n v="560000000"/>
    <n v="0"/>
    <n v="560000000"/>
    <n v="46732"/>
    <n v="541052940.92200005"/>
    <n v="46036876"/>
    <n v="14.416"/>
    <n v="15.801"/>
    <n v="85490039.942000002"/>
    <n v="96.617000000000004"/>
    <n v="8.5090000000000003"/>
    <m/>
    <m/>
    <m/>
    <n v="0"/>
    <n v="0"/>
    <n v="0"/>
    <n v="0"/>
    <n v="0"/>
    <n v="46732"/>
    <n v="541052940.92200005"/>
    <n v="46036876"/>
    <n v="14.416"/>
    <n v="15.801"/>
    <n v="85490039.942000002"/>
    <n v="96.617000000000004"/>
    <n v="8.5090000000000003"/>
    <s v="'31-03-2020"/>
    <n v="80729600"/>
  </r>
  <r>
    <x v="6"/>
    <s v="M8AS082"/>
    <x v="3"/>
    <s v="S082"/>
    <s v="BALI"/>
    <x v="41"/>
    <x v="44"/>
    <n v="781800000"/>
    <n v="0"/>
    <n v="781800000"/>
    <n v="70300"/>
    <n v="718622481.829"/>
    <n v="46170170"/>
    <n v="10.786"/>
    <n v="14.063000000000001"/>
    <n v="101060367.559"/>
    <n v="91.918999999999997"/>
    <n v="6.4249999999999998"/>
    <m/>
    <m/>
    <m/>
    <n v="0"/>
    <n v="0"/>
    <n v="0"/>
    <n v="0"/>
    <n v="0"/>
    <n v="70300"/>
    <n v="718622481.829"/>
    <n v="46170170"/>
    <n v="10.786"/>
    <n v="14.063000000000001"/>
    <n v="101060367.559"/>
    <n v="91.918999999999997"/>
    <n v="6.4249999999999998"/>
    <s v="'31-03-2020"/>
    <n v="84324948"/>
  </r>
  <r>
    <x v="6"/>
    <s v="M8AS083"/>
    <x v="3"/>
    <s v="S083"/>
    <s v="JATIM"/>
    <x v="42"/>
    <x v="45"/>
    <n v="140000000"/>
    <n v="0"/>
    <n v="140000000"/>
    <n v="10550"/>
    <n v="116974491.816"/>
    <n v="5908859"/>
    <n v="11.776"/>
    <n v="16.870999999999999"/>
    <n v="19735348.965999998"/>
    <n v="83.552999999999997"/>
    <n v="5.0510000000000002"/>
    <m/>
    <m/>
    <m/>
    <n v="0"/>
    <n v="0"/>
    <n v="0"/>
    <n v="0"/>
    <n v="0"/>
    <n v="10550"/>
    <n v="116974491.816"/>
    <n v="5908859"/>
    <n v="11.776"/>
    <n v="16.870999999999999"/>
    <n v="19735348.965999998"/>
    <n v="83.552999999999997"/>
    <n v="5.0510000000000002"/>
    <s v="'31-03-2020"/>
    <n v="16486400"/>
  </r>
  <r>
    <x v="6"/>
    <s v="M8AS097"/>
    <x v="3"/>
    <s v="S097"/>
    <s v="JABAR"/>
    <x v="43"/>
    <x v="46"/>
    <n v="100000000"/>
    <n v="0"/>
    <n v="100000000"/>
    <n v="7843"/>
    <n v="98816957.260000005"/>
    <n v="9931897"/>
    <n v="10.173999999999999"/>
    <n v="13.076000000000001"/>
    <n v="12921060.77"/>
    <n v="98.816999999999993"/>
    <n v="10.051"/>
    <m/>
    <m/>
    <m/>
    <n v="0"/>
    <n v="0"/>
    <n v="0"/>
    <n v="0"/>
    <n v="0"/>
    <n v="7843"/>
    <n v="98816957.260000005"/>
    <n v="9931897"/>
    <n v="10.173999999999999"/>
    <n v="13.076000000000001"/>
    <n v="12921060.77"/>
    <n v="98.816999999999993"/>
    <n v="10.051"/>
    <s v="'30-03-2020"/>
    <n v="10174000"/>
  </r>
  <r>
    <x v="6"/>
    <s v="M8AS099"/>
    <x v="2"/>
    <s v="S099"/>
    <s v="JABAR"/>
    <x v="44"/>
    <x v="47"/>
    <n v="680000000"/>
    <n v="0"/>
    <n v="680000000"/>
    <n v="49732"/>
    <n v="664073088.19500005"/>
    <n v="57424403"/>
    <n v="10.955"/>
    <n v="18.417999999999999"/>
    <n v="122310962.755"/>
    <n v="97.658000000000001"/>
    <n v="8.6470000000000002"/>
    <m/>
    <m/>
    <m/>
    <n v="0"/>
    <n v="0"/>
    <n v="0"/>
    <n v="0"/>
    <n v="0"/>
    <n v="49732"/>
    <n v="664073088.19500005"/>
    <n v="57424403"/>
    <n v="10.955"/>
    <n v="18.417999999999999"/>
    <n v="122310962.755"/>
    <n v="97.658000000000001"/>
    <n v="8.6470000000000002"/>
    <s v="'31-03-2020"/>
    <n v="74494000"/>
  </r>
  <r>
    <x v="6"/>
    <s v="M8AS100"/>
    <x v="3"/>
    <s v="S100"/>
    <s v="JABAR"/>
    <x v="45"/>
    <x v="48"/>
    <n v="220000000"/>
    <n v="0"/>
    <n v="220000000"/>
    <n v="16569"/>
    <n v="235250196.34599999"/>
    <n v="24185584"/>
    <n v="9.8710000000000004"/>
    <n v="9.0190000000000001"/>
    <n v="21218268.306000002"/>
    <n v="106.932"/>
    <n v="10.281000000000001"/>
    <m/>
    <m/>
    <m/>
    <n v="0"/>
    <n v="0"/>
    <n v="0"/>
    <n v="0"/>
    <n v="0"/>
    <n v="16569"/>
    <n v="235250196.34599999"/>
    <n v="24185584"/>
    <n v="9.8710000000000004"/>
    <n v="9.0190000000000001"/>
    <n v="21218268.306000002"/>
    <n v="106.932"/>
    <n v="10.281000000000001"/>
    <s v="'30-03-2020"/>
    <n v="21716200"/>
  </r>
  <r>
    <x v="6"/>
    <s v="M8AS106"/>
    <x v="3"/>
    <s v="S106"/>
    <s v="JABAR"/>
    <x v="46"/>
    <x v="49"/>
    <n v="370000000"/>
    <n v="0"/>
    <n v="370000000"/>
    <n v="21073"/>
    <n v="293721873.65100002"/>
    <n v="26567214"/>
    <n v="11.349"/>
    <n v="12.170999999999999"/>
    <n v="35749933.300999999"/>
    <n v="79.384"/>
    <n v="9.0449999999999999"/>
    <m/>
    <m/>
    <m/>
    <n v="0"/>
    <n v="0"/>
    <n v="0"/>
    <n v="0"/>
    <n v="0"/>
    <n v="21073"/>
    <n v="293721873.65100002"/>
    <n v="26567214"/>
    <n v="11.349"/>
    <n v="12.170999999999999"/>
    <n v="35749933.300999999"/>
    <n v="79.384"/>
    <n v="9.0449999999999999"/>
    <s v="'31-03-2020"/>
    <n v="41991300"/>
  </r>
  <r>
    <x v="6"/>
    <s v="M8AS110"/>
    <x v="3"/>
    <s v="S110"/>
    <s v="JATENG"/>
    <x v="47"/>
    <x v="50"/>
    <n v="270000000"/>
    <n v="0"/>
    <n v="270000000"/>
    <n v="15733"/>
    <n v="200114855.43799999"/>
    <n v="16635784"/>
    <n v="12.669"/>
    <n v="12.66"/>
    <n v="25334774.368000001"/>
    <n v="74.117000000000004"/>
    <n v="8.3130000000000006"/>
    <m/>
    <m/>
    <m/>
    <n v="0"/>
    <n v="0"/>
    <n v="0"/>
    <n v="0"/>
    <n v="0"/>
    <n v="15733"/>
    <n v="200114855.43799999"/>
    <n v="16635784"/>
    <n v="12.669"/>
    <n v="12.66"/>
    <n v="25334774.368000001"/>
    <n v="74.117000000000004"/>
    <n v="8.3130000000000006"/>
    <s v="'30-03-2020"/>
    <n v="34206300"/>
  </r>
  <r>
    <x v="6"/>
    <s v="M8AS203"/>
    <x v="3"/>
    <s v="S203"/>
    <s v="JATENG"/>
    <x v="48"/>
    <x v="51"/>
    <n v="110000000"/>
    <n v="0"/>
    <n v="110000000"/>
    <n v="6926"/>
    <n v="95145062.717999995"/>
    <n v="10865131"/>
    <n v="10.920999999999999"/>
    <n v="14.308999999999999"/>
    <n v="13614009.328"/>
    <n v="86.495999999999995"/>
    <n v="11.42"/>
    <m/>
    <m/>
    <m/>
    <n v="0"/>
    <n v="0"/>
    <n v="0"/>
    <n v="0"/>
    <n v="0"/>
    <n v="6926"/>
    <n v="95145062.717999995"/>
    <n v="10865131"/>
    <n v="10.920999999999999"/>
    <n v="14.308999999999999"/>
    <n v="13614009.328"/>
    <n v="86.495999999999995"/>
    <n v="11.42"/>
    <s v="'30-03-2020"/>
    <n v="12013100"/>
  </r>
  <r>
    <x v="6"/>
    <s v="M8AS205"/>
    <x v="3"/>
    <s v="S205"/>
    <s v="JABAR"/>
    <x v="49"/>
    <x v="52"/>
    <n v="660000000"/>
    <n v="0"/>
    <n v="660000000"/>
    <n v="53872"/>
    <n v="650861740.90600002"/>
    <n v="59437210"/>
    <n v="10.833"/>
    <n v="13.363"/>
    <n v="86973081.216000006"/>
    <n v="98.614999999999995"/>
    <n v="9.1319999999999997"/>
    <m/>
    <m/>
    <m/>
    <n v="0"/>
    <n v="0"/>
    <n v="0"/>
    <n v="0"/>
    <n v="0"/>
    <n v="53872"/>
    <n v="650861740.90600002"/>
    <n v="59437210"/>
    <n v="10.833"/>
    <n v="13.363"/>
    <n v="86973081.216000006"/>
    <n v="98.614999999999995"/>
    <n v="9.1319999999999997"/>
    <s v="'31-03-2020"/>
    <n v="71497800"/>
  </r>
  <r>
    <x v="6"/>
    <s v="M8AS212"/>
    <x v="3"/>
    <s v="S212"/>
    <s v="JABAR"/>
    <x v="50"/>
    <x v="53"/>
    <n v="200000000"/>
    <n v="0"/>
    <n v="200000000"/>
    <n v="12632"/>
    <n v="152478783.62099999"/>
    <n v="12817613"/>
    <n v="11.048"/>
    <n v="12.694000000000001"/>
    <n v="19355806.000999998"/>
    <n v="76.239000000000004"/>
    <n v="8.4060000000000006"/>
    <m/>
    <m/>
    <m/>
    <n v="0"/>
    <n v="0"/>
    <n v="0"/>
    <n v="0"/>
    <n v="0"/>
    <n v="12632"/>
    <n v="152478783.62099999"/>
    <n v="12817613"/>
    <n v="11.048"/>
    <n v="12.694000000000001"/>
    <n v="19355806.000999998"/>
    <n v="76.239000000000004"/>
    <n v="8.4060000000000006"/>
    <s v="'30-03-2020"/>
    <n v="22096000"/>
  </r>
  <r>
    <x v="6"/>
    <s v="M8AS213"/>
    <x v="3"/>
    <s v="S213"/>
    <s v="JATIM"/>
    <x v="51"/>
    <x v="54"/>
    <n v="190000000"/>
    <n v="0"/>
    <n v="190000000"/>
    <n v="17550"/>
    <n v="179434659.993"/>
    <n v="20799299"/>
    <n v="9.0920000000000005"/>
    <n v="10.462"/>
    <n v="18772153.642999999"/>
    <n v="94.438999999999993"/>
    <n v="11.592000000000001"/>
    <m/>
    <m/>
    <m/>
    <n v="0"/>
    <n v="0"/>
    <n v="0"/>
    <n v="0"/>
    <n v="0"/>
    <n v="17550"/>
    <n v="179434659.993"/>
    <n v="20799299"/>
    <n v="9.0920000000000005"/>
    <n v="10.462"/>
    <n v="18772153.642999999"/>
    <n v="94.438999999999993"/>
    <n v="11.592000000000001"/>
    <s v="'31-03-2020"/>
    <n v="17274800"/>
  </r>
  <r>
    <x v="6"/>
    <s v="M8AS216"/>
    <x v="2"/>
    <s v="S216"/>
    <s v="JATIM"/>
    <x v="52"/>
    <x v="55"/>
    <n v="180000000"/>
    <n v="0"/>
    <n v="180000000"/>
    <n v="16282"/>
    <n v="202142016.375"/>
    <n v="28339832"/>
    <n v="10.669"/>
    <n v="10.682"/>
    <n v="21592563.715"/>
    <n v="112.301"/>
    <n v="14.02"/>
    <m/>
    <m/>
    <m/>
    <n v="0"/>
    <n v="0"/>
    <n v="0"/>
    <n v="0"/>
    <n v="0"/>
    <n v="16282"/>
    <n v="202142016.375"/>
    <n v="28339832"/>
    <n v="10.669"/>
    <n v="10.682"/>
    <n v="21592563.715"/>
    <n v="112.301"/>
    <n v="14.02"/>
    <s v="'31-03-2020"/>
    <n v="19204200"/>
  </r>
  <r>
    <x v="6"/>
    <s v="M8AS220"/>
    <x v="3"/>
    <s v="S220"/>
    <s v="BALI"/>
    <x v="53"/>
    <x v="56"/>
    <n v="530000000"/>
    <n v="0"/>
    <n v="530000000"/>
    <n v="42710"/>
    <n v="414237120.00199997"/>
    <n v="26004868"/>
    <n v="10.85"/>
    <n v="15.398"/>
    <n v="63784191.942000002"/>
    <n v="78.158000000000001"/>
    <n v="6.2779999999999996"/>
    <m/>
    <m/>
    <m/>
    <n v="0"/>
    <n v="0"/>
    <n v="0"/>
    <n v="0"/>
    <n v="0"/>
    <n v="42710"/>
    <n v="414237120.00199997"/>
    <n v="26004868"/>
    <n v="10.85"/>
    <n v="15.398"/>
    <n v="63784191.942000002"/>
    <n v="78.158000000000001"/>
    <n v="6.2779999999999996"/>
    <s v="'31-03-2020"/>
    <n v="57505000"/>
  </r>
  <r>
    <x v="6"/>
    <s v="M8AS221"/>
    <x v="3"/>
    <s v="S221"/>
    <s v="SUMATERA"/>
    <x v="54"/>
    <x v="57"/>
    <n v="160000000"/>
    <n v="0"/>
    <n v="160000000"/>
    <n v="11746"/>
    <n v="172042230"/>
    <n v="26967586"/>
    <n v="13.09"/>
    <n v="7.8650000000000002"/>
    <n v="13531172.32"/>
    <n v="107.526"/>
    <n v="15.675000000000001"/>
    <m/>
    <m/>
    <m/>
    <n v="0"/>
    <n v="0"/>
    <n v="0"/>
    <n v="0"/>
    <n v="0"/>
    <n v="11746"/>
    <n v="172042230"/>
    <n v="26967586"/>
    <n v="13.09"/>
    <n v="7.8650000000000002"/>
    <n v="13531172.32"/>
    <n v="107.526"/>
    <n v="15.675000000000001"/>
    <s v="'31-03-2020"/>
    <n v="20944000"/>
  </r>
  <r>
    <x v="6"/>
    <s v="M8AS223"/>
    <x v="3"/>
    <s v="S223"/>
    <s v="JATIM"/>
    <x v="55"/>
    <x v="58"/>
    <n v="229900000"/>
    <n v="0"/>
    <n v="229900000"/>
    <n v="13649"/>
    <n v="158671898.178"/>
    <n v="16378312"/>
    <n v="10.787000000000001"/>
    <n v="13.054"/>
    <n v="20713410.938000001"/>
    <n v="69.018000000000001"/>
    <n v="10.321999999999999"/>
    <m/>
    <m/>
    <m/>
    <n v="0"/>
    <n v="0"/>
    <n v="0"/>
    <n v="0"/>
    <n v="0"/>
    <n v="13649"/>
    <n v="158671898.178"/>
    <n v="16378312"/>
    <n v="10.787000000000001"/>
    <n v="13.054"/>
    <n v="20713410.938000001"/>
    <n v="69.018000000000001"/>
    <n v="10.321999999999999"/>
    <s v="'30-03-2020"/>
    <n v="24799313"/>
  </r>
  <r>
    <x v="6"/>
    <s v="M8AS226"/>
    <x v="3"/>
    <s v="S226"/>
    <s v="SUMATERA"/>
    <x v="56"/>
    <x v="59"/>
    <n v="190000000"/>
    <n v="0"/>
    <n v="190000000"/>
    <n v="14919"/>
    <n v="182173785.454"/>
    <n v="36645611"/>
    <n v="9.7370000000000001"/>
    <n v="-1.323"/>
    <n v="-2409522.3360000001"/>
    <n v="95.881"/>
    <n v="20.116"/>
    <m/>
    <m/>
    <m/>
    <n v="0"/>
    <n v="0"/>
    <n v="0"/>
    <n v="0"/>
    <n v="0"/>
    <n v="14919"/>
    <n v="182173785.454"/>
    <n v="36645611"/>
    <n v="9.7370000000000001"/>
    <n v="-1.323"/>
    <n v="-2409522.3360000001"/>
    <n v="95.881"/>
    <n v="20.116"/>
    <s v="'30-03-2020"/>
    <n v="18500300"/>
  </r>
  <r>
    <x v="6"/>
    <s v="M8AS227"/>
    <x v="2"/>
    <s v="S227"/>
    <s v="JATIM"/>
    <x v="57"/>
    <x v="60"/>
    <n v="340000000"/>
    <n v="0"/>
    <n v="340000000"/>
    <n v="24768"/>
    <n v="315180223.64200002"/>
    <n v="31683429"/>
    <n v="10.084"/>
    <n v="33.07"/>
    <n v="104230209.12199999"/>
    <n v="92.7"/>
    <n v="10.052"/>
    <m/>
    <m/>
    <m/>
    <n v="0"/>
    <n v="0"/>
    <n v="0"/>
    <n v="0"/>
    <n v="0"/>
    <n v="24768"/>
    <n v="315180223.64200002"/>
    <n v="31683429"/>
    <n v="10.084"/>
    <n v="33.07"/>
    <n v="104230209.12199999"/>
    <n v="92.7"/>
    <n v="10.052"/>
    <s v="'31-03-2020"/>
    <n v="34285600"/>
  </r>
  <r>
    <x v="6"/>
    <s v="M8AS229"/>
    <x v="3"/>
    <s v="S229"/>
    <s v="BALI"/>
    <x v="58"/>
    <x v="61"/>
    <n v="145700000"/>
    <n v="0"/>
    <n v="145700000"/>
    <n v="7012"/>
    <n v="70136180.001000002"/>
    <n v="3168927"/>
    <n v="10.561999999999999"/>
    <n v="16.315999999999999"/>
    <n v="11443736.181"/>
    <n v="48.137"/>
    <n v="4.5179999999999998"/>
    <m/>
    <m/>
    <m/>
    <n v="0"/>
    <n v="0"/>
    <n v="0"/>
    <n v="0"/>
    <n v="0"/>
    <n v="7012"/>
    <n v="70136180.001000002"/>
    <n v="3168927"/>
    <n v="10.561999999999999"/>
    <n v="16.315999999999999"/>
    <n v="11443736.181"/>
    <n v="48.137"/>
    <n v="4.5179999999999998"/>
    <s v="'24-03-2020"/>
    <n v="15388834"/>
  </r>
  <r>
    <x v="6"/>
    <s v="M8AS230"/>
    <x v="3"/>
    <s v="S230"/>
    <s v="SUMATERA"/>
    <x v="59"/>
    <x v="62"/>
    <n v="410000000"/>
    <n v="0"/>
    <n v="410000000"/>
    <n v="36454"/>
    <n v="568156685"/>
    <n v="65986327"/>
    <n v="13.757"/>
    <n v="15.741"/>
    <n v="89433709.900000006"/>
    <n v="138.57499999999999"/>
    <n v="11.614000000000001"/>
    <m/>
    <m/>
    <m/>
    <n v="0"/>
    <n v="0"/>
    <n v="0"/>
    <n v="0"/>
    <n v="0"/>
    <n v="36454"/>
    <n v="568156685"/>
    <n v="65986327"/>
    <n v="13.757"/>
    <n v="15.741"/>
    <n v="89433709.900000006"/>
    <n v="138.57499999999999"/>
    <n v="11.614000000000001"/>
    <s v="'31-03-2020"/>
    <n v="56403700"/>
  </r>
  <r>
    <x v="6"/>
    <e v="#N/A"/>
    <x v="0"/>
    <e v="#N/A"/>
    <e v="#N/A"/>
    <x v="0"/>
    <x v="40"/>
    <n v="6637400000"/>
    <n v="0"/>
    <n v="6637400000"/>
    <n v="506130"/>
    <n v="6122099894.9799995"/>
    <n v="578181621"/>
    <n v="11.353"/>
    <n v="14.686"/>
    <n v="899077794.65999997"/>
    <n v="92.236000000000004"/>
    <n v="9.4440000000000008"/>
    <n v="0"/>
    <n v="0"/>
    <n v="0"/>
    <n v="0"/>
    <n v="0"/>
    <n v="0"/>
    <n v="0"/>
    <n v="0"/>
    <n v="506130"/>
    <n v="6122099894.9799995"/>
    <n v="578181621"/>
    <n v="11.353"/>
    <n v="14.686"/>
    <n v="899077794.65999997"/>
    <n v="92.236000000000004"/>
    <n v="9.4440000000000008"/>
    <m/>
    <n v="753544022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s v="M8AO041"/>
    <x v="2"/>
    <s v="O041"/>
    <s v="SUMATERA"/>
    <x v="60"/>
    <x v="64"/>
    <n v="400000000"/>
    <n v="0"/>
    <n v="400000000"/>
    <n v="28029"/>
    <n v="472163160.88800001"/>
    <n v="40756010"/>
    <n v="12.919"/>
    <n v="8.5920000000000005"/>
    <n v="40566758.568000004"/>
    <n v="118.041"/>
    <n v="8.6319999999999997"/>
    <m/>
    <m/>
    <m/>
    <n v="0"/>
    <n v="0"/>
    <n v="0"/>
    <n v="0"/>
    <n v="0"/>
    <n v="28029"/>
    <n v="472163160.88800001"/>
    <n v="40756010"/>
    <n v="12.919"/>
    <n v="8.5920000000000005"/>
    <n v="40566758.568000004"/>
    <n v="118.041"/>
    <n v="8.6319999999999997"/>
    <s v="'31-03-2020"/>
    <n v="51676000"/>
  </r>
  <r>
    <x v="6"/>
    <s v="M8ARS66"/>
    <x v="2"/>
    <s v="RS66"/>
    <s v="SUMATERA"/>
    <x v="61"/>
    <x v="65"/>
    <n v="1150000000"/>
    <n v="0"/>
    <n v="1150000000"/>
    <n v="64970"/>
    <n v="915476848.18299997"/>
    <n v="50622167"/>
    <n v="11.705"/>
    <n v="12.378"/>
    <n v="113320514.623"/>
    <n v="79.606999999999999"/>
    <n v="5.53"/>
    <m/>
    <m/>
    <m/>
    <n v="0"/>
    <n v="0"/>
    <n v="0"/>
    <n v="0"/>
    <n v="0"/>
    <n v="64970"/>
    <n v="915476848.18299997"/>
    <n v="50622167"/>
    <n v="11.705"/>
    <n v="12.378"/>
    <n v="113320514.623"/>
    <n v="79.606999999999999"/>
    <n v="5.53"/>
    <s v="'31-03-2020"/>
    <n v="134607500"/>
  </r>
  <r>
    <x v="6"/>
    <s v="M8ARS91"/>
    <x v="3"/>
    <s v="RS91"/>
    <s v="PAPUA"/>
    <x v="62"/>
    <x v="66"/>
    <n v="540000000"/>
    <n v="0"/>
    <n v="540000000"/>
    <n v="35417"/>
    <n v="489674277.26800001"/>
    <n v="28906696"/>
    <n v="10.689"/>
    <n v="16.904"/>
    <n v="82774095.137999997"/>
    <n v="90.68"/>
    <n v="5.9029999999999996"/>
    <m/>
    <m/>
    <m/>
    <n v="0"/>
    <n v="0"/>
    <n v="0"/>
    <n v="0"/>
    <n v="0"/>
    <n v="35417"/>
    <n v="489674277.26800001"/>
    <n v="28906696"/>
    <n v="10.689"/>
    <n v="16.904"/>
    <n v="82774095.137999997"/>
    <n v="90.68"/>
    <n v="5.9029999999999996"/>
    <s v="'31-03-2020"/>
    <n v="57720600"/>
  </r>
  <r>
    <x v="6"/>
    <s v="M8ARS94"/>
    <x v="2"/>
    <s v="RS94"/>
    <s v="KALIMANTAN"/>
    <x v="63"/>
    <x v="67"/>
    <n v="310000000"/>
    <n v="0"/>
    <n v="310000000"/>
    <n v="13865"/>
    <n v="219404634.53600001"/>
    <n v="13819572"/>
    <n v="11.778"/>
    <n v="14.143000000000001"/>
    <n v="31030058.995999999"/>
    <n v="70.775999999999996"/>
    <n v="6.2990000000000004"/>
    <m/>
    <m/>
    <m/>
    <n v="0"/>
    <n v="0"/>
    <n v="0"/>
    <n v="0"/>
    <n v="0"/>
    <n v="13865"/>
    <n v="219404634.53600001"/>
    <n v="13819572"/>
    <n v="11.778"/>
    <n v="14.143000000000001"/>
    <n v="31030058.995999999"/>
    <n v="70.775999999999996"/>
    <n v="6.2990000000000004"/>
    <s v="'31-03-2020"/>
    <n v="36511800"/>
  </r>
  <r>
    <x v="6"/>
    <s v="M8AS045"/>
    <x v="3"/>
    <s v="S045"/>
    <s v="SUMATERA"/>
    <x v="64"/>
    <x v="68"/>
    <n v="160000000"/>
    <n v="0"/>
    <n v="160000000"/>
    <n v="8908"/>
    <n v="93098126.357999995"/>
    <n v="7663311"/>
    <n v="14.853999999999999"/>
    <n v="16.393000000000001"/>
    <n v="15261734.578"/>
    <n v="58.186"/>
    <n v="8.2309999999999999"/>
    <m/>
    <m/>
    <m/>
    <n v="0"/>
    <n v="0"/>
    <n v="0"/>
    <n v="0"/>
    <n v="0"/>
    <n v="8908"/>
    <n v="93098126.357999995"/>
    <n v="7663311"/>
    <n v="14.853999999999999"/>
    <n v="16.393000000000001"/>
    <n v="15261734.578"/>
    <n v="58.186"/>
    <n v="8.2309999999999999"/>
    <s v="'31-03-2020"/>
    <n v="23766400"/>
  </r>
  <r>
    <x v="6"/>
    <s v="M8AS048"/>
    <x v="3"/>
    <s v="S048"/>
    <s v="SUMATERA"/>
    <x v="65"/>
    <x v="69"/>
    <n v="160000000"/>
    <n v="0"/>
    <n v="160000000"/>
    <n v="8378"/>
    <n v="76679802.723000005"/>
    <n v="5223842"/>
    <n v="11.596"/>
    <n v="13.432"/>
    <n v="10299636.153000001"/>
    <n v="47.924999999999997"/>
    <n v="6.8129999999999997"/>
    <m/>
    <m/>
    <m/>
    <n v="0"/>
    <n v="0"/>
    <n v="0"/>
    <n v="0"/>
    <n v="0"/>
    <n v="8378"/>
    <n v="76679802.723000005"/>
    <n v="5223842"/>
    <n v="11.596"/>
    <n v="13.432"/>
    <n v="10299636.153000001"/>
    <n v="47.924999999999997"/>
    <n v="6.8129999999999997"/>
    <s v="'30-03-2020"/>
    <n v="18553600"/>
  </r>
  <r>
    <x v="6"/>
    <s v="M8AS051"/>
    <x v="3"/>
    <s v="S051"/>
    <s v="KALIMANTAN"/>
    <x v="66"/>
    <x v="70"/>
    <n v="320000000"/>
    <n v="0"/>
    <n v="320000000"/>
    <n v="17270"/>
    <n v="250309093.63"/>
    <n v="19084828"/>
    <n v="13.916"/>
    <n v="13.579000000000001"/>
    <n v="33989036.149999999"/>
    <n v="78.221999999999994"/>
    <n v="7.625"/>
    <m/>
    <m/>
    <m/>
    <n v="0"/>
    <n v="0"/>
    <n v="0"/>
    <n v="0"/>
    <n v="0"/>
    <n v="17270"/>
    <n v="250309093.63"/>
    <n v="19084828"/>
    <n v="13.916"/>
    <n v="13.579000000000001"/>
    <n v="33989036.149999999"/>
    <n v="78.221999999999994"/>
    <n v="7.625"/>
    <s v="'31-03-2020"/>
    <n v="44531200"/>
  </r>
  <r>
    <x v="6"/>
    <s v="M8AS052"/>
    <x v="3"/>
    <s v="S052"/>
    <s v="BANGKA"/>
    <x v="67"/>
    <x v="71"/>
    <n v="310000000"/>
    <n v="0"/>
    <n v="310000000"/>
    <n v="14619"/>
    <n v="195940831.817"/>
    <n v="22709885"/>
    <n v="12.084"/>
    <n v="8.8919999999999995"/>
    <n v="17422318.436999999"/>
    <n v="63.207000000000001"/>
    <n v="11.59"/>
    <m/>
    <m/>
    <m/>
    <n v="0"/>
    <n v="0"/>
    <n v="0"/>
    <n v="0"/>
    <n v="0"/>
    <n v="14619"/>
    <n v="195940831.817"/>
    <n v="22709885"/>
    <n v="12.084"/>
    <n v="8.8919999999999995"/>
    <n v="17422318.436999999"/>
    <n v="63.207000000000001"/>
    <n v="11.59"/>
    <s v="'31-03-2020"/>
    <n v="37460400"/>
  </r>
  <r>
    <x v="6"/>
    <s v="M8AS055"/>
    <x v="3"/>
    <s v="S055"/>
    <s v="KALIMANTAN"/>
    <x v="68"/>
    <x v="72"/>
    <n v="180000000"/>
    <n v="0"/>
    <n v="180000000"/>
    <n v="8675"/>
    <n v="97030984.546000004"/>
    <n v="9755892"/>
    <n v="11.523999999999999"/>
    <n v="11.757999999999999"/>
    <n v="11408529.306"/>
    <n v="53.905999999999999"/>
    <n v="10.054"/>
    <m/>
    <m/>
    <m/>
    <n v="0"/>
    <n v="0"/>
    <n v="0"/>
    <n v="0"/>
    <n v="0"/>
    <n v="8675"/>
    <n v="97030984.546000004"/>
    <n v="9755892"/>
    <n v="11.523999999999999"/>
    <n v="11.757999999999999"/>
    <n v="11408529.306"/>
    <n v="53.905999999999999"/>
    <n v="10.054"/>
    <s v="'29-03-2020"/>
    <n v="20743199.999999996"/>
  </r>
  <r>
    <x v="6"/>
    <s v="M8AS058"/>
    <x v="3"/>
    <s v="S058"/>
    <s v="SUMATERA"/>
    <x v="69"/>
    <x v="73"/>
    <n v="147700000"/>
    <n v="0"/>
    <n v="147700000"/>
    <n v="12052"/>
    <n v="184233529.06"/>
    <n v="15414772"/>
    <n v="10.977"/>
    <n v="7.9740000000000002"/>
    <n v="14689913.09"/>
    <n v="124.735"/>
    <n v="8.3670000000000009"/>
    <m/>
    <m/>
    <m/>
    <n v="0"/>
    <n v="0"/>
    <n v="0"/>
    <n v="0"/>
    <n v="0"/>
    <n v="12052"/>
    <n v="184233529.06"/>
    <n v="15414772"/>
    <n v="10.977"/>
    <n v="7.9740000000000002"/>
    <n v="14689913.09"/>
    <n v="124.735"/>
    <n v="8.3670000000000009"/>
    <s v="'30-03-2020"/>
    <n v="16213029"/>
  </r>
  <r>
    <x v="6"/>
    <s v="M8AS060"/>
    <x v="3"/>
    <s v="S060"/>
    <s v="KALIMANTAN"/>
    <x v="70"/>
    <x v="74"/>
    <n v="203700000"/>
    <n v="0"/>
    <n v="203700000"/>
    <n v="12298"/>
    <n v="143736805.44299999"/>
    <n v="13872899"/>
    <n v="9.8219999999999992"/>
    <n v="14.071"/>
    <n v="20224957.552999999"/>
    <n v="70.563000000000002"/>
    <n v="9.6519999999999992"/>
    <m/>
    <m/>
    <m/>
    <n v="0"/>
    <n v="0"/>
    <n v="0"/>
    <n v="0"/>
    <n v="0"/>
    <n v="12298"/>
    <n v="143736805.44299999"/>
    <n v="13872899"/>
    <n v="9.8219999999999992"/>
    <n v="14.071"/>
    <n v="20224957.552999999"/>
    <n v="70.563000000000002"/>
    <n v="9.6519999999999992"/>
    <s v="'31-03-2020"/>
    <n v="20007413.999999996"/>
  </r>
  <r>
    <x v="6"/>
    <s v="M8AS062"/>
    <x v="3"/>
    <s v="S062"/>
    <s v="SUMATERA"/>
    <x v="71"/>
    <x v="75"/>
    <n v="210000000"/>
    <n v="0"/>
    <n v="210000000"/>
    <n v="17008"/>
    <n v="209686919.09"/>
    <n v="15082448"/>
    <n v="14.154"/>
    <n v="11.176"/>
    <n v="23433646.149999999"/>
    <n v="99.850999999999999"/>
    <n v="7.1929999999999996"/>
    <m/>
    <m/>
    <m/>
    <n v="0"/>
    <n v="0"/>
    <n v="0"/>
    <n v="0"/>
    <n v="0"/>
    <n v="17008"/>
    <n v="209686919.09"/>
    <n v="15082448"/>
    <n v="14.154"/>
    <n v="11.176"/>
    <n v="23433646.149999999"/>
    <n v="99.850999999999999"/>
    <n v="7.1929999999999996"/>
    <s v="'30-03-2020"/>
    <n v="29723400"/>
  </r>
  <r>
    <x v="6"/>
    <s v="M8AS063"/>
    <x v="3"/>
    <s v="S063"/>
    <s v="KALIMANTAN"/>
    <x v="72"/>
    <x v="76"/>
    <n v="150000000"/>
    <n v="0"/>
    <n v="150000000"/>
    <n v="10456"/>
    <n v="116023080.008"/>
    <n v="10736194"/>
    <n v="9.8219999999999992"/>
    <n v="13.653"/>
    <n v="15840473.308"/>
    <n v="77.349000000000004"/>
    <n v="9.2530000000000001"/>
    <m/>
    <m/>
    <m/>
    <n v="0"/>
    <n v="0"/>
    <n v="0"/>
    <n v="0"/>
    <n v="0"/>
    <n v="10456"/>
    <n v="116023080.008"/>
    <n v="10736194"/>
    <n v="9.8219999999999992"/>
    <n v="13.653"/>
    <n v="15840473.308"/>
    <n v="77.349000000000004"/>
    <n v="9.2530000000000001"/>
    <s v="'31-03-2020"/>
    <n v="14732999.999999998"/>
  </r>
  <r>
    <x v="6"/>
    <s v="M8AS077"/>
    <x v="3"/>
    <s v="S077"/>
    <s v="SUMATERA"/>
    <x v="73"/>
    <x v="77"/>
    <n v="290000000"/>
    <n v="0"/>
    <n v="290000000"/>
    <n v="13810"/>
    <n v="165021138.185"/>
    <n v="8808323"/>
    <n v="10.894"/>
    <n v="12.452999999999999"/>
    <n v="20549752.695"/>
    <n v="56.904000000000003"/>
    <n v="5.3380000000000001"/>
    <m/>
    <m/>
    <m/>
    <n v="0"/>
    <n v="0"/>
    <n v="0"/>
    <n v="0"/>
    <n v="0"/>
    <n v="13810"/>
    <n v="165021138.185"/>
    <n v="8808323"/>
    <n v="10.894"/>
    <n v="12.452999999999999"/>
    <n v="20549752.695"/>
    <n v="56.904000000000003"/>
    <n v="5.3380000000000001"/>
    <s v="'30-03-2020"/>
    <n v="31592600"/>
  </r>
  <r>
    <x v="6"/>
    <s v="M8AS079"/>
    <x v="2"/>
    <s v="S079"/>
    <s v="SULAWESI"/>
    <x v="74"/>
    <x v="78"/>
    <n v="300000000"/>
    <n v="0"/>
    <n v="300000000"/>
    <n v="15009"/>
    <n v="255462355.449"/>
    <n v="22509105"/>
    <n v="13.964"/>
    <n v="10.927"/>
    <n v="27915286.118999999"/>
    <n v="85.153999999999996"/>
    <n v="8.8109999999999999"/>
    <m/>
    <m/>
    <m/>
    <n v="0"/>
    <n v="0"/>
    <n v="0"/>
    <n v="0"/>
    <n v="0"/>
    <n v="15009"/>
    <n v="255462355.449"/>
    <n v="22509105"/>
    <n v="13.964"/>
    <n v="10.927"/>
    <n v="27915286.118999999"/>
    <n v="85.153999999999996"/>
    <n v="8.8109999999999999"/>
    <s v="'28-03-2020"/>
    <n v="41892000"/>
  </r>
  <r>
    <x v="6"/>
    <s v="M8AS080"/>
    <x v="3"/>
    <s v="S080"/>
    <s v="SUMATERA"/>
    <x v="75"/>
    <x v="79"/>
    <n v="210000000"/>
    <n v="0"/>
    <n v="210000000"/>
    <n v="19520"/>
    <n v="189396156.35600001"/>
    <n v="23387128"/>
    <n v="12.932"/>
    <n v="19.821000000000002"/>
    <n v="37540449.776000001"/>
    <n v="90.188999999999993"/>
    <n v="12.348000000000001"/>
    <m/>
    <m/>
    <m/>
    <n v="0"/>
    <n v="0"/>
    <n v="0"/>
    <n v="0"/>
    <n v="0"/>
    <n v="19520"/>
    <n v="189396156.35600001"/>
    <n v="23387128"/>
    <n v="12.932"/>
    <n v="19.821000000000002"/>
    <n v="37540449.776000001"/>
    <n v="90.188999999999993"/>
    <n v="12.348000000000001"/>
    <s v="'31-03-2020"/>
    <n v="27157200"/>
  </r>
  <r>
    <x v="6"/>
    <s v="M8AS081"/>
    <x v="3"/>
    <s v="S081"/>
    <s v="KALIMANTAN"/>
    <x v="76"/>
    <x v="80"/>
    <n v="630000000"/>
    <n v="0"/>
    <n v="630000000"/>
    <n v="27468"/>
    <n v="512363006.37400001"/>
    <n v="55764818"/>
    <n v="10.53"/>
    <n v="10.189"/>
    <n v="52205796.634000003"/>
    <n v="81.326999999999998"/>
    <n v="10.884"/>
    <m/>
    <m/>
    <m/>
    <n v="0"/>
    <n v="0"/>
    <n v="0"/>
    <n v="0"/>
    <n v="0"/>
    <n v="27468"/>
    <n v="512363006.37400001"/>
    <n v="55764818"/>
    <n v="10.53"/>
    <n v="10.189"/>
    <n v="52205796.634000003"/>
    <n v="81.326999999999998"/>
    <n v="10.884"/>
    <s v="'31-03-2020"/>
    <n v="66339000"/>
  </r>
  <r>
    <x v="6"/>
    <s v="M8AS086"/>
    <x v="3"/>
    <s v="S086"/>
    <s v="SUMATERA"/>
    <x v="77"/>
    <x v="81"/>
    <n v="200000000"/>
    <n v="0"/>
    <n v="200000000"/>
    <n v="12558"/>
    <n v="150725744.55899999"/>
    <n v="12581806"/>
    <n v="12.669"/>
    <n v="12.255000000000001"/>
    <n v="18470719.219000001"/>
    <n v="75.363"/>
    <n v="8.3469999999999995"/>
    <m/>
    <m/>
    <m/>
    <n v="0"/>
    <n v="0"/>
    <n v="0"/>
    <n v="0"/>
    <n v="0"/>
    <n v="12558"/>
    <n v="150725744.55899999"/>
    <n v="12581806"/>
    <n v="12.669"/>
    <n v="12.255000000000001"/>
    <n v="18470719.219000001"/>
    <n v="75.363"/>
    <n v="8.3469999999999995"/>
    <s v="'30-03-2020"/>
    <n v="25338000"/>
  </r>
  <r>
    <x v="6"/>
    <s v="M8AS088"/>
    <x v="3"/>
    <s v="S088"/>
    <s v="SUMATERA"/>
    <x v="78"/>
    <x v="82"/>
    <n v="180000000"/>
    <n v="0"/>
    <n v="180000000"/>
    <n v="5295"/>
    <n v="91024452.731000006"/>
    <n v="7816302"/>
    <n v="10.461"/>
    <n v="20.164999999999999"/>
    <n v="18355172.451000001"/>
    <n v="50.569000000000003"/>
    <n v="8.5869999999999997"/>
    <m/>
    <m/>
    <m/>
    <n v="0"/>
    <n v="0"/>
    <n v="0"/>
    <n v="0"/>
    <n v="0"/>
    <n v="5295"/>
    <n v="91024452.731000006"/>
    <n v="7816302"/>
    <n v="10.461"/>
    <n v="20.164999999999999"/>
    <n v="18355172.451000001"/>
    <n v="50.569000000000003"/>
    <n v="8.5869999999999997"/>
    <s v="'26-03-2020"/>
    <n v="18829800"/>
  </r>
  <r>
    <x v="6"/>
    <s v="M8AS089"/>
    <x v="3"/>
    <s v="S089"/>
    <s v="SUMATERA"/>
    <x v="79"/>
    <x v="83"/>
    <n v="73200000"/>
    <n v="0"/>
    <n v="73200000"/>
    <n v="4294"/>
    <n v="79415425.450000003"/>
    <n v="6267923"/>
    <n v="12.855"/>
    <n v="11.603"/>
    <n v="9214503.7699999996"/>
    <n v="108.491"/>
    <n v="7.8929999999999998"/>
    <m/>
    <m/>
    <m/>
    <n v="0"/>
    <n v="0"/>
    <n v="0"/>
    <n v="0"/>
    <n v="0"/>
    <n v="4294"/>
    <n v="79415425.450000003"/>
    <n v="6267923"/>
    <n v="12.855"/>
    <n v="11.603"/>
    <n v="9214503.7699999996"/>
    <n v="108.491"/>
    <n v="7.8929999999999998"/>
    <s v="'30-03-2020"/>
    <n v="9409860"/>
  </r>
  <r>
    <x v="6"/>
    <s v="M8AS090"/>
    <x v="3"/>
    <s v="S090"/>
    <s v="SUMATERA"/>
    <x v="80"/>
    <x v="84"/>
    <n v="100000000"/>
    <n v="0"/>
    <n v="100000000"/>
    <n v="5224"/>
    <n v="56254320.894000001"/>
    <n v="2371167"/>
    <n v="14.497"/>
    <n v="20.376000000000001"/>
    <n v="11462489.563999999"/>
    <n v="56.253999999999998"/>
    <n v="4.2149999999999999"/>
    <m/>
    <m/>
    <m/>
    <n v="0"/>
    <n v="0"/>
    <n v="0"/>
    <n v="0"/>
    <n v="0"/>
    <n v="5224"/>
    <n v="56254320.894000001"/>
    <n v="2371167"/>
    <n v="14.497"/>
    <n v="20.376000000000001"/>
    <n v="11462489.563999999"/>
    <n v="56.253999999999998"/>
    <n v="4.2149999999999999"/>
    <s v="'26-03-2020"/>
    <n v="14497000"/>
  </r>
  <r>
    <x v="6"/>
    <s v="M8AS101"/>
    <x v="3"/>
    <s v="S101"/>
    <s v="SUMATERA"/>
    <x v="81"/>
    <x v="85"/>
    <n v="180000000"/>
    <n v="0"/>
    <n v="180000000"/>
    <n v="11343"/>
    <n v="120254846.344"/>
    <n v="7751869"/>
    <n v="9.8390000000000004"/>
    <n v="17.231000000000002"/>
    <n v="20720912.403999999"/>
    <n v="66.808000000000007"/>
    <n v="6.4459999999999997"/>
    <m/>
    <m/>
    <m/>
    <n v="0"/>
    <n v="0"/>
    <n v="0"/>
    <n v="0"/>
    <n v="0"/>
    <n v="11343"/>
    <n v="120254846.344"/>
    <n v="7751869"/>
    <n v="9.8390000000000004"/>
    <n v="17.231000000000002"/>
    <n v="20720912.403999999"/>
    <n v="66.808000000000007"/>
    <n v="6.4459999999999997"/>
    <s v="'31-03-2020"/>
    <n v="17710200"/>
  </r>
  <r>
    <x v="6"/>
    <s v="M8AS103"/>
    <x v="3"/>
    <s v="S103"/>
    <s v="PAPUA"/>
    <x v="82"/>
    <x v="86"/>
    <n v="430000000"/>
    <n v="0"/>
    <n v="430000000"/>
    <n v="24340"/>
    <n v="377038413.64300001"/>
    <n v="18905510"/>
    <n v="15.702"/>
    <n v="18.277999999999999"/>
    <n v="68916771.743000001"/>
    <n v="87.683000000000007"/>
    <n v="5.0140000000000002"/>
    <m/>
    <m/>
    <m/>
    <n v="0"/>
    <n v="0"/>
    <n v="0"/>
    <n v="0"/>
    <n v="0"/>
    <n v="24340"/>
    <n v="377038413.64300001"/>
    <n v="18905510"/>
    <n v="15.702"/>
    <n v="18.277999999999999"/>
    <n v="68916771.743000001"/>
    <n v="87.683000000000007"/>
    <n v="5.0140000000000002"/>
    <s v="'31-03-2020"/>
    <n v="67518600"/>
  </r>
  <r>
    <x v="6"/>
    <e v="#N/A"/>
    <x v="0"/>
    <e v="#N/A"/>
    <e v="#N/A"/>
    <x v="0"/>
    <x v="40"/>
    <n v="6834600000"/>
    <n v="0"/>
    <n v="6834600000"/>
    <n v="390806"/>
    <n v="5460413953.5349903"/>
    <n v="419812467"/>
    <n v="12.093"/>
    <n v="13.105"/>
    <n v="715613526.42499995"/>
    <n v="79.894000000000005"/>
    <n v="7.6879999999999997"/>
    <n v="0"/>
    <n v="0"/>
    <n v="0"/>
    <n v="0"/>
    <n v="0"/>
    <n v="0"/>
    <n v="0"/>
    <n v="0"/>
    <n v="390806"/>
    <n v="5460413953.5349903"/>
    <n v="419812467"/>
    <n v="12.093"/>
    <n v="13.105"/>
    <n v="715613526.42499995"/>
    <n v="79.894000000000005"/>
    <n v="7.6879999999999997"/>
    <m/>
    <n v="826508178"/>
  </r>
  <r>
    <x v="6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87"/>
    <n v="30567900000"/>
    <n v="0"/>
    <n v="30567900000"/>
    <n v="2238674"/>
    <n v="24716193814.213001"/>
    <n v="1856253713"/>
    <n v="11.255000000000001"/>
    <n v="16.513999999999999"/>
    <n v="4081694414.973"/>
    <n v="80.856999999999999"/>
    <n v="7.51"/>
    <n v="27"/>
    <n v="701590.90700000001"/>
    <n v="13750"/>
    <n v="0"/>
    <n v="25"/>
    <n v="175398.18700000001"/>
    <n v="0"/>
    <n v="1.96"/>
    <n v="2238701"/>
    <n v="24716895405.119999"/>
    <n v="1856267463"/>
    <n v="11.255000000000001"/>
    <n v="16.513999999999999"/>
    <n v="4081869813.1599998"/>
    <n v="80.858999999999995"/>
    <n v="7.51"/>
    <m/>
    <n v="3440417145"/>
  </r>
  <r>
    <x v="6"/>
    <e v="#N/A"/>
    <x v="0"/>
    <e v="#N/A"/>
    <e v="#N/A"/>
    <x v="0"/>
    <x v="88"/>
    <n v="30567900000"/>
    <n v="0"/>
    <n v="30567900000"/>
    <n v="2238674"/>
    <n v="24716193814.213001"/>
    <n v="1856253713"/>
    <n v="11.254621418154301"/>
    <n v="16.514251529399399"/>
    <n v="4081694414.973"/>
    <n v="80.8566954688186"/>
    <n v="7.5102733331560296"/>
    <n v="27"/>
    <n v="701590.90700000001"/>
    <n v="13750"/>
    <n v="0"/>
    <n v="25.000065600907199"/>
    <n v="175398.18700000001"/>
    <n v="0"/>
    <n v="1.9598315575090499"/>
    <n v="2238701"/>
    <n v="24716895405.119999"/>
    <n v="1856267463"/>
    <n v="11.254621418154301"/>
    <n v="16.514492399860401"/>
    <n v="4081869813.1599998"/>
    <n v="80.858990657258104"/>
    <n v="7.5101157834550696"/>
    <m/>
    <n v="3440301420.4799886"/>
  </r>
  <r>
    <x v="6"/>
    <e v="#N/A"/>
    <x v="0"/>
    <e v="#N/A"/>
    <e v="#N/A"/>
    <x v="0"/>
    <x v="89"/>
    <m/>
    <s v="Last Sales 202004 :   ----  m.akhlis -- 01-Apr-2020 09:19:22"/>
    <m/>
    <m/>
    <m/>
    <m/>
    <m/>
    <m/>
    <m/>
    <m/>
    <m/>
    <m/>
    <m/>
    <m/>
    <m/>
    <m/>
    <m/>
    <m/>
    <m/>
    <m/>
    <m/>
    <m/>
    <m/>
    <m/>
    <m/>
    <m/>
    <m/>
    <m/>
    <n v="0"/>
  </r>
  <r>
    <x v="6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92"/>
    <s v="  :  "/>
    <s v="082 (FOODS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s v="M8B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s v="M8BRS67"/>
    <x v="2"/>
    <s v="RS67"/>
    <s v="JABAR"/>
    <x v="1"/>
    <x v="2"/>
    <n v="670000000"/>
    <n v="0"/>
    <n v="670000000"/>
    <n v="88835"/>
    <n v="465512566.27700001"/>
    <n v="28386493"/>
    <n v="7.66"/>
    <n v="18.053999999999998"/>
    <n v="84042846.847000003"/>
    <n v="69.478999999999999"/>
    <n v="6.0979999999999999"/>
    <m/>
    <m/>
    <m/>
    <n v="0"/>
    <n v="0"/>
    <n v="0"/>
    <n v="0"/>
    <n v="0"/>
    <n v="88835"/>
    <n v="465512566.27700001"/>
    <n v="28386493"/>
    <n v="7.66"/>
    <n v="18.053999999999998"/>
    <n v="84042846.847000003"/>
    <n v="69.478999999999999"/>
    <n v="6.0979999999999999"/>
    <s v="'27-03-2020"/>
    <n v="51322000"/>
  </r>
  <r>
    <x v="7"/>
    <s v="M8BS002"/>
    <x v="3"/>
    <s v="S002"/>
    <s v="JBDTBK"/>
    <x v="2"/>
    <x v="3"/>
    <n v="500000000"/>
    <n v="0"/>
    <n v="500000000"/>
    <n v="121394"/>
    <n v="427450080.00400001"/>
    <n v="31188157"/>
    <n v="6.4160000000000004"/>
    <n v="26.696999999999999"/>
    <n v="114117038.574"/>
    <n v="85.49"/>
    <n v="7.2960000000000003"/>
    <m/>
    <m/>
    <m/>
    <n v="0"/>
    <n v="0"/>
    <n v="0"/>
    <n v="0"/>
    <n v="0"/>
    <n v="121394"/>
    <n v="427450080.00400001"/>
    <n v="31188157"/>
    <n v="6.4160000000000004"/>
    <n v="26.696999999999999"/>
    <n v="114117038.574"/>
    <n v="85.49"/>
    <n v="7.2960000000000003"/>
    <s v="'24-03-2020"/>
    <n v="32080000"/>
  </r>
  <r>
    <x v="7"/>
    <s v="M8BS010"/>
    <x v="3"/>
    <s v="S010"/>
    <s v="JBDTBK"/>
    <x v="3"/>
    <x v="4"/>
    <n v="420000000"/>
    <n v="0"/>
    <n v="420000000"/>
    <n v="66402"/>
    <n v="426078114.25199997"/>
    <n v="34992127"/>
    <n v="8.234"/>
    <n v="12.813000000000001"/>
    <n v="54594903.281999998"/>
    <n v="101.447"/>
    <n v="8.2129999999999992"/>
    <m/>
    <m/>
    <m/>
    <n v="0"/>
    <n v="0"/>
    <n v="0"/>
    <n v="0"/>
    <n v="0"/>
    <n v="66402"/>
    <n v="426078114.25199997"/>
    <n v="34992127"/>
    <n v="8.234"/>
    <n v="12.813000000000001"/>
    <n v="54594903.281999998"/>
    <n v="101.447"/>
    <n v="8.2129999999999992"/>
    <s v="'31-03-2020"/>
    <n v="34582800"/>
  </r>
  <r>
    <x v="7"/>
    <s v="M8BS011"/>
    <x v="3"/>
    <s v="S011"/>
    <s v="JBDTBK"/>
    <x v="4"/>
    <x v="5"/>
    <n v="429300000"/>
    <n v="0"/>
    <n v="429300000"/>
    <n v="188466"/>
    <n v="712378332.00999999"/>
    <n v="90509707"/>
    <n v="7.8079999999999998"/>
    <n v="11.009"/>
    <n v="78422815.579999998"/>
    <n v="165.94"/>
    <n v="12.705"/>
    <m/>
    <m/>
    <m/>
    <n v="0"/>
    <n v="0"/>
    <n v="0"/>
    <n v="0"/>
    <n v="0"/>
    <n v="188466"/>
    <n v="712378332.00999999"/>
    <n v="90509707"/>
    <n v="7.8079999999999998"/>
    <n v="11.009"/>
    <n v="78422815.579999998"/>
    <n v="165.94"/>
    <n v="12.705"/>
    <s v="'30-03-2020"/>
    <n v="33519744"/>
  </r>
  <r>
    <x v="7"/>
    <s v="M8BS013"/>
    <x v="3"/>
    <s v="S013"/>
    <s v="JBDTBK"/>
    <x v="5"/>
    <x v="6"/>
    <n v="576700000"/>
    <n v="0"/>
    <n v="576700000"/>
    <n v="148131"/>
    <n v="762701002.73399997"/>
    <n v="106146587"/>
    <n v="7.0389999999999997"/>
    <n v="13.945"/>
    <n v="106359127.03399999"/>
    <n v="132.25299999999999"/>
    <n v="13.917"/>
    <m/>
    <m/>
    <m/>
    <n v="0"/>
    <n v="0"/>
    <n v="0"/>
    <n v="0"/>
    <n v="0"/>
    <n v="148131"/>
    <n v="762701002.73399997"/>
    <n v="106146587"/>
    <n v="7.0389999999999997"/>
    <n v="13.945"/>
    <n v="106359127.03399999"/>
    <n v="132.25299999999999"/>
    <n v="13.917"/>
    <s v="'31-03-2020"/>
    <n v="40593913"/>
  </r>
  <r>
    <x v="7"/>
    <s v="M8BS014"/>
    <x v="3"/>
    <s v="S014"/>
    <s v="JBDTBK"/>
    <x v="6"/>
    <x v="7"/>
    <n v="580000000"/>
    <n v="0"/>
    <n v="580000000"/>
    <n v="115222"/>
    <n v="572110415.16999996"/>
    <n v="41589307"/>
    <n v="6.819"/>
    <n v="12.964"/>
    <n v="74169041.290000007"/>
    <n v="98.64"/>
    <n v="7.2690000000000001"/>
    <m/>
    <m/>
    <m/>
    <n v="0"/>
    <n v="0"/>
    <n v="0"/>
    <n v="0"/>
    <n v="0"/>
    <n v="115222"/>
    <n v="572110415.16999996"/>
    <n v="41589307"/>
    <n v="6.819"/>
    <n v="12.964"/>
    <n v="74169041.290000007"/>
    <n v="98.64"/>
    <n v="7.2690000000000001"/>
    <s v="'31-03-2020"/>
    <n v="39550200"/>
  </r>
  <r>
    <x v="7"/>
    <s v="M8BS015"/>
    <x v="3"/>
    <s v="S015"/>
    <s v="JBDTBK"/>
    <x v="7"/>
    <x v="8"/>
    <n v="560000000"/>
    <n v="0"/>
    <n v="560000000"/>
    <n v="88850"/>
    <n v="577499514.09200001"/>
    <n v="127516837"/>
    <n v="6.1219999999999999"/>
    <n v="27.766999999999999"/>
    <n v="160353720.662"/>
    <n v="103.125"/>
    <n v="22.081"/>
    <m/>
    <m/>
    <m/>
    <n v="0"/>
    <n v="0"/>
    <n v="0"/>
    <n v="0"/>
    <n v="0"/>
    <n v="88850"/>
    <n v="577499514.09200001"/>
    <n v="127516837"/>
    <n v="6.1219999999999999"/>
    <n v="27.766999999999999"/>
    <n v="160353720.662"/>
    <n v="103.125"/>
    <n v="22.081"/>
    <s v="'31-03-2020"/>
    <n v="34283200"/>
  </r>
  <r>
    <x v="7"/>
    <s v="M8BS020"/>
    <x v="3"/>
    <s v="S020"/>
    <s v="JBDTBK"/>
    <x v="8"/>
    <x v="9"/>
    <n v="490000000"/>
    <n v="0"/>
    <n v="490000000"/>
    <n v="75082"/>
    <n v="406326166.81599998"/>
    <n v="32666019"/>
    <n v="6.891"/>
    <n v="14.225"/>
    <n v="57801049.456"/>
    <n v="82.924000000000007"/>
    <n v="8.0389999999999997"/>
    <m/>
    <m/>
    <m/>
    <n v="0"/>
    <n v="0"/>
    <n v="0"/>
    <n v="0"/>
    <n v="0"/>
    <n v="75082"/>
    <n v="406326166.81599998"/>
    <n v="32666019"/>
    <n v="6.891"/>
    <n v="14.225"/>
    <n v="57801049.456"/>
    <n v="82.924000000000007"/>
    <n v="8.0389999999999997"/>
    <s v="'31-03-2020"/>
    <n v="33765900"/>
  </r>
  <r>
    <x v="7"/>
    <s v="M8BS021"/>
    <x v="3"/>
    <s v="S021"/>
    <s v="JBDTBK"/>
    <x v="9"/>
    <x v="10"/>
    <n v="330000000"/>
    <n v="0"/>
    <n v="330000000"/>
    <n v="46729"/>
    <n v="298410159.99000001"/>
    <n v="25517092"/>
    <n v="8.3840000000000003"/>
    <n v="12.345000000000001"/>
    <n v="36840191.079999998"/>
    <n v="90.427000000000007"/>
    <n v="8.5510000000000002"/>
    <m/>
    <m/>
    <m/>
    <n v="0"/>
    <n v="0"/>
    <n v="0"/>
    <n v="0"/>
    <n v="0"/>
    <n v="46729"/>
    <n v="298410159.99000001"/>
    <n v="25517092"/>
    <n v="8.3840000000000003"/>
    <n v="12.345000000000001"/>
    <n v="36840191.079999998"/>
    <n v="90.427000000000007"/>
    <n v="8.5510000000000002"/>
    <s v="'31-03-2020"/>
    <n v="27667200"/>
  </r>
  <r>
    <x v="7"/>
    <s v="M8BS022"/>
    <x v="3"/>
    <s v="S022"/>
    <s v="JBDTBK"/>
    <x v="10"/>
    <x v="11"/>
    <n v="483300000"/>
    <n v="0"/>
    <n v="483300000"/>
    <n v="224404"/>
    <n v="728293773.53299999"/>
    <n v="51897877"/>
    <n v="8.4819999999999993"/>
    <n v="20.587"/>
    <n v="149933465.48300001"/>
    <n v="150.69200000000001"/>
    <n v="7.1260000000000003"/>
    <m/>
    <m/>
    <m/>
    <n v="0"/>
    <n v="0"/>
    <n v="0"/>
    <n v="0"/>
    <n v="0"/>
    <n v="224404"/>
    <n v="728293773.53299999"/>
    <n v="51897877"/>
    <n v="8.4819999999999993"/>
    <n v="20.587"/>
    <n v="149933465.48300001"/>
    <n v="150.69200000000001"/>
    <n v="7.1260000000000003"/>
    <s v="'31-03-2020"/>
    <n v="40993505.999999993"/>
  </r>
  <r>
    <x v="7"/>
    <s v="M8BS026"/>
    <x v="3"/>
    <s v="S026"/>
    <s v="JBDTBK"/>
    <x v="11"/>
    <x v="12"/>
    <n v="209200000"/>
    <n v="0"/>
    <n v="209200000"/>
    <n v="38018"/>
    <n v="273476822.64099997"/>
    <n v="17462686"/>
    <n v="8.4849999999999994"/>
    <n v="18.155000000000001"/>
    <n v="49649648.181000002"/>
    <n v="130.72499999999999"/>
    <n v="6.3849999999999998"/>
    <m/>
    <m/>
    <m/>
    <n v="0"/>
    <n v="0"/>
    <n v="0"/>
    <n v="0"/>
    <n v="0"/>
    <n v="38018"/>
    <n v="273476822.64099997"/>
    <n v="17462686"/>
    <n v="8.4849999999999994"/>
    <n v="18.155000000000001"/>
    <n v="49649648.181000002"/>
    <n v="130.72499999999999"/>
    <n v="6.3849999999999998"/>
    <s v="'30-03-2020"/>
    <n v="17750620"/>
  </r>
  <r>
    <x v="7"/>
    <s v="M8BS029"/>
    <x v="3"/>
    <s v="S029"/>
    <s v="JBDTBK"/>
    <x v="12"/>
    <x v="13"/>
    <n v="550000000"/>
    <n v="0"/>
    <n v="550000000"/>
    <n v="145101"/>
    <n v="736182765.90999997"/>
    <n v="80313286"/>
    <n v="8.8829999999999991"/>
    <n v="12.579000000000001"/>
    <n v="92600862.329999998"/>
    <n v="133.851"/>
    <n v="10.909000000000001"/>
    <m/>
    <m/>
    <m/>
    <n v="0"/>
    <n v="0"/>
    <n v="0"/>
    <n v="0"/>
    <n v="0"/>
    <n v="145101"/>
    <n v="736182765.90999997"/>
    <n v="80313286"/>
    <n v="8.8829999999999991"/>
    <n v="12.579000000000001"/>
    <n v="92600862.329999998"/>
    <n v="133.851"/>
    <n v="10.909000000000001"/>
    <s v="'31-03-2020"/>
    <n v="48856499.999999993"/>
  </r>
  <r>
    <x v="7"/>
    <s v="M8BS031"/>
    <x v="3"/>
    <s v="S031"/>
    <s v="JBDTBK"/>
    <x v="13"/>
    <x v="14"/>
    <n v="260000000"/>
    <n v="0"/>
    <n v="260000000"/>
    <n v="29803"/>
    <n v="202975072.90900001"/>
    <n v="12284830"/>
    <n v="7.04"/>
    <n v="21.202000000000002"/>
    <n v="43034562.739"/>
    <n v="78.066999999999993"/>
    <n v="6.0519999999999996"/>
    <m/>
    <m/>
    <m/>
    <n v="0"/>
    <n v="0"/>
    <n v="0"/>
    <n v="0"/>
    <n v="0"/>
    <n v="29803"/>
    <n v="202975072.90900001"/>
    <n v="12284830"/>
    <n v="7.04"/>
    <n v="21.202000000000002"/>
    <n v="43034562.739"/>
    <n v="78.066999999999993"/>
    <n v="6.0519999999999996"/>
    <s v="'31-03-2020"/>
    <n v="18304000"/>
  </r>
  <r>
    <x v="7"/>
    <s v="M8BS032"/>
    <x v="3"/>
    <s v="S032"/>
    <s v="JBDTBK"/>
    <x v="14"/>
    <x v="15"/>
    <n v="330000000"/>
    <n v="0"/>
    <n v="330000000"/>
    <n v="74159"/>
    <n v="357244926.361"/>
    <n v="20312486"/>
    <n v="8.4480000000000004"/>
    <n v="16.015999999999998"/>
    <n v="57217564.840999998"/>
    <n v="108.256"/>
    <n v="5.6859999999999999"/>
    <m/>
    <m/>
    <m/>
    <n v="0"/>
    <n v="0"/>
    <n v="0"/>
    <n v="0"/>
    <n v="0"/>
    <n v="74159"/>
    <n v="357244926.361"/>
    <n v="20312486"/>
    <n v="8.4480000000000004"/>
    <n v="16.015999999999998"/>
    <n v="57217564.840999998"/>
    <n v="108.256"/>
    <n v="5.6859999999999999"/>
    <s v="'31-03-2020"/>
    <n v="27878400"/>
  </r>
  <r>
    <x v="7"/>
    <s v="M8BS033"/>
    <x v="3"/>
    <s v="S033"/>
    <s v="JBDTBK"/>
    <x v="15"/>
    <x v="16"/>
    <n v="230000000"/>
    <n v="0"/>
    <n v="230000000"/>
    <n v="66413"/>
    <n v="422815642.273"/>
    <n v="51496056"/>
    <n v="12.766999999999999"/>
    <n v="11.801"/>
    <n v="49897488.443000004"/>
    <n v="183.833"/>
    <n v="12.179"/>
    <m/>
    <m/>
    <m/>
    <n v="0"/>
    <n v="0"/>
    <n v="0"/>
    <n v="0"/>
    <n v="0"/>
    <n v="66413"/>
    <n v="422815642.273"/>
    <n v="51496056"/>
    <n v="12.766999999999999"/>
    <n v="11.801"/>
    <n v="49897488.443000004"/>
    <n v="183.833"/>
    <n v="12.179"/>
    <s v="'31-03-2020"/>
    <n v="29364100"/>
  </r>
  <r>
    <x v="7"/>
    <s v="M8BS034"/>
    <x v="2"/>
    <s v="S034"/>
    <s v="JBDTBK"/>
    <x v="16"/>
    <x v="17"/>
    <n v="780000000"/>
    <n v="0"/>
    <n v="780000000"/>
    <n v="134910"/>
    <n v="657670717.63800001"/>
    <n v="59747419"/>
    <n v="6.4630000000000001"/>
    <n v="13.196999999999999"/>
    <n v="86794472.387999997"/>
    <n v="84.316999999999993"/>
    <n v="9.0850000000000009"/>
    <m/>
    <m/>
    <m/>
    <n v="0"/>
    <n v="0"/>
    <n v="0"/>
    <n v="0"/>
    <n v="0"/>
    <n v="134910"/>
    <n v="657670717.63800001"/>
    <n v="59747419"/>
    <n v="6.4630000000000001"/>
    <n v="13.196999999999999"/>
    <n v="86794472.387999997"/>
    <n v="84.316999999999993"/>
    <n v="9.0850000000000009"/>
    <s v="'31-03-2020"/>
    <n v="50411400"/>
  </r>
  <r>
    <x v="7"/>
    <s v="M8BS035"/>
    <x v="2"/>
    <s v="S035"/>
    <s v="JBDTBK"/>
    <x v="17"/>
    <x v="18"/>
    <n v="420000000"/>
    <n v="0"/>
    <n v="420000000"/>
    <n v="73329"/>
    <n v="419322292.18900001"/>
    <n v="44383199"/>
    <n v="7.1980000000000004"/>
    <n v="22.036000000000001"/>
    <n v="92400930.949000001"/>
    <n v="99.838999999999999"/>
    <n v="10.585000000000001"/>
    <m/>
    <m/>
    <m/>
    <n v="0"/>
    <n v="0"/>
    <n v="0"/>
    <n v="0"/>
    <n v="0"/>
    <n v="73329"/>
    <n v="419322292.18900001"/>
    <n v="44383199"/>
    <n v="7.1980000000000004"/>
    <n v="22.036000000000001"/>
    <n v="92400930.949000001"/>
    <n v="99.838999999999999"/>
    <n v="10.585000000000001"/>
    <s v="'31-03-2020"/>
    <n v="30231600"/>
  </r>
  <r>
    <x v="7"/>
    <s v="M8BS036"/>
    <x v="3"/>
    <s v="S036"/>
    <s v="JBDTBK"/>
    <x v="18"/>
    <x v="19"/>
    <n v="210000000"/>
    <n v="0"/>
    <n v="210000000"/>
    <n v="36678"/>
    <n v="219485217.91"/>
    <n v="19809793"/>
    <n v="7.2140000000000004"/>
    <n v="9.9149999999999991"/>
    <n v="21762742.27"/>
    <n v="104.517"/>
    <n v="9.0259999999999998"/>
    <m/>
    <m/>
    <m/>
    <n v="0"/>
    <n v="0"/>
    <n v="0"/>
    <n v="0"/>
    <n v="0"/>
    <n v="36678"/>
    <n v="219485217.91"/>
    <n v="19809793"/>
    <n v="7.2140000000000004"/>
    <n v="9.9149999999999991"/>
    <n v="21762742.27"/>
    <n v="104.517"/>
    <n v="9.0259999999999998"/>
    <s v="'31-03-2020"/>
    <n v="15149400"/>
  </r>
  <r>
    <x v="7"/>
    <s v="M8BS037"/>
    <x v="2"/>
    <s v="S037"/>
    <s v="JBDTBK"/>
    <x v="19"/>
    <x v="20"/>
    <n v="370000000"/>
    <n v="0"/>
    <n v="370000000"/>
    <n v="126533"/>
    <n v="505755644.46700001"/>
    <n v="33177679"/>
    <n v="9.1519999999999992"/>
    <n v="17.094999999999999"/>
    <n v="86457851.116999999"/>
    <n v="136.691"/>
    <n v="6.56"/>
    <m/>
    <m/>
    <m/>
    <n v="0"/>
    <n v="0"/>
    <n v="0"/>
    <n v="0"/>
    <n v="0"/>
    <n v="126533"/>
    <n v="505755644.46700001"/>
    <n v="33177679"/>
    <n v="9.1519999999999992"/>
    <n v="17.094999999999999"/>
    <n v="86457851.116999999"/>
    <n v="136.691"/>
    <n v="6.56"/>
    <s v="'31-03-2020"/>
    <n v="33862399.999999993"/>
  </r>
  <r>
    <x v="7"/>
    <s v="M8BS038"/>
    <x v="3"/>
    <s v="S038"/>
    <s v="JBDTBK"/>
    <x v="20"/>
    <x v="21"/>
    <n v="320000000"/>
    <n v="0"/>
    <n v="320000000"/>
    <n v="110392"/>
    <n v="442833831.08399999"/>
    <n v="29777900"/>
    <n v="7.3529999999999998"/>
    <n v="11.076000000000001"/>
    <n v="49047018.294"/>
    <n v="138.386"/>
    <n v="6.7240000000000002"/>
    <m/>
    <m/>
    <m/>
    <n v="0"/>
    <n v="0"/>
    <n v="0"/>
    <n v="0"/>
    <n v="0"/>
    <n v="110392"/>
    <n v="442833831.08399999"/>
    <n v="29777900"/>
    <n v="7.3529999999999998"/>
    <n v="11.076000000000001"/>
    <n v="49047018.294"/>
    <n v="138.386"/>
    <n v="6.7240000000000002"/>
    <s v="'31-03-2020"/>
    <n v="23529600"/>
  </r>
  <r>
    <x v="7"/>
    <s v="M8BS039"/>
    <x v="3"/>
    <s v="S039"/>
    <s v="JATENG"/>
    <x v="21"/>
    <x v="22"/>
    <n v="280000000"/>
    <n v="0"/>
    <n v="280000000"/>
    <n v="56457"/>
    <n v="324494688.54799998"/>
    <n v="20157260"/>
    <n v="7.016"/>
    <n v="9.8829999999999991"/>
    <n v="32071114.338"/>
    <n v="115.89100000000001"/>
    <n v="6.2119999999999997"/>
    <m/>
    <m/>
    <m/>
    <n v="0"/>
    <n v="0"/>
    <n v="0"/>
    <n v="0"/>
    <n v="0"/>
    <n v="56457"/>
    <n v="324494688.54799998"/>
    <n v="20157260"/>
    <n v="7.016"/>
    <n v="9.8829999999999991"/>
    <n v="32071114.338"/>
    <n v="115.89100000000001"/>
    <n v="6.2119999999999997"/>
    <s v="'31-03-2020"/>
    <n v="19644800"/>
  </r>
  <r>
    <x v="7"/>
    <s v="M8BS040"/>
    <x v="2"/>
    <s v="S040"/>
    <s v="JBDTBK"/>
    <x v="22"/>
    <x v="23"/>
    <n v="590000000"/>
    <n v="0"/>
    <n v="590000000"/>
    <n v="135059"/>
    <n v="629565368.63300002"/>
    <n v="46237908"/>
    <n v="7.6340000000000003"/>
    <n v="15.598000000000001"/>
    <n v="98199801.103"/>
    <n v="106.706"/>
    <n v="7.3440000000000003"/>
    <m/>
    <m/>
    <m/>
    <n v="0"/>
    <n v="0"/>
    <n v="0"/>
    <n v="0"/>
    <n v="0"/>
    <n v="135059"/>
    <n v="629565368.63300002"/>
    <n v="46237908"/>
    <n v="7.6340000000000003"/>
    <n v="15.598000000000001"/>
    <n v="98199801.103"/>
    <n v="106.706"/>
    <n v="7.3440000000000003"/>
    <s v="'31-03-2020"/>
    <n v="45040600"/>
  </r>
  <r>
    <x v="7"/>
    <s v="M8BS043"/>
    <x v="3"/>
    <s v="S043"/>
    <s v="JBDTBK"/>
    <x v="23"/>
    <x v="24"/>
    <n v="378200000"/>
    <n v="0"/>
    <n v="378200000"/>
    <n v="76029"/>
    <n v="394384047.46499997"/>
    <n v="27440980"/>
    <n v="7.343"/>
    <n v="15.491"/>
    <n v="61094615.795000002"/>
    <n v="104.279"/>
    <n v="6.9580000000000002"/>
    <m/>
    <m/>
    <m/>
    <n v="0"/>
    <n v="0"/>
    <n v="0"/>
    <n v="0"/>
    <n v="0"/>
    <n v="76029"/>
    <n v="394384047.46499997"/>
    <n v="27440980"/>
    <n v="7.343"/>
    <n v="15.491"/>
    <n v="61094615.795000002"/>
    <n v="104.279"/>
    <n v="6.9580000000000002"/>
    <s v="'31-03-2020"/>
    <n v="27771226"/>
  </r>
  <r>
    <x v="7"/>
    <s v="M8BS047"/>
    <x v="2"/>
    <s v="S047"/>
    <s v="JBDTBK"/>
    <x v="24"/>
    <x v="25"/>
    <n v="890000000"/>
    <n v="0"/>
    <n v="890000000"/>
    <n v="150423"/>
    <n v="928365179.98899996"/>
    <n v="155838822"/>
    <n v="7.4630000000000001"/>
    <n v="10.598000000000001"/>
    <n v="98386509.929000005"/>
    <n v="104.31100000000001"/>
    <n v="16.786000000000001"/>
    <m/>
    <m/>
    <m/>
    <n v="0"/>
    <n v="0"/>
    <n v="0"/>
    <n v="0"/>
    <n v="0"/>
    <n v="150423"/>
    <n v="928365179.98899996"/>
    <n v="155838822"/>
    <n v="7.4630000000000001"/>
    <n v="10.598000000000001"/>
    <n v="98386509.929000005"/>
    <n v="104.31100000000001"/>
    <n v="16.786000000000001"/>
    <s v="'31-03-2020"/>
    <n v="66420700"/>
  </r>
  <r>
    <x v="7"/>
    <s v="M8BS049"/>
    <x v="2"/>
    <s v="S049"/>
    <s v="JBDTBK"/>
    <x v="25"/>
    <x v="26"/>
    <n v="272900000"/>
    <n v="0"/>
    <n v="272900000"/>
    <n v="76140"/>
    <n v="399466286.37400001"/>
    <n v="30827106"/>
    <n v="7.4969999999999999"/>
    <n v="16.64"/>
    <n v="66473089.123999998"/>
    <n v="146.37799999999999"/>
    <n v="7.7169999999999996"/>
    <m/>
    <m/>
    <m/>
    <n v="0"/>
    <n v="0"/>
    <n v="0"/>
    <n v="0"/>
    <n v="0"/>
    <n v="76140"/>
    <n v="399466286.37400001"/>
    <n v="30827106"/>
    <n v="7.4969999999999999"/>
    <n v="16.64"/>
    <n v="66473089.123999998"/>
    <n v="146.37799999999999"/>
    <n v="7.7169999999999996"/>
    <s v="'31-03-2020"/>
    <n v="20459313"/>
  </r>
  <r>
    <x v="7"/>
    <s v="M8BS068"/>
    <x v="3"/>
    <s v="S068"/>
    <s v="JBDTBK"/>
    <x v="26"/>
    <x v="27"/>
    <n v="350000000"/>
    <n v="0"/>
    <n v="350000000"/>
    <n v="52288"/>
    <n v="286775601.09500003"/>
    <n v="20715793"/>
    <n v="7.0810000000000004"/>
    <n v="18.082999999999998"/>
    <n v="51857201.185000002"/>
    <n v="81.936000000000007"/>
    <n v="7.2240000000000002"/>
    <m/>
    <m/>
    <m/>
    <n v="0"/>
    <n v="0"/>
    <n v="0"/>
    <n v="0"/>
    <n v="0"/>
    <n v="52288"/>
    <n v="286775601.09500003"/>
    <n v="20715793"/>
    <n v="7.0810000000000004"/>
    <n v="18.082999999999998"/>
    <n v="51857201.185000002"/>
    <n v="81.936000000000007"/>
    <n v="7.2240000000000002"/>
    <s v="'30-03-2020"/>
    <n v="24783500"/>
  </r>
  <r>
    <x v="7"/>
    <s v="M8BS071"/>
    <x v="2"/>
    <s v="S071"/>
    <s v="JBDTBK"/>
    <x v="27"/>
    <x v="28"/>
    <n v="673100000"/>
    <n v="0"/>
    <n v="673100000"/>
    <n v="78612"/>
    <n v="552142409.273"/>
    <n v="51451809"/>
    <n v="6.0730000000000004"/>
    <n v="13.069000000000001"/>
    <n v="72158524.133000001"/>
    <n v="82.03"/>
    <n v="9.3190000000000008"/>
    <m/>
    <m/>
    <m/>
    <n v="0"/>
    <n v="0"/>
    <n v="0"/>
    <n v="0"/>
    <n v="0"/>
    <n v="78612"/>
    <n v="552142409.273"/>
    <n v="51451809"/>
    <n v="6.0730000000000004"/>
    <n v="13.069000000000001"/>
    <n v="72158524.133000001"/>
    <n v="82.03"/>
    <n v="9.3190000000000008"/>
    <s v="'27-03-2020"/>
    <n v="40877363.000000007"/>
  </r>
  <r>
    <x v="7"/>
    <s v="M8BS074"/>
    <x v="2"/>
    <s v="S074"/>
    <s v="JABAR"/>
    <x v="28"/>
    <x v="29"/>
    <n v="450000000"/>
    <n v="0"/>
    <n v="450000000"/>
    <n v="86648"/>
    <n v="385778522.26999998"/>
    <n v="21238274"/>
    <n v="9.2739999999999991"/>
    <n v="13.025"/>
    <n v="50246503.340000004"/>
    <n v="85.728999999999999"/>
    <n v="5.5049999999999999"/>
    <m/>
    <m/>
    <m/>
    <n v="0"/>
    <n v="0"/>
    <n v="0"/>
    <n v="0"/>
    <n v="0"/>
    <n v="86648"/>
    <n v="385778522.26999998"/>
    <n v="21238274"/>
    <n v="9.2739999999999991"/>
    <n v="13.025"/>
    <n v="50246503.340000004"/>
    <n v="85.728999999999999"/>
    <n v="5.5049999999999999"/>
    <s v="'31-03-2020"/>
    <n v="41732999.999999993"/>
  </r>
  <r>
    <x v="7"/>
    <s v="M8BS075"/>
    <x v="2"/>
    <s v="S075"/>
    <s v="JABAR"/>
    <x v="29"/>
    <x v="30"/>
    <n v="330000000"/>
    <n v="0"/>
    <n v="330000000"/>
    <n v="68002"/>
    <n v="360012789.55599999"/>
    <n v="38498379"/>
    <n v="7.1340000000000003"/>
    <n v="15.096"/>
    <n v="54347842.535999998"/>
    <n v="109.095"/>
    <n v="10.694000000000001"/>
    <m/>
    <m/>
    <m/>
    <n v="0"/>
    <n v="0"/>
    <n v="0"/>
    <n v="0"/>
    <n v="0"/>
    <n v="68002"/>
    <n v="360012789.55599999"/>
    <n v="38498379"/>
    <n v="7.1340000000000003"/>
    <n v="15.096"/>
    <n v="54347842.535999998"/>
    <n v="109.095"/>
    <n v="10.694000000000001"/>
    <s v="'31-03-2020"/>
    <n v="23542200"/>
  </r>
  <r>
    <x v="7"/>
    <s v="M8BS102"/>
    <x v="3"/>
    <s v="S102"/>
    <s v="JBDTBK"/>
    <x v="30"/>
    <x v="31"/>
    <n v="770000000"/>
    <n v="0"/>
    <n v="770000000"/>
    <n v="134009"/>
    <n v="721812947.72099996"/>
    <n v="48934975"/>
    <n v="9.76"/>
    <n v="18.146999999999998"/>
    <n v="130989986.48100001"/>
    <n v="93.742000000000004"/>
    <n v="6.7789999999999999"/>
    <m/>
    <m/>
    <m/>
    <n v="0"/>
    <n v="0"/>
    <n v="0"/>
    <n v="0"/>
    <n v="0"/>
    <n v="134009"/>
    <n v="721812947.72099996"/>
    <n v="48934975"/>
    <n v="9.76"/>
    <n v="18.146999999999998"/>
    <n v="130989986.48100001"/>
    <n v="93.742000000000004"/>
    <n v="6.7789999999999999"/>
    <s v="'31-03-2020"/>
    <n v="75152000"/>
  </r>
  <r>
    <x v="7"/>
    <s v="M8BS105"/>
    <x v="2"/>
    <s v="S105"/>
    <s v="JBDTBK"/>
    <x v="31"/>
    <x v="32"/>
    <n v="450000000"/>
    <n v="0"/>
    <n v="450000000"/>
    <n v="54057"/>
    <n v="456098554.98799998"/>
    <n v="81614113"/>
    <n v="8.4060000000000006"/>
    <n v="5.0730000000000004"/>
    <n v="23135892.458000001"/>
    <n v="101.355"/>
    <n v="17.893999999999998"/>
    <m/>
    <m/>
    <m/>
    <n v="0"/>
    <n v="0"/>
    <n v="0"/>
    <n v="0"/>
    <n v="0"/>
    <n v="54057"/>
    <n v="456098554.98799998"/>
    <n v="81614113"/>
    <n v="8.4060000000000006"/>
    <n v="5.0730000000000004"/>
    <n v="23135892.458000001"/>
    <n v="101.355"/>
    <n v="17.893999999999998"/>
    <s v="'31-03-2020"/>
    <n v="37827000.000000007"/>
  </r>
  <r>
    <x v="7"/>
    <s v="M8BS107"/>
    <x v="3"/>
    <s v="S107"/>
    <s v="JBDTBK"/>
    <x v="32"/>
    <x v="33"/>
    <n v="325900000"/>
    <n v="0"/>
    <n v="325900000"/>
    <n v="80449"/>
    <n v="486833159.27999997"/>
    <n v="119649794"/>
    <n v="7.68"/>
    <n v="29.856000000000002"/>
    <n v="145351191.38999999"/>
    <n v="149.381"/>
    <n v="24.577000000000002"/>
    <m/>
    <m/>
    <m/>
    <n v="0"/>
    <n v="0"/>
    <n v="0"/>
    <n v="0"/>
    <n v="0"/>
    <n v="80449"/>
    <n v="486833159.27999997"/>
    <n v="119649794"/>
    <n v="7.68"/>
    <n v="29.856000000000002"/>
    <n v="145351191.38999999"/>
    <n v="149.381"/>
    <n v="24.577000000000002"/>
    <s v="'30-03-2020"/>
    <n v="25029120"/>
  </r>
  <r>
    <x v="7"/>
    <s v="M8BS109"/>
    <x v="3"/>
    <s v="S109"/>
    <s v="JBDTBK"/>
    <x v="33"/>
    <x v="34"/>
    <n v="210000000"/>
    <n v="0"/>
    <n v="210000000"/>
    <n v="77903"/>
    <n v="280741429.72000003"/>
    <n v="19447172"/>
    <n v="9.1549999999999994"/>
    <n v="10.678000000000001"/>
    <n v="29978055.370000001"/>
    <n v="133.68600000000001"/>
    <n v="6.9269999999999996"/>
    <m/>
    <m/>
    <m/>
    <n v="0"/>
    <n v="0"/>
    <n v="0"/>
    <n v="0"/>
    <n v="0"/>
    <n v="77903"/>
    <n v="280741429.72000003"/>
    <n v="19447172"/>
    <n v="9.1549999999999994"/>
    <n v="10.678000000000001"/>
    <n v="29978055.370000001"/>
    <n v="133.68600000000001"/>
    <n v="6.9269999999999996"/>
    <s v="'30-03-2020"/>
    <n v="19225499.999999996"/>
  </r>
  <r>
    <x v="7"/>
    <s v="M8BS114"/>
    <x v="2"/>
    <s v="S114"/>
    <s v="JBDTBK"/>
    <x v="34"/>
    <x v="35"/>
    <n v="342200000"/>
    <n v="0"/>
    <n v="342200000"/>
    <n v="53251"/>
    <n v="483345928.19199997"/>
    <n v="115284454"/>
    <n v="7.7480000000000002"/>
    <n v="24.538"/>
    <n v="118602630.462"/>
    <n v="141.24700000000001"/>
    <n v="23.850999999999999"/>
    <m/>
    <m/>
    <m/>
    <n v="0"/>
    <n v="0"/>
    <n v="0"/>
    <n v="0"/>
    <n v="0"/>
    <n v="53251"/>
    <n v="483345928.19199997"/>
    <n v="115284454"/>
    <n v="7.7480000000000002"/>
    <n v="24.538"/>
    <n v="118602630.462"/>
    <n v="141.24700000000001"/>
    <n v="23.850999999999999"/>
    <s v="'30-03-2020"/>
    <n v="26513656"/>
  </r>
  <r>
    <x v="7"/>
    <s v="M8BS121"/>
    <x v="2"/>
    <s v="S121"/>
    <s v="JBDTBK"/>
    <x v="35"/>
    <x v="36"/>
    <n v="200200000"/>
    <n v="0"/>
    <n v="200200000"/>
    <n v="51164"/>
    <n v="251229192.289"/>
    <n v="12785381"/>
    <n v="7.07"/>
    <n v="14.621"/>
    <n v="36731539.888999999"/>
    <n v="125.489"/>
    <n v="5.0890000000000004"/>
    <m/>
    <m/>
    <m/>
    <n v="0"/>
    <n v="0"/>
    <n v="0"/>
    <n v="0"/>
    <n v="0"/>
    <n v="51164"/>
    <n v="251229192.289"/>
    <n v="12785381"/>
    <n v="7.07"/>
    <n v="14.621"/>
    <n v="36731539.888999999"/>
    <n v="125.489"/>
    <n v="5.0890000000000004"/>
    <s v="'30-03-2020"/>
    <n v="14154140"/>
  </r>
  <r>
    <x v="7"/>
    <s v="M8BS124"/>
    <x v="2"/>
    <s v="S124"/>
    <s v="JBDTBK"/>
    <x v="36"/>
    <x v="37"/>
    <n v="225000000"/>
    <n v="0"/>
    <n v="225000000"/>
    <n v="41126"/>
    <n v="232125264.08700001"/>
    <n v="21495227"/>
    <n v="6.82"/>
    <n v="7.266"/>
    <n v="16865082.596999999"/>
    <n v="103.167"/>
    <n v="9.26"/>
    <m/>
    <m/>
    <m/>
    <n v="0"/>
    <n v="0"/>
    <n v="0"/>
    <n v="0"/>
    <n v="0"/>
    <n v="41126"/>
    <n v="232125264.08700001"/>
    <n v="21495227"/>
    <n v="6.82"/>
    <n v="7.266"/>
    <n v="16865082.596999999"/>
    <n v="103.167"/>
    <n v="9.26"/>
    <s v="'31-03-2020"/>
    <n v="15345000"/>
  </r>
  <r>
    <x v="7"/>
    <s v="M8BS125"/>
    <x v="2"/>
    <s v="S125"/>
    <s v="JBDTBK"/>
    <x v="37"/>
    <x v="38"/>
    <n v="720000000"/>
    <n v="0"/>
    <n v="720000000"/>
    <n v="210028"/>
    <n v="828357543.37199998"/>
    <n v="65611296"/>
    <n v="10.218999999999999"/>
    <n v="10.667999999999999"/>
    <n v="88372635.312000006"/>
    <n v="115.05"/>
    <n v="7.9210000000000003"/>
    <m/>
    <m/>
    <m/>
    <n v="0"/>
    <n v="0"/>
    <n v="0"/>
    <n v="0"/>
    <n v="0"/>
    <n v="210028"/>
    <n v="828357543.37199998"/>
    <n v="65611296"/>
    <n v="10.218999999999999"/>
    <n v="10.667999999999999"/>
    <n v="88372635.312000006"/>
    <n v="115.05"/>
    <n v="7.9210000000000003"/>
    <s v="'31-03-2020"/>
    <n v="73576800"/>
  </r>
  <r>
    <x v="7"/>
    <s v="M8BS136"/>
    <x v="3"/>
    <s v="S136"/>
    <s v="JABAR"/>
    <x v="38"/>
    <x v="39"/>
    <n v="52200000"/>
    <n v="0"/>
    <n v="52200000"/>
    <n v="6402"/>
    <n v="57701460.909999996"/>
    <n v="5337463"/>
    <n v="7.1909999999999998"/>
    <n v="31.670999999999999"/>
    <n v="18274456.09"/>
    <n v="110.539"/>
    <n v="9.25"/>
    <m/>
    <m/>
    <m/>
    <n v="0"/>
    <n v="0"/>
    <n v="0"/>
    <n v="0"/>
    <n v="0"/>
    <n v="6402"/>
    <n v="57701460.909999996"/>
    <n v="5337463"/>
    <n v="7.1909999999999998"/>
    <n v="31.670999999999999"/>
    <n v="18274456.09"/>
    <n v="110.539"/>
    <n v="9.25"/>
    <s v="'30-03-2020"/>
    <n v="3753702"/>
  </r>
  <r>
    <x v="7"/>
    <s v="M8BS999"/>
    <x v="3"/>
    <s v="S999"/>
    <s v="TRADER"/>
    <x v="84"/>
    <x v="94"/>
    <n v="1660000000"/>
    <n v="0"/>
    <n v="1660000000"/>
    <n v="0"/>
    <n v="0"/>
    <n v="0"/>
    <n v="2.0649999999999999"/>
    <n v="0"/>
    <n v="0"/>
    <n v="0"/>
    <n v="0"/>
    <n v="0"/>
    <n v="0"/>
    <n v="0"/>
    <n v="0"/>
    <n v="0"/>
    <n v="0"/>
    <n v="0"/>
    <n v="0"/>
    <n v="0"/>
    <n v="0"/>
    <n v="0"/>
    <n v="2.0649999999999999"/>
    <n v="0"/>
    <n v="0"/>
    <n v="0"/>
    <n v="0"/>
    <m/>
    <n v="34279000"/>
  </r>
  <r>
    <x v="7"/>
    <e v="#N/A"/>
    <x v="0"/>
    <e v="#N/A"/>
    <e v="#N/A"/>
    <x v="0"/>
    <x v="40"/>
    <n v="17888200000"/>
    <n v="0"/>
    <n v="17888200000"/>
    <n v="3486898"/>
    <n v="17673753432.021999"/>
    <n v="1841741743"/>
    <n v="7.2610000000000001"/>
    <n v="15.494999999999999"/>
    <n v="2738634012.3720002"/>
    <n v="98.801000000000002"/>
    <n v="10.420999999999999"/>
    <n v="0"/>
    <n v="0"/>
    <n v="0"/>
    <n v="0"/>
    <n v="0"/>
    <n v="0"/>
    <n v="0"/>
    <n v="0"/>
    <n v="3486898"/>
    <n v="17673753432.021999"/>
    <n v="1841741743"/>
    <n v="7.2610000000000001"/>
    <n v="15.494999999999999"/>
    <n v="2738634012.3720002"/>
    <n v="98.801000000000002"/>
    <n v="10.420999999999999"/>
    <m/>
    <n v="1298862202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s v="M8BS046"/>
    <x v="3"/>
    <s v="S046"/>
    <s v="JABAR"/>
    <x v="39"/>
    <x v="42"/>
    <n v="280000000"/>
    <n v="0"/>
    <n v="280000000"/>
    <n v="23669"/>
    <n v="331482751.83200002"/>
    <n v="47891165"/>
    <n v="7.2919999999999998"/>
    <n v="-2.2490000000000001"/>
    <n v="-7453927.4979999997"/>
    <n v="118.387"/>
    <n v="14.448"/>
    <m/>
    <m/>
    <m/>
    <n v="0"/>
    <n v="0"/>
    <n v="0"/>
    <n v="0"/>
    <n v="0"/>
    <n v="23669"/>
    <n v="331482751.83200002"/>
    <n v="47891165"/>
    <n v="7.2919999999999998"/>
    <n v="-2.2490000000000001"/>
    <n v="-7453927.4979999997"/>
    <n v="118.387"/>
    <n v="14.448"/>
    <s v="'30-03-2020"/>
    <n v="20417600"/>
  </r>
  <r>
    <x v="7"/>
    <s v="M8BS061"/>
    <x v="2"/>
    <s v="S061"/>
    <s v="NTT"/>
    <x v="40"/>
    <x v="43"/>
    <n v="410000000"/>
    <n v="0"/>
    <n v="410000000"/>
    <n v="43110"/>
    <n v="387837545.01599997"/>
    <n v="39124108"/>
    <n v="8.68"/>
    <n v="17.251000000000001"/>
    <n v="66906491.836000003"/>
    <n v="94.594999999999999"/>
    <n v="10.087999999999999"/>
    <m/>
    <m/>
    <m/>
    <n v="0"/>
    <n v="0"/>
    <n v="0"/>
    <n v="0"/>
    <n v="0"/>
    <n v="43110"/>
    <n v="387837545.01599997"/>
    <n v="39124108"/>
    <n v="8.68"/>
    <n v="17.251000000000001"/>
    <n v="66906491.836000003"/>
    <n v="94.594999999999999"/>
    <n v="10.087999999999999"/>
    <s v="'31-03-2020"/>
    <n v="35588000"/>
  </r>
  <r>
    <x v="7"/>
    <s v="M8BS082"/>
    <x v="3"/>
    <s v="S082"/>
    <s v="BALI"/>
    <x v="41"/>
    <x v="44"/>
    <n v="727300000"/>
    <n v="0"/>
    <n v="727300000"/>
    <n v="115552"/>
    <n v="832475695.46200001"/>
    <n v="115844680"/>
    <n v="7.351"/>
    <n v="7.8689999999999998"/>
    <n v="65506840.442000002"/>
    <n v="114.461"/>
    <n v="13.916"/>
    <m/>
    <m/>
    <m/>
    <n v="0"/>
    <n v="0"/>
    <n v="0"/>
    <n v="0"/>
    <n v="0"/>
    <n v="115552"/>
    <n v="832475695.46200001"/>
    <n v="115844680"/>
    <n v="7.351"/>
    <n v="7.8689999999999998"/>
    <n v="65506840.442000002"/>
    <n v="114.461"/>
    <n v="13.916"/>
    <s v="'31-03-2020"/>
    <n v="53463823"/>
  </r>
  <r>
    <x v="7"/>
    <s v="M8BS083"/>
    <x v="3"/>
    <s v="S083"/>
    <s v="JATIM"/>
    <x v="42"/>
    <x v="45"/>
    <n v="230000000"/>
    <n v="0"/>
    <n v="230000000"/>
    <n v="37144"/>
    <n v="249311550.91100001"/>
    <n v="20032584"/>
    <n v="7.2839999999999998"/>
    <n v="11.654"/>
    <n v="29053678.000999998"/>
    <n v="108.396"/>
    <n v="8.0350000000000001"/>
    <m/>
    <m/>
    <m/>
    <n v="0"/>
    <n v="0"/>
    <n v="0"/>
    <n v="0"/>
    <n v="0"/>
    <n v="37144"/>
    <n v="249311550.91100001"/>
    <n v="20032584"/>
    <n v="7.2839999999999998"/>
    <n v="11.654"/>
    <n v="29053678.000999998"/>
    <n v="108.396"/>
    <n v="8.0350000000000001"/>
    <s v="'31-03-2020"/>
    <n v="16753200"/>
  </r>
  <r>
    <x v="7"/>
    <s v="M8BS097"/>
    <x v="3"/>
    <s v="S097"/>
    <s v="JABAR"/>
    <x v="43"/>
    <x v="46"/>
    <n v="310000000"/>
    <n v="0"/>
    <n v="310000000"/>
    <n v="24288"/>
    <n v="407789495.46399999"/>
    <n v="46491575"/>
    <n v="6.9340000000000002"/>
    <n v="2.8370000000000002"/>
    <n v="11570469.014"/>
    <n v="131.54499999999999"/>
    <n v="11.401"/>
    <m/>
    <m/>
    <m/>
    <n v="0"/>
    <n v="0"/>
    <n v="0"/>
    <n v="0"/>
    <n v="0"/>
    <n v="24288"/>
    <n v="407789495.46399999"/>
    <n v="46491575"/>
    <n v="6.9340000000000002"/>
    <n v="2.8370000000000002"/>
    <n v="11570469.014"/>
    <n v="131.54499999999999"/>
    <n v="11.401"/>
    <s v="'30-03-2020"/>
    <n v="21495400"/>
  </r>
  <r>
    <x v="7"/>
    <s v="M8BS099"/>
    <x v="2"/>
    <s v="S099"/>
    <s v="JABAR"/>
    <x v="44"/>
    <x v="47"/>
    <n v="820000000"/>
    <n v="0"/>
    <n v="820000000"/>
    <n v="97838"/>
    <n v="820687271.34300005"/>
    <n v="88430599"/>
    <n v="6.3920000000000003"/>
    <n v="14.226000000000001"/>
    <n v="116747062.933"/>
    <n v="100.084"/>
    <n v="10.775"/>
    <m/>
    <m/>
    <m/>
    <n v="0"/>
    <n v="0"/>
    <n v="0"/>
    <n v="0"/>
    <n v="0"/>
    <n v="97838"/>
    <n v="820687271.34300005"/>
    <n v="88430599"/>
    <n v="6.3920000000000003"/>
    <n v="14.226000000000001"/>
    <n v="116747062.933"/>
    <n v="100.084"/>
    <n v="10.775"/>
    <s v="'31-03-2020"/>
    <n v="52414400"/>
  </r>
  <r>
    <x v="7"/>
    <s v="M8BS100"/>
    <x v="3"/>
    <s v="S100"/>
    <s v="JABAR"/>
    <x v="45"/>
    <x v="48"/>
    <n v="310000000"/>
    <n v="0"/>
    <n v="310000000"/>
    <n v="33824"/>
    <n v="305173656.833"/>
    <n v="33057340"/>
    <n v="6.7270000000000003"/>
    <n v="3.8740000000000001"/>
    <n v="11822167.132999999"/>
    <n v="98.442999999999998"/>
    <n v="10.832000000000001"/>
    <m/>
    <m/>
    <m/>
    <n v="0"/>
    <n v="0"/>
    <n v="0"/>
    <n v="0"/>
    <n v="0"/>
    <n v="33824"/>
    <n v="305173656.833"/>
    <n v="33057340"/>
    <n v="6.7270000000000003"/>
    <n v="3.8740000000000001"/>
    <n v="11822167.132999999"/>
    <n v="98.442999999999998"/>
    <n v="10.832000000000001"/>
    <s v="'30-03-2020"/>
    <n v="20853700"/>
  </r>
  <r>
    <x v="7"/>
    <s v="M8BS106"/>
    <x v="3"/>
    <s v="S106"/>
    <s v="JABAR"/>
    <x v="46"/>
    <x v="49"/>
    <n v="400000000"/>
    <n v="0"/>
    <n v="400000000"/>
    <n v="39194"/>
    <n v="322501009.99599999"/>
    <n v="25471824"/>
    <n v="6.694"/>
    <n v="9.5389999999999997"/>
    <n v="30762400.375999998"/>
    <n v="80.625"/>
    <n v="7.8979999999999997"/>
    <m/>
    <m/>
    <m/>
    <n v="0"/>
    <n v="0"/>
    <n v="0"/>
    <n v="0"/>
    <n v="0"/>
    <n v="39194"/>
    <n v="322501009.99599999"/>
    <n v="25471824"/>
    <n v="6.694"/>
    <n v="9.5389999999999997"/>
    <n v="30762400.375999998"/>
    <n v="80.625"/>
    <n v="7.8979999999999997"/>
    <s v="'31-03-2020"/>
    <n v="26776000"/>
  </r>
  <r>
    <x v="7"/>
    <s v="M8BS110"/>
    <x v="3"/>
    <s v="S110"/>
    <s v="JATENG"/>
    <x v="47"/>
    <x v="50"/>
    <n v="270000000"/>
    <n v="0"/>
    <n v="270000000"/>
    <n v="32702"/>
    <n v="263995101.81799999"/>
    <n v="26249175"/>
    <n v="13.09"/>
    <n v="4.4189999999999996"/>
    <n v="11666168.488"/>
    <n v="97.775999999999996"/>
    <n v="9.9429999999999996"/>
    <m/>
    <m/>
    <m/>
    <n v="0"/>
    <n v="0"/>
    <n v="0"/>
    <n v="0"/>
    <n v="0"/>
    <n v="32702"/>
    <n v="263995101.81799999"/>
    <n v="26249175"/>
    <n v="13.09"/>
    <n v="4.4189999999999996"/>
    <n v="11666168.488"/>
    <n v="97.775999999999996"/>
    <n v="9.9429999999999996"/>
    <s v="'30-03-2020"/>
    <n v="35343000"/>
  </r>
  <r>
    <x v="7"/>
    <s v="M8BS203"/>
    <x v="3"/>
    <s v="S203"/>
    <s v="JATENG"/>
    <x v="48"/>
    <x v="51"/>
    <n v="170000000"/>
    <n v="0"/>
    <n v="170000000"/>
    <n v="31259"/>
    <n v="235355836.00799999"/>
    <n v="22219433"/>
    <n v="6.8979999999999997"/>
    <n v="5.782"/>
    <n v="13607616.448000001"/>
    <n v="138.44499999999999"/>
    <n v="9.4410000000000007"/>
    <m/>
    <m/>
    <m/>
    <n v="0"/>
    <n v="0"/>
    <n v="0"/>
    <n v="0"/>
    <n v="0"/>
    <n v="31259"/>
    <n v="235355836.00799999"/>
    <n v="22219433"/>
    <n v="6.8979999999999997"/>
    <n v="5.782"/>
    <n v="13607616.448000001"/>
    <n v="138.44499999999999"/>
    <n v="9.4410000000000007"/>
    <s v="'30-03-2020"/>
    <n v="11726600"/>
  </r>
  <r>
    <x v="7"/>
    <s v="M8BS205"/>
    <x v="3"/>
    <s v="S205"/>
    <s v="JABAR"/>
    <x v="49"/>
    <x v="52"/>
    <n v="880000000"/>
    <n v="0"/>
    <n v="880000000"/>
    <n v="104845"/>
    <n v="930147838.82799995"/>
    <n v="108129164"/>
    <n v="6.6239999999999997"/>
    <n v="4.34"/>
    <n v="40372644.678000003"/>
    <n v="105.699"/>
    <n v="11.625"/>
    <m/>
    <m/>
    <m/>
    <n v="0"/>
    <n v="0"/>
    <n v="0"/>
    <n v="0"/>
    <n v="0"/>
    <n v="104845"/>
    <n v="930147838.82799995"/>
    <n v="108129164"/>
    <n v="6.6239999999999997"/>
    <n v="4.34"/>
    <n v="40372644.678000003"/>
    <n v="105.699"/>
    <n v="11.625"/>
    <s v="'31-03-2020"/>
    <n v="58291200"/>
  </r>
  <r>
    <x v="7"/>
    <s v="M8BS212"/>
    <x v="3"/>
    <s v="S212"/>
    <s v="JABAR"/>
    <x v="50"/>
    <x v="53"/>
    <n v="340000000"/>
    <n v="0"/>
    <n v="340000000"/>
    <n v="38863"/>
    <n v="328523991.89499998"/>
    <n v="33159453"/>
    <n v="7.4180000000000001"/>
    <n v="7.12"/>
    <n v="23390450.295000002"/>
    <n v="96.625"/>
    <n v="10.093"/>
    <m/>
    <m/>
    <m/>
    <n v="0"/>
    <n v="0"/>
    <n v="0"/>
    <n v="0"/>
    <n v="0"/>
    <n v="38863"/>
    <n v="328523991.89499998"/>
    <n v="33159453"/>
    <n v="7.4180000000000001"/>
    <n v="7.12"/>
    <n v="23390450.295000002"/>
    <n v="96.625"/>
    <n v="10.093"/>
    <s v="'31-03-2020"/>
    <n v="25221200"/>
  </r>
  <r>
    <x v="7"/>
    <s v="M8BS213"/>
    <x v="3"/>
    <s v="S213"/>
    <s v="JATIM"/>
    <x v="51"/>
    <x v="54"/>
    <n v="440000000"/>
    <n v="0"/>
    <n v="440000000"/>
    <n v="49820"/>
    <n v="386445918.20300001"/>
    <n v="43286920"/>
    <n v="6.1959999999999997"/>
    <n v="8.9809999999999999"/>
    <n v="34706281.722999997"/>
    <n v="87.828999999999994"/>
    <n v="11.201000000000001"/>
    <m/>
    <m/>
    <m/>
    <n v="0"/>
    <n v="0"/>
    <n v="0"/>
    <n v="0"/>
    <n v="0"/>
    <n v="49820"/>
    <n v="386445918.20300001"/>
    <n v="43286920"/>
    <n v="6.1959999999999997"/>
    <n v="8.9809999999999999"/>
    <n v="34706281.722999997"/>
    <n v="87.828999999999994"/>
    <n v="11.201000000000001"/>
    <s v="'31-03-2020"/>
    <n v="27262400"/>
  </r>
  <r>
    <x v="7"/>
    <s v="M8BS216"/>
    <x v="2"/>
    <s v="S216"/>
    <s v="JATIM"/>
    <x v="52"/>
    <x v="55"/>
    <n v="420000000"/>
    <n v="0"/>
    <n v="420000000"/>
    <n v="44064"/>
    <n v="420950524.07800001"/>
    <n v="46301131"/>
    <n v="7.2709999999999999"/>
    <n v="6.0339999999999998"/>
    <n v="25400171.818"/>
    <n v="100.226"/>
    <n v="10.999000000000001"/>
    <m/>
    <m/>
    <m/>
    <n v="0"/>
    <n v="0"/>
    <n v="0"/>
    <n v="0"/>
    <n v="0"/>
    <n v="44064"/>
    <n v="420950524.07800001"/>
    <n v="46301131"/>
    <n v="7.2709999999999999"/>
    <n v="6.0339999999999998"/>
    <n v="25400171.818"/>
    <n v="100.226"/>
    <n v="10.999000000000001"/>
    <s v="'31-03-2020"/>
    <n v="30538200"/>
  </r>
  <r>
    <x v="7"/>
    <s v="M8BS220"/>
    <x v="3"/>
    <s v="S220"/>
    <s v="BALI"/>
    <x v="53"/>
    <x v="56"/>
    <n v="550000000"/>
    <n v="0"/>
    <n v="550000000"/>
    <n v="71319"/>
    <n v="619081355.44799995"/>
    <n v="96448329"/>
    <n v="6.9950000000000001"/>
    <n v="6.8869999999999996"/>
    <n v="42636918.938000001"/>
    <n v="112.56"/>
    <n v="15.579000000000001"/>
    <m/>
    <m/>
    <m/>
    <n v="0"/>
    <n v="0"/>
    <n v="0"/>
    <n v="0"/>
    <n v="0"/>
    <n v="71319"/>
    <n v="619081355.44799995"/>
    <n v="96448329"/>
    <n v="6.9950000000000001"/>
    <n v="6.8869999999999996"/>
    <n v="42636918.938000001"/>
    <n v="112.56"/>
    <n v="15.579000000000001"/>
    <s v="'31-03-2020"/>
    <n v="38472500"/>
  </r>
  <r>
    <x v="7"/>
    <s v="M8BS221"/>
    <x v="3"/>
    <s v="S221"/>
    <s v="SUMATERA"/>
    <x v="54"/>
    <x v="57"/>
    <n v="340000000"/>
    <n v="20000000"/>
    <n v="360000000"/>
    <n v="25015"/>
    <n v="261618432"/>
    <n v="15057418"/>
    <n v="6.1790000000000003"/>
    <n v="16.132999999999999"/>
    <n v="42207801.420000002"/>
    <n v="76.947000000000003"/>
    <n v="5.7549999999999999"/>
    <n v="590"/>
    <n v="16227000"/>
    <n v="0"/>
    <n v="6.1790000000000003"/>
    <n v="5"/>
    <n v="811350"/>
    <n v="81.135000000000005"/>
    <n v="0"/>
    <n v="25605"/>
    <n v="277845432"/>
    <n v="15057418"/>
    <n v="6.1790000000000003"/>
    <n v="15.483000000000001"/>
    <n v="43019151.420000002"/>
    <n v="77.179000000000002"/>
    <n v="5.4189999999999996"/>
    <s v="'31-03-2020"/>
    <n v="22244400"/>
  </r>
  <r>
    <x v="7"/>
    <s v="M8BS223"/>
    <x v="3"/>
    <s v="S223"/>
    <s v="JATIM"/>
    <x v="55"/>
    <x v="58"/>
    <n v="407500000"/>
    <n v="0"/>
    <n v="407500000"/>
    <n v="48573"/>
    <n v="425489859.54400003"/>
    <n v="40994105"/>
    <n v="7.351"/>
    <n v="4.5970000000000004"/>
    <n v="19561141.884"/>
    <n v="104.41500000000001"/>
    <n v="9.6349999999999998"/>
    <m/>
    <m/>
    <m/>
    <n v="0"/>
    <n v="0"/>
    <n v="0"/>
    <n v="0"/>
    <n v="0"/>
    <n v="48573"/>
    <n v="425489859.54400003"/>
    <n v="40994105"/>
    <n v="7.351"/>
    <n v="4.5970000000000004"/>
    <n v="19561141.884"/>
    <n v="104.41500000000001"/>
    <n v="9.6349999999999998"/>
    <s v="'30-03-2020"/>
    <n v="29955325"/>
  </r>
  <r>
    <x v="7"/>
    <s v="M8BS226"/>
    <x v="3"/>
    <s v="S226"/>
    <s v="SUMATERA"/>
    <x v="56"/>
    <x v="59"/>
    <n v="240000000"/>
    <n v="0"/>
    <n v="240000000"/>
    <n v="21074"/>
    <n v="188549325.90799999"/>
    <n v="8632848"/>
    <n v="6.6360000000000001"/>
    <n v="4.4720000000000004"/>
    <n v="8431319.2479999997"/>
    <n v="78.561999999999998"/>
    <n v="4.5789999999999997"/>
    <m/>
    <m/>
    <m/>
    <n v="0"/>
    <n v="0"/>
    <n v="0"/>
    <n v="0"/>
    <n v="0"/>
    <n v="21074"/>
    <n v="188549325.90799999"/>
    <n v="8632848"/>
    <n v="6.6360000000000001"/>
    <n v="4.4720000000000004"/>
    <n v="8431319.2479999997"/>
    <n v="78.561999999999998"/>
    <n v="4.5789999999999997"/>
    <s v="'30-03-2020"/>
    <n v="15926400"/>
  </r>
  <r>
    <x v="7"/>
    <s v="M8BS227"/>
    <x v="2"/>
    <s v="S227"/>
    <s v="JATIM"/>
    <x v="57"/>
    <x v="60"/>
    <n v="570000000"/>
    <n v="0"/>
    <n v="570000000"/>
    <n v="52277"/>
    <n v="408954887.73400003"/>
    <n v="42138531"/>
    <n v="6.8719999999999999"/>
    <n v="10.56"/>
    <n v="43184617.214000002"/>
    <n v="71.745999999999995"/>
    <n v="10.304"/>
    <m/>
    <m/>
    <m/>
    <n v="0"/>
    <n v="0"/>
    <n v="0"/>
    <n v="0"/>
    <n v="0"/>
    <n v="52277"/>
    <n v="408954887.73400003"/>
    <n v="42138531"/>
    <n v="6.8719999999999999"/>
    <n v="10.56"/>
    <n v="43184617.214000002"/>
    <n v="71.745999999999995"/>
    <n v="10.304"/>
    <s v="'31-03-2020"/>
    <n v="39170400"/>
  </r>
  <r>
    <x v="7"/>
    <s v="M8BS229"/>
    <x v="3"/>
    <s v="S229"/>
    <s v="BALI"/>
    <x v="58"/>
    <x v="61"/>
    <n v="120000000"/>
    <n v="0"/>
    <n v="120000000"/>
    <n v="13849"/>
    <n v="145798925.461"/>
    <n v="22996302"/>
    <n v="7.1980000000000004"/>
    <n v="12.659000000000001"/>
    <n v="18457373.131000001"/>
    <n v="121.499"/>
    <n v="15.773"/>
    <m/>
    <m/>
    <m/>
    <n v="0"/>
    <n v="0"/>
    <n v="0"/>
    <n v="0"/>
    <n v="0"/>
    <n v="13849"/>
    <n v="145798925.461"/>
    <n v="22996302"/>
    <n v="7.1980000000000004"/>
    <n v="12.659000000000001"/>
    <n v="18457373.131000001"/>
    <n v="121.499"/>
    <n v="15.773"/>
    <s v="'24-03-2020"/>
    <n v="8637600"/>
  </r>
  <r>
    <x v="7"/>
    <s v="M8BS230"/>
    <x v="3"/>
    <s v="S230"/>
    <s v="SUMATERA"/>
    <x v="59"/>
    <x v="62"/>
    <n v="590000000"/>
    <n v="20000000"/>
    <n v="610000000"/>
    <n v="49779"/>
    <n v="474690662"/>
    <n v="19320638"/>
    <n v="6.41"/>
    <n v="20.3"/>
    <n v="96362107.049999997"/>
    <n v="80.456000000000003"/>
    <n v="4.07"/>
    <n v="1443"/>
    <n v="40302500"/>
    <n v="0"/>
    <n v="6.41"/>
    <n v="5"/>
    <n v="2015125"/>
    <n v="201.512"/>
    <n v="0"/>
    <n v="51222"/>
    <n v="514993162"/>
    <n v="19320638"/>
    <n v="6.41"/>
    <n v="19.103000000000002"/>
    <n v="98377232.049999997"/>
    <n v="84.424999999999997"/>
    <n v="3.7519999999999998"/>
    <s v="'31-03-2020"/>
    <n v="39101000"/>
  </r>
  <r>
    <x v="7"/>
    <e v="#N/A"/>
    <x v="0"/>
    <e v="#N/A"/>
    <e v="#N/A"/>
    <x v="0"/>
    <x v="40"/>
    <n v="8824800000"/>
    <n v="40000000"/>
    <n v="8864800000"/>
    <n v="998058"/>
    <n v="8746861635.7819996"/>
    <n v="941277322"/>
    <n v="7.1059999999999999"/>
    <n v="8.516"/>
    <n v="744899794.57200003"/>
    <n v="99.117000000000004"/>
    <n v="10.760999999999999"/>
    <n v="2033"/>
    <n v="56529500"/>
    <n v="0"/>
    <n v="6.2939999999999996"/>
    <n v="5"/>
    <n v="2826475"/>
    <n v="141.32400000000001"/>
    <n v="0"/>
    <n v="1000091"/>
    <n v="8803391135.7819996"/>
    <n v="941277322"/>
    <n v="7.1029999999999998"/>
    <n v="8.4939999999999998"/>
    <n v="747726269.57200003"/>
    <n v="99.307000000000002"/>
    <n v="10.692"/>
    <m/>
    <n v="629666744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s v="M8BO041"/>
    <x v="2"/>
    <s v="O041"/>
    <s v="SUMATERA"/>
    <x v="60"/>
    <x v="64"/>
    <n v="480000000"/>
    <n v="0"/>
    <n v="480000000"/>
    <n v="34271"/>
    <n v="305033050.454"/>
    <n v="14862464"/>
    <n v="7.0090000000000003"/>
    <n v="12.249000000000001"/>
    <n v="37363054.294"/>
    <n v="63.548999999999999"/>
    <n v="4.8719999999999999"/>
    <m/>
    <m/>
    <m/>
    <n v="0"/>
    <n v="0"/>
    <n v="0"/>
    <n v="0"/>
    <n v="0"/>
    <n v="34271"/>
    <n v="305033050.454"/>
    <n v="14862464"/>
    <n v="7.0090000000000003"/>
    <n v="12.249000000000001"/>
    <n v="37363054.294"/>
    <n v="63.548999999999999"/>
    <n v="4.8719999999999999"/>
    <s v="'31-03-2020"/>
    <n v="33643200"/>
  </r>
  <r>
    <x v="7"/>
    <s v="M8BRS66"/>
    <x v="2"/>
    <s v="RS66"/>
    <s v="SUMATERA"/>
    <x v="61"/>
    <x v="65"/>
    <n v="1080000000"/>
    <n v="0"/>
    <n v="1080000000"/>
    <n v="88589"/>
    <n v="817090697.27600002"/>
    <n v="37662678"/>
    <n v="12.112"/>
    <n v="13.776999999999999"/>
    <n v="112571896.976"/>
    <n v="75.656999999999996"/>
    <n v="4.609"/>
    <m/>
    <m/>
    <m/>
    <n v="0"/>
    <n v="0"/>
    <n v="0"/>
    <n v="0"/>
    <n v="0"/>
    <n v="88589"/>
    <n v="817090697.27600002"/>
    <n v="37662678"/>
    <n v="12.112"/>
    <n v="13.776999999999999"/>
    <n v="112571896.976"/>
    <n v="75.656999999999996"/>
    <n v="4.609"/>
    <s v="'31-03-2020"/>
    <n v="130809600"/>
  </r>
  <r>
    <x v="7"/>
    <s v="M8BRS91"/>
    <x v="3"/>
    <s v="RS91"/>
    <s v="PAPUA"/>
    <x v="62"/>
    <x v="66"/>
    <n v="800000000"/>
    <n v="0"/>
    <n v="800000000"/>
    <n v="66820"/>
    <n v="525441240.90499997"/>
    <n v="36608479"/>
    <n v="6.6619999999999999"/>
    <n v="21.056000000000001"/>
    <n v="110636020.02500001"/>
    <n v="65.680000000000007"/>
    <n v="6.9669999999999996"/>
    <m/>
    <m/>
    <m/>
    <n v="0"/>
    <n v="0"/>
    <n v="0"/>
    <n v="0"/>
    <n v="0"/>
    <n v="66820"/>
    <n v="525441240.90499997"/>
    <n v="36608479"/>
    <n v="6.6619999999999999"/>
    <n v="21.056000000000001"/>
    <n v="110636020.02500001"/>
    <n v="65.680000000000007"/>
    <n v="6.9669999999999996"/>
    <s v="'31-03-2020"/>
    <n v="53296000"/>
  </r>
  <r>
    <x v="7"/>
    <s v="M8BRS94"/>
    <x v="2"/>
    <s v="RS94"/>
    <s v="KALIMANTAN"/>
    <x v="63"/>
    <x v="67"/>
    <n v="320000000"/>
    <n v="0"/>
    <n v="320000000"/>
    <n v="28891"/>
    <n v="318248018.19999999"/>
    <n v="38811095"/>
    <n v="9.0239999999999991"/>
    <n v="9.5660000000000007"/>
    <n v="30443796.02"/>
    <n v="99.453000000000003"/>
    <n v="12.195"/>
    <m/>
    <m/>
    <m/>
    <n v="0"/>
    <n v="0"/>
    <n v="0"/>
    <n v="0"/>
    <n v="0"/>
    <n v="28891"/>
    <n v="318248018.19999999"/>
    <n v="38811095"/>
    <n v="9.0239999999999991"/>
    <n v="9.5660000000000007"/>
    <n v="30443796.02"/>
    <n v="99.453000000000003"/>
    <n v="12.195"/>
    <s v="'31-03-2020"/>
    <n v="28876799.999999996"/>
  </r>
  <r>
    <x v="7"/>
    <s v="M8BS045"/>
    <x v="3"/>
    <s v="S045"/>
    <s v="SUMATERA"/>
    <x v="64"/>
    <x v="68"/>
    <n v="400000000"/>
    <n v="0"/>
    <n v="400000000"/>
    <n v="27736"/>
    <n v="309341096.36299998"/>
    <n v="20512694"/>
    <n v="7.4820000000000002"/>
    <n v="11.212999999999999"/>
    <n v="34687244.163000003"/>
    <n v="77.334999999999994"/>
    <n v="6.6310000000000002"/>
    <m/>
    <m/>
    <m/>
    <n v="0"/>
    <n v="0"/>
    <n v="0"/>
    <n v="0"/>
    <n v="0"/>
    <n v="27736"/>
    <n v="309341096.36299998"/>
    <n v="20512694"/>
    <n v="7.4820000000000002"/>
    <n v="11.212999999999999"/>
    <n v="34687244.163000003"/>
    <n v="77.334999999999994"/>
    <n v="6.6310000000000002"/>
    <s v="'31-03-2020"/>
    <n v="29928000"/>
  </r>
  <r>
    <x v="7"/>
    <s v="M8BS048"/>
    <x v="3"/>
    <s v="S048"/>
    <s v="SUMATERA"/>
    <x v="65"/>
    <x v="69"/>
    <n v="180000000"/>
    <n v="0"/>
    <n v="180000000"/>
    <n v="27803"/>
    <n v="259163687.72099999"/>
    <n v="21027838"/>
    <n v="7.9029999999999996"/>
    <n v="4.8789999999999996"/>
    <n v="12643589.151000001"/>
    <n v="143.97999999999999"/>
    <n v="8.1140000000000008"/>
    <m/>
    <m/>
    <m/>
    <n v="0"/>
    <n v="0"/>
    <n v="0"/>
    <n v="0"/>
    <n v="0"/>
    <n v="27803"/>
    <n v="259163687.72099999"/>
    <n v="21027838"/>
    <n v="7.9029999999999996"/>
    <n v="4.8789999999999996"/>
    <n v="12643589.151000001"/>
    <n v="143.97999999999999"/>
    <n v="8.1140000000000008"/>
    <s v="'30-03-2020"/>
    <n v="14225400"/>
  </r>
  <r>
    <x v="7"/>
    <s v="M8BS051"/>
    <x v="3"/>
    <s v="S051"/>
    <s v="KALIMANTAN"/>
    <x v="66"/>
    <x v="70"/>
    <n v="300000000"/>
    <n v="0"/>
    <n v="300000000"/>
    <n v="26612"/>
    <n v="230260516.35800001"/>
    <n v="12971930"/>
    <n v="11.917"/>
    <n v="14.109"/>
    <n v="32487919.668000001"/>
    <n v="76.754000000000005"/>
    <n v="5.6340000000000003"/>
    <m/>
    <m/>
    <m/>
    <n v="0"/>
    <n v="0"/>
    <n v="0"/>
    <n v="0"/>
    <n v="0"/>
    <n v="26612"/>
    <n v="230260516.35800001"/>
    <n v="12971930"/>
    <n v="11.917"/>
    <n v="14.109"/>
    <n v="32487919.668000001"/>
    <n v="76.754000000000005"/>
    <n v="5.6340000000000003"/>
    <s v="'31-03-2020"/>
    <n v="35751000"/>
  </r>
  <r>
    <x v="7"/>
    <s v="M8BS052"/>
    <x v="3"/>
    <s v="S052"/>
    <s v="BANGKA"/>
    <x v="67"/>
    <x v="71"/>
    <n v="280000000"/>
    <n v="0"/>
    <n v="280000000"/>
    <n v="31047"/>
    <n v="341395838.17299998"/>
    <n v="28703698"/>
    <n v="11.228999999999999"/>
    <n v="5.4269999999999996"/>
    <n v="18528797.713"/>
    <n v="121.92700000000001"/>
    <n v="8.4079999999999995"/>
    <m/>
    <m/>
    <m/>
    <n v="0"/>
    <n v="0"/>
    <n v="0"/>
    <n v="0"/>
    <n v="0"/>
    <n v="31047"/>
    <n v="341395838.17299998"/>
    <n v="28703698"/>
    <n v="11.228999999999999"/>
    <n v="5.4269999999999996"/>
    <n v="18528797.713"/>
    <n v="121.92700000000001"/>
    <n v="8.4079999999999995"/>
    <s v="'31-03-2020"/>
    <n v="31441200"/>
  </r>
  <r>
    <x v="7"/>
    <s v="M8BS055"/>
    <x v="3"/>
    <s v="S055"/>
    <s v="KALIMANTAN"/>
    <x v="68"/>
    <x v="72"/>
    <n v="270000000"/>
    <n v="0"/>
    <n v="270000000"/>
    <n v="15275"/>
    <n v="156679632.72999999"/>
    <n v="19620019"/>
    <n v="10.468999999999999"/>
    <n v="8.6579999999999995"/>
    <n v="13565752.529999999"/>
    <n v="58.029000000000003"/>
    <n v="12.522"/>
    <m/>
    <m/>
    <m/>
    <n v="0"/>
    <n v="0"/>
    <n v="0"/>
    <n v="0"/>
    <n v="0"/>
    <n v="15275"/>
    <n v="156679632.72999999"/>
    <n v="19620019"/>
    <n v="10.468999999999999"/>
    <n v="8.6579999999999995"/>
    <n v="13565752.529999999"/>
    <n v="58.029000000000003"/>
    <n v="12.522"/>
    <s v="'29-03-2020"/>
    <n v="28266300"/>
  </r>
  <r>
    <x v="7"/>
    <s v="M8BS058"/>
    <x v="3"/>
    <s v="S058"/>
    <s v="SUMATERA"/>
    <x v="69"/>
    <x v="73"/>
    <n v="179300000"/>
    <n v="0"/>
    <n v="179300000"/>
    <n v="23278"/>
    <n v="129943985.45999999"/>
    <n v="4763220"/>
    <n v="6.7679999999999998"/>
    <n v="10.528"/>
    <n v="13680491.449999999"/>
    <n v="72.472999999999999"/>
    <n v="3.6659999999999999"/>
    <m/>
    <m/>
    <m/>
    <n v="0"/>
    <n v="0"/>
    <n v="0"/>
    <n v="0"/>
    <n v="0"/>
    <n v="23278"/>
    <n v="129943985.45999999"/>
    <n v="4763220"/>
    <n v="6.7679999999999998"/>
    <n v="10.528"/>
    <n v="13680491.449999999"/>
    <n v="72.472999999999999"/>
    <n v="3.6659999999999999"/>
    <s v="'30-03-2020"/>
    <n v="12135024"/>
  </r>
  <r>
    <x v="7"/>
    <s v="M8BS060"/>
    <x v="3"/>
    <s v="S060"/>
    <s v="KALIMANTAN"/>
    <x v="70"/>
    <x v="74"/>
    <n v="285200000"/>
    <n v="0"/>
    <n v="285200000"/>
    <n v="30528"/>
    <n v="297689373.185"/>
    <n v="22508923"/>
    <n v="6.6929999999999996"/>
    <n v="18.838999999999999"/>
    <n v="56082007.515000001"/>
    <n v="104.379"/>
    <n v="7.5609999999999999"/>
    <m/>
    <m/>
    <m/>
    <n v="0"/>
    <n v="0"/>
    <n v="0"/>
    <n v="0"/>
    <n v="0"/>
    <n v="30528"/>
    <n v="297689373.185"/>
    <n v="22508923"/>
    <n v="6.6929999999999996"/>
    <n v="18.838999999999999"/>
    <n v="56082007.515000001"/>
    <n v="104.379"/>
    <n v="7.5609999999999999"/>
    <s v="'31-03-2020"/>
    <n v="19088436"/>
  </r>
  <r>
    <x v="7"/>
    <s v="M8BS062"/>
    <x v="3"/>
    <s v="S062"/>
    <s v="SUMATERA"/>
    <x v="71"/>
    <x v="75"/>
    <n v="190000000"/>
    <n v="0"/>
    <n v="190000000"/>
    <n v="29249"/>
    <n v="185401536.09400001"/>
    <n v="8152916"/>
    <n v="7.1660000000000004"/>
    <n v="10.335000000000001"/>
    <n v="19161789.313999999"/>
    <n v="97.58"/>
    <n v="4.3970000000000002"/>
    <m/>
    <m/>
    <m/>
    <n v="0"/>
    <n v="0"/>
    <n v="0"/>
    <n v="0"/>
    <n v="0"/>
    <n v="29249"/>
    <n v="185401536.09400001"/>
    <n v="8152916"/>
    <n v="7.1660000000000004"/>
    <n v="10.335000000000001"/>
    <n v="19161789.313999999"/>
    <n v="97.58"/>
    <n v="4.3970000000000002"/>
    <s v="'30-03-2020"/>
    <n v="13615400"/>
  </r>
  <r>
    <x v="7"/>
    <s v="M8BS063"/>
    <x v="3"/>
    <s v="S063"/>
    <s v="KALIMANTAN"/>
    <x v="72"/>
    <x v="76"/>
    <n v="240000000"/>
    <n v="0"/>
    <n v="240000000"/>
    <n v="24319"/>
    <n v="247758931.083"/>
    <n v="29109668"/>
    <n v="6.694"/>
    <n v="11.504"/>
    <n v="28502235.072999999"/>
    <n v="103.233"/>
    <n v="11.749000000000001"/>
    <m/>
    <m/>
    <m/>
    <n v="0"/>
    <n v="0"/>
    <n v="0"/>
    <n v="0"/>
    <n v="0"/>
    <n v="24319"/>
    <n v="247758931.083"/>
    <n v="29109668"/>
    <n v="6.694"/>
    <n v="11.504"/>
    <n v="28502235.072999999"/>
    <n v="103.233"/>
    <n v="11.749000000000001"/>
    <s v="'31-03-2020"/>
    <n v="16065600"/>
  </r>
  <r>
    <x v="7"/>
    <s v="M8BS077"/>
    <x v="3"/>
    <s v="S077"/>
    <s v="SUMATERA"/>
    <x v="73"/>
    <x v="77"/>
    <n v="270000000"/>
    <n v="0"/>
    <n v="270000000"/>
    <n v="21968"/>
    <n v="222645611.81099999"/>
    <n v="10262307"/>
    <n v="16.373999999999999"/>
    <n v="19.817"/>
    <n v="44122116.601000004"/>
    <n v="82.460999999999999"/>
    <n v="4.609"/>
    <m/>
    <m/>
    <m/>
    <n v="0"/>
    <n v="0"/>
    <n v="0"/>
    <n v="0"/>
    <n v="0"/>
    <n v="21968"/>
    <n v="222645611.81099999"/>
    <n v="10262307"/>
    <n v="16.373999999999999"/>
    <n v="19.817"/>
    <n v="44122116.601000004"/>
    <n v="82.460999999999999"/>
    <n v="4.609"/>
    <s v="'30-03-2020"/>
    <n v="44209800"/>
  </r>
  <r>
    <x v="7"/>
    <s v="M8BS079"/>
    <x v="2"/>
    <s v="S079"/>
    <s v="SULAWESI"/>
    <x v="74"/>
    <x v="78"/>
    <n v="510000000"/>
    <n v="0"/>
    <n v="510000000"/>
    <n v="43707"/>
    <n v="461090608.634"/>
    <n v="38311428"/>
    <n v="7.2140000000000004"/>
    <n v="8.6280000000000001"/>
    <n v="39782621.144000001"/>
    <n v="90.41"/>
    <n v="8.3089999999999993"/>
    <m/>
    <m/>
    <m/>
    <n v="0"/>
    <n v="0"/>
    <n v="0"/>
    <n v="0"/>
    <n v="0"/>
    <n v="43707"/>
    <n v="461090608.634"/>
    <n v="38311428"/>
    <n v="7.2140000000000004"/>
    <n v="8.6280000000000001"/>
    <n v="39782621.144000001"/>
    <n v="90.41"/>
    <n v="8.3089999999999993"/>
    <s v="'28-03-2020"/>
    <n v="36791400"/>
  </r>
  <r>
    <x v="7"/>
    <s v="M8BS080"/>
    <x v="3"/>
    <s v="S080"/>
    <s v="SUMATERA"/>
    <x v="75"/>
    <x v="79"/>
    <n v="270000000"/>
    <n v="0"/>
    <n v="270000000"/>
    <n v="22920"/>
    <n v="365596561.36299998"/>
    <n v="75093915"/>
    <n v="10.029"/>
    <n v="4.5590000000000002"/>
    <n v="16669323.653000001"/>
    <n v="135.40600000000001"/>
    <n v="20.54"/>
    <m/>
    <m/>
    <m/>
    <n v="0"/>
    <n v="0"/>
    <n v="0"/>
    <n v="0"/>
    <n v="0"/>
    <n v="22920"/>
    <n v="365596561.36299998"/>
    <n v="75093915"/>
    <n v="10.029"/>
    <n v="4.5590000000000002"/>
    <n v="16669323.653000001"/>
    <n v="135.40600000000001"/>
    <n v="20.54"/>
    <s v="'31-03-2020"/>
    <n v="27078300"/>
  </r>
  <r>
    <x v="7"/>
    <s v="M8BS081"/>
    <x v="3"/>
    <s v="S081"/>
    <s v="KALIMANTAN"/>
    <x v="76"/>
    <x v="80"/>
    <n v="630000000"/>
    <n v="0"/>
    <n v="630000000"/>
    <n v="42402"/>
    <n v="471152225.01200002"/>
    <n v="49440015"/>
    <n v="8.9139999999999997"/>
    <n v="11.331"/>
    <n v="53386610.851999998"/>
    <n v="74.786000000000001"/>
    <n v="10.493"/>
    <m/>
    <m/>
    <m/>
    <n v="0"/>
    <n v="0"/>
    <n v="0"/>
    <n v="0"/>
    <n v="0"/>
    <n v="42402"/>
    <n v="471152225.01200002"/>
    <n v="49440015"/>
    <n v="8.9139999999999997"/>
    <n v="11.331"/>
    <n v="53386610.851999998"/>
    <n v="74.786000000000001"/>
    <n v="10.493"/>
    <s v="'31-03-2020"/>
    <n v="56158200"/>
  </r>
  <r>
    <x v="7"/>
    <s v="M8BS086"/>
    <x v="3"/>
    <s v="S086"/>
    <s v="SUMATERA"/>
    <x v="77"/>
    <x v="81"/>
    <n v="290000000"/>
    <n v="0"/>
    <n v="290000000"/>
    <n v="25653"/>
    <n v="279709042.273"/>
    <n v="33861981"/>
    <n v="7.5880000000000001"/>
    <n v="7.6849999999999996"/>
    <n v="21495491.002999999"/>
    <n v="96.450999999999993"/>
    <n v="12.106"/>
    <m/>
    <m/>
    <m/>
    <n v="0"/>
    <n v="0"/>
    <n v="0"/>
    <n v="0"/>
    <n v="0"/>
    <n v="25653"/>
    <n v="279709042.273"/>
    <n v="33861981"/>
    <n v="7.5880000000000001"/>
    <n v="7.6849999999999996"/>
    <n v="21495491.002999999"/>
    <n v="96.450999999999993"/>
    <n v="12.106"/>
    <s v="'30-03-2020"/>
    <n v="22005200"/>
  </r>
  <r>
    <x v="7"/>
    <s v="M8BS088"/>
    <x v="3"/>
    <s v="S088"/>
    <s v="SUMATERA"/>
    <x v="78"/>
    <x v="82"/>
    <n v="200000000"/>
    <n v="0"/>
    <n v="200000000"/>
    <n v="14417"/>
    <n v="189261479.71900001"/>
    <n v="10435038"/>
    <n v="11.164999999999999"/>
    <n v="8.3230000000000004"/>
    <n v="15752026.698999999"/>
    <n v="94.631"/>
    <n v="5.5140000000000002"/>
    <m/>
    <m/>
    <m/>
    <n v="0"/>
    <n v="0"/>
    <n v="0"/>
    <n v="0"/>
    <n v="0"/>
    <n v="14417"/>
    <n v="189261479.71900001"/>
    <n v="10435038"/>
    <n v="11.164999999999999"/>
    <n v="8.3230000000000004"/>
    <n v="15752026.698999999"/>
    <n v="94.631"/>
    <n v="5.5140000000000002"/>
    <s v="'26-03-2020"/>
    <n v="22330000"/>
  </r>
  <r>
    <x v="7"/>
    <s v="M8BS089"/>
    <x v="3"/>
    <s v="S089"/>
    <s v="SUMATERA"/>
    <x v="79"/>
    <x v="83"/>
    <n v="177700000"/>
    <n v="0"/>
    <n v="177700000"/>
    <n v="10975"/>
    <n v="104786810.903"/>
    <n v="7671496"/>
    <n v="7.72"/>
    <n v="8.8360000000000003"/>
    <n v="9258727.7430000007"/>
    <n v="58.968000000000004"/>
    <n v="7.3209999999999997"/>
    <m/>
    <m/>
    <m/>
    <n v="0"/>
    <n v="0"/>
    <n v="0"/>
    <n v="0"/>
    <n v="0"/>
    <n v="10975"/>
    <n v="104786810.903"/>
    <n v="7671496"/>
    <n v="7.72"/>
    <n v="8.8360000000000003"/>
    <n v="9258727.7430000007"/>
    <n v="58.968000000000004"/>
    <n v="7.3209999999999997"/>
    <s v="'30-03-2020"/>
    <n v="13718440"/>
  </r>
  <r>
    <x v="7"/>
    <s v="M8BS090"/>
    <x v="3"/>
    <s v="S090"/>
    <s v="SUMATERA"/>
    <x v="80"/>
    <x v="84"/>
    <n v="220000000"/>
    <n v="0"/>
    <n v="220000000"/>
    <n v="14349"/>
    <n v="136815712.26699999"/>
    <n v="3282709"/>
    <n v="11.071999999999999"/>
    <n v="10.590999999999999"/>
    <n v="14490743.617000001"/>
    <n v="62.189"/>
    <n v="2.399"/>
    <m/>
    <m/>
    <m/>
    <n v="0"/>
    <n v="0"/>
    <n v="0"/>
    <n v="0"/>
    <n v="0"/>
    <n v="14349"/>
    <n v="136815712.26699999"/>
    <n v="3282709"/>
    <n v="11.071999999999999"/>
    <n v="10.590999999999999"/>
    <n v="14490743.617000001"/>
    <n v="62.189"/>
    <n v="2.399"/>
    <s v="'26-03-2020"/>
    <n v="24358400"/>
  </r>
  <r>
    <x v="7"/>
    <s v="M8BS101"/>
    <x v="3"/>
    <s v="S101"/>
    <s v="SUMATERA"/>
    <x v="81"/>
    <x v="85"/>
    <n v="320000000"/>
    <n v="0"/>
    <n v="320000000"/>
    <n v="50174"/>
    <n v="276009423.63700002"/>
    <n v="18248697"/>
    <n v="6.4569999999999999"/>
    <n v="7.5730000000000004"/>
    <n v="20902000.596999999"/>
    <n v="86.253"/>
    <n v="6.6120000000000001"/>
    <m/>
    <m/>
    <m/>
    <n v="0"/>
    <n v="0"/>
    <n v="0"/>
    <n v="0"/>
    <n v="0"/>
    <n v="50174"/>
    <n v="276009423.63700002"/>
    <n v="18248697"/>
    <n v="6.4569999999999999"/>
    <n v="7.5730000000000004"/>
    <n v="20902000.596999999"/>
    <n v="86.253"/>
    <n v="6.6120000000000001"/>
    <s v="'31-03-2020"/>
    <n v="20662400"/>
  </r>
  <r>
    <x v="7"/>
    <s v="M8BS103"/>
    <x v="3"/>
    <s v="S103"/>
    <s v="PAPUA"/>
    <x v="82"/>
    <x v="86"/>
    <n v="460000000"/>
    <n v="0"/>
    <n v="460000000"/>
    <n v="48715"/>
    <n v="437629440"/>
    <n v="52924403"/>
    <n v="17.053999999999998"/>
    <n v="17.661000000000001"/>
    <n v="77288677.849999994"/>
    <n v="95.137"/>
    <n v="12.093"/>
    <m/>
    <m/>
    <m/>
    <n v="0"/>
    <n v="0"/>
    <n v="0"/>
    <n v="0"/>
    <n v="0"/>
    <n v="48715"/>
    <n v="437629440"/>
    <n v="52924403"/>
    <n v="17.053999999999998"/>
    <n v="17.661000000000001"/>
    <n v="77288677.849999994"/>
    <n v="95.137"/>
    <n v="12.093"/>
    <s v="'31-03-2020"/>
    <n v="78448399.999999985"/>
  </r>
  <r>
    <x v="7"/>
    <e v="#N/A"/>
    <x v="0"/>
    <e v="#N/A"/>
    <e v="#N/A"/>
    <x v="0"/>
    <x v="40"/>
    <n v="8352200000"/>
    <n v="0"/>
    <n v="8352200000"/>
    <n v="749698"/>
    <n v="7068144519.6209898"/>
    <n v="594847611"/>
    <n v="9.4930000000000003"/>
    <n v="11.792"/>
    <n v="833502933.65100002"/>
    <n v="84.626000000000005"/>
    <n v="8.4160000000000004"/>
    <n v="0"/>
    <n v="0"/>
    <n v="0"/>
    <n v="0"/>
    <n v="0"/>
    <n v="0"/>
    <n v="0"/>
    <n v="0"/>
    <n v="749698"/>
    <n v="7068144519.6209898"/>
    <n v="594847611"/>
    <n v="9.4930000000000003"/>
    <n v="11.792"/>
    <n v="833502933.65100002"/>
    <n v="84.626000000000005"/>
    <n v="8.4160000000000004"/>
    <m/>
    <n v="792874346"/>
  </r>
  <r>
    <x v="7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87"/>
    <n v="35065200000"/>
    <n v="40000000"/>
    <n v="35105200000"/>
    <n v="5234654"/>
    <n v="33488759587.424999"/>
    <n v="3377866676"/>
    <n v="7.7539999999999996"/>
    <n v="12.891"/>
    <n v="4317036740.5950003"/>
    <n v="95.504000000000005"/>
    <n v="10.087"/>
    <n v="2033"/>
    <n v="56529500"/>
    <n v="0"/>
    <n v="6.2939999999999996"/>
    <n v="5"/>
    <n v="2826475"/>
    <n v="141.32400000000001"/>
    <n v="0"/>
    <n v="5236687"/>
    <n v="33545289087.424999"/>
    <n v="3377866676"/>
    <n v="7.7519999999999998"/>
    <n v="12.878"/>
    <n v="4319863215.5950003"/>
    <n v="95.555999999999997"/>
    <n v="10.07"/>
    <m/>
    <n v="2721355104"/>
  </r>
  <r>
    <x v="7"/>
    <e v="#N/A"/>
    <x v="0"/>
    <e v="#N/A"/>
    <e v="#N/A"/>
    <x v="0"/>
    <x v="88"/>
    <n v="35065200000"/>
    <n v="40000000"/>
    <n v="35105200000"/>
    <n v="5234654"/>
    <n v="33488759587.424999"/>
    <n v="3377866676"/>
    <n v="7.7537252164824304"/>
    <n v="12.891002216206401"/>
    <n v="4317036740.5949898"/>
    <n v="95.504259457881304"/>
    <n v="10.0865685012364"/>
    <n v="2033"/>
    <n v="56529500"/>
    <n v="0"/>
    <n v="6.294349875"/>
    <n v="5"/>
    <n v="2826475"/>
    <n v="141.32374999999999"/>
    <n v="0"/>
    <n v="5236687"/>
    <n v="33545289087.424999"/>
    <n v="3377866676"/>
    <n v="7.75206235702972"/>
    <n v="12.877704539485901"/>
    <n v="4319863215.5949898"/>
    <n v="95.556467666969496"/>
    <n v="10.069570923048699"/>
    <m/>
    <n v="2721376994.5599971"/>
  </r>
  <r>
    <x v="7"/>
    <e v="#N/A"/>
    <x v="0"/>
    <e v="#N/A"/>
    <e v="#N/A"/>
    <x v="0"/>
    <x v="89"/>
    <m/>
    <s v="Last Sales 202004 :   ----  m.akhlis -- 01-Apr-2020 09:19:30"/>
    <m/>
    <m/>
    <m/>
    <m/>
    <m/>
    <m/>
    <m/>
    <m/>
    <m/>
    <m/>
    <m/>
    <m/>
    <m/>
    <m/>
    <m/>
    <m/>
    <m/>
    <m/>
    <m/>
    <m/>
    <m/>
    <m/>
    <m/>
    <m/>
    <m/>
    <m/>
    <n v="0"/>
  </r>
  <r>
    <x v="7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92"/>
    <s v="  :  "/>
    <s v="083 (DRINKS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s v="M8C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s v="M8CRS67"/>
    <x v="2"/>
    <s v="RS67"/>
    <s v="JABAR"/>
    <x v="1"/>
    <x v="2"/>
    <n v="270000000"/>
    <n v="0"/>
    <n v="270000000"/>
    <n v="21943"/>
    <n v="159822524.54499999"/>
    <n v="4401433"/>
    <n v="7.8330000000000002"/>
    <n v="14.898999999999999"/>
    <n v="23811598.175000001"/>
    <n v="59.194000000000003"/>
    <n v="2.754"/>
    <m/>
    <m/>
    <m/>
    <n v="0"/>
    <n v="0"/>
    <n v="0"/>
    <n v="0"/>
    <n v="0"/>
    <n v="21943"/>
    <n v="159822524.54499999"/>
    <n v="4401433"/>
    <n v="7.8330000000000002"/>
    <n v="14.898999999999999"/>
    <n v="23811598.175000001"/>
    <n v="59.194000000000003"/>
    <n v="2.754"/>
    <s v="'27-03-2020"/>
    <n v="21149100"/>
  </r>
  <r>
    <x v="8"/>
    <s v="M8CS002"/>
    <x v="3"/>
    <s v="S002"/>
    <s v="JBDTBK"/>
    <x v="2"/>
    <x v="3"/>
    <n v="180000000"/>
    <n v="0"/>
    <n v="180000000"/>
    <n v="14201"/>
    <n v="116184146.36499999"/>
    <n v="3150554"/>
    <n v="5.69"/>
    <n v="14.065"/>
    <n v="16341512.725"/>
    <n v="64.546999999999997"/>
    <n v="2.7120000000000002"/>
    <m/>
    <m/>
    <m/>
    <n v="0"/>
    <n v="0"/>
    <n v="0"/>
    <n v="0"/>
    <n v="0"/>
    <n v="14201"/>
    <n v="116184146.36499999"/>
    <n v="3150554"/>
    <n v="5.69"/>
    <n v="14.065"/>
    <n v="16341512.725"/>
    <n v="64.546999999999997"/>
    <n v="2.7120000000000002"/>
    <s v="'24-03-2020"/>
    <n v="10242000.000000002"/>
  </r>
  <r>
    <x v="8"/>
    <s v="M8CS010"/>
    <x v="3"/>
    <s v="S010"/>
    <s v="JBDTBK"/>
    <x v="3"/>
    <x v="4"/>
    <n v="230000000"/>
    <n v="0"/>
    <n v="230000000"/>
    <n v="22376"/>
    <n v="197628013.61899999"/>
    <n v="5617465"/>
    <n v="7.9640000000000004"/>
    <n v="13.353"/>
    <n v="26389003.138999999"/>
    <n v="85.924999999999997"/>
    <n v="2.8420000000000001"/>
    <m/>
    <m/>
    <m/>
    <n v="0"/>
    <n v="0"/>
    <n v="0"/>
    <n v="0"/>
    <n v="0"/>
    <n v="22376"/>
    <n v="197628013.61899999"/>
    <n v="5617465"/>
    <n v="7.9640000000000004"/>
    <n v="13.353"/>
    <n v="26389003.138999999"/>
    <n v="85.924999999999997"/>
    <n v="2.8420000000000001"/>
    <s v="'31-03-2020"/>
    <n v="18317200"/>
  </r>
  <r>
    <x v="8"/>
    <s v="M8CS011"/>
    <x v="3"/>
    <s v="S011"/>
    <s v="JBDTBK"/>
    <x v="4"/>
    <x v="5"/>
    <n v="194200000"/>
    <n v="0"/>
    <n v="194200000"/>
    <n v="23078"/>
    <n v="186804809.088"/>
    <n v="7333815"/>
    <n v="8.3810000000000002"/>
    <n v="11.670999999999999"/>
    <n v="21802621.338"/>
    <n v="96.191999999999993"/>
    <n v="3.9260000000000002"/>
    <m/>
    <m/>
    <m/>
    <n v="0"/>
    <n v="0"/>
    <n v="0"/>
    <n v="0"/>
    <n v="0"/>
    <n v="23078"/>
    <n v="186804809.088"/>
    <n v="7333815"/>
    <n v="8.3810000000000002"/>
    <n v="11.670999999999999"/>
    <n v="21802621.338"/>
    <n v="96.191999999999993"/>
    <n v="3.9260000000000002"/>
    <s v="'30-03-2020"/>
    <n v="16275902"/>
  </r>
  <r>
    <x v="8"/>
    <s v="M8CS013"/>
    <x v="3"/>
    <s v="S013"/>
    <s v="JBDTBK"/>
    <x v="5"/>
    <x v="6"/>
    <n v="220200000"/>
    <n v="0"/>
    <n v="220200000"/>
    <n v="22802"/>
    <n v="186561683.63800001"/>
    <n v="5608243"/>
    <n v="6.1959999999999997"/>
    <n v="11.010999999999999"/>
    <n v="20541915.188000001"/>
    <n v="84.724000000000004"/>
    <n v="3.0059999999999998"/>
    <m/>
    <m/>
    <m/>
    <n v="0"/>
    <n v="0"/>
    <n v="0"/>
    <n v="0"/>
    <n v="0"/>
    <n v="22802"/>
    <n v="186561683.63800001"/>
    <n v="5608243"/>
    <n v="6.1959999999999997"/>
    <n v="11.010999999999999"/>
    <n v="20541915.188000001"/>
    <n v="84.724000000000004"/>
    <n v="3.0059999999999998"/>
    <s v="'31-03-2020"/>
    <n v="13643592"/>
  </r>
  <r>
    <x v="8"/>
    <s v="M8CS014"/>
    <x v="3"/>
    <s v="S014"/>
    <s v="JBDTBK"/>
    <x v="6"/>
    <x v="7"/>
    <n v="220000000"/>
    <n v="0"/>
    <n v="220000000"/>
    <n v="27149"/>
    <n v="227234799.99900001"/>
    <n v="6847190"/>
    <n v="7.8019999999999996"/>
    <n v="13.598000000000001"/>
    <n v="30899698.259"/>
    <n v="103.289"/>
    <n v="3.0129999999999999"/>
    <m/>
    <m/>
    <m/>
    <n v="0"/>
    <n v="0"/>
    <n v="0"/>
    <n v="0"/>
    <n v="0"/>
    <n v="27149"/>
    <n v="227234799.99900001"/>
    <n v="6847190"/>
    <n v="7.8019999999999996"/>
    <n v="13.598000000000001"/>
    <n v="30899698.259"/>
    <n v="103.289"/>
    <n v="3.0129999999999999"/>
    <s v="'31-03-2020"/>
    <n v="17164400"/>
  </r>
  <r>
    <x v="8"/>
    <s v="M8CS015"/>
    <x v="3"/>
    <s v="S015"/>
    <s v="JBDTBK"/>
    <x v="7"/>
    <x v="8"/>
    <n v="220000000"/>
    <n v="0"/>
    <n v="220000000"/>
    <n v="22485"/>
    <n v="191714914.55899999"/>
    <n v="5428774"/>
    <n v="7.3250000000000002"/>
    <n v="11.156000000000001"/>
    <n v="21387896.528999999"/>
    <n v="87.143000000000001"/>
    <n v="2.8319999999999999"/>
    <m/>
    <m/>
    <m/>
    <n v="0"/>
    <n v="0"/>
    <n v="0"/>
    <n v="0"/>
    <n v="0"/>
    <n v="22485"/>
    <n v="191714914.55899999"/>
    <n v="5428774"/>
    <n v="7.3250000000000002"/>
    <n v="11.156000000000001"/>
    <n v="21387896.528999999"/>
    <n v="87.143000000000001"/>
    <n v="2.8319999999999999"/>
    <s v="'31-03-2020"/>
    <n v="16115000"/>
  </r>
  <r>
    <x v="8"/>
    <s v="M8CS020"/>
    <x v="3"/>
    <s v="S020"/>
    <s v="JBDTBK"/>
    <x v="8"/>
    <x v="9"/>
    <n v="200000000"/>
    <n v="0"/>
    <n v="200000000"/>
    <n v="20664"/>
    <n v="153313377.271"/>
    <n v="4737140"/>
    <n v="8.4329999999999998"/>
    <n v="10.393000000000001"/>
    <n v="15934371.620999999"/>
    <n v="76.656999999999996"/>
    <n v="3.09"/>
    <m/>
    <m/>
    <m/>
    <n v="0"/>
    <n v="0"/>
    <n v="0"/>
    <n v="0"/>
    <n v="0"/>
    <n v="20664"/>
    <n v="153313377.271"/>
    <n v="4737140"/>
    <n v="8.4329999999999998"/>
    <n v="10.393000000000001"/>
    <n v="15934371.620999999"/>
    <n v="76.656999999999996"/>
    <n v="3.09"/>
    <s v="'31-03-2020"/>
    <n v="16866000"/>
  </r>
  <r>
    <x v="8"/>
    <s v="M8CS021"/>
    <x v="3"/>
    <s v="S021"/>
    <s v="JBDTBK"/>
    <x v="9"/>
    <x v="10"/>
    <n v="130000000"/>
    <n v="0"/>
    <n v="130000000"/>
    <n v="16913"/>
    <n v="124972141.82799999"/>
    <n v="4572829"/>
    <n v="9.7230000000000008"/>
    <n v="12.225"/>
    <n v="15278067.138"/>
    <n v="96.132000000000005"/>
    <n v="3.6589999999999998"/>
    <m/>
    <m/>
    <m/>
    <n v="0"/>
    <n v="0"/>
    <n v="0"/>
    <n v="0"/>
    <n v="0"/>
    <n v="16913"/>
    <n v="124972141.82799999"/>
    <n v="4572829"/>
    <n v="9.7230000000000008"/>
    <n v="12.225"/>
    <n v="15278067.138"/>
    <n v="96.132000000000005"/>
    <n v="3.6589999999999998"/>
    <s v="'31-03-2020"/>
    <n v="12639900"/>
  </r>
  <r>
    <x v="8"/>
    <s v="M8CS022"/>
    <x v="3"/>
    <s v="S022"/>
    <s v="JBDTBK"/>
    <x v="10"/>
    <x v="11"/>
    <n v="252100000"/>
    <n v="0"/>
    <n v="252100000"/>
    <n v="29338"/>
    <n v="239346587.27000001"/>
    <n v="6168654"/>
    <n v="8.1050000000000004"/>
    <n v="13.667"/>
    <n v="32712312.52"/>
    <n v="94.941000000000003"/>
    <n v="2.577"/>
    <m/>
    <m/>
    <m/>
    <n v="0"/>
    <n v="0"/>
    <n v="0"/>
    <n v="0"/>
    <n v="0"/>
    <n v="29338"/>
    <n v="239346587.27000001"/>
    <n v="6168654"/>
    <n v="8.1050000000000004"/>
    <n v="13.667"/>
    <n v="32712312.52"/>
    <n v="94.941000000000003"/>
    <n v="2.577"/>
    <s v="'31-03-2020"/>
    <n v="20432705"/>
  </r>
  <r>
    <x v="8"/>
    <s v="M8CS026"/>
    <x v="3"/>
    <s v="S026"/>
    <s v="JBDTBK"/>
    <x v="11"/>
    <x v="12"/>
    <n v="62800000"/>
    <n v="0"/>
    <n v="62800000"/>
    <n v="12351"/>
    <n v="88395876.373999998"/>
    <n v="2838831"/>
    <n v="11.643000000000001"/>
    <n v="15.311"/>
    <n v="13534081.544"/>
    <n v="140.75800000000001"/>
    <n v="3.2109999999999999"/>
    <m/>
    <m/>
    <m/>
    <n v="0"/>
    <n v="0"/>
    <n v="0"/>
    <n v="0"/>
    <n v="0"/>
    <n v="12351"/>
    <n v="88395876.373999998"/>
    <n v="2838831"/>
    <n v="11.643000000000001"/>
    <n v="15.311"/>
    <n v="13534081.544"/>
    <n v="140.75800000000001"/>
    <n v="3.2109999999999999"/>
    <s v="'30-03-2020"/>
    <n v="7311804"/>
  </r>
  <r>
    <x v="8"/>
    <s v="M8CS029"/>
    <x v="3"/>
    <s v="S029"/>
    <s v="JBDTBK"/>
    <x v="12"/>
    <x v="13"/>
    <n v="290000000"/>
    <n v="0"/>
    <n v="290000000"/>
    <n v="29376"/>
    <n v="246365445.454"/>
    <n v="8313655"/>
    <n v="6.5659999999999998"/>
    <n v="12.28"/>
    <n v="30254310.044"/>
    <n v="84.953999999999994"/>
    <n v="3.375"/>
    <m/>
    <m/>
    <m/>
    <n v="0"/>
    <n v="0"/>
    <n v="0"/>
    <n v="0"/>
    <n v="0"/>
    <n v="29376"/>
    <n v="246365445.454"/>
    <n v="8313655"/>
    <n v="6.5659999999999998"/>
    <n v="12.28"/>
    <n v="30254310.044"/>
    <n v="84.953999999999994"/>
    <n v="3.375"/>
    <s v="'31-03-2020"/>
    <n v="19041400"/>
  </r>
  <r>
    <x v="8"/>
    <s v="M8CS031"/>
    <x v="3"/>
    <s v="S031"/>
    <s v="JBDTBK"/>
    <x v="13"/>
    <x v="14"/>
    <n v="80000000"/>
    <n v="0"/>
    <n v="80000000"/>
    <n v="11800"/>
    <n v="94596451.818000004"/>
    <n v="2406568"/>
    <n v="11.622"/>
    <n v="13.44"/>
    <n v="12714020.728"/>
    <n v="118.246"/>
    <n v="2.544"/>
    <m/>
    <m/>
    <m/>
    <n v="0"/>
    <n v="0"/>
    <n v="0"/>
    <n v="0"/>
    <n v="0"/>
    <n v="11800"/>
    <n v="94596451.818000004"/>
    <n v="2406568"/>
    <n v="11.622"/>
    <n v="13.44"/>
    <n v="12714020.728"/>
    <n v="118.246"/>
    <n v="2.544"/>
    <s v="'31-03-2020"/>
    <n v="9297600"/>
  </r>
  <r>
    <x v="8"/>
    <s v="M8CS032"/>
    <x v="3"/>
    <s v="S032"/>
    <s v="JBDTBK"/>
    <x v="14"/>
    <x v="15"/>
    <n v="160000000"/>
    <n v="0"/>
    <n v="160000000"/>
    <n v="20369"/>
    <n v="170046644.54300001"/>
    <n v="3751501"/>
    <n v="9.0570000000000004"/>
    <n v="13.919"/>
    <n v="23668375.213"/>
    <n v="106.279"/>
    <n v="2.206"/>
    <m/>
    <m/>
    <m/>
    <n v="0"/>
    <n v="0"/>
    <n v="0"/>
    <n v="0"/>
    <n v="0"/>
    <n v="20369"/>
    <n v="170046644.54300001"/>
    <n v="3751501"/>
    <n v="9.0570000000000004"/>
    <n v="13.919"/>
    <n v="23668375.213"/>
    <n v="106.279"/>
    <n v="2.206"/>
    <s v="'31-03-2020"/>
    <n v="14491200"/>
  </r>
  <r>
    <x v="8"/>
    <s v="M8CS033"/>
    <x v="3"/>
    <s v="S033"/>
    <s v="JBDTBK"/>
    <x v="15"/>
    <x v="16"/>
    <n v="150000000"/>
    <n v="0"/>
    <n v="150000000"/>
    <n v="16424"/>
    <n v="134219282.72"/>
    <n v="3251274"/>
    <n v="7.0979999999999999"/>
    <n v="13.455"/>
    <n v="18058839.370000001"/>
    <n v="89.48"/>
    <n v="2.4220000000000002"/>
    <m/>
    <m/>
    <m/>
    <n v="0"/>
    <n v="0"/>
    <n v="0"/>
    <n v="0"/>
    <n v="0"/>
    <n v="16424"/>
    <n v="134219282.72"/>
    <n v="3251274"/>
    <n v="7.0979999999999999"/>
    <n v="13.455"/>
    <n v="18058839.370000001"/>
    <n v="89.48"/>
    <n v="2.4220000000000002"/>
    <s v="'31-03-2020"/>
    <n v="10647000"/>
  </r>
  <r>
    <x v="8"/>
    <s v="M8CS034"/>
    <x v="2"/>
    <s v="S034"/>
    <s v="JBDTBK"/>
    <x v="16"/>
    <x v="17"/>
    <n v="280000000"/>
    <n v="0"/>
    <n v="280000000"/>
    <n v="32740"/>
    <n v="245861531.81600001"/>
    <n v="10370005"/>
    <n v="8.9499999999999993"/>
    <n v="13.76"/>
    <n v="33829747.736000001"/>
    <n v="87.808000000000007"/>
    <n v="4.218"/>
    <m/>
    <m/>
    <m/>
    <n v="0"/>
    <n v="0"/>
    <n v="0"/>
    <n v="0"/>
    <n v="0"/>
    <n v="32740"/>
    <n v="245861531.81600001"/>
    <n v="10370005"/>
    <n v="8.9499999999999993"/>
    <n v="13.76"/>
    <n v="33829747.736000001"/>
    <n v="87.808000000000007"/>
    <n v="4.218"/>
    <s v="'31-03-2020"/>
    <n v="25060000"/>
  </r>
  <r>
    <x v="8"/>
    <s v="M8CS035"/>
    <x v="2"/>
    <s v="S035"/>
    <s v="JBDTBK"/>
    <x v="17"/>
    <x v="18"/>
    <n v="250000000"/>
    <n v="0"/>
    <n v="250000000"/>
    <n v="28514"/>
    <n v="362450379.09600002"/>
    <n v="121909463"/>
    <n v="8.8140000000000001"/>
    <n v="7.16"/>
    <n v="25952223.116"/>
    <n v="144.97999999999999"/>
    <n v="33.634999999999998"/>
    <m/>
    <m/>
    <m/>
    <n v="0"/>
    <n v="0"/>
    <n v="0"/>
    <n v="0"/>
    <n v="0"/>
    <n v="28514"/>
    <n v="362450379.09600002"/>
    <n v="121909463"/>
    <n v="8.8140000000000001"/>
    <n v="7.16"/>
    <n v="25952223.116"/>
    <n v="144.97999999999999"/>
    <n v="33.634999999999998"/>
    <s v="'31-03-2020"/>
    <n v="22035000"/>
  </r>
  <r>
    <x v="8"/>
    <s v="M8CS036"/>
    <x v="3"/>
    <s v="S036"/>
    <s v="JBDTBK"/>
    <x v="18"/>
    <x v="19"/>
    <n v="70000000"/>
    <n v="0"/>
    <n v="70000000"/>
    <n v="11018"/>
    <n v="83831485.457000002"/>
    <n v="1986561"/>
    <n v="9.8390000000000004"/>
    <n v="11.837"/>
    <n v="9923483.9570000004"/>
    <n v="119.759"/>
    <n v="2.37"/>
    <m/>
    <m/>
    <m/>
    <n v="0"/>
    <n v="0"/>
    <n v="0"/>
    <n v="0"/>
    <n v="0"/>
    <n v="11018"/>
    <n v="83831485.457000002"/>
    <n v="1986561"/>
    <n v="9.8390000000000004"/>
    <n v="11.837"/>
    <n v="9923483.9570000004"/>
    <n v="119.759"/>
    <n v="2.37"/>
    <s v="'31-03-2020"/>
    <n v="6887300"/>
  </r>
  <r>
    <x v="8"/>
    <s v="M8CS037"/>
    <x v="2"/>
    <s v="S037"/>
    <s v="JBDTBK"/>
    <x v="19"/>
    <x v="20"/>
    <n v="150000000"/>
    <n v="0"/>
    <n v="150000000"/>
    <n v="19859"/>
    <n v="183380898.17399999"/>
    <n v="6736282"/>
    <n v="6.306"/>
    <n v="21.411999999999999"/>
    <n v="39265464.263999999"/>
    <n v="122.254"/>
    <n v="3.673"/>
    <m/>
    <m/>
    <m/>
    <n v="0"/>
    <n v="0"/>
    <n v="0"/>
    <n v="0"/>
    <n v="0"/>
    <n v="19859"/>
    <n v="183380898.17399999"/>
    <n v="6736282"/>
    <n v="6.306"/>
    <n v="21.411999999999999"/>
    <n v="39265464.263999999"/>
    <n v="122.254"/>
    <n v="3.673"/>
    <s v="'31-03-2020"/>
    <n v="9459000"/>
  </r>
  <r>
    <x v="8"/>
    <s v="M8CS038"/>
    <x v="3"/>
    <s v="S038"/>
    <s v="JBDTBK"/>
    <x v="20"/>
    <x v="21"/>
    <n v="170000000"/>
    <n v="0"/>
    <n v="170000000"/>
    <n v="20497"/>
    <n v="176955332.72299999"/>
    <n v="3495589"/>
    <n v="6.6580000000000004"/>
    <n v="12.382999999999999"/>
    <n v="21912474.313000001"/>
    <n v="104.09099999999999"/>
    <n v="1.9750000000000001"/>
    <m/>
    <m/>
    <m/>
    <n v="0"/>
    <n v="0"/>
    <n v="0"/>
    <n v="0"/>
    <n v="0"/>
    <n v="20497"/>
    <n v="176955332.72299999"/>
    <n v="3495589"/>
    <n v="6.6580000000000004"/>
    <n v="12.382999999999999"/>
    <n v="21912474.313000001"/>
    <n v="104.09099999999999"/>
    <n v="1.9750000000000001"/>
    <s v="'31-03-2020"/>
    <n v="11318600"/>
  </r>
  <r>
    <x v="8"/>
    <s v="M8CS039"/>
    <x v="3"/>
    <s v="S039"/>
    <s v="JATENG"/>
    <x v="21"/>
    <x v="22"/>
    <n v="130000000"/>
    <n v="0"/>
    <n v="130000000"/>
    <n v="18348"/>
    <n v="147714262.72600001"/>
    <n v="3929756"/>
    <n v="8.8960000000000008"/>
    <n v="10.61"/>
    <n v="15673058.806"/>
    <n v="113.626"/>
    <n v="2.66"/>
    <m/>
    <m/>
    <m/>
    <n v="0"/>
    <n v="0"/>
    <n v="0"/>
    <n v="0"/>
    <n v="0"/>
    <n v="18348"/>
    <n v="147714262.72600001"/>
    <n v="3929756"/>
    <n v="8.8960000000000008"/>
    <n v="10.61"/>
    <n v="15673058.806"/>
    <n v="113.626"/>
    <n v="2.66"/>
    <s v="'31-03-2020"/>
    <n v="11564800"/>
  </r>
  <r>
    <x v="8"/>
    <s v="M8CS040"/>
    <x v="2"/>
    <s v="S040"/>
    <s v="JBDTBK"/>
    <x v="22"/>
    <x v="23"/>
    <n v="300000000"/>
    <n v="0"/>
    <n v="300000000"/>
    <n v="30176"/>
    <n v="241697649.095"/>
    <n v="7714171"/>
    <n v="5.9569999999999999"/>
    <n v="14.233000000000001"/>
    <n v="34401309.204999998"/>
    <n v="80.566000000000003"/>
    <n v="3.1920000000000002"/>
    <m/>
    <m/>
    <m/>
    <n v="0"/>
    <n v="0"/>
    <n v="0"/>
    <n v="0"/>
    <n v="0"/>
    <n v="30176"/>
    <n v="241697649.095"/>
    <n v="7714171"/>
    <n v="5.9569999999999999"/>
    <n v="14.233000000000001"/>
    <n v="34401309.204999998"/>
    <n v="80.566000000000003"/>
    <n v="3.1920000000000002"/>
    <s v="'31-03-2020"/>
    <n v="17871000"/>
  </r>
  <r>
    <x v="8"/>
    <s v="M8CS043"/>
    <x v="3"/>
    <s v="S043"/>
    <s v="JBDTBK"/>
    <x v="23"/>
    <x v="24"/>
    <n v="115600000"/>
    <n v="0"/>
    <n v="115600000"/>
    <n v="14350"/>
    <n v="107478606.351"/>
    <n v="4120743"/>
    <n v="7.742"/>
    <n v="15.718"/>
    <n v="16893877.570999999"/>
    <n v="92.974999999999994"/>
    <n v="3.8340000000000001"/>
    <m/>
    <m/>
    <m/>
    <n v="0"/>
    <n v="0"/>
    <n v="0"/>
    <n v="0"/>
    <n v="0"/>
    <n v="14350"/>
    <n v="107478606.351"/>
    <n v="4120743"/>
    <n v="7.742"/>
    <n v="15.718"/>
    <n v="16893877.570999999"/>
    <n v="92.974999999999994"/>
    <n v="3.8340000000000001"/>
    <s v="'31-03-2020"/>
    <n v="8949752"/>
  </r>
  <r>
    <x v="8"/>
    <s v="M8CS047"/>
    <x v="2"/>
    <s v="S047"/>
    <s v="JBDTBK"/>
    <x v="24"/>
    <x v="25"/>
    <n v="370000000"/>
    <n v="0"/>
    <n v="370000000"/>
    <n v="40118"/>
    <n v="372468288.18400002"/>
    <n v="14763133"/>
    <n v="5.8090000000000002"/>
    <n v="13.656000000000001"/>
    <n v="50863039.174000002"/>
    <n v="100.667"/>
    <n v="3.964"/>
    <m/>
    <m/>
    <m/>
    <n v="0"/>
    <n v="0"/>
    <n v="0"/>
    <n v="0"/>
    <n v="0"/>
    <n v="40118"/>
    <n v="372468288.18400002"/>
    <n v="14763133"/>
    <n v="5.8090000000000002"/>
    <n v="13.656000000000001"/>
    <n v="50863039.174000002"/>
    <n v="100.667"/>
    <n v="3.964"/>
    <s v="'31-03-2020"/>
    <n v="21493300"/>
  </r>
  <r>
    <x v="8"/>
    <s v="M8CS049"/>
    <x v="2"/>
    <s v="S049"/>
    <s v="JBDTBK"/>
    <x v="25"/>
    <x v="26"/>
    <n v="115400000"/>
    <n v="0"/>
    <n v="115400000"/>
    <n v="21231"/>
    <n v="152068811.82499999"/>
    <n v="4546722"/>
    <n v="9.0649999999999995"/>
    <n v="17.951000000000001"/>
    <n v="27297252.765000001"/>
    <n v="131.77500000000001"/>
    <n v="2.99"/>
    <m/>
    <m/>
    <m/>
    <n v="0"/>
    <n v="0"/>
    <n v="0"/>
    <n v="0"/>
    <n v="0"/>
    <n v="21231"/>
    <n v="152068811.82499999"/>
    <n v="4546722"/>
    <n v="9.0649999999999995"/>
    <n v="17.951000000000001"/>
    <n v="27297252.765000001"/>
    <n v="131.77500000000001"/>
    <n v="2.99"/>
    <s v="'31-03-2020"/>
    <n v="10461010"/>
  </r>
  <r>
    <x v="8"/>
    <s v="M8CS068"/>
    <x v="3"/>
    <s v="S068"/>
    <s v="JBDTBK"/>
    <x v="26"/>
    <x v="27"/>
    <n v="80000000"/>
    <n v="0"/>
    <n v="80000000"/>
    <n v="10532"/>
    <n v="88439216.364999995"/>
    <n v="2369492"/>
    <n v="9.3930000000000007"/>
    <n v="9.8109999999999999"/>
    <n v="8676703.9450000003"/>
    <n v="110.54900000000001"/>
    <n v="2.6789999999999998"/>
    <m/>
    <m/>
    <m/>
    <n v="0"/>
    <n v="0"/>
    <n v="0"/>
    <n v="0"/>
    <n v="0"/>
    <n v="10532"/>
    <n v="88439216.364999995"/>
    <n v="2369492"/>
    <n v="9.3930000000000007"/>
    <n v="9.8109999999999999"/>
    <n v="8676703.9450000003"/>
    <n v="110.54900000000001"/>
    <n v="2.6789999999999998"/>
    <s v="'30-03-2020"/>
    <n v="7514400"/>
  </r>
  <r>
    <x v="8"/>
    <s v="M8CS071"/>
    <x v="2"/>
    <s v="S071"/>
    <s v="JBDTBK"/>
    <x v="27"/>
    <x v="28"/>
    <n v="295800000"/>
    <n v="0"/>
    <n v="295800000"/>
    <n v="32317"/>
    <n v="254064386.37"/>
    <n v="6780925"/>
    <n v="7.5490000000000004"/>
    <n v="14.659000000000001"/>
    <n v="37242475.079999998"/>
    <n v="85.891000000000005"/>
    <n v="2.669"/>
    <m/>
    <m/>
    <m/>
    <n v="0"/>
    <n v="0"/>
    <n v="0"/>
    <n v="0"/>
    <n v="0"/>
    <n v="32317"/>
    <n v="254064386.37"/>
    <n v="6780925"/>
    <n v="7.5490000000000004"/>
    <n v="14.659000000000001"/>
    <n v="37242475.079999998"/>
    <n v="85.891000000000005"/>
    <n v="2.669"/>
    <s v="'27-03-2020"/>
    <n v="22329942"/>
  </r>
  <r>
    <x v="8"/>
    <s v="M8CS074"/>
    <x v="2"/>
    <s v="S074"/>
    <s v="JABAR"/>
    <x v="28"/>
    <x v="29"/>
    <n v="260000000"/>
    <n v="0"/>
    <n v="260000000"/>
    <n v="23321"/>
    <n v="162309479.07699999"/>
    <n v="4891668"/>
    <n v="6.2720000000000002"/>
    <n v="13.028"/>
    <n v="21145561.397"/>
    <n v="62.427"/>
    <n v="3.0139999999999998"/>
    <m/>
    <m/>
    <m/>
    <n v="0"/>
    <n v="0"/>
    <n v="0"/>
    <n v="0"/>
    <n v="0"/>
    <n v="23321"/>
    <n v="162309479.07699999"/>
    <n v="4891668"/>
    <n v="6.2720000000000002"/>
    <n v="13.028"/>
    <n v="21145561.397"/>
    <n v="62.427"/>
    <n v="3.0139999999999998"/>
    <s v="'31-03-2020"/>
    <n v="16307200"/>
  </r>
  <r>
    <x v="8"/>
    <s v="M8CS075"/>
    <x v="2"/>
    <s v="S075"/>
    <s v="JABAR"/>
    <x v="29"/>
    <x v="30"/>
    <n v="200000000"/>
    <n v="0"/>
    <n v="200000000"/>
    <n v="19411"/>
    <n v="214037325.46000001"/>
    <n v="54182182"/>
    <n v="9.375"/>
    <n v="5.5140000000000002"/>
    <n v="11802331.560000001"/>
    <n v="107.01900000000001"/>
    <n v="25.314"/>
    <m/>
    <m/>
    <m/>
    <n v="0"/>
    <n v="0"/>
    <n v="0"/>
    <n v="0"/>
    <n v="0"/>
    <n v="19411"/>
    <n v="214037325.46000001"/>
    <n v="54182182"/>
    <n v="9.375"/>
    <n v="5.5140000000000002"/>
    <n v="11802331.560000001"/>
    <n v="107.01900000000001"/>
    <n v="25.314"/>
    <s v="'31-03-2020"/>
    <n v="18750000"/>
  </r>
  <r>
    <x v="8"/>
    <s v="M8CS102"/>
    <x v="3"/>
    <s v="S102"/>
    <s v="JBDTBK"/>
    <x v="30"/>
    <x v="31"/>
    <n v="430000000"/>
    <n v="0"/>
    <n v="430000000"/>
    <n v="45998"/>
    <n v="378723526.37"/>
    <n v="8815871"/>
    <n v="8.1660000000000004"/>
    <n v="20.966999999999999"/>
    <n v="79406679.819999993"/>
    <n v="88.075000000000003"/>
    <n v="2.3279999999999998"/>
    <m/>
    <m/>
    <m/>
    <n v="0"/>
    <n v="0"/>
    <n v="0"/>
    <n v="0"/>
    <n v="0"/>
    <n v="45998"/>
    <n v="378723526.37"/>
    <n v="8815871"/>
    <n v="8.1660000000000004"/>
    <n v="20.966999999999999"/>
    <n v="79406679.819999993"/>
    <n v="88.075000000000003"/>
    <n v="2.3279999999999998"/>
    <s v="'31-03-2020"/>
    <n v="35113800"/>
  </r>
  <r>
    <x v="8"/>
    <s v="M8CS105"/>
    <x v="2"/>
    <s v="S105"/>
    <s v="JBDTBK"/>
    <x v="31"/>
    <x v="32"/>
    <n v="200000000"/>
    <n v="0"/>
    <n v="200000000"/>
    <n v="20426"/>
    <n v="151961738.171"/>
    <n v="4051118"/>
    <n v="8.2309999999999999"/>
    <n v="13.157"/>
    <n v="19993842.230999999"/>
    <n v="75.980999999999995"/>
    <n v="2.6659999999999999"/>
    <m/>
    <m/>
    <m/>
    <n v="0"/>
    <n v="0"/>
    <n v="0"/>
    <n v="0"/>
    <n v="0"/>
    <n v="20426"/>
    <n v="151961738.171"/>
    <n v="4051118"/>
    <n v="8.2309999999999999"/>
    <n v="13.157"/>
    <n v="19993842.230999999"/>
    <n v="75.980999999999995"/>
    <n v="2.6659999999999999"/>
    <s v="'31-03-2020"/>
    <n v="16462000"/>
  </r>
  <r>
    <x v="8"/>
    <s v="M8CS107"/>
    <x v="3"/>
    <s v="S107"/>
    <s v="JBDTBK"/>
    <x v="32"/>
    <x v="33"/>
    <n v="94600000"/>
    <n v="0"/>
    <n v="94600000"/>
    <n v="12549"/>
    <n v="105035409.994"/>
    <n v="2856229"/>
    <n v="8.9339999999999993"/>
    <n v="9.9"/>
    <n v="10398826.733999999"/>
    <n v="111.03100000000001"/>
    <n v="2.7189999999999999"/>
    <m/>
    <m/>
    <m/>
    <n v="0"/>
    <n v="0"/>
    <n v="0"/>
    <n v="0"/>
    <n v="0"/>
    <n v="12549"/>
    <n v="105035409.994"/>
    <n v="2856229"/>
    <n v="8.9339999999999993"/>
    <n v="9.9"/>
    <n v="10398826.733999999"/>
    <n v="111.03100000000001"/>
    <n v="2.7189999999999999"/>
    <s v="'30-03-2020"/>
    <n v="8451563.9999999981"/>
  </r>
  <r>
    <x v="8"/>
    <s v="M8CS109"/>
    <x v="3"/>
    <s v="S109"/>
    <s v="JBDTBK"/>
    <x v="33"/>
    <x v="34"/>
    <n v="90000000"/>
    <n v="0"/>
    <n v="90000000"/>
    <n v="12478"/>
    <n v="99697659.086999997"/>
    <n v="2656475"/>
    <n v="6.4039999999999999"/>
    <n v="15.951000000000001"/>
    <n v="15902440.497"/>
    <n v="110.77500000000001"/>
    <n v="2.665"/>
    <m/>
    <m/>
    <m/>
    <n v="0"/>
    <n v="0"/>
    <n v="0"/>
    <n v="0"/>
    <n v="0"/>
    <n v="12478"/>
    <n v="99697659.086999997"/>
    <n v="2656475"/>
    <n v="6.4039999999999999"/>
    <n v="15.951000000000001"/>
    <n v="15902440.497"/>
    <n v="110.77500000000001"/>
    <n v="2.665"/>
    <s v="'30-03-2020"/>
    <n v="5763600"/>
  </r>
  <r>
    <x v="8"/>
    <s v="M8CS114"/>
    <x v="2"/>
    <s v="S114"/>
    <s v="JBDTBK"/>
    <x v="34"/>
    <x v="35"/>
    <n v="155600000"/>
    <n v="0"/>
    <n v="155600000"/>
    <n v="16430"/>
    <n v="126471520.90000001"/>
    <n v="2824297"/>
    <n v="10.622999999999999"/>
    <n v="11.46"/>
    <n v="14493498.58"/>
    <n v="81.28"/>
    <n v="2.2330000000000001"/>
    <m/>
    <m/>
    <m/>
    <n v="0"/>
    <n v="0"/>
    <n v="0"/>
    <n v="0"/>
    <n v="0"/>
    <n v="16430"/>
    <n v="126471520.90000001"/>
    <n v="2824297"/>
    <n v="10.622999999999999"/>
    <n v="11.46"/>
    <n v="14493498.58"/>
    <n v="81.28"/>
    <n v="2.2330000000000001"/>
    <s v="'30-03-2020"/>
    <n v="16529388"/>
  </r>
  <r>
    <x v="8"/>
    <s v="M8CS121"/>
    <x v="2"/>
    <s v="S121"/>
    <s v="JBDTBK"/>
    <x v="35"/>
    <x v="36"/>
    <n v="84300000"/>
    <n v="0"/>
    <n v="84300000"/>
    <n v="9529"/>
    <n v="69839046.357999995"/>
    <n v="2169549"/>
    <n v="8.9600000000000009"/>
    <n v="7.7359999999999998"/>
    <n v="5402836.9479999999"/>
    <n v="82.846000000000004"/>
    <n v="3.1059999999999999"/>
    <m/>
    <m/>
    <m/>
    <n v="0"/>
    <n v="0"/>
    <n v="0"/>
    <n v="0"/>
    <n v="0"/>
    <n v="9529"/>
    <n v="69839046.357999995"/>
    <n v="2169549"/>
    <n v="8.9600000000000009"/>
    <n v="7.7359999999999998"/>
    <n v="5402836.9479999999"/>
    <n v="82.846000000000004"/>
    <n v="3.1059999999999999"/>
    <s v="'30-03-2020"/>
    <n v="7553280.0000000009"/>
  </r>
  <r>
    <x v="8"/>
    <s v="M8CS124"/>
    <x v="2"/>
    <s v="S124"/>
    <s v="JBDTBK"/>
    <x v="36"/>
    <x v="37"/>
    <n v="85000000"/>
    <n v="0"/>
    <n v="85000000"/>
    <n v="12305"/>
    <n v="87350306.354000002"/>
    <n v="3724788"/>
    <n v="8.8689999999999998"/>
    <n v="8.3049999999999997"/>
    <n v="7254197.4139999999"/>
    <n v="102.765"/>
    <n v="4.2640000000000002"/>
    <m/>
    <m/>
    <m/>
    <n v="0"/>
    <n v="0"/>
    <n v="0"/>
    <n v="0"/>
    <n v="0"/>
    <n v="12305"/>
    <n v="87350306.354000002"/>
    <n v="3724788"/>
    <n v="8.8689999999999998"/>
    <n v="8.3049999999999997"/>
    <n v="7254197.4139999999"/>
    <n v="102.765"/>
    <n v="4.2640000000000002"/>
    <s v="'31-03-2020"/>
    <n v="7538650"/>
  </r>
  <r>
    <x v="8"/>
    <s v="M8CS125"/>
    <x v="2"/>
    <s v="S125"/>
    <s v="JBDTBK"/>
    <x v="37"/>
    <x v="38"/>
    <n v="370000000"/>
    <n v="0"/>
    <n v="370000000"/>
    <n v="36903"/>
    <n v="280128149.09100002"/>
    <n v="5925101"/>
    <n v="9.5109999999999992"/>
    <n v="12.632"/>
    <n v="35386127.761"/>
    <n v="75.709999999999994"/>
    <n v="2.1150000000000002"/>
    <m/>
    <m/>
    <m/>
    <n v="0"/>
    <n v="0"/>
    <n v="0"/>
    <n v="0"/>
    <n v="0"/>
    <n v="36903"/>
    <n v="280128149.09100002"/>
    <n v="5925101"/>
    <n v="9.5109999999999992"/>
    <n v="12.632"/>
    <n v="35386127.761"/>
    <n v="75.709999999999994"/>
    <n v="2.1150000000000002"/>
    <s v="'31-03-2020"/>
    <n v="35190699.999999993"/>
  </r>
  <r>
    <x v="8"/>
    <s v="M8CS136"/>
    <x v="3"/>
    <s v="S136"/>
    <s v="JABAR"/>
    <x v="38"/>
    <x v="39"/>
    <n v="19600000"/>
    <n v="0"/>
    <n v="19600000"/>
    <n v="3201"/>
    <n v="18391585.454"/>
    <n v="406721"/>
    <n v="5.7169999999999996"/>
    <n v="34.441000000000003"/>
    <n v="6334256.4939999999"/>
    <n v="93.834999999999994"/>
    <n v="2.2109999999999999"/>
    <m/>
    <m/>
    <m/>
    <n v="0"/>
    <n v="0"/>
    <n v="0"/>
    <n v="0"/>
    <n v="0"/>
    <n v="3201"/>
    <n v="18391585.454"/>
    <n v="406721"/>
    <n v="5.7169999999999996"/>
    <n v="34.441000000000003"/>
    <n v="6334256.4939999999"/>
    <n v="93.834999999999994"/>
    <n v="2.2109999999999999"/>
    <s v="'30-03-2020"/>
    <n v="1120532"/>
  </r>
  <r>
    <x v="8"/>
    <s v="M8CS999"/>
    <x v="3"/>
    <s v="S999"/>
    <s v="TRADER"/>
    <x v="84"/>
    <x v="94"/>
    <n v="2030000000"/>
    <n v="0"/>
    <n v="2030000000"/>
    <n v="33600"/>
    <n v="1515545391"/>
    <n v="0"/>
    <n v="1.931"/>
    <n v="-13.273999999999999"/>
    <n v="-201168501"/>
    <n v="74.656999999999996"/>
    <n v="0"/>
    <m/>
    <m/>
    <m/>
    <n v="0"/>
    <n v="0"/>
    <n v="0"/>
    <n v="0"/>
    <n v="0"/>
    <n v="33600"/>
    <n v="1515545391"/>
    <n v="0"/>
    <n v="1.931"/>
    <n v="-13.273999999999999"/>
    <n v="-201168501"/>
    <n v="74.656999999999996"/>
    <n v="0"/>
    <s v="'30-03-2020"/>
    <n v="39199300"/>
  </r>
  <r>
    <x v="8"/>
    <e v="#N/A"/>
    <x v="0"/>
    <e v="#N/A"/>
    <e v="#N/A"/>
    <x v="0"/>
    <x v="40"/>
    <n v="9205200000"/>
    <n v="0"/>
    <n v="9205200000"/>
    <n v="837120"/>
    <n v="8143108684.5889902"/>
    <n v="355654767"/>
    <n v="6.5890000000000004"/>
    <n v="8.2479999999999993"/>
    <n v="671611831.89900005"/>
    <n v="88.462000000000003"/>
    <n v="4.3680000000000003"/>
    <n v="0"/>
    <n v="0"/>
    <n v="0"/>
    <n v="0"/>
    <n v="0"/>
    <n v="0"/>
    <n v="0"/>
    <n v="0"/>
    <n v="837120"/>
    <n v="8143108684.5889902"/>
    <n v="355654767"/>
    <n v="6.5890000000000004"/>
    <n v="8.2479999999999993"/>
    <n v="671611831.89900005"/>
    <n v="88.462000000000003"/>
    <n v="4.3680000000000003"/>
    <m/>
    <n v="606530628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s v="M8CS046"/>
    <x v="3"/>
    <s v="S046"/>
    <s v="JABAR"/>
    <x v="39"/>
    <x v="42"/>
    <n v="70000000"/>
    <n v="0"/>
    <n v="70000000"/>
    <n v="5752"/>
    <n v="44857674.550999999"/>
    <n v="1962283"/>
    <n v="8.8699999999999992"/>
    <n v="10.041"/>
    <n v="4504317.0109999999"/>
    <n v="64.081999999999994"/>
    <n v="4.3739999999999997"/>
    <m/>
    <m/>
    <m/>
    <n v="0"/>
    <n v="0"/>
    <n v="0"/>
    <n v="0"/>
    <n v="0"/>
    <n v="5752"/>
    <n v="44857674.550999999"/>
    <n v="1962283"/>
    <n v="8.8699999999999992"/>
    <n v="10.041"/>
    <n v="4504317.0109999999"/>
    <n v="64.081999999999994"/>
    <n v="4.3739999999999997"/>
    <s v="'30-03-2020"/>
    <n v="6209000"/>
  </r>
  <r>
    <x v="8"/>
    <s v="M8CS061"/>
    <x v="2"/>
    <s v="S061"/>
    <s v="NTT"/>
    <x v="40"/>
    <x v="43"/>
    <n v="240000000"/>
    <n v="0"/>
    <n v="240000000"/>
    <n v="21431"/>
    <n v="227333322.72400001"/>
    <n v="6841770"/>
    <n v="11.065"/>
    <n v="16.062999999999999"/>
    <n v="36517167.333999999"/>
    <n v="94.721999999999994"/>
    <n v="3.01"/>
    <m/>
    <m/>
    <m/>
    <n v="0"/>
    <n v="0"/>
    <n v="0"/>
    <n v="0"/>
    <n v="0"/>
    <n v="21431"/>
    <n v="227333322.72400001"/>
    <n v="6841770"/>
    <n v="11.065"/>
    <n v="16.062999999999999"/>
    <n v="36517167.333999999"/>
    <n v="94.721999999999994"/>
    <n v="3.01"/>
    <s v="'31-03-2020"/>
    <n v="26556000"/>
  </r>
  <r>
    <x v="8"/>
    <s v="M8CS082"/>
    <x v="3"/>
    <s v="S082"/>
    <s v="BALI"/>
    <x v="41"/>
    <x v="44"/>
    <n v="236400000"/>
    <n v="0"/>
    <n v="236400000"/>
    <n v="34832"/>
    <n v="280100882.72299999"/>
    <n v="17669824"/>
    <n v="9.5410000000000004"/>
    <n v="11.071999999999999"/>
    <n v="31013742.623"/>
    <n v="118.486"/>
    <n v="6.3079999999999998"/>
    <m/>
    <m/>
    <m/>
    <n v="0"/>
    <n v="0"/>
    <n v="0"/>
    <n v="0"/>
    <n v="0"/>
    <n v="34832"/>
    <n v="280100882.72299999"/>
    <n v="17669824"/>
    <n v="9.5410000000000004"/>
    <n v="11.071999999999999"/>
    <n v="31013742.623"/>
    <n v="118.486"/>
    <n v="6.3079999999999998"/>
    <s v="'31-03-2020"/>
    <n v="22554924"/>
  </r>
  <r>
    <x v="8"/>
    <s v="M8CS083"/>
    <x v="3"/>
    <s v="S083"/>
    <s v="JATIM"/>
    <x v="42"/>
    <x v="45"/>
    <n v="80000000"/>
    <n v="0"/>
    <n v="80000000"/>
    <n v="9079"/>
    <n v="78680933.640000001"/>
    <n v="2625963"/>
    <n v="8.9179999999999993"/>
    <n v="10.96"/>
    <n v="8623680.7699999996"/>
    <n v="98.350999999999999"/>
    <n v="3.3370000000000002"/>
    <m/>
    <m/>
    <m/>
    <n v="0"/>
    <n v="0"/>
    <n v="0"/>
    <n v="0"/>
    <n v="0"/>
    <n v="9079"/>
    <n v="78680933.640000001"/>
    <n v="2625963"/>
    <n v="8.9179999999999993"/>
    <n v="10.96"/>
    <n v="8623680.7699999996"/>
    <n v="98.350999999999999"/>
    <n v="3.3370000000000002"/>
    <s v="'31-03-2020"/>
    <n v="7134400"/>
  </r>
  <r>
    <x v="8"/>
    <s v="M8CS097"/>
    <x v="3"/>
    <s v="S097"/>
    <s v="JABAR"/>
    <x v="43"/>
    <x v="46"/>
    <n v="50000000"/>
    <n v="0"/>
    <n v="50000000"/>
    <n v="9759"/>
    <n v="67870488.184"/>
    <n v="1653688"/>
    <n v="9.202"/>
    <n v="10.75"/>
    <n v="7296140.034"/>
    <n v="135.74100000000001"/>
    <n v="2.4369999999999998"/>
    <m/>
    <m/>
    <m/>
    <n v="0"/>
    <n v="0"/>
    <n v="0"/>
    <n v="0"/>
    <n v="0"/>
    <n v="9759"/>
    <n v="67870488.184"/>
    <n v="1653688"/>
    <n v="9.202"/>
    <n v="10.75"/>
    <n v="7296140.034"/>
    <n v="135.74100000000001"/>
    <n v="2.4369999999999998"/>
    <s v="'30-03-2020"/>
    <n v="4601000"/>
  </r>
  <r>
    <x v="8"/>
    <s v="M8CS099"/>
    <x v="2"/>
    <s v="S099"/>
    <s v="JABAR"/>
    <x v="44"/>
    <x v="47"/>
    <n v="330000000"/>
    <n v="0"/>
    <n v="330000000"/>
    <n v="37468"/>
    <n v="291374662.727"/>
    <n v="16371296"/>
    <n v="8.1010000000000009"/>
    <n v="19.768999999999998"/>
    <n v="57601142.347000003"/>
    <n v="88.295000000000002"/>
    <n v="5.6189999999999998"/>
    <m/>
    <m/>
    <m/>
    <n v="0"/>
    <n v="0"/>
    <n v="0"/>
    <n v="0"/>
    <n v="0"/>
    <n v="37468"/>
    <n v="291374662.727"/>
    <n v="16371296"/>
    <n v="8.1010000000000009"/>
    <n v="19.768999999999998"/>
    <n v="57601142.347000003"/>
    <n v="88.295000000000002"/>
    <n v="5.6189999999999998"/>
    <s v="'31-03-2020"/>
    <n v="26733300.000000004"/>
  </r>
  <r>
    <x v="8"/>
    <s v="M8CS100"/>
    <x v="3"/>
    <s v="S100"/>
    <s v="JABAR"/>
    <x v="45"/>
    <x v="48"/>
    <n v="120000000"/>
    <n v="0"/>
    <n v="120000000"/>
    <n v="17103"/>
    <n v="114420700.912"/>
    <n v="4127399"/>
    <n v="8.016"/>
    <n v="10.917"/>
    <n v="12491675.381999999"/>
    <n v="95.350999999999999"/>
    <n v="3.6070000000000002"/>
    <m/>
    <m/>
    <m/>
    <n v="0"/>
    <n v="0"/>
    <n v="0"/>
    <n v="0"/>
    <n v="0"/>
    <n v="17103"/>
    <n v="114420700.912"/>
    <n v="4127399"/>
    <n v="8.016"/>
    <n v="10.917"/>
    <n v="12491675.381999999"/>
    <n v="95.350999999999999"/>
    <n v="3.6070000000000002"/>
    <s v="'30-03-2020"/>
    <n v="9619200"/>
  </r>
  <r>
    <x v="8"/>
    <s v="M8CS106"/>
    <x v="3"/>
    <s v="S106"/>
    <s v="JABAR"/>
    <x v="46"/>
    <x v="49"/>
    <n v="160000000"/>
    <n v="0"/>
    <n v="160000000"/>
    <n v="14870"/>
    <n v="119721311.815"/>
    <n v="3595917"/>
    <n v="8.2959999999999994"/>
    <n v="13.853999999999999"/>
    <n v="16585774.324999999"/>
    <n v="74.825999999999993"/>
    <n v="3.004"/>
    <m/>
    <m/>
    <m/>
    <n v="0"/>
    <n v="0"/>
    <n v="0"/>
    <n v="0"/>
    <n v="0"/>
    <n v="14870"/>
    <n v="119721311.815"/>
    <n v="3595917"/>
    <n v="8.2959999999999994"/>
    <n v="13.853999999999999"/>
    <n v="16585774.324999999"/>
    <n v="74.825999999999993"/>
    <n v="3.004"/>
    <s v="'31-03-2020"/>
    <n v="13273600"/>
  </r>
  <r>
    <x v="8"/>
    <s v="M8CS110"/>
    <x v="3"/>
    <s v="S110"/>
    <s v="JATENG"/>
    <x v="47"/>
    <x v="50"/>
    <n v="120000000"/>
    <n v="0"/>
    <n v="120000000"/>
    <n v="18030"/>
    <n v="96259280.915000007"/>
    <n v="1477676"/>
    <n v="11.353"/>
    <n v="13.942"/>
    <n v="13420908.365"/>
    <n v="80.215999999999994"/>
    <n v="1.5349999999999999"/>
    <m/>
    <m/>
    <m/>
    <n v="0"/>
    <n v="0"/>
    <n v="0"/>
    <n v="0"/>
    <n v="0"/>
    <n v="18030"/>
    <n v="96259280.915000007"/>
    <n v="1477676"/>
    <n v="11.353"/>
    <n v="13.942"/>
    <n v="13420908.365"/>
    <n v="80.215999999999994"/>
    <n v="1.5349999999999999"/>
    <s v="'30-03-2020"/>
    <n v="13623600"/>
  </r>
  <r>
    <x v="8"/>
    <s v="M8CS203"/>
    <x v="3"/>
    <s v="S203"/>
    <s v="JATENG"/>
    <x v="48"/>
    <x v="51"/>
    <n v="50000000"/>
    <n v="0"/>
    <n v="50000000"/>
    <n v="4884"/>
    <n v="37718990.905000001"/>
    <n v="1036490"/>
    <n v="7.9589999999999996"/>
    <n v="10.186"/>
    <n v="3842139.7549999999"/>
    <n v="75.438000000000002"/>
    <n v="2.7480000000000002"/>
    <m/>
    <m/>
    <m/>
    <n v="0"/>
    <n v="0"/>
    <n v="0"/>
    <n v="0"/>
    <n v="0"/>
    <n v="4884"/>
    <n v="37718990.905000001"/>
    <n v="1036490"/>
    <n v="7.9589999999999996"/>
    <n v="10.186"/>
    <n v="3842139.7549999999"/>
    <n v="75.438000000000002"/>
    <n v="2.7480000000000002"/>
    <s v="'30-03-2020"/>
    <n v="3979500"/>
  </r>
  <r>
    <x v="8"/>
    <s v="M8CS205"/>
    <x v="3"/>
    <s v="S205"/>
    <s v="JABAR"/>
    <x v="49"/>
    <x v="52"/>
    <n v="350000000"/>
    <n v="0"/>
    <n v="350000000"/>
    <n v="41702"/>
    <n v="369622814.54000002"/>
    <n v="14243864"/>
    <n v="6.7930000000000001"/>
    <n v="12.731999999999999"/>
    <n v="47058948.049999997"/>
    <n v="105.607"/>
    <n v="3.8540000000000001"/>
    <m/>
    <m/>
    <m/>
    <n v="0"/>
    <n v="0"/>
    <n v="0"/>
    <n v="0"/>
    <n v="0"/>
    <n v="41702"/>
    <n v="369622814.54000002"/>
    <n v="14243864"/>
    <n v="6.7930000000000001"/>
    <n v="12.731999999999999"/>
    <n v="47058948.049999997"/>
    <n v="105.607"/>
    <n v="3.8540000000000001"/>
    <s v="'31-03-2020"/>
    <n v="23775500"/>
  </r>
  <r>
    <x v="8"/>
    <s v="M8CS212"/>
    <x v="3"/>
    <s v="S212"/>
    <s v="JABAR"/>
    <x v="50"/>
    <x v="53"/>
    <n v="120000000"/>
    <n v="0"/>
    <n v="120000000"/>
    <n v="11588"/>
    <n v="83733731.817000002"/>
    <n v="2468485"/>
    <n v="7.444"/>
    <n v="13.824"/>
    <n v="11575366.737"/>
    <n v="69.778000000000006"/>
    <n v="2.948"/>
    <m/>
    <m/>
    <m/>
    <n v="0"/>
    <n v="0"/>
    <n v="0"/>
    <n v="0"/>
    <n v="0"/>
    <n v="11588"/>
    <n v="83733731.817000002"/>
    <n v="2468485"/>
    <n v="7.444"/>
    <n v="13.824"/>
    <n v="11575366.737"/>
    <n v="69.778000000000006"/>
    <n v="2.948"/>
    <s v="'31-03-2020"/>
    <n v="8932800"/>
  </r>
  <r>
    <x v="8"/>
    <s v="M8CS213"/>
    <x v="3"/>
    <s v="S213"/>
    <s v="JATIM"/>
    <x v="51"/>
    <x v="54"/>
    <n v="140000000"/>
    <n v="0"/>
    <n v="140000000"/>
    <n v="16137"/>
    <n v="87530750.891000003"/>
    <n v="3286679"/>
    <n v="9.7129999999999992"/>
    <n v="14.625"/>
    <n v="12801237.161"/>
    <n v="62.521999999999998"/>
    <n v="3.7549999999999999"/>
    <m/>
    <m/>
    <m/>
    <n v="0"/>
    <n v="0"/>
    <n v="0"/>
    <n v="0"/>
    <n v="0"/>
    <n v="16137"/>
    <n v="87530750.891000003"/>
    <n v="3286679"/>
    <n v="9.7129999999999992"/>
    <n v="14.625"/>
    <n v="12801237.161"/>
    <n v="62.521999999999998"/>
    <n v="3.7549999999999999"/>
    <s v="'31-03-2020"/>
    <n v="13598200"/>
  </r>
  <r>
    <x v="8"/>
    <s v="M8CS216"/>
    <x v="2"/>
    <s v="S216"/>
    <s v="JATIM"/>
    <x v="52"/>
    <x v="55"/>
    <n v="100000000"/>
    <n v="0"/>
    <n v="100000000"/>
    <n v="15711"/>
    <n v="100020230.92"/>
    <n v="6581876"/>
    <n v="9.5389999999999997"/>
    <n v="12.114000000000001"/>
    <n v="12116410.890000001"/>
    <n v="100.02"/>
    <n v="6.5810000000000004"/>
    <m/>
    <m/>
    <m/>
    <n v="0"/>
    <n v="0"/>
    <n v="0"/>
    <n v="0"/>
    <n v="0"/>
    <n v="15711"/>
    <n v="100020230.92"/>
    <n v="6581876"/>
    <n v="9.5389999999999997"/>
    <n v="12.114000000000001"/>
    <n v="12116410.890000001"/>
    <n v="100.02"/>
    <n v="6.5810000000000004"/>
    <s v="'31-03-2020"/>
    <n v="9539000"/>
  </r>
  <r>
    <x v="8"/>
    <s v="M8CS220"/>
    <x v="3"/>
    <s v="S220"/>
    <s v="BALI"/>
    <x v="53"/>
    <x v="56"/>
    <n v="180000000"/>
    <n v="0"/>
    <n v="180000000"/>
    <n v="20564"/>
    <n v="142898947.259"/>
    <n v="8050063"/>
    <n v="9.3870000000000005"/>
    <n v="12.34"/>
    <n v="17634252.978999998"/>
    <n v="79.388000000000005"/>
    <n v="5.633"/>
    <m/>
    <m/>
    <m/>
    <n v="0"/>
    <n v="0"/>
    <n v="0"/>
    <n v="0"/>
    <n v="0"/>
    <n v="20564"/>
    <n v="142898947.259"/>
    <n v="8050063"/>
    <n v="9.3870000000000005"/>
    <n v="12.34"/>
    <n v="17634252.978999998"/>
    <n v="79.388000000000005"/>
    <n v="5.633"/>
    <s v="'31-03-2020"/>
    <n v="16896600"/>
  </r>
  <r>
    <x v="8"/>
    <s v="M8CS221"/>
    <x v="3"/>
    <s v="S221"/>
    <s v="SUMATERA"/>
    <x v="54"/>
    <x v="57"/>
    <n v="150000000"/>
    <n v="0"/>
    <n v="150000000"/>
    <n v="17544"/>
    <n v="145306361"/>
    <n v="7802089"/>
    <n v="8.3979999999999997"/>
    <n v="3.8940000000000001"/>
    <n v="5658770.8700000001"/>
    <n v="96.870999999999995"/>
    <n v="5.3689999999999998"/>
    <n v="39"/>
    <n v="502275"/>
    <n v="0"/>
    <n v="0"/>
    <n v="5"/>
    <n v="25113.75"/>
    <n v="0"/>
    <n v="0"/>
    <n v="17583"/>
    <n v="145808636"/>
    <n v="7802089"/>
    <n v="8.3979999999999997"/>
    <n v="3.8980000000000001"/>
    <n v="5683884.6200000001"/>
    <n v="97.206000000000003"/>
    <n v="5.351"/>
    <s v="'31-03-2020"/>
    <n v="12597000"/>
  </r>
  <r>
    <x v="8"/>
    <s v="M8CS223"/>
    <x v="3"/>
    <s v="S223"/>
    <s v="JATIM"/>
    <x v="55"/>
    <x v="58"/>
    <n v="83600000"/>
    <n v="0"/>
    <n v="83600000"/>
    <n v="9765"/>
    <n v="63040444.541000001"/>
    <n v="4553831"/>
    <n v="9.5079999999999991"/>
    <n v="11.105"/>
    <n v="7000885.3310000002"/>
    <n v="75.406999999999996"/>
    <n v="7.2240000000000002"/>
    <m/>
    <m/>
    <m/>
    <n v="0"/>
    <n v="0"/>
    <n v="0"/>
    <n v="0"/>
    <n v="0"/>
    <n v="9765"/>
    <n v="63040444.541000001"/>
    <n v="4553831"/>
    <n v="9.5079999999999991"/>
    <n v="11.105"/>
    <n v="7000885.3310000002"/>
    <n v="75.406999999999996"/>
    <n v="7.2240000000000002"/>
    <s v="'30-03-2020"/>
    <n v="7948687.9999999991"/>
  </r>
  <r>
    <x v="8"/>
    <s v="M8CS226"/>
    <x v="3"/>
    <s v="S226"/>
    <s v="SUMATERA"/>
    <x v="56"/>
    <x v="59"/>
    <n v="110000000"/>
    <n v="0"/>
    <n v="110000000"/>
    <n v="10552"/>
    <n v="89146356.363000005"/>
    <n v="11739208"/>
    <n v="5.875"/>
    <n v="2.3260000000000001"/>
    <n v="2073654.0730000001"/>
    <n v="81.042000000000002"/>
    <n v="13.167999999999999"/>
    <m/>
    <m/>
    <m/>
    <n v="0"/>
    <n v="0"/>
    <n v="0"/>
    <n v="0"/>
    <n v="0"/>
    <n v="10552"/>
    <n v="89146356.363000005"/>
    <n v="11739208"/>
    <n v="5.875"/>
    <n v="2.3260000000000001"/>
    <n v="2073654.0730000001"/>
    <n v="81.042000000000002"/>
    <n v="13.167999999999999"/>
    <s v="'30-03-2020"/>
    <n v="6462500"/>
  </r>
  <r>
    <x v="8"/>
    <s v="M8CS227"/>
    <x v="2"/>
    <s v="S227"/>
    <s v="JATIM"/>
    <x v="57"/>
    <x v="60"/>
    <n v="150000000"/>
    <n v="0"/>
    <n v="150000000"/>
    <n v="19451"/>
    <n v="127921447.264"/>
    <n v="5213538"/>
    <n v="9.2750000000000004"/>
    <n v="15.769"/>
    <n v="20171381.903999999"/>
    <n v="85.281000000000006"/>
    <n v="4.0759999999999996"/>
    <m/>
    <m/>
    <m/>
    <n v="0"/>
    <n v="0"/>
    <n v="0"/>
    <n v="0"/>
    <n v="0"/>
    <n v="19451"/>
    <n v="127921447.264"/>
    <n v="5213538"/>
    <n v="9.2750000000000004"/>
    <n v="15.769"/>
    <n v="20171381.903999999"/>
    <n v="85.281000000000006"/>
    <n v="4.0759999999999996"/>
    <s v="'31-03-2020"/>
    <n v="13912500"/>
  </r>
  <r>
    <x v="8"/>
    <s v="M8CS229"/>
    <x v="3"/>
    <s v="S229"/>
    <s v="BALI"/>
    <x v="58"/>
    <x v="61"/>
    <n v="51400000"/>
    <n v="0"/>
    <n v="51400000"/>
    <n v="5441"/>
    <n v="34040099.993000001"/>
    <n v="2385315"/>
    <n v="9.8209999999999997"/>
    <n v="8.077"/>
    <n v="2749465.6430000002"/>
    <n v="66.225999999999999"/>
    <n v="7.0069999999999997"/>
    <m/>
    <m/>
    <m/>
    <n v="0"/>
    <n v="0"/>
    <n v="0"/>
    <n v="0"/>
    <n v="0"/>
    <n v="5441"/>
    <n v="34040099.993000001"/>
    <n v="2385315"/>
    <n v="9.8209999999999997"/>
    <n v="8.077"/>
    <n v="2749465.6430000002"/>
    <n v="66.225999999999999"/>
    <n v="7.0069999999999997"/>
    <s v="'24-03-2020"/>
    <n v="5047994"/>
  </r>
  <r>
    <x v="8"/>
    <s v="M8CS230"/>
    <x v="3"/>
    <s v="S230"/>
    <s v="SUMATERA"/>
    <x v="59"/>
    <x v="62"/>
    <n v="220000000"/>
    <n v="0"/>
    <n v="220000000"/>
    <n v="29233"/>
    <n v="325640546"/>
    <n v="16207014"/>
    <n v="7.97"/>
    <n v="5.3150000000000004"/>
    <n v="17306235.27"/>
    <n v="148.018"/>
    <n v="4.9770000000000003"/>
    <n v="92"/>
    <n v="2719050"/>
    <n v="0"/>
    <n v="0"/>
    <n v="5"/>
    <n v="135952.5"/>
    <n v="0"/>
    <n v="0"/>
    <n v="29325"/>
    <n v="328359596"/>
    <n v="16207014"/>
    <n v="7.97"/>
    <n v="5.3120000000000003"/>
    <n v="17442187.77"/>
    <n v="149.25399999999999"/>
    <n v="4.9359999999999999"/>
    <s v="'31-03-2020"/>
    <n v="17534000"/>
  </r>
  <r>
    <x v="8"/>
    <e v="#N/A"/>
    <x v="0"/>
    <e v="#N/A"/>
    <e v="#N/A"/>
    <x v="0"/>
    <x v="40"/>
    <n v="3111400000"/>
    <n v="0"/>
    <n v="3111400000"/>
    <n v="370896"/>
    <n v="2927239979.684"/>
    <n v="139894268"/>
    <n v="8.6950000000000003"/>
    <n v="11.89"/>
    <n v="348043296.85399997"/>
    <n v="94.081000000000003"/>
    <n v="4.7789999999999999"/>
    <n v="131"/>
    <n v="3221325"/>
    <n v="0"/>
    <n v="0"/>
    <n v="5"/>
    <n v="161066.25"/>
    <n v="0"/>
    <n v="0"/>
    <n v="371027"/>
    <n v="2930461304.684"/>
    <n v="139894268"/>
    <n v="8.6950000000000003"/>
    <n v="11.882"/>
    <n v="348204363.10399997"/>
    <n v="94.185000000000002"/>
    <n v="4.774"/>
    <m/>
    <n v="270536230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s v="M8CO041"/>
    <x v="2"/>
    <s v="O041"/>
    <s v="SUMATERA"/>
    <x v="60"/>
    <x v="64"/>
    <n v="170000000"/>
    <n v="0"/>
    <n v="170000000"/>
    <n v="34345"/>
    <n v="323079059.08600003"/>
    <n v="3922125"/>
    <n v="9.2370000000000001"/>
    <n v="6.6020000000000003"/>
    <n v="21330294.715999998"/>
    <n v="190.047"/>
    <n v="1.214"/>
    <m/>
    <m/>
    <m/>
    <n v="0"/>
    <n v="0"/>
    <n v="0"/>
    <n v="0"/>
    <n v="0"/>
    <n v="34345"/>
    <n v="323079059.08600003"/>
    <n v="3922125"/>
    <n v="9.2370000000000001"/>
    <n v="6.6020000000000003"/>
    <n v="21330294.715999998"/>
    <n v="190.047"/>
    <n v="1.214"/>
    <s v="'31-03-2020"/>
    <n v="15702900"/>
  </r>
  <r>
    <x v="8"/>
    <s v="M8CRS66"/>
    <x v="2"/>
    <s v="RS66"/>
    <s v="SUMATERA"/>
    <x v="61"/>
    <x v="65"/>
    <n v="630000000"/>
    <n v="0"/>
    <n v="630000000"/>
    <n v="52353"/>
    <n v="560400792.72899997"/>
    <n v="22540103"/>
    <n v="6.3520000000000003"/>
    <n v="7.6520000000000001"/>
    <n v="42883529.178999998"/>
    <n v="88.953000000000003"/>
    <n v="4.0220000000000002"/>
    <m/>
    <m/>
    <m/>
    <n v="0"/>
    <n v="0"/>
    <n v="0"/>
    <n v="0"/>
    <n v="0"/>
    <n v="52353"/>
    <n v="560400792.72899997"/>
    <n v="22540103"/>
    <n v="6.3520000000000003"/>
    <n v="7.6520000000000001"/>
    <n v="42883529.178999998"/>
    <n v="88.953000000000003"/>
    <n v="4.0220000000000002"/>
    <s v="'31-03-2020"/>
    <n v="40017600"/>
  </r>
  <r>
    <x v="8"/>
    <s v="M8CRS91"/>
    <x v="3"/>
    <s v="RS91"/>
    <s v="PAPUA"/>
    <x v="62"/>
    <x v="66"/>
    <n v="350000000"/>
    <n v="0"/>
    <n v="350000000"/>
    <n v="64832"/>
    <n v="471024822.91100001"/>
    <n v="65401092"/>
    <n v="6.601"/>
    <n v="7.8819999999999997"/>
    <n v="37127756.050999999"/>
    <n v="134.57900000000001"/>
    <n v="13.885"/>
    <m/>
    <m/>
    <m/>
    <n v="0"/>
    <n v="0"/>
    <n v="0"/>
    <n v="0"/>
    <n v="0"/>
    <n v="64832"/>
    <n v="471024822.91100001"/>
    <n v="65401092"/>
    <n v="6.601"/>
    <n v="7.8819999999999997"/>
    <n v="37127756.050999999"/>
    <n v="134.57900000000001"/>
    <n v="13.885"/>
    <s v="'31-03-2020"/>
    <n v="23103500"/>
  </r>
  <r>
    <x v="8"/>
    <s v="M8CRS94"/>
    <x v="2"/>
    <s v="RS94"/>
    <s v="KALIMANTAN"/>
    <x v="63"/>
    <x v="67"/>
    <n v="150000000"/>
    <n v="0"/>
    <n v="150000000"/>
    <n v="16861"/>
    <n v="141080816.36500001"/>
    <n v="5973577"/>
    <n v="12.86"/>
    <n v="11.98"/>
    <n v="16901423.954999998"/>
    <n v="94.054000000000002"/>
    <n v="4.234"/>
    <m/>
    <m/>
    <m/>
    <n v="0"/>
    <n v="0"/>
    <n v="0"/>
    <n v="0"/>
    <n v="0"/>
    <n v="16861"/>
    <n v="141080816.36500001"/>
    <n v="5973577"/>
    <n v="12.86"/>
    <n v="11.98"/>
    <n v="16901423.954999998"/>
    <n v="94.054000000000002"/>
    <n v="4.234"/>
    <s v="'31-03-2020"/>
    <n v="19290000"/>
  </r>
  <r>
    <x v="8"/>
    <s v="M8CS045"/>
    <x v="3"/>
    <s v="S045"/>
    <s v="SUMATERA"/>
    <x v="64"/>
    <x v="68"/>
    <n v="130000000"/>
    <n v="0"/>
    <n v="130000000"/>
    <n v="14670"/>
    <n v="106982319.094"/>
    <n v="3635934"/>
    <n v="11.196999999999999"/>
    <n v="15.518000000000001"/>
    <n v="16601258.134"/>
    <n v="82.293999999999997"/>
    <n v="3.399"/>
    <m/>
    <m/>
    <m/>
    <n v="0"/>
    <n v="0"/>
    <n v="0"/>
    <n v="0"/>
    <n v="0"/>
    <n v="14670"/>
    <n v="106982319.094"/>
    <n v="3635934"/>
    <n v="11.196999999999999"/>
    <n v="15.518000000000001"/>
    <n v="16601258.134"/>
    <n v="82.293999999999997"/>
    <n v="3.399"/>
    <s v="'31-03-2020"/>
    <n v="14556100"/>
  </r>
  <r>
    <x v="8"/>
    <s v="M8CS048"/>
    <x v="3"/>
    <s v="S048"/>
    <s v="SUMATERA"/>
    <x v="65"/>
    <x v="69"/>
    <n v="120000000"/>
    <n v="0"/>
    <n v="120000000"/>
    <n v="13927"/>
    <n v="267588874.544"/>
    <n v="139266138"/>
    <n v="8.5060000000000002"/>
    <n v="65.070999999999998"/>
    <n v="174123720.134"/>
    <n v="222.99100000000001"/>
    <n v="52.045000000000002"/>
    <m/>
    <m/>
    <m/>
    <n v="0"/>
    <n v="0"/>
    <n v="0"/>
    <n v="0"/>
    <n v="0"/>
    <n v="13927"/>
    <n v="267588874.544"/>
    <n v="139266138"/>
    <n v="8.5060000000000002"/>
    <n v="65.070999999999998"/>
    <n v="174123720.134"/>
    <n v="222.99100000000001"/>
    <n v="52.045000000000002"/>
    <s v="'30-03-2020"/>
    <n v="10207200"/>
  </r>
  <r>
    <x v="8"/>
    <s v="M8CS051"/>
    <x v="3"/>
    <s v="S051"/>
    <s v="KALIMANTAN"/>
    <x v="66"/>
    <x v="70"/>
    <n v="150000000"/>
    <n v="0"/>
    <n v="150000000"/>
    <n v="11644"/>
    <n v="113768476.35600001"/>
    <n v="3170402"/>
    <n v="9.6359999999999992"/>
    <n v="11.092000000000001"/>
    <n v="12618894.956"/>
    <n v="75.846000000000004"/>
    <n v="2.7869999999999999"/>
    <m/>
    <m/>
    <m/>
    <n v="0"/>
    <n v="0"/>
    <n v="0"/>
    <n v="0"/>
    <n v="0"/>
    <n v="11644"/>
    <n v="113768476.35600001"/>
    <n v="3170402"/>
    <n v="9.6359999999999992"/>
    <n v="11.092000000000001"/>
    <n v="12618894.956"/>
    <n v="75.846000000000004"/>
    <n v="2.7869999999999999"/>
    <s v="'31-03-2020"/>
    <n v="14454000"/>
  </r>
  <r>
    <x v="8"/>
    <s v="M8CS052"/>
    <x v="3"/>
    <s v="S052"/>
    <s v="BANGKA"/>
    <x v="67"/>
    <x v="71"/>
    <n v="160000000"/>
    <n v="0"/>
    <n v="160000000"/>
    <n v="11464"/>
    <n v="94087889.089000002"/>
    <n v="3096947"/>
    <n v="5.3680000000000003"/>
    <n v="8.5410000000000004"/>
    <n v="8035875.3090000004"/>
    <n v="58.805"/>
    <n v="3.2919999999999998"/>
    <m/>
    <m/>
    <m/>
    <n v="0"/>
    <n v="0"/>
    <n v="0"/>
    <n v="0"/>
    <n v="0"/>
    <n v="11464"/>
    <n v="94087889.089000002"/>
    <n v="3096947"/>
    <n v="5.3680000000000003"/>
    <n v="8.5410000000000004"/>
    <n v="8035875.3090000004"/>
    <n v="58.805"/>
    <n v="3.2919999999999998"/>
    <s v="'31-03-2020"/>
    <n v="8588800"/>
  </r>
  <r>
    <x v="8"/>
    <s v="M8CS055"/>
    <x v="3"/>
    <s v="S055"/>
    <s v="KALIMANTAN"/>
    <x v="68"/>
    <x v="72"/>
    <n v="120000000"/>
    <n v="0"/>
    <n v="120000000"/>
    <n v="11134"/>
    <n v="83441731.820999995"/>
    <n v="4451170"/>
    <n v="14.532999999999999"/>
    <n v="12.952"/>
    <n v="10807568.321"/>
    <n v="69.534999999999997"/>
    <n v="5.3339999999999996"/>
    <m/>
    <m/>
    <m/>
    <n v="0"/>
    <n v="0"/>
    <n v="0"/>
    <n v="0"/>
    <n v="0"/>
    <n v="11134"/>
    <n v="83441731.820999995"/>
    <n v="4451170"/>
    <n v="14.532999999999999"/>
    <n v="12.952"/>
    <n v="10807568.321"/>
    <n v="69.534999999999997"/>
    <n v="5.3339999999999996"/>
    <s v="'29-03-2020"/>
    <n v="17439600"/>
  </r>
  <r>
    <x v="8"/>
    <s v="M8CS058"/>
    <x v="3"/>
    <s v="S058"/>
    <s v="SUMATERA"/>
    <x v="69"/>
    <x v="73"/>
    <n v="147700000"/>
    <n v="0"/>
    <n v="147700000"/>
    <n v="16388"/>
    <n v="167097481.81"/>
    <n v="1085570"/>
    <n v="5.2679999999999998"/>
    <n v="4.4649999999999999"/>
    <n v="7460615.46"/>
    <n v="113.133"/>
    <n v="0.65"/>
    <m/>
    <m/>
    <m/>
    <n v="0"/>
    <n v="0"/>
    <n v="0"/>
    <n v="0"/>
    <n v="0"/>
    <n v="16388"/>
    <n v="167097481.81"/>
    <n v="1085570"/>
    <n v="5.2679999999999998"/>
    <n v="4.4649999999999999"/>
    <n v="7460615.46"/>
    <n v="113.133"/>
    <n v="0.65"/>
    <s v="'30-03-2020"/>
    <n v="7780836"/>
  </r>
  <r>
    <x v="8"/>
    <s v="M8CS060"/>
    <x v="3"/>
    <s v="S060"/>
    <s v="KALIMANTAN"/>
    <x v="70"/>
    <x v="74"/>
    <n v="81500000"/>
    <n v="0"/>
    <n v="81500000"/>
    <n v="8177"/>
    <n v="71985997.266000003"/>
    <n v="3131903"/>
    <n v="11.06"/>
    <n v="5.5839999999999996"/>
    <n v="4019877.5359999998"/>
    <n v="88.325999999999993"/>
    <n v="4.351"/>
    <m/>
    <m/>
    <m/>
    <n v="0"/>
    <n v="0"/>
    <n v="0"/>
    <n v="0"/>
    <n v="0"/>
    <n v="8177"/>
    <n v="71985997.266000003"/>
    <n v="3131903"/>
    <n v="11.06"/>
    <n v="5.5839999999999996"/>
    <n v="4019877.5359999998"/>
    <n v="88.325999999999993"/>
    <n v="4.351"/>
    <s v="'31-03-2020"/>
    <n v="9013900"/>
  </r>
  <r>
    <x v="8"/>
    <s v="M8CS062"/>
    <x v="3"/>
    <s v="S062"/>
    <s v="SUMATERA"/>
    <x v="71"/>
    <x v="75"/>
    <n v="90000000"/>
    <n v="0"/>
    <n v="90000000"/>
    <n v="23123"/>
    <n v="222281393.64700001"/>
    <n v="2310102"/>
    <n v="9.7279999999999998"/>
    <n v="4.7389999999999999"/>
    <n v="10534303.287"/>
    <n v="246.97900000000001"/>
    <n v="1.0389999999999999"/>
    <m/>
    <m/>
    <m/>
    <n v="0"/>
    <n v="0"/>
    <n v="0"/>
    <n v="0"/>
    <n v="0"/>
    <n v="23123"/>
    <n v="222281393.64700001"/>
    <n v="2310102"/>
    <n v="9.7279999999999998"/>
    <n v="4.7389999999999999"/>
    <n v="10534303.287"/>
    <n v="246.97900000000001"/>
    <n v="1.0389999999999999"/>
    <s v="'30-03-2020"/>
    <n v="8755200"/>
  </r>
  <r>
    <x v="8"/>
    <s v="M8CS063"/>
    <x v="3"/>
    <s v="S063"/>
    <s v="KALIMANTAN"/>
    <x v="72"/>
    <x v="76"/>
    <n v="75000000"/>
    <n v="0"/>
    <n v="75000000"/>
    <n v="8613"/>
    <n v="114776176.366"/>
    <n v="2632501"/>
    <n v="6.5049999999999999"/>
    <n v="8.4369999999999994"/>
    <n v="9683363.2860000003"/>
    <n v="153.035"/>
    <n v="2.294"/>
    <m/>
    <m/>
    <m/>
    <n v="0"/>
    <n v="0"/>
    <n v="0"/>
    <n v="0"/>
    <n v="0"/>
    <n v="8613"/>
    <n v="114776176.366"/>
    <n v="2632501"/>
    <n v="6.5049999999999999"/>
    <n v="8.4369999999999994"/>
    <n v="9683363.2860000003"/>
    <n v="153.035"/>
    <n v="2.294"/>
    <s v="'31-03-2020"/>
    <n v="4878750"/>
  </r>
  <r>
    <x v="8"/>
    <s v="M8CS077"/>
    <x v="3"/>
    <s v="S077"/>
    <s v="SUMATERA"/>
    <x v="73"/>
    <x v="77"/>
    <n v="130000000"/>
    <n v="0"/>
    <n v="130000000"/>
    <n v="9912"/>
    <n v="118133837.273"/>
    <n v="5575054"/>
    <n v="9.5619999999999994"/>
    <n v="6.798"/>
    <n v="8030458.0130000003"/>
    <n v="90.872"/>
    <n v="4.7190000000000003"/>
    <m/>
    <m/>
    <m/>
    <n v="0"/>
    <n v="0"/>
    <n v="0"/>
    <n v="0"/>
    <n v="0"/>
    <n v="9912"/>
    <n v="118133837.273"/>
    <n v="5575054"/>
    <n v="9.5619999999999994"/>
    <n v="6.798"/>
    <n v="8030458.0130000003"/>
    <n v="90.872"/>
    <n v="4.7190000000000003"/>
    <s v="'30-03-2020"/>
    <n v="12430600"/>
  </r>
  <r>
    <x v="8"/>
    <s v="M8CS079"/>
    <x v="2"/>
    <s v="S079"/>
    <s v="SULAWESI"/>
    <x v="74"/>
    <x v="78"/>
    <n v="180000000"/>
    <n v="0"/>
    <n v="180000000"/>
    <n v="18333"/>
    <n v="127230562.72"/>
    <n v="2939356"/>
    <n v="10.614000000000001"/>
    <n v="17.696999999999999"/>
    <n v="22516157.98"/>
    <n v="70.683999999999997"/>
    <n v="2.31"/>
    <m/>
    <m/>
    <m/>
    <n v="0"/>
    <n v="0"/>
    <n v="0"/>
    <n v="0"/>
    <n v="0"/>
    <n v="18333"/>
    <n v="127230562.72"/>
    <n v="2939356"/>
    <n v="10.614000000000001"/>
    <n v="17.696999999999999"/>
    <n v="22516157.98"/>
    <n v="70.683999999999997"/>
    <n v="2.31"/>
    <s v="'28-03-2020"/>
    <n v="19105200.000000004"/>
  </r>
  <r>
    <x v="8"/>
    <s v="M8CS080"/>
    <x v="3"/>
    <s v="S080"/>
    <s v="SUMATERA"/>
    <x v="75"/>
    <x v="79"/>
    <n v="180000000"/>
    <n v="0"/>
    <n v="180000000"/>
    <n v="10102"/>
    <n v="92413009.089000002"/>
    <n v="5180680"/>
    <n v="8.8170000000000002"/>
    <n v="12.82"/>
    <n v="11847191.129000001"/>
    <n v="51.341000000000001"/>
    <n v="5.6059999999999999"/>
    <m/>
    <m/>
    <m/>
    <n v="0"/>
    <n v="0"/>
    <n v="0"/>
    <n v="0"/>
    <n v="0"/>
    <n v="10102"/>
    <n v="92413009.089000002"/>
    <n v="5180680"/>
    <n v="8.8170000000000002"/>
    <n v="12.82"/>
    <n v="11847191.129000001"/>
    <n v="51.341000000000001"/>
    <n v="5.6059999999999999"/>
    <s v="'31-03-2020"/>
    <n v="15870600"/>
  </r>
  <r>
    <x v="8"/>
    <s v="M8CS081"/>
    <x v="3"/>
    <s v="S081"/>
    <s v="KALIMANTAN"/>
    <x v="76"/>
    <x v="80"/>
    <n v="250000000"/>
    <n v="0"/>
    <n v="250000000"/>
    <n v="13370"/>
    <n v="146205344.55000001"/>
    <n v="4832221"/>
    <n v="7.2169999999999996"/>
    <n v="10.898"/>
    <n v="15932935.42"/>
    <n v="58.481999999999999"/>
    <n v="3.3050000000000002"/>
    <m/>
    <m/>
    <m/>
    <n v="0"/>
    <n v="0"/>
    <n v="0"/>
    <n v="0"/>
    <n v="0"/>
    <n v="13370"/>
    <n v="146205344.55000001"/>
    <n v="4832221"/>
    <n v="7.2169999999999996"/>
    <n v="10.898"/>
    <n v="15932935.42"/>
    <n v="58.481999999999999"/>
    <n v="3.3050000000000002"/>
    <s v="'31-03-2020"/>
    <n v="18042500"/>
  </r>
  <r>
    <x v="8"/>
    <s v="M8CS086"/>
    <x v="3"/>
    <s v="S086"/>
    <s v="SUMATERA"/>
    <x v="77"/>
    <x v="81"/>
    <n v="110000000"/>
    <n v="0"/>
    <n v="110000000"/>
    <n v="8727"/>
    <n v="82908894.542999998"/>
    <n v="3487501"/>
    <n v="8.6129999999999995"/>
    <n v="7.907"/>
    <n v="6555907.4630000005"/>
    <n v="75.372"/>
    <n v="4.2060000000000004"/>
    <m/>
    <m/>
    <m/>
    <n v="0"/>
    <n v="0"/>
    <n v="0"/>
    <n v="0"/>
    <n v="0"/>
    <n v="8727"/>
    <n v="82908894.542999998"/>
    <n v="3487501"/>
    <n v="8.6129999999999995"/>
    <n v="7.907"/>
    <n v="6555907.4630000005"/>
    <n v="75.372"/>
    <n v="4.2060000000000004"/>
    <s v="'30-03-2020"/>
    <n v="9474300"/>
  </r>
  <r>
    <x v="8"/>
    <s v="M8CS088"/>
    <x v="3"/>
    <s v="S088"/>
    <s v="SUMATERA"/>
    <x v="78"/>
    <x v="82"/>
    <n v="60000000"/>
    <n v="0"/>
    <n v="60000000"/>
    <n v="3333"/>
    <n v="37032651.824000001"/>
    <n v="1893758"/>
    <n v="7.3579999999999997"/>
    <n v="17.620999999999999"/>
    <n v="6525498.1940000001"/>
    <n v="61.720999999999997"/>
    <n v="5.1139999999999999"/>
    <m/>
    <m/>
    <m/>
    <n v="0"/>
    <n v="0"/>
    <n v="0"/>
    <n v="0"/>
    <n v="0"/>
    <n v="3333"/>
    <n v="37032651.824000001"/>
    <n v="1893758"/>
    <n v="7.3579999999999997"/>
    <n v="17.620999999999999"/>
    <n v="6525498.1940000001"/>
    <n v="61.720999999999997"/>
    <n v="5.1139999999999999"/>
    <s v="'26-03-2020"/>
    <n v="4414800"/>
  </r>
  <r>
    <x v="8"/>
    <s v="M8CS089"/>
    <x v="3"/>
    <s v="S089"/>
    <s v="SUMATERA"/>
    <x v="79"/>
    <x v="83"/>
    <n v="52300000"/>
    <n v="0"/>
    <n v="52300000"/>
    <n v="11163"/>
    <n v="113352829.09299999"/>
    <n v="929463"/>
    <n v="10.621"/>
    <n v="4.6870000000000003"/>
    <n v="5312907.3229999999"/>
    <n v="216.73599999999999"/>
    <n v="0.82"/>
    <m/>
    <m/>
    <m/>
    <n v="0"/>
    <n v="0"/>
    <n v="0"/>
    <n v="0"/>
    <n v="0"/>
    <n v="11163"/>
    <n v="113352829.09299999"/>
    <n v="929463"/>
    <n v="10.621"/>
    <n v="4.6870000000000003"/>
    <n v="5312907.3229999999"/>
    <n v="216.73599999999999"/>
    <n v="0.82"/>
    <s v="'30-03-2020"/>
    <n v="5554783"/>
  </r>
  <r>
    <x v="8"/>
    <s v="M8CS090"/>
    <x v="3"/>
    <s v="S090"/>
    <s v="SUMATERA"/>
    <x v="80"/>
    <x v="84"/>
    <n v="80000000"/>
    <n v="0"/>
    <n v="80000000"/>
    <n v="5370"/>
    <n v="83427139.099000007"/>
    <n v="15581062"/>
    <n v="10.726000000000001"/>
    <n v="27.247"/>
    <n v="22731520.089000002"/>
    <n v="104.28400000000001"/>
    <n v="18.675999999999998"/>
    <m/>
    <m/>
    <m/>
    <n v="0"/>
    <n v="0"/>
    <n v="0"/>
    <n v="0"/>
    <n v="0"/>
    <n v="5370"/>
    <n v="83427139.099000007"/>
    <n v="15581062"/>
    <n v="10.726000000000001"/>
    <n v="27.247"/>
    <n v="22731520.089000002"/>
    <n v="104.28400000000001"/>
    <n v="18.675999999999998"/>
    <s v="'26-03-2020"/>
    <n v="8580800.0000000019"/>
  </r>
  <r>
    <x v="8"/>
    <s v="M8CS101"/>
    <x v="3"/>
    <s v="S101"/>
    <s v="SUMATERA"/>
    <x v="81"/>
    <x v="85"/>
    <n v="120000000"/>
    <n v="0"/>
    <n v="120000000"/>
    <n v="15899"/>
    <n v="231208505.44800001"/>
    <n v="96072359"/>
    <n v="7.37"/>
    <n v="-5.2990000000000004"/>
    <n v="-12251059.122"/>
    <n v="192.67400000000001"/>
    <n v="41.552"/>
    <m/>
    <m/>
    <m/>
    <n v="0"/>
    <n v="0"/>
    <n v="0"/>
    <n v="0"/>
    <n v="0"/>
    <n v="15899"/>
    <n v="231208505.44800001"/>
    <n v="96072359"/>
    <n v="7.37"/>
    <n v="-5.2990000000000004"/>
    <n v="-12251059.122"/>
    <n v="192.67400000000001"/>
    <n v="41.552"/>
    <s v="'31-03-2020"/>
    <n v="8844000"/>
  </r>
  <r>
    <x v="8"/>
    <s v="M8CS103"/>
    <x v="3"/>
    <s v="S103"/>
    <s v="PAPUA"/>
    <x v="82"/>
    <x v="86"/>
    <n v="200000000"/>
    <n v="0"/>
    <n v="200000000"/>
    <n v="27302"/>
    <n v="201495132.73699999"/>
    <n v="5890669"/>
    <n v="15.055"/>
    <n v="19.664000000000001"/>
    <n v="39622394.597000003"/>
    <n v="100.748"/>
    <n v="2.923"/>
    <m/>
    <m/>
    <m/>
    <n v="0"/>
    <n v="0"/>
    <n v="0"/>
    <n v="0"/>
    <n v="0"/>
    <n v="27302"/>
    <n v="201495132.73699999"/>
    <n v="5890669"/>
    <n v="15.055"/>
    <n v="19.664000000000001"/>
    <n v="39622394.597000003"/>
    <n v="100.748"/>
    <n v="2.923"/>
    <s v="'31-03-2020"/>
    <n v="30110000"/>
  </r>
  <r>
    <x v="8"/>
    <e v="#N/A"/>
    <x v="0"/>
    <e v="#N/A"/>
    <e v="#N/A"/>
    <x v="0"/>
    <x v="40"/>
    <n v="3736500000"/>
    <n v="0"/>
    <n v="3736500000"/>
    <n v="411042"/>
    <n v="3971003737.46"/>
    <n v="402999687"/>
    <n v="8.7309999999999999"/>
    <n v="12.565"/>
    <n v="498952391.41000003"/>
    <n v="106.276"/>
    <n v="10.148999999999999"/>
    <n v="0"/>
    <n v="0"/>
    <n v="0"/>
    <n v="0"/>
    <n v="0"/>
    <n v="0"/>
    <n v="0"/>
    <n v="0"/>
    <n v="411042"/>
    <n v="3971003737.46"/>
    <n v="402999687"/>
    <n v="8.7309999999999999"/>
    <n v="12.565"/>
    <n v="498952391.41000003"/>
    <n v="106.276"/>
    <n v="10.148999999999999"/>
    <m/>
    <n v="326233815"/>
  </r>
  <r>
    <x v="8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8"/>
    <e v="#N/A"/>
    <x v="0"/>
    <e v="#N/A"/>
    <e v="#N/A"/>
    <x v="0"/>
    <x v="87"/>
    <n v="16053100000"/>
    <n v="0"/>
    <n v="16053100000"/>
    <n v="1619058"/>
    <n v="15041352401.733"/>
    <n v="898548722"/>
    <n v="7.4960000000000004"/>
    <n v="10.096"/>
    <n v="1518607520.1630001"/>
    <n v="93.697000000000003"/>
    <n v="5.9740000000000002"/>
    <n v="131"/>
    <n v="3221325"/>
    <n v="0"/>
    <n v="0"/>
    <n v="5"/>
    <n v="161066.25"/>
    <n v="0"/>
    <n v="0"/>
    <n v="1619189"/>
    <n v="15044573726.733"/>
    <n v="898548722"/>
    <n v="7.4960000000000004"/>
    <n v="10.095000000000001"/>
    <n v="1518768586.4130001"/>
    <n v="93.718000000000004"/>
    <n v="5.9729999999999999"/>
    <m/>
    <n v="1203340376"/>
  </r>
  <r>
    <x v="9"/>
    <e v="#N/A"/>
    <x v="0"/>
    <e v="#N/A"/>
    <e v="#N/A"/>
    <x v="0"/>
    <x v="88"/>
    <n v="16053100000"/>
    <n v="0"/>
    <n v="16053100000"/>
    <n v="1619058"/>
    <n v="15041352401.733"/>
    <n v="898548722"/>
    <n v="7.4957365137574596"/>
    <n v="10.096216614059401"/>
    <n v="1518607520.1630001"/>
    <n v="93.697493952775403"/>
    <n v="5.9738559273198897"/>
    <n v="131"/>
    <n v="3221325"/>
    <n v="0"/>
    <n v="0"/>
    <n v="5"/>
    <n v="161066.25"/>
    <n v="0"/>
    <n v="0"/>
    <n v="1619189"/>
    <n v="15044573726.733"/>
    <n v="898548722"/>
    <n v="7.4957365137574596"/>
    <n v="10.095125418636901"/>
    <n v="1518768586.4130001"/>
    <n v="93.717560637714797"/>
    <n v="5.9725768128833696"/>
    <m/>
    <n v="1203298078.2899988"/>
  </r>
  <r>
    <x v="9"/>
    <e v="#N/A"/>
    <x v="0"/>
    <e v="#N/A"/>
    <e v="#N/A"/>
    <x v="0"/>
    <x v="89"/>
    <m/>
    <s v="Last Sales 202004 :   ----  m.akhlis -- 01-Apr-2020 09:19:40"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92"/>
    <s v="  :  "/>
    <s v="084 (FRESH PRODUCT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s v="M8DSTOR"/>
    <x v="4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s v="M8DRS67"/>
    <x v="2"/>
    <s v="RS67"/>
    <s v="JABAR"/>
    <x v="1"/>
    <x v="2"/>
    <n v="240000000"/>
    <n v="0"/>
    <n v="240000000"/>
    <n v="4848.8760000000002"/>
    <n v="108606944.818"/>
    <n v="684318"/>
    <n v="13.85"/>
    <n v="27.103999999999999"/>
    <n v="29436900.107999999"/>
    <n v="45.253"/>
    <n v="0.63"/>
    <n v="167"/>
    <n v="1336000"/>
    <n v="0"/>
    <n v="0"/>
    <n v="25"/>
    <n v="334000"/>
    <n v="0"/>
    <n v="0"/>
    <n v="5015.8760000000002"/>
    <n v="109942944.818"/>
    <n v="684318"/>
    <n v="13.85"/>
    <n v="27.077999999999999"/>
    <n v="29770900.107999999"/>
    <n v="45.81"/>
    <n v="0.622"/>
    <s v="'27-03-2020"/>
    <n v="33240000"/>
  </r>
  <r>
    <x v="9"/>
    <s v="M8DS002"/>
    <x v="3"/>
    <s v="S002"/>
    <s v="JBDTBK"/>
    <x v="2"/>
    <x v="3"/>
    <n v="150000000"/>
    <n v="0"/>
    <n v="150000000"/>
    <n v="2969.0830000000001"/>
    <n v="65892520.362999998"/>
    <n v="523428"/>
    <n v="12.411"/>
    <n v="14.125"/>
    <n v="9307348.6530000009"/>
    <n v="43.927999999999997"/>
    <n v="0.79400000000000004"/>
    <m/>
    <m/>
    <m/>
    <n v="0"/>
    <n v="0"/>
    <n v="0"/>
    <n v="0"/>
    <n v="0"/>
    <n v="2969.0830000000001"/>
    <n v="65892520.362999998"/>
    <n v="523428"/>
    <n v="12.411"/>
    <n v="14.125"/>
    <n v="9307348.6530000009"/>
    <n v="43.927999999999997"/>
    <n v="0.79400000000000004"/>
    <s v="'24-03-2020"/>
    <n v="18616500"/>
  </r>
  <r>
    <x v="9"/>
    <s v="M8DS010"/>
    <x v="3"/>
    <s v="S010"/>
    <s v="JBDTBK"/>
    <x v="3"/>
    <x v="4"/>
    <n v="210000000"/>
    <n v="0"/>
    <n v="210000000"/>
    <n v="6648.9210000000003"/>
    <n v="146277005.64199999"/>
    <n v="1673806"/>
    <n v="13.276"/>
    <n v="19.914000000000001"/>
    <n v="29129407.802000001"/>
    <n v="69.656000000000006"/>
    <n v="1.1439999999999999"/>
    <m/>
    <m/>
    <m/>
    <n v="0"/>
    <n v="0"/>
    <n v="0"/>
    <n v="0"/>
    <n v="0"/>
    <n v="6648.9210000000003"/>
    <n v="146277005.64199999"/>
    <n v="1673806"/>
    <n v="13.276"/>
    <n v="19.914000000000001"/>
    <n v="29129407.802000001"/>
    <n v="69.656000000000006"/>
    <n v="1.1439999999999999"/>
    <s v="'31-03-2020"/>
    <n v="27879600"/>
  </r>
  <r>
    <x v="9"/>
    <s v="M8DS011"/>
    <x v="3"/>
    <s v="S011"/>
    <s v="JBDTBK"/>
    <x v="4"/>
    <x v="5"/>
    <n v="173800000"/>
    <n v="0"/>
    <n v="173800000"/>
    <n v="6086.1819999999998"/>
    <n v="119993901.545"/>
    <n v="3359008"/>
    <n v="14.638999999999999"/>
    <n v="-417.77100000000002"/>
    <n v="-501299168.80500001"/>
    <n v="69.040999999999997"/>
    <n v="2.7989999999999999"/>
    <m/>
    <m/>
    <m/>
    <n v="0"/>
    <n v="0"/>
    <n v="0"/>
    <n v="0"/>
    <n v="0"/>
    <n v="6086.1819999999998"/>
    <n v="119993901.545"/>
    <n v="3359008"/>
    <n v="14.638999999999999"/>
    <n v="-417.77100000000002"/>
    <n v="-501299168.80500001"/>
    <n v="69.040999999999997"/>
    <n v="2.7989999999999999"/>
    <s v="'30-03-2020"/>
    <n v="25442582"/>
  </r>
  <r>
    <x v="9"/>
    <s v="M8DS013"/>
    <x v="3"/>
    <s v="S013"/>
    <s v="JBDTBK"/>
    <x v="5"/>
    <x v="6"/>
    <n v="146800000"/>
    <n v="0"/>
    <n v="146800000"/>
    <n v="4739.0519999999997"/>
    <n v="99495755.732999995"/>
    <n v="875390"/>
    <n v="13.616"/>
    <n v="-144.61600000000001"/>
    <n v="-143886981.27700001"/>
    <n v="67.775999999999996"/>
    <n v="0.88"/>
    <m/>
    <m/>
    <m/>
    <n v="0"/>
    <n v="0"/>
    <n v="0"/>
    <n v="0"/>
    <n v="0"/>
    <n v="4739.0519999999997"/>
    <n v="99495755.732999995"/>
    <n v="875390"/>
    <n v="13.616"/>
    <n v="-144.61600000000001"/>
    <n v="-143886981.27700001"/>
    <n v="67.775999999999996"/>
    <n v="0.88"/>
    <s v="'31-03-2020"/>
    <n v="19988288"/>
  </r>
  <r>
    <x v="9"/>
    <s v="M8DS014"/>
    <x v="3"/>
    <s v="S014"/>
    <s v="JBDTBK"/>
    <x v="6"/>
    <x v="7"/>
    <n v="200000000"/>
    <n v="0"/>
    <n v="200000000"/>
    <n v="6896.5219999999999"/>
    <n v="146656626.99700001"/>
    <n v="778313"/>
    <n v="13.19"/>
    <n v="19.445"/>
    <n v="28517104.526999999"/>
    <n v="73.328000000000003"/>
    <n v="0.53100000000000003"/>
    <m/>
    <m/>
    <m/>
    <n v="0"/>
    <n v="0"/>
    <n v="0"/>
    <n v="0"/>
    <n v="0"/>
    <n v="6896.5219999999999"/>
    <n v="146656626.99700001"/>
    <n v="778313"/>
    <n v="13.19"/>
    <n v="19.445"/>
    <n v="28517104.526999999"/>
    <n v="73.328000000000003"/>
    <n v="0.53100000000000003"/>
    <s v="'31-03-2020"/>
    <n v="26380000"/>
  </r>
  <r>
    <x v="9"/>
    <s v="M8DS015"/>
    <x v="3"/>
    <s v="S015"/>
    <s v="JBDTBK"/>
    <x v="7"/>
    <x v="8"/>
    <n v="230000000"/>
    <n v="0"/>
    <n v="230000000"/>
    <n v="7989.5569999999998"/>
    <n v="175211161.00299999"/>
    <n v="588716"/>
    <n v="11.842000000000001"/>
    <n v="26.65"/>
    <n v="46694168.862999998"/>
    <n v="76.179000000000002"/>
    <n v="0.33600000000000002"/>
    <n v="106"/>
    <n v="848000"/>
    <n v="0"/>
    <n v="0"/>
    <n v="25"/>
    <n v="212000"/>
    <n v="0"/>
    <n v="0"/>
    <n v="8095.5569999999998"/>
    <n v="176059161.00299999"/>
    <n v="588716"/>
    <n v="11.842000000000001"/>
    <n v="26.641999999999999"/>
    <n v="46906168.862999998"/>
    <n v="76.546999999999997"/>
    <n v="0.33400000000000002"/>
    <s v="'31-03-2020"/>
    <n v="27236600"/>
  </r>
  <r>
    <x v="9"/>
    <s v="M8DS020"/>
    <x v="3"/>
    <s v="S020"/>
    <s v="JBDTBK"/>
    <x v="8"/>
    <x v="9"/>
    <n v="210000000"/>
    <n v="0"/>
    <n v="210000000"/>
    <n v="4197.1059999999998"/>
    <n v="98291696.368000001"/>
    <n v="513408"/>
    <n v="13.329000000000001"/>
    <n v="-196.63300000000001"/>
    <n v="-193274082.292"/>
    <n v="46.805999999999997"/>
    <n v="0.52200000000000002"/>
    <m/>
    <m/>
    <m/>
    <n v="0"/>
    <n v="0"/>
    <n v="0"/>
    <n v="0"/>
    <n v="0"/>
    <n v="4197.1059999999998"/>
    <n v="98291696.368000001"/>
    <n v="513408"/>
    <n v="13.329000000000001"/>
    <n v="-196.63300000000001"/>
    <n v="-193274082.292"/>
    <n v="46.805999999999997"/>
    <n v="0.52200000000000002"/>
    <s v="'31-03-2020"/>
    <n v="27990900"/>
  </r>
  <r>
    <x v="9"/>
    <s v="M8DS021"/>
    <x v="3"/>
    <s v="S021"/>
    <s v="JBDTBK"/>
    <x v="9"/>
    <x v="10"/>
    <n v="120000000"/>
    <n v="0"/>
    <n v="120000000"/>
    <n v="3837.6979999999999"/>
    <n v="81974533.547000006"/>
    <n v="856899"/>
    <n v="13.87"/>
    <n v="21.637"/>
    <n v="17736635.666999999"/>
    <n v="68.311999999999998"/>
    <n v="1.0449999999999999"/>
    <m/>
    <m/>
    <m/>
    <n v="0"/>
    <n v="0"/>
    <n v="0"/>
    <n v="0"/>
    <n v="0"/>
    <n v="3837.6979999999999"/>
    <n v="81974533.547000006"/>
    <n v="856899"/>
    <n v="13.87"/>
    <n v="21.637"/>
    <n v="17736635.666999999"/>
    <n v="68.311999999999998"/>
    <n v="1.0449999999999999"/>
    <s v="'31-03-2020"/>
    <n v="16644000"/>
  </r>
  <r>
    <x v="9"/>
    <s v="M8DS022"/>
    <x v="3"/>
    <s v="S022"/>
    <s v="JBDTBK"/>
    <x v="10"/>
    <x v="11"/>
    <n v="199600000"/>
    <n v="0"/>
    <n v="199600000"/>
    <n v="6078.0789999999997"/>
    <n v="129008318.456"/>
    <n v="929945"/>
    <n v="12.726000000000001"/>
    <n v="-104.16"/>
    <n v="-134374571.49399999"/>
    <n v="64.632999999999996"/>
    <n v="0.72099999999999997"/>
    <m/>
    <m/>
    <m/>
    <n v="0"/>
    <n v="0"/>
    <n v="0"/>
    <n v="0"/>
    <n v="0"/>
    <n v="6078.0789999999997"/>
    <n v="129008318.456"/>
    <n v="929945"/>
    <n v="12.726000000000001"/>
    <n v="-104.16"/>
    <n v="-134374571.49399999"/>
    <n v="64.632999999999996"/>
    <n v="0.72099999999999997"/>
    <s v="'31-03-2020"/>
    <n v="25401096"/>
  </r>
  <r>
    <x v="9"/>
    <s v="M8DS026"/>
    <x v="3"/>
    <s v="S026"/>
    <s v="JBDTBK"/>
    <x v="11"/>
    <x v="12"/>
    <n v="115100000"/>
    <n v="0"/>
    <n v="115100000"/>
    <n v="3780.5189999999998"/>
    <n v="81953988.272"/>
    <n v="587861"/>
    <n v="13.603999999999999"/>
    <n v="-0.37"/>
    <n v="-303399.75799999997"/>
    <n v="71.201999999999998"/>
    <n v="0.71699999999999997"/>
    <m/>
    <m/>
    <m/>
    <n v="0"/>
    <n v="0"/>
    <n v="0"/>
    <n v="0"/>
    <n v="0"/>
    <n v="3780.5189999999998"/>
    <n v="81953988.272"/>
    <n v="587861"/>
    <n v="13.603999999999999"/>
    <n v="-0.37"/>
    <n v="-303399.75799999997"/>
    <n v="71.201999999999998"/>
    <n v="0.71699999999999997"/>
    <s v="'30-03-2020"/>
    <n v="15658204"/>
  </r>
  <r>
    <x v="9"/>
    <s v="M8DS029"/>
    <x v="3"/>
    <s v="S029"/>
    <s v="JBDTBK"/>
    <x v="12"/>
    <x v="13"/>
    <n v="240000000"/>
    <n v="0"/>
    <n v="240000000"/>
    <n v="7817.8860000000004"/>
    <n v="179756588.00099999"/>
    <n v="1748791"/>
    <n v="13.445"/>
    <n v="-42.496000000000002"/>
    <n v="-76388623.819000006"/>
    <n v="74.899000000000001"/>
    <n v="0.97299999999999998"/>
    <m/>
    <m/>
    <m/>
    <n v="0"/>
    <n v="0"/>
    <n v="0"/>
    <n v="0"/>
    <n v="0"/>
    <n v="7817.8860000000004"/>
    <n v="179756588.00099999"/>
    <n v="1748791"/>
    <n v="13.445"/>
    <n v="-42.496000000000002"/>
    <n v="-76388623.819000006"/>
    <n v="74.899000000000001"/>
    <n v="0.97299999999999998"/>
    <s v="'31-03-2020"/>
    <n v="32268000"/>
  </r>
  <r>
    <x v="9"/>
    <s v="M8DS031"/>
    <x v="3"/>
    <s v="S031"/>
    <s v="JBDTBK"/>
    <x v="13"/>
    <x v="14"/>
    <n v="90000000"/>
    <n v="0"/>
    <n v="90000000"/>
    <n v="2857.3159999999998"/>
    <n v="65307608.178000003"/>
    <n v="207676"/>
    <n v="13.618"/>
    <n v="4.3959999999999999"/>
    <n v="2870613.5079999999"/>
    <n v="72.563999999999993"/>
    <n v="0.318"/>
    <m/>
    <m/>
    <m/>
    <n v="0"/>
    <n v="0"/>
    <n v="0"/>
    <n v="0"/>
    <n v="0"/>
    <n v="2857.3159999999998"/>
    <n v="65307608.178000003"/>
    <n v="207676"/>
    <n v="13.618"/>
    <n v="4.3959999999999999"/>
    <n v="2870613.5079999999"/>
    <n v="72.563999999999993"/>
    <n v="0.318"/>
    <s v="'31-03-2020"/>
    <n v="12256200"/>
  </r>
  <r>
    <x v="9"/>
    <s v="M8DS032"/>
    <x v="3"/>
    <s v="S032"/>
    <s v="JBDTBK"/>
    <x v="14"/>
    <x v="15"/>
    <n v="150000000"/>
    <n v="0"/>
    <n v="150000000"/>
    <n v="5841.0410000000002"/>
    <n v="133006634.36300001"/>
    <n v="7498482"/>
    <n v="14.795999999999999"/>
    <n v="-102.145"/>
    <n v="-135859258.197"/>
    <n v="88.671000000000006"/>
    <n v="5.6379999999999999"/>
    <m/>
    <m/>
    <m/>
    <n v="0"/>
    <n v="0"/>
    <n v="0"/>
    <n v="0"/>
    <n v="0"/>
    <n v="5841.0410000000002"/>
    <n v="133006634.36300001"/>
    <n v="7498482"/>
    <n v="14.795999999999999"/>
    <n v="-102.145"/>
    <n v="-135859258.197"/>
    <n v="88.671000000000006"/>
    <n v="5.6379999999999999"/>
    <s v="'31-03-2020"/>
    <n v="22194000"/>
  </r>
  <r>
    <x v="9"/>
    <s v="M8DS033"/>
    <x v="3"/>
    <s v="S033"/>
    <s v="JBDTBK"/>
    <x v="15"/>
    <x v="16"/>
    <n v="100000000"/>
    <n v="0"/>
    <n v="100000000"/>
    <n v="3952.2370000000001"/>
    <n v="84637443.542999998"/>
    <n v="359353"/>
    <n v="14.759"/>
    <n v="16.626999999999999"/>
    <n v="14072923.603"/>
    <n v="84.637"/>
    <n v="0.42499999999999999"/>
    <m/>
    <m/>
    <m/>
    <n v="0"/>
    <n v="0"/>
    <n v="0"/>
    <n v="0"/>
    <n v="0"/>
    <n v="3952.2370000000001"/>
    <n v="84637443.542999998"/>
    <n v="359353"/>
    <n v="14.759"/>
    <n v="16.626999999999999"/>
    <n v="14072923.603"/>
    <n v="84.637"/>
    <n v="0.42499999999999999"/>
    <s v="'31-03-2020"/>
    <n v="14759000"/>
  </r>
  <r>
    <x v="9"/>
    <s v="M8DS034"/>
    <x v="2"/>
    <s v="S034"/>
    <s v="JBDTBK"/>
    <x v="16"/>
    <x v="17"/>
    <n v="360000000"/>
    <n v="0"/>
    <n v="360000000"/>
    <n v="10177.945"/>
    <n v="278506862.72600001"/>
    <n v="1300924"/>
    <n v="12.500999999999999"/>
    <n v="-7.4939999999999998"/>
    <n v="-20870951.504000001"/>
    <n v="77.363"/>
    <n v="0.46700000000000003"/>
    <n v="257"/>
    <n v="2056000"/>
    <n v="0"/>
    <n v="0"/>
    <n v="25"/>
    <n v="514000"/>
    <n v="0"/>
    <n v="0"/>
    <n v="10434.945"/>
    <n v="280562862.72600001"/>
    <n v="1300924"/>
    <n v="12.500999999999999"/>
    <n v="-7.2560000000000002"/>
    <n v="-20356951.504000001"/>
    <n v="77.933999999999997"/>
    <n v="0.46400000000000002"/>
    <s v="'31-03-2020"/>
    <n v="45003600"/>
  </r>
  <r>
    <x v="9"/>
    <s v="M8DS035"/>
    <x v="2"/>
    <s v="S035"/>
    <s v="JBDTBK"/>
    <x v="17"/>
    <x v="18"/>
    <n v="240000000"/>
    <n v="0"/>
    <n v="240000000"/>
    <n v="6723.6379999999999"/>
    <n v="154526690.18000001"/>
    <n v="1145122"/>
    <n v="13.923"/>
    <n v="23.315999999999999"/>
    <n v="36030143.799999997"/>
    <n v="64.385999999999996"/>
    <n v="0.74099999999999999"/>
    <n v="171"/>
    <n v="1368000"/>
    <n v="0"/>
    <n v="0"/>
    <n v="25"/>
    <n v="342000"/>
    <n v="0"/>
    <n v="0"/>
    <n v="6894.6379999999999"/>
    <n v="155894690.18000001"/>
    <n v="1145122"/>
    <n v="13.923"/>
    <n v="23.331"/>
    <n v="36372143.799999997"/>
    <n v="64.956000000000003"/>
    <n v="0.73499999999999999"/>
    <s v="'31-03-2020"/>
    <n v="33415200"/>
  </r>
  <r>
    <x v="9"/>
    <s v="M8DS036"/>
    <x v="3"/>
    <s v="S036"/>
    <s v="JBDTBK"/>
    <x v="18"/>
    <x v="19"/>
    <n v="70000000"/>
    <n v="0"/>
    <n v="70000000"/>
    <n v="777"/>
    <n v="6018727.2690000003"/>
    <n v="128600"/>
    <n v="13.954000000000001"/>
    <n v="20.344000000000001"/>
    <n v="1224441.0190000001"/>
    <n v="8.5980000000000008"/>
    <n v="2.137"/>
    <m/>
    <m/>
    <m/>
    <n v="0"/>
    <n v="0"/>
    <n v="0"/>
    <n v="0"/>
    <n v="0"/>
    <n v="777"/>
    <n v="6018727.2690000003"/>
    <n v="128600"/>
    <n v="13.954000000000001"/>
    <n v="20.344000000000001"/>
    <n v="1224441.0190000001"/>
    <n v="8.5980000000000008"/>
    <n v="2.137"/>
    <s v="'31-03-2020"/>
    <n v="9767800"/>
  </r>
  <r>
    <x v="9"/>
    <s v="M8DS037"/>
    <x v="2"/>
    <s v="S037"/>
    <s v="JBDTBK"/>
    <x v="19"/>
    <x v="20"/>
    <n v="290000000"/>
    <n v="0"/>
    <n v="290000000"/>
    <n v="6888.51"/>
    <n v="174537065.27700001"/>
    <n v="871257"/>
    <n v="13.795999999999999"/>
    <n v="25.210999999999999"/>
    <n v="44001868.306999996"/>
    <n v="60.185000000000002"/>
    <n v="0.499"/>
    <m/>
    <m/>
    <m/>
    <n v="0"/>
    <n v="0"/>
    <n v="0"/>
    <n v="0"/>
    <n v="0"/>
    <n v="6888.51"/>
    <n v="174537065.27700001"/>
    <n v="871257"/>
    <n v="13.795999999999999"/>
    <n v="25.210999999999999"/>
    <n v="44001868.306999996"/>
    <n v="60.185000000000002"/>
    <n v="0.499"/>
    <s v="'31-03-2020"/>
    <n v="40008400"/>
  </r>
  <r>
    <x v="9"/>
    <s v="M8DS038"/>
    <x v="3"/>
    <s v="S038"/>
    <s v="JBDTBK"/>
    <x v="20"/>
    <x v="21"/>
    <n v="120000000"/>
    <n v="0"/>
    <n v="120000000"/>
    <n v="5154.8289999999997"/>
    <n v="120953930.727"/>
    <n v="947707"/>
    <n v="14.223000000000001"/>
    <n v="23.858000000000001"/>
    <n v="28857139.997000001"/>
    <n v="100.795"/>
    <n v="0.78400000000000003"/>
    <m/>
    <m/>
    <m/>
    <n v="0"/>
    <n v="0"/>
    <n v="0"/>
    <n v="0"/>
    <n v="0"/>
    <n v="5154.8289999999997"/>
    <n v="120953930.727"/>
    <n v="947707"/>
    <n v="14.223000000000001"/>
    <n v="23.858000000000001"/>
    <n v="28857139.997000001"/>
    <n v="100.795"/>
    <n v="0.78400000000000003"/>
    <s v="'31-03-2020"/>
    <n v="17067600"/>
  </r>
  <r>
    <x v="9"/>
    <s v="M8DS039"/>
    <x v="3"/>
    <s v="S039"/>
    <s v="JATENG"/>
    <x v="21"/>
    <x v="22"/>
    <n v="120000000"/>
    <n v="0"/>
    <n v="120000000"/>
    <n v="3996.5819999999999"/>
    <n v="76431936.629999995"/>
    <n v="364595"/>
    <n v="12.875999999999999"/>
    <n v="24.911999999999999"/>
    <n v="19040589.82"/>
    <n v="63.692999999999998"/>
    <n v="0.47699999999999998"/>
    <m/>
    <m/>
    <m/>
    <n v="0"/>
    <n v="0"/>
    <n v="0"/>
    <n v="0"/>
    <n v="0"/>
    <n v="3996.5819999999999"/>
    <n v="76431936.629999995"/>
    <n v="364595"/>
    <n v="12.875999999999999"/>
    <n v="24.911999999999999"/>
    <n v="19040589.82"/>
    <n v="63.692999999999998"/>
    <n v="0.47699999999999998"/>
    <s v="'31-03-2020"/>
    <n v="15451200"/>
  </r>
  <r>
    <x v="9"/>
    <s v="M8DS040"/>
    <x v="2"/>
    <s v="S040"/>
    <s v="JBDTBK"/>
    <x v="22"/>
    <x v="23"/>
    <n v="360000000"/>
    <n v="0"/>
    <n v="360000000"/>
    <n v="9467.4089999999997"/>
    <n v="198911036.82100001"/>
    <n v="1611745"/>
    <n v="13.08"/>
    <n v="25.646999999999998"/>
    <n v="51015495.170999996"/>
    <n v="55.253"/>
    <n v="0.81"/>
    <n v="379"/>
    <n v="3036500"/>
    <n v="0"/>
    <n v="0"/>
    <n v="25"/>
    <n v="759125"/>
    <n v="0"/>
    <n v="0"/>
    <n v="9846.4089999999997"/>
    <n v="201947536.82100001"/>
    <n v="1611745"/>
    <n v="13.08"/>
    <n v="25.638000000000002"/>
    <n v="51774620.170999996"/>
    <n v="56.097000000000001"/>
    <n v="0.79800000000000004"/>
    <s v="'31-03-2020"/>
    <n v="47088000"/>
  </r>
  <r>
    <x v="9"/>
    <s v="M8DS043"/>
    <x v="3"/>
    <s v="S043"/>
    <s v="JBDTBK"/>
    <x v="23"/>
    <x v="24"/>
    <n v="84000000"/>
    <n v="0"/>
    <n v="84000000"/>
    <n v="2085.1260000000002"/>
    <n v="41694314.089000002"/>
    <n v="310223"/>
    <n v="14.204000000000001"/>
    <n v="21.739000000000001"/>
    <n v="9063983.8890000004"/>
    <n v="49.636000000000003"/>
    <n v="0.74399999999999999"/>
    <m/>
    <m/>
    <m/>
    <n v="0"/>
    <n v="0"/>
    <n v="0"/>
    <n v="0"/>
    <n v="0"/>
    <n v="2085.1260000000002"/>
    <n v="41694314.089000002"/>
    <n v="310223"/>
    <n v="14.204000000000001"/>
    <n v="21.739000000000001"/>
    <n v="9063983.8890000004"/>
    <n v="49.636000000000003"/>
    <n v="0.74399999999999999"/>
    <s v="'31-03-2020"/>
    <n v="11931360"/>
  </r>
  <r>
    <x v="9"/>
    <s v="M8DS047"/>
    <x v="2"/>
    <s v="S047"/>
    <s v="JBDTBK"/>
    <x v="24"/>
    <x v="25"/>
    <n v="530000000"/>
    <n v="0"/>
    <n v="530000000"/>
    <n v="21491.951000000001"/>
    <n v="561501928.53999996"/>
    <n v="3626646"/>
    <n v="14.436"/>
    <n v="23.414000000000001"/>
    <n v="131468250.11"/>
    <n v="105.944"/>
    <n v="0.64600000000000002"/>
    <m/>
    <m/>
    <m/>
    <n v="0"/>
    <n v="0"/>
    <n v="0"/>
    <n v="0"/>
    <n v="0"/>
    <n v="21491.951000000001"/>
    <n v="561501928.53999996"/>
    <n v="3626646"/>
    <n v="14.436"/>
    <n v="23.414000000000001"/>
    <n v="131468250.11"/>
    <n v="105.944"/>
    <n v="0.64600000000000002"/>
    <s v="'31-03-2020"/>
    <n v="76510800"/>
  </r>
  <r>
    <x v="9"/>
    <s v="M8DS049"/>
    <x v="2"/>
    <s v="S049"/>
    <s v="JBDTBK"/>
    <x v="25"/>
    <x v="26"/>
    <n v="188900000"/>
    <n v="0"/>
    <n v="188900000"/>
    <n v="6185.1379999999999"/>
    <n v="151568818.639"/>
    <n v="1495094"/>
    <n v="12.272"/>
    <n v="-149.488"/>
    <n v="-226577374.15099999"/>
    <n v="80.238"/>
    <n v="0.98599999999999999"/>
    <m/>
    <m/>
    <m/>
    <n v="0"/>
    <n v="0"/>
    <n v="0"/>
    <n v="0"/>
    <n v="0"/>
    <n v="6185.1379999999999"/>
    <n v="151568818.639"/>
    <n v="1495094"/>
    <n v="12.272"/>
    <n v="-149.488"/>
    <n v="-226577374.15099999"/>
    <n v="80.238"/>
    <n v="0.98599999999999999"/>
    <s v="'31-03-2020"/>
    <n v="23181808"/>
  </r>
  <r>
    <x v="9"/>
    <s v="M8DS068"/>
    <x v="3"/>
    <s v="S068"/>
    <s v="JBDTBK"/>
    <x v="26"/>
    <x v="27"/>
    <n v="80000000"/>
    <n v="0"/>
    <n v="80000000"/>
    <n v="2608.6480000000001"/>
    <n v="46713515.905000001"/>
    <n v="2582468"/>
    <n v="13.696999999999999"/>
    <n v="-382.709"/>
    <n v="-178776625.69499999"/>
    <n v="58.392000000000003"/>
    <n v="5.5279999999999996"/>
    <m/>
    <m/>
    <m/>
    <n v="0"/>
    <n v="0"/>
    <n v="0"/>
    <n v="0"/>
    <n v="0"/>
    <n v="2608.6480000000001"/>
    <n v="46713515.905000001"/>
    <n v="2582468"/>
    <n v="13.696999999999999"/>
    <n v="-382.709"/>
    <n v="-178776625.69499999"/>
    <n v="58.392000000000003"/>
    <n v="5.5279999999999996"/>
    <s v="'30-03-2020"/>
    <n v="10957600"/>
  </r>
  <r>
    <x v="9"/>
    <s v="M8DS071"/>
    <x v="2"/>
    <s v="S071"/>
    <s v="JBDTBK"/>
    <x v="27"/>
    <x v="28"/>
    <n v="530400000"/>
    <n v="0"/>
    <n v="530400000"/>
    <n v="16770.830000000002"/>
    <n v="369117515.55500001"/>
    <n v="1490620"/>
    <n v="11.747"/>
    <n v="31.065999999999999"/>
    <n v="114668357.38500001"/>
    <n v="69.591999999999999"/>
    <n v="0.40400000000000003"/>
    <n v="181"/>
    <n v="1448000"/>
    <n v="0"/>
    <n v="0"/>
    <n v="25"/>
    <n v="362000"/>
    <n v="0"/>
    <n v="0"/>
    <n v="16951.830000000002"/>
    <n v="370565515.55500001"/>
    <n v="1490620"/>
    <n v="11.747"/>
    <n v="31.042000000000002"/>
    <n v="115030357.38500001"/>
    <n v="69.864999999999995"/>
    <n v="0.40200000000000002"/>
    <s v="'27-03-2020"/>
    <n v="62306088"/>
  </r>
  <r>
    <x v="9"/>
    <s v="M8DS074"/>
    <x v="2"/>
    <s v="S074"/>
    <s v="JABAR"/>
    <x v="28"/>
    <x v="29"/>
    <n v="240000000"/>
    <n v="0"/>
    <n v="240000000"/>
    <n v="6559.2619999999997"/>
    <n v="123367747.638"/>
    <n v="915322"/>
    <n v="13.791"/>
    <n v="21.164999999999999"/>
    <n v="26111239.328000002"/>
    <n v="51.402999999999999"/>
    <n v="0.74199999999999999"/>
    <m/>
    <m/>
    <m/>
    <n v="0"/>
    <n v="0"/>
    <n v="0"/>
    <n v="0"/>
    <n v="0"/>
    <n v="6559.2619999999997"/>
    <n v="123367747.638"/>
    <n v="915322"/>
    <n v="13.791"/>
    <n v="21.164999999999999"/>
    <n v="26111239.328000002"/>
    <n v="51.402999999999999"/>
    <n v="0.74199999999999999"/>
    <s v="'31-03-2020"/>
    <n v="33098400"/>
  </r>
  <r>
    <x v="9"/>
    <s v="M8DS075"/>
    <x v="2"/>
    <s v="S075"/>
    <s v="JABAR"/>
    <x v="29"/>
    <x v="30"/>
    <n v="120000000"/>
    <n v="0"/>
    <n v="120000000"/>
    <n v="5348.8289999999997"/>
    <n v="117340758.083"/>
    <n v="759204"/>
    <n v="13.798999999999999"/>
    <n v="-242.298"/>
    <n v="-284314704.12699997"/>
    <n v="97.784000000000006"/>
    <n v="0.64700000000000002"/>
    <n v="220"/>
    <n v="1760000"/>
    <n v="0"/>
    <n v="0"/>
    <n v="25"/>
    <n v="440000"/>
    <n v="0"/>
    <n v="0"/>
    <n v="5568.8289999999997"/>
    <n v="119100758.083"/>
    <n v="759204"/>
    <n v="13.798999999999999"/>
    <n v="-238.34800000000001"/>
    <n v="-283874704.12699997"/>
    <n v="99.251000000000005"/>
    <n v="0.63700000000000001"/>
    <s v="'31-03-2020"/>
    <n v="16558800"/>
  </r>
  <r>
    <x v="9"/>
    <s v="M8DS102"/>
    <x v="3"/>
    <s v="S102"/>
    <s v="JBDTBK"/>
    <x v="30"/>
    <x v="31"/>
    <n v="490000000"/>
    <n v="0"/>
    <n v="490000000"/>
    <n v="15449.413"/>
    <n v="325132024.27999997"/>
    <n v="1940408"/>
    <n v="13.201000000000001"/>
    <n v="26.09"/>
    <n v="84828428.760000005"/>
    <n v="66.352999999999994"/>
    <n v="0.59699999999999998"/>
    <m/>
    <m/>
    <m/>
    <n v="0"/>
    <n v="0"/>
    <n v="0"/>
    <n v="0"/>
    <n v="0"/>
    <n v="15449.413"/>
    <n v="325132024.27999997"/>
    <n v="1940408"/>
    <n v="13.201000000000001"/>
    <n v="26.09"/>
    <n v="84828428.760000005"/>
    <n v="66.352999999999994"/>
    <n v="0.59699999999999998"/>
    <s v="'31-03-2020"/>
    <n v="64684900"/>
  </r>
  <r>
    <x v="9"/>
    <s v="M8DS105"/>
    <x v="2"/>
    <s v="S105"/>
    <s v="JBDTBK"/>
    <x v="31"/>
    <x v="32"/>
    <n v="320000000"/>
    <n v="0"/>
    <n v="320000000"/>
    <n v="6800.9539999999997"/>
    <n v="153846780.09599999"/>
    <n v="1236258"/>
    <n v="13.026999999999999"/>
    <n v="25.738"/>
    <n v="39597704.566"/>
    <n v="48.076999999999998"/>
    <n v="0.80400000000000005"/>
    <n v="140"/>
    <n v="1120000"/>
    <n v="0"/>
    <n v="0"/>
    <n v="25"/>
    <n v="280000"/>
    <n v="0"/>
    <n v="0"/>
    <n v="6940.9539999999997"/>
    <n v="154966780.09599999"/>
    <n v="1236258"/>
    <n v="13.026999999999999"/>
    <n v="25.733000000000001"/>
    <n v="39877704.566"/>
    <n v="48.427"/>
    <n v="0.79800000000000004"/>
    <s v="'31-03-2020"/>
    <n v="41686399.999999993"/>
  </r>
  <r>
    <x v="9"/>
    <s v="M8DS107"/>
    <x v="3"/>
    <s v="S107"/>
    <s v="JBDTBK"/>
    <x v="32"/>
    <x v="33"/>
    <n v="105100000"/>
    <n v="0"/>
    <n v="105100000"/>
    <n v="3207.1579999999999"/>
    <n v="75444300.191"/>
    <n v="460687"/>
    <n v="14.856999999999999"/>
    <n v="18.260999999999999"/>
    <n v="13776769.741"/>
    <n v="71.783000000000001"/>
    <n v="0.61099999999999999"/>
    <m/>
    <m/>
    <m/>
    <n v="0"/>
    <n v="0"/>
    <n v="0"/>
    <n v="0"/>
    <n v="0"/>
    <n v="3207.1579999999999"/>
    <n v="75444300.191"/>
    <n v="460687"/>
    <n v="14.856999999999999"/>
    <n v="18.260999999999999"/>
    <n v="13776769.741"/>
    <n v="71.783000000000001"/>
    <n v="0.61099999999999999"/>
    <s v="'30-03-2020"/>
    <n v="15614707"/>
  </r>
  <r>
    <x v="9"/>
    <s v="M8DS109"/>
    <x v="3"/>
    <s v="S109"/>
    <s v="JBDTBK"/>
    <x v="33"/>
    <x v="34"/>
    <n v="40000000"/>
    <n v="0"/>
    <n v="40000000"/>
    <n v="1156"/>
    <n v="29553509.092"/>
    <n v="127731"/>
    <n v="15.914999999999999"/>
    <n v="13.601000000000001"/>
    <n v="4019647.4920000001"/>
    <n v="73.884"/>
    <n v="0.432"/>
    <m/>
    <m/>
    <m/>
    <n v="0"/>
    <n v="0"/>
    <n v="0"/>
    <n v="0"/>
    <n v="0"/>
    <n v="1156"/>
    <n v="29553509.092"/>
    <n v="127731"/>
    <n v="15.914999999999999"/>
    <n v="13.601000000000001"/>
    <n v="4019647.4920000001"/>
    <n v="73.884"/>
    <n v="0.432"/>
    <s v="'30-03-2020"/>
    <n v="6366000"/>
  </r>
  <r>
    <x v="9"/>
    <s v="M8DS114"/>
    <x v="2"/>
    <s v="S114"/>
    <s v="JBDTBK"/>
    <x v="34"/>
    <x v="35"/>
    <n v="186700000"/>
    <n v="0"/>
    <n v="186700000"/>
    <n v="4957.3239999999996"/>
    <n v="119162342.37100001"/>
    <n v="708008"/>
    <n v="14.819000000000001"/>
    <n v="-32.936"/>
    <n v="-39247200.189000003"/>
    <n v="63.826000000000001"/>
    <n v="0.59399999999999997"/>
    <n v="52"/>
    <n v="416000"/>
    <n v="0"/>
    <n v="0"/>
    <n v="25"/>
    <n v="104000"/>
    <n v="0"/>
    <n v="0"/>
    <n v="5009.3239999999996"/>
    <n v="119578342.37100001"/>
    <n v="708008"/>
    <n v="14.819000000000001"/>
    <n v="-32.734000000000002"/>
    <n v="-39143200.189000003"/>
    <n v="64.048000000000002"/>
    <n v="0.59199999999999997"/>
    <s v="'30-03-2020"/>
    <n v="27667073"/>
  </r>
  <r>
    <x v="9"/>
    <s v="M8DS121"/>
    <x v="2"/>
    <s v="S121"/>
    <s v="JBDTBK"/>
    <x v="35"/>
    <x v="36"/>
    <n v="105400000"/>
    <n v="0"/>
    <n v="105400000"/>
    <n v="3423.79"/>
    <n v="72499670.816"/>
    <n v="308526"/>
    <n v="13.676"/>
    <n v="-15.66"/>
    <n v="-11353447.063999999"/>
    <n v="68.784999999999997"/>
    <n v="0.42599999999999999"/>
    <m/>
    <m/>
    <m/>
    <n v="0"/>
    <n v="0"/>
    <n v="0"/>
    <n v="0"/>
    <n v="0"/>
    <n v="3423.79"/>
    <n v="72499670.816"/>
    <n v="308526"/>
    <n v="13.676"/>
    <n v="-15.66"/>
    <n v="-11353447.063999999"/>
    <n v="68.784999999999997"/>
    <n v="0.42599999999999999"/>
    <s v="'30-03-2020"/>
    <n v="14414504"/>
  </r>
  <r>
    <x v="9"/>
    <s v="M8DS124"/>
    <x v="2"/>
    <s v="S124"/>
    <s v="JBDTBK"/>
    <x v="36"/>
    <x v="37"/>
    <n v="60000000"/>
    <n v="0"/>
    <n v="60000000"/>
    <n v="2830.4639999999999"/>
    <n v="51346568.093000002"/>
    <n v="285070"/>
    <n v="13.192"/>
    <n v="-29.006"/>
    <n v="-14893457.237"/>
    <n v="85.578000000000003"/>
    <n v="0.55500000000000005"/>
    <m/>
    <m/>
    <m/>
    <n v="0"/>
    <n v="0"/>
    <n v="0"/>
    <n v="0"/>
    <n v="0"/>
    <n v="2830.4639999999999"/>
    <n v="51346568.093000002"/>
    <n v="285070"/>
    <n v="13.192"/>
    <n v="-29.006"/>
    <n v="-14893457.237"/>
    <n v="85.578000000000003"/>
    <n v="0.55500000000000005"/>
    <s v="'31-03-2020"/>
    <n v="7915200"/>
  </r>
  <r>
    <x v="9"/>
    <s v="M8DS125"/>
    <x v="2"/>
    <s v="S125"/>
    <s v="JBDTBK"/>
    <x v="37"/>
    <x v="38"/>
    <n v="500000000"/>
    <n v="0"/>
    <n v="500000000"/>
    <n v="16604.600999999999"/>
    <n v="429340837.82300001"/>
    <n v="1827312"/>
    <n v="12.705"/>
    <n v="-17.523"/>
    <n v="-75231937.356999993"/>
    <n v="85.867999999999995"/>
    <n v="0.42599999999999999"/>
    <m/>
    <m/>
    <m/>
    <n v="0"/>
    <n v="0"/>
    <n v="0"/>
    <n v="0"/>
    <n v="0"/>
    <n v="16604.600999999999"/>
    <n v="429340837.82300001"/>
    <n v="1827312"/>
    <n v="12.705"/>
    <n v="-17.523"/>
    <n v="-75231937.356999993"/>
    <n v="85.867999999999995"/>
    <n v="0.42599999999999999"/>
    <s v="'31-03-2020"/>
    <n v="63525000"/>
  </r>
  <r>
    <x v="9"/>
    <s v="M8DS136"/>
    <x v="3"/>
    <s v="S136"/>
    <s v="JABAR"/>
    <x v="38"/>
    <x v="39"/>
    <n v="6500000"/>
    <n v="0"/>
    <n v="6500000"/>
    <n v="99"/>
    <n v="6161800"/>
    <n v="0"/>
    <n v="9.7469999999999999"/>
    <n v="28.306999999999999"/>
    <n v="1744245.37"/>
    <n v="94.796999999999997"/>
    <n v="0"/>
    <m/>
    <m/>
    <m/>
    <n v="0"/>
    <n v="0"/>
    <n v="0"/>
    <n v="0"/>
    <n v="0"/>
    <n v="99"/>
    <n v="6161800"/>
    <n v="0"/>
    <n v="9.7469999999999999"/>
    <n v="28.306999999999999"/>
    <n v="1744245.37"/>
    <n v="94.796999999999997"/>
    <n v="0"/>
    <s v="'30-03-2020"/>
    <n v="633555"/>
  </r>
  <r>
    <x v="9"/>
    <e v="#N/A"/>
    <x v="0"/>
    <e v="#N/A"/>
    <e v="#N/A"/>
    <x v="0"/>
    <x v="40"/>
    <n v="7722300000"/>
    <n v="0"/>
    <n v="7722300000"/>
    <n v="237304.476"/>
    <n v="5399749407.6700001"/>
    <n v="45628921"/>
    <n v="13.348000000000001"/>
    <n v="-23.213000000000001"/>
    <n v="-1253438375.48"/>
    <n v="69.924000000000007"/>
    <n v="0.84499999999999997"/>
    <n v="1673"/>
    <n v="13388500"/>
    <n v="0"/>
    <n v="0"/>
    <n v="25"/>
    <n v="3347125"/>
    <n v="0"/>
    <n v="0"/>
    <n v="238977.476"/>
    <n v="5413137907.6700001"/>
    <n v="45628921"/>
    <n v="13.348000000000001"/>
    <n v="-23.094000000000001"/>
    <n v="-1250091250.48"/>
    <n v="70.096999999999994"/>
    <n v="0.84299999999999997"/>
    <m/>
    <n v="1030772604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s v="M8DS046"/>
    <x v="3"/>
    <s v="S046"/>
    <s v="JABAR"/>
    <x v="39"/>
    <x v="42"/>
    <n v="130000000"/>
    <n v="0"/>
    <n v="130000000"/>
    <n v="2958.8539999999998"/>
    <n v="58511840.453000002"/>
    <n v="170267"/>
    <n v="14.105"/>
    <n v="27.591000000000001"/>
    <n v="16143986.482999999"/>
    <n v="45.009"/>
    <n v="0.29099999999999998"/>
    <m/>
    <m/>
    <m/>
    <n v="0"/>
    <n v="0"/>
    <n v="0"/>
    <n v="0"/>
    <n v="0"/>
    <n v="2958.8539999999998"/>
    <n v="58511840.453000002"/>
    <n v="170267"/>
    <n v="14.105"/>
    <n v="27.591000000000001"/>
    <n v="16143986.482999999"/>
    <n v="45.009"/>
    <n v="0.29099999999999998"/>
    <s v="'30-03-2020"/>
    <n v="18336500"/>
  </r>
  <r>
    <x v="9"/>
    <s v="M8DS061"/>
    <x v="2"/>
    <s v="S061"/>
    <s v="NTT"/>
    <x v="40"/>
    <x v="43"/>
    <n v="720000000"/>
    <n v="0"/>
    <n v="720000000"/>
    <n v="14253.004999999999"/>
    <n v="406803717.26999998"/>
    <n v="2101624"/>
    <n v="22.661000000000001"/>
    <n v="39.420999999999999"/>
    <n v="160367141.13999999"/>
    <n v="56.500999999999998"/>
    <n v="0.51700000000000002"/>
    <m/>
    <m/>
    <m/>
    <n v="0"/>
    <n v="0"/>
    <n v="0"/>
    <n v="0"/>
    <n v="0"/>
    <n v="14253.004999999999"/>
    <n v="406803717.26999998"/>
    <n v="2101624"/>
    <n v="22.661000000000001"/>
    <n v="39.420999999999999"/>
    <n v="160367141.13999999"/>
    <n v="56.500999999999998"/>
    <n v="0.51700000000000002"/>
    <s v="'31-03-2020"/>
    <n v="163159200.00000003"/>
  </r>
  <r>
    <x v="9"/>
    <s v="M8DS082"/>
    <x v="3"/>
    <s v="S082"/>
    <s v="BALI"/>
    <x v="41"/>
    <x v="44"/>
    <n v="254500000"/>
    <n v="0"/>
    <n v="254500000"/>
    <n v="12722.09"/>
    <n v="259418893.64199999"/>
    <n v="1527701"/>
    <n v="14.218999999999999"/>
    <n v="17.881"/>
    <n v="46387322.412"/>
    <n v="101.93300000000001"/>
    <n v="0.58899999999999997"/>
    <m/>
    <m/>
    <m/>
    <n v="0"/>
    <n v="0"/>
    <n v="0"/>
    <n v="0"/>
    <n v="0"/>
    <n v="12722.09"/>
    <n v="259418893.64199999"/>
    <n v="1527701"/>
    <n v="14.218999999999999"/>
    <n v="17.881"/>
    <n v="46387322.412"/>
    <n v="101.93300000000001"/>
    <n v="0.58899999999999997"/>
    <s v="'31-03-2020"/>
    <n v="36187355"/>
  </r>
  <r>
    <x v="9"/>
    <s v="M8DS083"/>
    <x v="3"/>
    <s v="S083"/>
    <s v="JATIM"/>
    <x v="42"/>
    <x v="45"/>
    <n v="460000000"/>
    <n v="0"/>
    <n v="460000000"/>
    <n v="18965.282999999999"/>
    <n v="423056612.81099999"/>
    <n v="1898273"/>
    <n v="14.776"/>
    <n v="34.591999999999999"/>
    <n v="146343634.32100001"/>
    <n v="91.968999999999994"/>
    <n v="0.44900000000000001"/>
    <m/>
    <m/>
    <m/>
    <n v="0"/>
    <n v="0"/>
    <n v="0"/>
    <n v="0"/>
    <n v="0"/>
    <n v="18965.282999999999"/>
    <n v="423056612.81099999"/>
    <n v="1898273"/>
    <n v="14.776"/>
    <n v="34.591999999999999"/>
    <n v="146343634.32100001"/>
    <n v="91.968999999999994"/>
    <n v="0.44900000000000001"/>
    <s v="'31-03-2020"/>
    <n v="67969600"/>
  </r>
  <r>
    <x v="9"/>
    <s v="M8DS097"/>
    <x v="3"/>
    <s v="S097"/>
    <s v="JABAR"/>
    <x v="43"/>
    <x v="46"/>
    <n v="100000000"/>
    <n v="0"/>
    <n v="100000000"/>
    <n v="3041.9369999999999"/>
    <n v="93388895.182999998"/>
    <n v="758084"/>
    <n v="13.413"/>
    <n v="-18.047000000000001"/>
    <n v="-16854239.776999999"/>
    <n v="93.388999999999996"/>
    <n v="0.81200000000000006"/>
    <m/>
    <m/>
    <m/>
    <n v="0"/>
    <n v="0"/>
    <n v="0"/>
    <n v="0"/>
    <n v="0"/>
    <n v="3041.9369999999999"/>
    <n v="93388895.182999998"/>
    <n v="758084"/>
    <n v="13.413"/>
    <n v="-18.047000000000001"/>
    <n v="-16854239.776999999"/>
    <n v="93.388999999999996"/>
    <n v="0.81200000000000006"/>
    <s v="'30-03-2020"/>
    <n v="13413000"/>
  </r>
  <r>
    <x v="9"/>
    <s v="M8DS099"/>
    <x v="2"/>
    <s v="S099"/>
    <s v="JABAR"/>
    <x v="44"/>
    <x v="47"/>
    <n v="770000000"/>
    <n v="0"/>
    <n v="770000000"/>
    <n v="32014.525000000001"/>
    <n v="781479921.18799996"/>
    <n v="3623045"/>
    <n v="12.364000000000001"/>
    <n v="35.713999999999999"/>
    <n v="279099268.65799999"/>
    <n v="101.491"/>
    <n v="0.46400000000000002"/>
    <m/>
    <m/>
    <m/>
    <n v="0"/>
    <n v="0"/>
    <n v="0"/>
    <n v="0"/>
    <n v="0"/>
    <n v="32014.525000000001"/>
    <n v="781479921.18799996"/>
    <n v="3623045"/>
    <n v="12.364000000000001"/>
    <n v="35.713999999999999"/>
    <n v="279099268.65799999"/>
    <n v="101.491"/>
    <n v="0.46400000000000002"/>
    <s v="'31-03-2020"/>
    <n v="95202800"/>
  </r>
  <r>
    <x v="9"/>
    <s v="M8DS100"/>
    <x v="3"/>
    <s v="S100"/>
    <s v="JABAR"/>
    <x v="45"/>
    <x v="48"/>
    <n v="310000000"/>
    <n v="0"/>
    <n v="310000000"/>
    <n v="9466.5779999999995"/>
    <n v="191666088.546"/>
    <n v="1651042"/>
    <n v="13.013"/>
    <n v="36.133000000000003"/>
    <n v="69255103.106000006"/>
    <n v="61.828000000000003"/>
    <n v="0.86099999999999999"/>
    <m/>
    <m/>
    <m/>
    <n v="0"/>
    <n v="0"/>
    <n v="0"/>
    <n v="0"/>
    <n v="0"/>
    <n v="9466.5779999999995"/>
    <n v="191666088.546"/>
    <n v="1651042"/>
    <n v="13.013"/>
    <n v="36.133000000000003"/>
    <n v="69255103.106000006"/>
    <n v="61.828000000000003"/>
    <n v="0.86099999999999999"/>
    <s v="'30-03-2020"/>
    <n v="40340300"/>
  </r>
  <r>
    <x v="9"/>
    <s v="M8DS106"/>
    <x v="3"/>
    <s v="S106"/>
    <s v="JABAR"/>
    <x v="46"/>
    <x v="49"/>
    <n v="570000000"/>
    <n v="0"/>
    <n v="570000000"/>
    <n v="15696.075999999999"/>
    <n v="383272178.55599999"/>
    <n v="1483636"/>
    <n v="12.949"/>
    <n v="34.725999999999999"/>
    <n v="133095588.116"/>
    <n v="67.241"/>
    <n v="0.38700000000000001"/>
    <m/>
    <m/>
    <m/>
    <n v="0"/>
    <n v="0"/>
    <n v="0"/>
    <n v="0"/>
    <n v="0"/>
    <n v="15696.075999999999"/>
    <n v="383272178.55599999"/>
    <n v="1483636"/>
    <n v="12.949"/>
    <n v="34.725999999999999"/>
    <n v="133095588.116"/>
    <n v="67.241"/>
    <n v="0.38700000000000001"/>
    <s v="'31-03-2020"/>
    <n v="73809300"/>
  </r>
  <r>
    <x v="9"/>
    <s v="M8DS110"/>
    <x v="3"/>
    <s v="S110"/>
    <s v="JATENG"/>
    <x v="47"/>
    <x v="50"/>
    <n v="150000000"/>
    <n v="0"/>
    <n v="150000000"/>
    <n v="3684.096"/>
    <n v="76897739.725999996"/>
    <n v="461620"/>
    <n v="15.085000000000001"/>
    <n v="27.876000000000001"/>
    <n v="21435930.826000001"/>
    <n v="51.265000000000001"/>
    <n v="0.6"/>
    <m/>
    <m/>
    <m/>
    <n v="0"/>
    <n v="0"/>
    <n v="0"/>
    <n v="0"/>
    <n v="0"/>
    <n v="3684.096"/>
    <n v="76897739.725999996"/>
    <n v="461620"/>
    <n v="15.085000000000001"/>
    <n v="27.876000000000001"/>
    <n v="21435930.826000001"/>
    <n v="51.265000000000001"/>
    <n v="0.6"/>
    <s v="'30-03-2020"/>
    <n v="22627500"/>
  </r>
  <r>
    <x v="9"/>
    <s v="M8DS203"/>
    <x v="3"/>
    <s v="S203"/>
    <s v="JATENG"/>
    <x v="48"/>
    <x v="51"/>
    <n v="70000000"/>
    <n v="0"/>
    <n v="70000000"/>
    <n v="2244.6959999999999"/>
    <n v="37420312.088"/>
    <n v="186322"/>
    <n v="13.343"/>
    <n v="23.398"/>
    <n v="8755656.068"/>
    <n v="53.457999999999998"/>
    <n v="0.498"/>
    <m/>
    <m/>
    <m/>
    <n v="0"/>
    <n v="0"/>
    <n v="0"/>
    <n v="0"/>
    <n v="0"/>
    <n v="2244.6959999999999"/>
    <n v="37420312.088"/>
    <n v="186322"/>
    <n v="13.343"/>
    <n v="23.398"/>
    <n v="8755656.068"/>
    <n v="53.457999999999998"/>
    <n v="0.498"/>
    <s v="'30-03-2020"/>
    <n v="9340100"/>
  </r>
  <r>
    <x v="9"/>
    <s v="M8DS205"/>
    <x v="3"/>
    <s v="S205"/>
    <s v="JABAR"/>
    <x v="49"/>
    <x v="52"/>
    <n v="740000000"/>
    <n v="0"/>
    <n v="740000000"/>
    <n v="28273.521000000001"/>
    <n v="597812950.00199997"/>
    <n v="3247068"/>
    <n v="12.813000000000001"/>
    <n v="34.78"/>
    <n v="207916891.23199999"/>
    <n v="80.786000000000001"/>
    <n v="0.54300000000000004"/>
    <m/>
    <m/>
    <m/>
    <n v="0"/>
    <n v="0"/>
    <n v="0"/>
    <n v="0"/>
    <n v="0"/>
    <n v="28273.521000000001"/>
    <n v="597812950.00199997"/>
    <n v="3247068"/>
    <n v="12.813000000000001"/>
    <n v="34.78"/>
    <n v="207916891.23199999"/>
    <n v="80.786000000000001"/>
    <n v="0.54300000000000004"/>
    <s v="'31-03-2020"/>
    <n v="94816200"/>
  </r>
  <r>
    <x v="9"/>
    <s v="M8DS212"/>
    <x v="3"/>
    <s v="S212"/>
    <s v="JABAR"/>
    <x v="50"/>
    <x v="53"/>
    <n v="180000000"/>
    <n v="0"/>
    <n v="180000000"/>
    <n v="5376.0870000000004"/>
    <n v="122411043.912"/>
    <n v="9258772"/>
    <n v="14.348000000000001"/>
    <n v="-27.295000000000002"/>
    <n v="-33412071.568"/>
    <n v="68.006"/>
    <n v="7.5640000000000001"/>
    <m/>
    <m/>
    <m/>
    <n v="0"/>
    <n v="0"/>
    <n v="0"/>
    <n v="0"/>
    <n v="0"/>
    <n v="5376.0870000000004"/>
    <n v="122411043.912"/>
    <n v="9258772"/>
    <n v="14.348000000000001"/>
    <n v="-27.295000000000002"/>
    <n v="-33412071.568"/>
    <n v="68.006"/>
    <n v="7.5640000000000001"/>
    <s v="'31-03-2020"/>
    <n v="25826400"/>
  </r>
  <r>
    <x v="9"/>
    <s v="M8DS213"/>
    <x v="3"/>
    <s v="S213"/>
    <s v="JATIM"/>
    <x v="51"/>
    <x v="54"/>
    <n v="120000000"/>
    <n v="0"/>
    <n v="120000000"/>
    <n v="4310.83"/>
    <n v="101002679.553"/>
    <n v="213678"/>
    <n v="11.986000000000001"/>
    <n v="34.299999999999997"/>
    <n v="34643595.472999997"/>
    <n v="84.168999999999997"/>
    <n v="0.21199999999999999"/>
    <m/>
    <m/>
    <m/>
    <n v="0"/>
    <n v="0"/>
    <n v="0"/>
    <n v="0"/>
    <n v="0"/>
    <n v="4310.83"/>
    <n v="101002679.553"/>
    <n v="213678"/>
    <n v="11.986000000000001"/>
    <n v="34.299999999999997"/>
    <n v="34643595.472999997"/>
    <n v="84.168999999999997"/>
    <n v="0.21199999999999999"/>
    <s v="'31-03-2020"/>
    <n v="14383200"/>
  </r>
  <r>
    <x v="9"/>
    <s v="M8DS216"/>
    <x v="2"/>
    <s v="S216"/>
    <s v="JATIM"/>
    <x v="52"/>
    <x v="55"/>
    <n v="100000000"/>
    <n v="0"/>
    <n v="100000000"/>
    <n v="4059.21"/>
    <n v="81005688.268999994"/>
    <n v="6829978"/>
    <n v="14.064"/>
    <n v="21.08"/>
    <n v="17075824.009"/>
    <n v="81.006"/>
    <n v="8.4309999999999992"/>
    <m/>
    <m/>
    <m/>
    <n v="0"/>
    <n v="0"/>
    <n v="0"/>
    <n v="0"/>
    <n v="0"/>
    <n v="4059.21"/>
    <n v="81005688.268999994"/>
    <n v="6829978"/>
    <n v="14.064"/>
    <n v="21.08"/>
    <n v="17075824.009"/>
    <n v="81.006"/>
    <n v="8.4309999999999992"/>
    <s v="'31-03-2020"/>
    <n v="14064000"/>
  </r>
  <r>
    <x v="9"/>
    <s v="M8DS220"/>
    <x v="3"/>
    <s v="S220"/>
    <s v="BALI"/>
    <x v="53"/>
    <x v="56"/>
    <n v="290000000"/>
    <n v="0"/>
    <n v="290000000"/>
    <n v="8133.7920000000004"/>
    <n v="166773075.82300001"/>
    <n v="686094"/>
    <n v="13.531000000000001"/>
    <n v="23.346"/>
    <n v="38934511.603"/>
    <n v="57.508000000000003"/>
    <n v="0.41099999999999998"/>
    <m/>
    <m/>
    <m/>
    <n v="0"/>
    <n v="0"/>
    <n v="0"/>
    <n v="0"/>
    <n v="0"/>
    <n v="8133.7920000000004"/>
    <n v="166773075.82300001"/>
    <n v="686094"/>
    <n v="13.531000000000001"/>
    <n v="23.346"/>
    <n v="38934511.603"/>
    <n v="57.508000000000003"/>
    <n v="0.41099999999999998"/>
    <s v="'31-03-2020"/>
    <n v="39239900"/>
  </r>
  <r>
    <x v="9"/>
    <s v="M8DS221"/>
    <x v="3"/>
    <s v="S221"/>
    <s v="SUMATERA"/>
    <x v="54"/>
    <x v="57"/>
    <n v="210000000"/>
    <n v="0"/>
    <n v="210000000"/>
    <n v="11112.302"/>
    <n v="161398819"/>
    <n v="517334"/>
    <n v="11.952"/>
    <n v="19.350999999999999"/>
    <n v="31231778.050000001"/>
    <n v="76.856999999999999"/>
    <n v="0.32100000000000001"/>
    <m/>
    <m/>
    <m/>
    <n v="0"/>
    <n v="0"/>
    <n v="0"/>
    <n v="0"/>
    <n v="0"/>
    <n v="11112.302"/>
    <n v="161398819"/>
    <n v="517334"/>
    <n v="11.952"/>
    <n v="19.350999999999999"/>
    <n v="31231778.050000001"/>
    <n v="76.856999999999999"/>
    <n v="0.32100000000000001"/>
    <s v="'31-03-2020"/>
    <n v="25099200"/>
  </r>
  <r>
    <x v="9"/>
    <s v="M8DS223"/>
    <x v="3"/>
    <s v="S223"/>
    <s v="JATIM"/>
    <x v="55"/>
    <x v="58"/>
    <n v="104500000"/>
    <n v="0"/>
    <n v="104500000"/>
    <n v="2710.0880000000002"/>
    <n v="54262265.906999998"/>
    <n v="263371"/>
    <n v="14.22"/>
    <n v="28.460999999999999"/>
    <n v="15443849.317"/>
    <n v="51.926000000000002"/>
    <n v="0.48499999999999999"/>
    <m/>
    <m/>
    <m/>
    <n v="0"/>
    <n v="0"/>
    <n v="0"/>
    <n v="0"/>
    <n v="0"/>
    <n v="2710.0880000000002"/>
    <n v="54262265.906999998"/>
    <n v="263371"/>
    <n v="14.22"/>
    <n v="28.460999999999999"/>
    <n v="15443849.317"/>
    <n v="51.926000000000002"/>
    <n v="0.48499999999999999"/>
    <s v="'30-03-2020"/>
    <n v="14859900"/>
  </r>
  <r>
    <x v="9"/>
    <s v="M8DS226"/>
    <x v="3"/>
    <s v="S226"/>
    <s v="SUMATERA"/>
    <x v="56"/>
    <x v="59"/>
    <n v="90000000"/>
    <n v="0"/>
    <n v="90000000"/>
    <n v="3694.5619999999999"/>
    <n v="83096290.275999993"/>
    <n v="6090550"/>
    <n v="12.837"/>
    <n v="15.787000000000001"/>
    <n v="13118078.206"/>
    <n v="92.328999999999994"/>
    <n v="7.33"/>
    <m/>
    <m/>
    <m/>
    <n v="0"/>
    <n v="0"/>
    <n v="0"/>
    <n v="0"/>
    <n v="0"/>
    <n v="3694.5619999999999"/>
    <n v="83096290.275999993"/>
    <n v="6090550"/>
    <n v="12.837"/>
    <n v="15.787000000000001"/>
    <n v="13118078.206"/>
    <n v="92.328999999999994"/>
    <n v="7.33"/>
    <s v="'30-03-2020"/>
    <n v="11553300"/>
  </r>
  <r>
    <x v="9"/>
    <s v="M8DS227"/>
    <x v="2"/>
    <s v="S227"/>
    <s v="JATIM"/>
    <x v="57"/>
    <x v="60"/>
    <n v="140000000"/>
    <n v="0"/>
    <n v="140000000"/>
    <n v="4841.8050000000003"/>
    <n v="107973234.543"/>
    <n v="1045352"/>
    <n v="13.292999999999999"/>
    <n v="25.808"/>
    <n v="27866190.072999999"/>
    <n v="77.123999999999995"/>
    <n v="0.96799999999999997"/>
    <m/>
    <m/>
    <m/>
    <n v="0"/>
    <n v="0"/>
    <n v="0"/>
    <n v="0"/>
    <n v="0"/>
    <n v="4841.8050000000003"/>
    <n v="107973234.543"/>
    <n v="1045352"/>
    <n v="13.292999999999999"/>
    <n v="25.808"/>
    <n v="27866190.072999999"/>
    <n v="77.123999999999995"/>
    <n v="0.96799999999999997"/>
    <s v="'31-03-2020"/>
    <n v="18610200"/>
  </r>
  <r>
    <x v="9"/>
    <s v="M8DS229"/>
    <x v="3"/>
    <s v="S229"/>
    <s v="BALI"/>
    <x v="58"/>
    <x v="61"/>
    <n v="60000000"/>
    <n v="0"/>
    <n v="60000000"/>
    <n v="1366.4480000000001"/>
    <n v="27087062.546"/>
    <n v="122517"/>
    <n v="13.923"/>
    <n v="30.959"/>
    <n v="8385908.6859999998"/>
    <n v="45.145000000000003"/>
    <n v="0.45200000000000001"/>
    <m/>
    <m/>
    <m/>
    <n v="0"/>
    <n v="0"/>
    <n v="0"/>
    <n v="0"/>
    <n v="0"/>
    <n v="1366.4480000000001"/>
    <n v="27087062.546"/>
    <n v="122517"/>
    <n v="13.923"/>
    <n v="30.959"/>
    <n v="8385908.6859999998"/>
    <n v="45.145000000000003"/>
    <n v="0.45200000000000001"/>
    <s v="'24-03-2020"/>
    <n v="8353800"/>
  </r>
  <r>
    <x v="9"/>
    <s v="M8DS230"/>
    <x v="3"/>
    <s v="S230"/>
    <s v="SUMATERA"/>
    <x v="59"/>
    <x v="62"/>
    <n v="300000000"/>
    <n v="0"/>
    <n v="300000000"/>
    <n v="13462.022000000001"/>
    <n v="352272116"/>
    <n v="659485"/>
    <n v="12.398999999999999"/>
    <n v="23.541"/>
    <n v="82929792.549999997"/>
    <n v="117.42400000000001"/>
    <n v="0.187"/>
    <m/>
    <m/>
    <m/>
    <n v="0"/>
    <n v="0"/>
    <n v="0"/>
    <n v="0"/>
    <n v="0"/>
    <n v="13462.022000000001"/>
    <n v="352272116"/>
    <n v="659485"/>
    <n v="12.398999999999999"/>
    <n v="23.541"/>
    <n v="82929792.549999997"/>
    <n v="117.42400000000001"/>
    <n v="0.187"/>
    <s v="'31-03-2020"/>
    <n v="37196999.999999993"/>
  </r>
  <r>
    <x v="9"/>
    <e v="#N/A"/>
    <x v="0"/>
    <e v="#N/A"/>
    <e v="#N/A"/>
    <x v="0"/>
    <x v="40"/>
    <n v="5869000000"/>
    <n v="0"/>
    <n v="5869000000"/>
    <n v="202387.80699999901"/>
    <n v="4567011425.2939997"/>
    <n v="42795813"/>
    <n v="14.387"/>
    <n v="28.643999999999998"/>
    <n v="1308163738.984"/>
    <n v="77.816000000000003"/>
    <n v="0.93700000000000006"/>
    <n v="0"/>
    <n v="0"/>
    <n v="0"/>
    <n v="0"/>
    <n v="0"/>
    <n v="0"/>
    <n v="0"/>
    <n v="0"/>
    <n v="202387.80699999901"/>
    <n v="4567011425.2939997"/>
    <n v="42795813"/>
    <n v="14.387"/>
    <n v="28.643999999999998"/>
    <n v="1308163738.984"/>
    <n v="77.816000000000003"/>
    <n v="0.93700000000000006"/>
    <m/>
    <n v="844373030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e v="#N/A"/>
    <x v="0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9"/>
    <s v="M8DO041"/>
    <x v="2"/>
    <s v="O041"/>
    <s v="SUMATERA"/>
    <x v="60"/>
    <x v="64"/>
    <n v="250000000"/>
    <n v="0"/>
    <n v="250000000"/>
    <n v="7696.4669999999996"/>
    <n v="146660433.09599999"/>
    <n v="702877"/>
    <n v="13.956"/>
    <n v="28.795000000000002"/>
    <n v="42231210.486000001"/>
    <n v="58.664000000000001"/>
    <n v="0.47899999999999998"/>
    <m/>
    <m/>
    <m/>
    <n v="0"/>
    <n v="0"/>
    <n v="0"/>
    <n v="0"/>
    <n v="0"/>
    <n v="7696.4669999999996"/>
    <n v="146660433.09599999"/>
    <n v="702877"/>
    <n v="13.956"/>
    <n v="28.795000000000002"/>
    <n v="42231210.486000001"/>
    <n v="58.664000000000001"/>
    <n v="0.47899999999999998"/>
    <s v="'31-03-2020"/>
    <n v="34890000"/>
  </r>
  <r>
    <x v="9"/>
    <s v="M8DRS66"/>
    <x v="2"/>
    <s v="RS66"/>
    <s v="SUMATERA"/>
    <x v="61"/>
    <x v="65"/>
    <n v="800000000"/>
    <n v="0"/>
    <n v="800000000"/>
    <n v="29474.007000000001"/>
    <n v="479021389.55299997"/>
    <n v="1269455"/>
    <n v="13.625"/>
    <n v="31.285"/>
    <n v="149863182.20300001"/>
    <n v="59.878"/>
    <n v="0.26500000000000001"/>
    <m/>
    <m/>
    <m/>
    <n v="0"/>
    <n v="0"/>
    <n v="0"/>
    <n v="0"/>
    <n v="0"/>
    <n v="29474.007000000001"/>
    <n v="479021389.55299997"/>
    <n v="1269455"/>
    <n v="13.625"/>
    <n v="31.285"/>
    <n v="149863182.20300001"/>
    <n v="59.878"/>
    <n v="0.26500000000000001"/>
    <s v="'31-03-2020"/>
    <n v="109000000"/>
  </r>
  <r>
    <x v="9"/>
    <s v="M8DRS91"/>
    <x v="3"/>
    <s v="RS91"/>
    <s v="PAPUA"/>
    <x v="62"/>
    <x v="66"/>
    <n v="360000000"/>
    <n v="0"/>
    <n v="360000000"/>
    <n v="9346.5550000000003"/>
    <n v="201697481.63800001"/>
    <n v="2027092"/>
    <n v="16.52"/>
    <n v="30.411000000000001"/>
    <n v="61338607.868000001"/>
    <n v="56.027000000000001"/>
    <n v="1.0049999999999999"/>
    <m/>
    <m/>
    <m/>
    <n v="0"/>
    <n v="0"/>
    <n v="0"/>
    <n v="0"/>
    <n v="0"/>
    <n v="9346.5550000000003"/>
    <n v="201697481.63800001"/>
    <n v="2027092"/>
    <n v="16.52"/>
    <n v="30.411000000000001"/>
    <n v="61338607.868000001"/>
    <n v="56.027000000000001"/>
    <n v="1.0049999999999999"/>
    <s v="'31-03-2020"/>
    <n v="59472000"/>
  </r>
  <r>
    <x v="9"/>
    <s v="M8DRS94"/>
    <x v="2"/>
    <s v="RS94"/>
    <s v="KALIMANTAN"/>
    <x v="63"/>
    <x v="67"/>
    <n v="100000000"/>
    <n v="0"/>
    <n v="100000000"/>
    <n v="3838.2739999999999"/>
    <n v="86387614.998999998"/>
    <n v="277788"/>
    <n v="15.552"/>
    <n v="22.423999999999999"/>
    <n v="19371742.559"/>
    <n v="86.388000000000005"/>
    <n v="0.32200000000000001"/>
    <m/>
    <m/>
    <m/>
    <n v="0"/>
    <n v="0"/>
    <n v="0"/>
    <n v="0"/>
    <n v="0"/>
    <n v="3838.2739999999999"/>
    <n v="86387614.998999998"/>
    <n v="277788"/>
    <n v="15.552"/>
    <n v="22.423999999999999"/>
    <n v="19371742.559"/>
    <n v="86.388000000000005"/>
    <n v="0.32200000000000001"/>
    <s v="'31-03-2020"/>
    <n v="15552000"/>
  </r>
  <r>
    <x v="9"/>
    <s v="M8DS045"/>
    <x v="3"/>
    <s v="S045"/>
    <s v="SUMATERA"/>
    <x v="64"/>
    <x v="68"/>
    <n v="250000000"/>
    <n v="0"/>
    <n v="250000000"/>
    <n v="4952.8999999999996"/>
    <n v="95466123.814999998"/>
    <n v="580274"/>
    <n v="13.974"/>
    <n v="30.466000000000001"/>
    <n v="29084329.914999999"/>
    <n v="38.186"/>
    <n v="0.60799999999999998"/>
    <m/>
    <m/>
    <m/>
    <n v="0"/>
    <n v="0"/>
    <n v="0"/>
    <n v="0"/>
    <n v="0"/>
    <n v="4952.8999999999996"/>
    <n v="95466123.814999998"/>
    <n v="580274"/>
    <n v="13.974"/>
    <n v="30.466000000000001"/>
    <n v="29084329.914999999"/>
    <n v="38.186"/>
    <n v="0.60799999999999998"/>
    <s v="'31-03-2020"/>
    <n v="34935000"/>
  </r>
  <r>
    <x v="9"/>
    <s v="M8DS048"/>
    <x v="3"/>
    <s v="S048"/>
    <s v="SUMATERA"/>
    <x v="65"/>
    <x v="69"/>
    <n v="80000000"/>
    <n v="0"/>
    <n v="80000000"/>
    <n v="2259.4839999999999"/>
    <n v="42683549.265000001"/>
    <n v="295762"/>
    <n v="15.287000000000001"/>
    <n v="19.645"/>
    <n v="8385218.0250000004"/>
    <n v="53.353999999999999"/>
    <n v="0.69299999999999995"/>
    <m/>
    <m/>
    <m/>
    <n v="0"/>
    <n v="0"/>
    <n v="0"/>
    <n v="0"/>
    <n v="0"/>
    <n v="2259.4839999999999"/>
    <n v="42683549.265000001"/>
    <n v="295762"/>
    <n v="15.287000000000001"/>
    <n v="19.645"/>
    <n v="8385218.0250000004"/>
    <n v="53.353999999999999"/>
    <n v="0.69299999999999995"/>
    <s v="'30-03-2020"/>
    <n v="12229600"/>
  </r>
  <r>
    <x v="9"/>
    <s v="M8DS051"/>
    <x v="3"/>
    <s v="S051"/>
    <s v="KALIMANTAN"/>
    <x v="66"/>
    <x v="70"/>
    <n v="160000000"/>
    <n v="0"/>
    <n v="160000000"/>
    <n v="3852.1210000000001"/>
    <n v="100602262.542"/>
    <n v="3628880"/>
    <n v="16.091000000000001"/>
    <n v="27.550999999999998"/>
    <n v="27716787.671999998"/>
    <n v="62.875999999999998"/>
    <n v="3.6070000000000002"/>
    <m/>
    <m/>
    <m/>
    <n v="0"/>
    <n v="0"/>
    <n v="0"/>
    <n v="0"/>
    <n v="0"/>
    <n v="3852.1210000000001"/>
    <n v="100602262.542"/>
    <n v="3628880"/>
    <n v="16.091000000000001"/>
    <n v="27.550999999999998"/>
    <n v="27716787.671999998"/>
    <n v="62.875999999999998"/>
    <n v="3.6070000000000002"/>
    <s v="'31-03-2020"/>
    <n v="25745600"/>
  </r>
  <r>
    <x v="9"/>
    <s v="M8DS052"/>
    <x v="3"/>
    <s v="S052"/>
    <s v="BANGKA"/>
    <x v="67"/>
    <x v="71"/>
    <n v="100000000"/>
    <n v="0"/>
    <n v="100000000"/>
    <n v="2613.0929999999998"/>
    <n v="56235719.094999999"/>
    <n v="86224"/>
    <n v="13.339"/>
    <n v="19.54"/>
    <n v="10988367.705"/>
    <n v="56.235999999999997"/>
    <n v="0.153"/>
    <m/>
    <m/>
    <m/>
    <n v="0"/>
    <n v="0"/>
    <n v="0"/>
    <n v="0"/>
    <n v="0"/>
    <n v="2613.0929999999998"/>
    <n v="56235719.094999999"/>
    <n v="86224"/>
    <n v="13.339"/>
    <n v="19.54"/>
    <n v="10988367.705"/>
    <n v="56.235999999999997"/>
    <n v="0.153"/>
    <s v="'31-03-2020"/>
    <n v="13339000"/>
  </r>
  <r>
    <x v="9"/>
    <s v="M8DS055"/>
    <x v="3"/>
    <s v="S055"/>
    <s v="KALIMANTAN"/>
    <x v="68"/>
    <x v="72"/>
    <n v="20000000"/>
    <n v="0"/>
    <n v="20000000"/>
    <n v="796.23"/>
    <n v="7580630.0020000003"/>
    <n v="13545"/>
    <n v="24.722999999999999"/>
    <n v="26.181999999999999"/>
    <n v="1984758.5619999999"/>
    <n v="37.902999999999999"/>
    <n v="0.17899999999999999"/>
    <m/>
    <m/>
    <m/>
    <n v="0"/>
    <n v="0"/>
    <n v="0"/>
    <n v="0"/>
    <n v="0"/>
    <n v="796.23"/>
    <n v="7580630.0020000003"/>
    <n v="13545"/>
    <n v="24.722999999999999"/>
    <n v="26.181999999999999"/>
    <n v="1984758.5619999999"/>
    <n v="37.902999999999999"/>
    <n v="0.17899999999999999"/>
    <s v="'29-03-2020"/>
    <n v="4944600"/>
  </r>
  <r>
    <x v="9"/>
    <s v="M8DS058"/>
    <x v="3"/>
    <s v="S058"/>
    <s v="SUMATERA"/>
    <x v="69"/>
    <x v="73"/>
    <n v="105500000"/>
    <n v="0"/>
    <n v="105500000"/>
    <n v="2491.413"/>
    <n v="38914625.185000002"/>
    <n v="912146"/>
    <n v="13.092000000000001"/>
    <n v="-11.693"/>
    <n v="-4550286.3250000002"/>
    <n v="36.886000000000003"/>
    <n v="2.3439999999999999"/>
    <m/>
    <m/>
    <m/>
    <n v="0"/>
    <n v="0"/>
    <n v="0"/>
    <n v="0"/>
    <n v="0"/>
    <n v="2491.413"/>
    <n v="38914625.185000002"/>
    <n v="912146"/>
    <n v="13.092000000000001"/>
    <n v="-11.693"/>
    <n v="-4550286.3250000002"/>
    <n v="36.886000000000003"/>
    <n v="2.3439999999999999"/>
    <s v="'30-03-2020"/>
    <n v="13812060"/>
  </r>
  <r>
    <x v="9"/>
    <s v="M8DS060"/>
    <x v="3"/>
    <s v="S060"/>
    <s v="KALIMANTAN"/>
    <x v="70"/>
    <x v="74"/>
    <n v="65200000"/>
    <n v="0"/>
    <n v="65200000"/>
    <n v="3311.7220000000002"/>
    <n v="72514606.089000002"/>
    <n v="1861637"/>
    <n v="13.566000000000001"/>
    <n v="24.277999999999999"/>
    <n v="17604774.949000001"/>
    <n v="111.21899999999999"/>
    <n v="2.5670000000000002"/>
    <m/>
    <m/>
    <m/>
    <n v="0"/>
    <n v="0"/>
    <n v="0"/>
    <n v="0"/>
    <n v="0"/>
    <n v="3311.7220000000002"/>
    <n v="72514606.089000002"/>
    <n v="1861637"/>
    <n v="13.566000000000001"/>
    <n v="24.277999999999999"/>
    <n v="17604774.949000001"/>
    <n v="111.21899999999999"/>
    <n v="2.5670000000000002"/>
    <s v="'31-03-2020"/>
    <n v="8845032"/>
  </r>
  <r>
    <x v="9"/>
    <s v="M8DS062"/>
    <x v="3"/>
    <s v="S062"/>
    <s v="SUMATERA"/>
    <x v="71"/>
    <x v="75"/>
    <n v="60000000"/>
    <n v="0"/>
    <n v="60000000"/>
    <n v="2148.1779999999999"/>
    <n v="28332507.182999998"/>
    <n v="1037624"/>
    <n v="13.862"/>
    <n v="23.555"/>
    <n v="6673833.443"/>
    <n v="47.220999999999997"/>
    <n v="3.6619999999999999"/>
    <m/>
    <m/>
    <m/>
    <n v="0"/>
    <n v="0"/>
    <n v="0"/>
    <n v="0"/>
    <n v="0"/>
    <n v="2148.1779999999999"/>
    <n v="28332507.182999998"/>
    <n v="1037624"/>
    <n v="13.862"/>
    <n v="23.555"/>
    <n v="6673833.443"/>
    <n v="47.220999999999997"/>
    <n v="3.6619999999999999"/>
    <s v="'30-03-2020"/>
    <n v="8317200"/>
  </r>
  <r>
    <x v="9"/>
    <s v="M8DS063"/>
    <x v="3"/>
    <s v="S063"/>
    <s v="KALIMANTAN"/>
    <x v="72"/>
    <x v="76"/>
    <n v="35000000"/>
    <n v="0"/>
    <n v="35000000"/>
    <n v="1640.258"/>
    <n v="30186124.088"/>
    <n v="221491"/>
    <n v="12.948"/>
    <n v="28.22"/>
    <n v="8518393.9179999996"/>
    <n v="86.245999999999995"/>
    <n v="0.73399999999999999"/>
    <m/>
    <m/>
    <m/>
    <n v="0"/>
    <n v="0"/>
    <n v="0"/>
    <n v="0"/>
    <n v="0"/>
    <n v="1640.258"/>
    <n v="30186124.088"/>
    <n v="221491"/>
    <n v="12.948"/>
    <n v="28.22"/>
    <n v="8518393.9179999996"/>
    <n v="86.245999999999995"/>
    <n v="0.73399999999999999"/>
    <s v="'31-03-2020"/>
    <n v="4531800"/>
  </r>
  <r>
    <x v="9"/>
    <s v="M8DS077"/>
    <x v="3"/>
    <s v="S077"/>
    <s v="SUMATERA"/>
    <x v="73"/>
    <x v="77"/>
    <n v="130000000"/>
    <n v="0"/>
    <n v="130000000"/>
    <n v="3103.9850000000001"/>
    <n v="60823181.905000001"/>
    <n v="3478495"/>
    <n v="14.361000000000001"/>
    <n v="24.207000000000001"/>
    <n v="14723408.435000001"/>
    <n v="46.786999999999999"/>
    <n v="5.7190000000000003"/>
    <m/>
    <m/>
    <m/>
    <n v="0"/>
    <n v="0"/>
    <n v="0"/>
    <n v="0"/>
    <n v="0"/>
    <n v="3103.9850000000001"/>
    <n v="60823181.905000001"/>
    <n v="3478495"/>
    <n v="14.361000000000001"/>
    <n v="24.207000000000001"/>
    <n v="14723408.435000001"/>
    <n v="46.786999999999999"/>
    <n v="5.7190000000000003"/>
    <s v="'30-03-2020"/>
    <n v="18669300"/>
  </r>
  <r>
    <x v="9"/>
    <s v="M8DS079"/>
    <x v="2"/>
    <s v="S079"/>
    <s v="SULAWESI"/>
    <x v="74"/>
    <x v="78"/>
    <n v="210000000"/>
    <n v="0"/>
    <n v="210000000"/>
    <n v="5792.5730000000003"/>
    <n v="123533300.638"/>
    <n v="838541"/>
    <n v="13.954000000000001"/>
    <n v="36.377000000000002"/>
    <n v="44938020.267999999"/>
    <n v="58.825000000000003"/>
    <n v="0.67900000000000005"/>
    <m/>
    <m/>
    <m/>
    <n v="0"/>
    <n v="0"/>
    <n v="0"/>
    <n v="0"/>
    <n v="0"/>
    <n v="5792.5730000000003"/>
    <n v="123533300.638"/>
    <n v="838541"/>
    <n v="13.954000000000001"/>
    <n v="36.377000000000002"/>
    <n v="44938020.267999999"/>
    <n v="58.825000000000003"/>
    <n v="0.67900000000000005"/>
    <s v="'28-03-2020"/>
    <n v="29303400"/>
  </r>
  <r>
    <x v="9"/>
    <s v="M8DS080"/>
    <x v="3"/>
    <s v="S080"/>
    <s v="SUMATERA"/>
    <x v="75"/>
    <x v="79"/>
    <n v="170000000"/>
    <n v="0"/>
    <n v="170000000"/>
    <n v="5228.7690000000002"/>
    <n v="108961571.45"/>
    <n v="762204"/>
    <n v="14.718999999999999"/>
    <n v="33.659999999999997"/>
    <n v="36676655.770000003"/>
    <n v="64.094999999999999"/>
    <n v="0.7"/>
    <m/>
    <m/>
    <m/>
    <n v="0"/>
    <n v="0"/>
    <n v="0"/>
    <n v="0"/>
    <n v="0"/>
    <n v="5228.7690000000002"/>
    <n v="108961571.45"/>
    <n v="762204"/>
    <n v="14.718999999999999"/>
    <n v="33.659999999999997"/>
    <n v="36676655.770000003"/>
    <n v="64.094999999999999"/>
    <n v="0.7"/>
    <s v="'31-03-2020"/>
    <n v="25022300"/>
  </r>
  <r>
    <x v="9"/>
    <s v="M8DS081"/>
    <x v="3"/>
    <s v="S081"/>
    <s v="KALIMANTAN"/>
    <x v="76"/>
    <x v="80"/>
    <n v="250000000"/>
    <n v="10000000"/>
    <n v="260000000"/>
    <n v="6103.8159999999998"/>
    <n v="129125673.369"/>
    <n v="759150"/>
    <n v="16.423999999999999"/>
    <n v="-4.1390000000000002"/>
    <n v="-5344517.8509999998"/>
    <n v="51.65"/>
    <n v="0.58799999999999997"/>
    <m/>
    <m/>
    <m/>
    <n v="13.881"/>
    <n v="0"/>
    <n v="0"/>
    <n v="0"/>
    <n v="0"/>
    <n v="6103.8159999999998"/>
    <n v="129125673.369"/>
    <n v="759150"/>
    <n v="16.326000000000001"/>
    <n v="-4.1390000000000002"/>
    <n v="-5344517.8509999998"/>
    <n v="49.664000000000001"/>
    <n v="0.58799999999999997"/>
    <s v="'31-03-2020"/>
    <n v="42447600"/>
  </r>
  <r>
    <x v="9"/>
    <s v="M8DS086"/>
    <x v="3"/>
    <s v="S086"/>
    <s v="SUMATERA"/>
    <x v="77"/>
    <x v="81"/>
    <n v="160000000"/>
    <n v="0"/>
    <n v="160000000"/>
    <n v="4639.817"/>
    <n v="91256448.726999998"/>
    <n v="517479"/>
    <n v="14.678000000000001"/>
    <n v="27.745999999999999"/>
    <n v="25320330.107000001"/>
    <n v="57.034999999999997"/>
    <n v="0.56699999999999995"/>
    <m/>
    <m/>
    <m/>
    <n v="0"/>
    <n v="0"/>
    <n v="0"/>
    <n v="0"/>
    <n v="0"/>
    <n v="4639.817"/>
    <n v="91256448.726999998"/>
    <n v="517479"/>
    <n v="14.678000000000001"/>
    <n v="27.745999999999999"/>
    <n v="25320330.107000001"/>
    <n v="57.034999999999997"/>
    <n v="0.56699999999999995"/>
    <s v="'30-03-2020"/>
    <n v="23484800"/>
  </r>
  <r>
    <x v="9"/>
    <s v="M8DS088"/>
    <x v="3"/>
    <s v="S088"/>
    <s v="SUMATERA"/>
    <x v="78"/>
    <x v="82"/>
    <n v="50000000"/>
    <n v="0"/>
    <n v="50000000"/>
    <n v="1292.925"/>
    <n v="21174822.728999998"/>
    <n v="293856"/>
    <n v="13.983000000000001"/>
    <n v="-10.201000000000001"/>
    <n v="-2160149.4610000001"/>
    <n v="42.35"/>
    <n v="1.3879999999999999"/>
    <m/>
    <m/>
    <m/>
    <n v="0"/>
    <n v="0"/>
    <n v="0"/>
    <n v="0"/>
    <n v="0"/>
    <n v="1292.925"/>
    <n v="21174822.728999998"/>
    <n v="293856"/>
    <n v="13.983000000000001"/>
    <n v="-10.201000000000001"/>
    <n v="-2160149.4610000001"/>
    <n v="42.35"/>
    <n v="1.3879999999999999"/>
    <s v="'26-03-2020"/>
    <n v="6991500"/>
  </r>
  <r>
    <x v="9"/>
    <s v="M8DS089"/>
    <x v="3"/>
    <s v="S089"/>
    <s v="SUMATERA"/>
    <x v="79"/>
    <x v="83"/>
    <n v="73200000"/>
    <n v="0"/>
    <n v="73200000"/>
    <n v="2230.5210000000002"/>
    <n v="37892556.903999999"/>
    <n v="1489563"/>
    <n v="14.933"/>
    <n v="46.624000000000002"/>
    <n v="17667196.294"/>
    <n v="51.765999999999998"/>
    <n v="3.931"/>
    <m/>
    <m/>
    <m/>
    <n v="0"/>
    <n v="0"/>
    <n v="0"/>
    <n v="0"/>
    <n v="0"/>
    <n v="2230.5210000000002"/>
    <n v="37892556.903999999"/>
    <n v="1489563"/>
    <n v="14.933"/>
    <n v="46.624000000000002"/>
    <n v="17667196.294"/>
    <n v="51.765999999999998"/>
    <n v="3.931"/>
    <s v="'30-03-2020"/>
    <n v="10930956"/>
  </r>
  <r>
    <x v="9"/>
    <s v="M8DS090"/>
    <x v="3"/>
    <s v="S090"/>
    <s v="SUMATERA"/>
    <x v="80"/>
    <x v="84"/>
    <n v="100000000"/>
    <n v="0"/>
    <n v="100000000"/>
    <n v="1775.258"/>
    <n v="45438366.174000002"/>
    <n v="203402"/>
    <n v="15.269"/>
    <n v="-808.67200000000003"/>
    <n v="-367447482.16600001"/>
    <n v="45.438000000000002"/>
    <n v="0.44800000000000001"/>
    <m/>
    <m/>
    <m/>
    <n v="0"/>
    <n v="0"/>
    <n v="0"/>
    <n v="0"/>
    <n v="0"/>
    <n v="1775.258"/>
    <n v="45438366.174000002"/>
    <n v="203402"/>
    <n v="15.269"/>
    <n v="-808.67200000000003"/>
    <n v="-367447482.16600001"/>
    <n v="45.438000000000002"/>
    <n v="0.44800000000000001"/>
    <s v="'26-03-2020"/>
    <n v="15269000"/>
  </r>
  <r>
    <x v="9"/>
    <s v="M8DS101"/>
    <x v="3"/>
    <s v="S101"/>
    <s v="SUMATERA"/>
    <x v="81"/>
    <x v="85"/>
    <n v="170000000"/>
    <n v="0"/>
    <n v="170000000"/>
    <n v="4350.1239999999998"/>
    <n v="86747985.174999997"/>
    <n v="322816"/>
    <n v="12.49"/>
    <n v="-212.80199999999999"/>
    <n v="-184601497.02500001"/>
    <n v="51.027999999999999"/>
    <n v="0.372"/>
    <m/>
    <m/>
    <m/>
    <n v="0"/>
    <n v="0"/>
    <n v="0"/>
    <n v="0"/>
    <n v="0"/>
    <n v="4350.1239999999998"/>
    <n v="86747985.174999997"/>
    <n v="322816"/>
    <n v="12.49"/>
    <n v="-212.80199999999999"/>
    <n v="-184601497.02500001"/>
    <n v="51.027999999999999"/>
    <n v="0.372"/>
    <s v="'31-03-2020"/>
    <n v="21233000"/>
  </r>
  <r>
    <x v="9"/>
    <s v="M8DS103"/>
    <x v="3"/>
    <s v="S103"/>
    <s v="PAPUA"/>
    <x v="82"/>
    <x v="86"/>
    <n v="210000000"/>
    <n v="0"/>
    <n v="210000000"/>
    <n v="10395.706"/>
    <n v="140517852.27500001"/>
    <n v="134064"/>
    <n v="17.61"/>
    <n v="32.255000000000003"/>
    <n v="45323332.674999997"/>
    <n v="66.912999999999997"/>
    <n v="9.5000000000000001E-2"/>
    <m/>
    <m/>
    <m/>
    <n v="0"/>
    <n v="0"/>
    <n v="0"/>
    <n v="0"/>
    <n v="0"/>
    <n v="10395.706"/>
    <n v="140517852.27500001"/>
    <n v="134064"/>
    <n v="17.61"/>
    <n v="32.255000000000003"/>
    <n v="45323332.674999997"/>
    <n v="66.912999999999997"/>
    <n v="9.5000000000000001E-2"/>
    <s v="'31-03-2020"/>
    <n v="36981000"/>
  </r>
  <r>
    <x v="9"/>
    <e v="#N/A"/>
    <x v="0"/>
    <e v="#N/A"/>
    <e v="#N/A"/>
    <x v="0"/>
    <x v="40"/>
    <n v="3908900000"/>
    <n v="10000000"/>
    <n v="3918900000"/>
    <n v="119334.196"/>
    <n v="2231754825.8959999"/>
    <n v="21714365"/>
    <n v="14.699"/>
    <n v="0.193"/>
    <n v="4306218.0259999996"/>
    <n v="57.094000000000001"/>
    <n v="0.97299999999999998"/>
    <n v="0"/>
    <n v="0"/>
    <n v="0"/>
    <n v="13.881"/>
    <n v="0"/>
    <n v="0"/>
    <n v="0"/>
    <n v="0"/>
    <n v="119334.196"/>
    <n v="2231754825.8959999"/>
    <n v="21714365"/>
    <n v="14.696999999999999"/>
    <n v="0.193"/>
    <n v="4306218.0259999996"/>
    <n v="56.948999999999998"/>
    <n v="0.97299999999999998"/>
    <m/>
    <n v="575960733"/>
  </r>
  <r>
    <x v="9"/>
    <e v="#N/A"/>
    <x v="0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</r>
  <r>
    <x v="1"/>
    <m/>
    <x v="1"/>
    <m/>
    <m/>
    <x v="85"/>
    <x v="87"/>
    <n v="17500200000"/>
    <n v="10000000"/>
    <n v="17510200000"/>
    <n v="559026.478999999"/>
    <n v="12198515658.860001"/>
    <n v="110139099"/>
    <n v="13.997999999999999"/>
    <n v="0.48399999999999999"/>
    <n v="59031581.530000001"/>
    <n v="69.704999999999998"/>
    <n v="0.90300000000000002"/>
    <n v="1673"/>
    <n v="13388500"/>
    <n v="0"/>
    <n v="13.881"/>
    <n v="25"/>
    <n v="3347125"/>
    <n v="133.88499999999999"/>
    <n v="0"/>
    <n v="560699.478999999"/>
    <n v="12211904158.860001"/>
    <n v="110139099"/>
    <n v="13.997999999999999"/>
    <n v="0.51100000000000001"/>
    <n v="62378706.530000001"/>
    <n v="69.742000000000004"/>
    <n v="0.90200000000000002"/>
    <m/>
    <m/>
  </r>
  <r>
    <x v="1"/>
    <m/>
    <x v="1"/>
    <m/>
    <m/>
    <x v="85"/>
    <x v="88"/>
    <n v="17500200000"/>
    <n v="10000000"/>
    <n v="17510200000"/>
    <n v="559026.47900000005"/>
    <n v="12198515658.860001"/>
    <n v="110139099"/>
    <n v="13.998419865430099"/>
    <n v="0.48392430014323001"/>
    <n v="59031581.530000597"/>
    <n v="69.705007136261301"/>
    <n v="0.90288935211559096"/>
    <n v="1673"/>
    <n v="13388500"/>
    <n v="0"/>
    <n v="13.8808367"/>
    <n v="25"/>
    <n v="3347125"/>
    <n v="133.88499999999999"/>
    <n v="0"/>
    <n v="560699.47900000005"/>
    <n v="12211904158.860001"/>
    <n v="110139099"/>
    <n v="13.9983527141894"/>
    <n v="0.51080245732802898"/>
    <n v="62378706.530000597"/>
    <n v="69.741660054482495"/>
    <n v="0.90189947093624701"/>
    <m/>
    <m/>
  </r>
  <r>
    <x v="1"/>
    <m/>
    <x v="1"/>
    <m/>
    <m/>
    <x v="8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43">
  <r>
    <x v="0"/>
    <m/>
    <e v="#N/A"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6ARS67"/>
    <s v="SPAR"/>
    <s v="RS67"/>
    <s v="JABAR"/>
    <x v="1"/>
    <x v="2"/>
    <n v="30000000"/>
    <n v="30000000"/>
    <n v="60000000"/>
    <n v="577"/>
    <n v="22392340.002"/>
    <n v="9061626"/>
    <n v="26.571999999999999"/>
    <n v="14.423999999999999"/>
    <n v="3229961.4019999998"/>
    <n v="74.641000000000005"/>
    <n v="40.468000000000004"/>
    <n v="79"/>
    <n v="10088363.636"/>
    <n v="4401901"/>
    <n v="26.571999999999999"/>
    <n v="23.332999999999998"/>
    <n v="2353908.6359999999"/>
    <n v="33.628"/>
    <n v="43.633000000000003"/>
    <n v="656"/>
    <n v="32480703.638"/>
    <n v="13463527"/>
    <n v="26.571999999999999"/>
    <n v="17.190999999999999"/>
    <n v="5583870.0379999997"/>
    <n v="54.134999999999998"/>
    <n v="41.451000000000001"/>
    <s v="'27-03-2020"/>
    <n v="15943200"/>
    <s v="GOLD"/>
  </r>
  <r>
    <x v="0"/>
    <s v="M6AS002"/>
    <s v="RAMAYANA"/>
    <s v="S002"/>
    <s v="JBDTBK"/>
    <x v="2"/>
    <x v="3"/>
    <n v="30000000"/>
    <n v="20000000"/>
    <n v="50000000"/>
    <n v="403"/>
    <n v="15408801.825999999"/>
    <n v="6811918"/>
    <n v="23.811"/>
    <n v="21.657"/>
    <n v="3337119.5759999999"/>
    <n v="51.363"/>
    <n v="44.207999999999998"/>
    <n v="33"/>
    <n v="3293300"/>
    <n v="1717570"/>
    <n v="23.811"/>
    <n v="20"/>
    <n v="658660.01"/>
    <n v="16.466999999999999"/>
    <n v="52.152999999999999"/>
    <n v="436"/>
    <n v="18702101.826000001"/>
    <n v="8529488"/>
    <n v="23.811"/>
    <n v="21.364999999999998"/>
    <n v="3995779.5860000001"/>
    <n v="37.404000000000003"/>
    <n v="45.606999999999999"/>
    <s v="'24-03-2020"/>
    <n v="11905500"/>
    <s v="GOLD"/>
  </r>
  <r>
    <x v="0"/>
    <s v="M6AS010"/>
    <s v="RAMAYANA"/>
    <s v="S010"/>
    <s v="JBDTBK"/>
    <x v="3"/>
    <x v="4"/>
    <n v="40000000"/>
    <n v="0"/>
    <n v="40000000"/>
    <n v="542"/>
    <n v="22180069.090999998"/>
    <n v="8322324"/>
    <n v="25.471"/>
    <n v="28.344999999999999"/>
    <n v="6286856.9309999999"/>
    <n v="55.45"/>
    <n v="37.521999999999998"/>
    <n v="136"/>
    <n v="3846090.909"/>
    <n v="1593800"/>
    <n v="0"/>
    <n v="22.151"/>
    <n v="851940.90899999999"/>
    <n v="0"/>
    <n v="41.439"/>
    <n v="678"/>
    <n v="26026160"/>
    <n v="9916124"/>
    <n v="25.471"/>
    <n v="27.428999999999998"/>
    <n v="7138797.8399999999"/>
    <n v="65.064999999999998"/>
    <n v="38.100999999999999"/>
    <s v="'31-03-2020"/>
    <n v="10188400"/>
    <s v="GOLD"/>
  </r>
  <r>
    <x v="0"/>
    <s v="M6AS011"/>
    <s v="RAMAYANA"/>
    <s v="S011"/>
    <s v="JBDTBK"/>
    <x v="4"/>
    <x v="5"/>
    <n v="30700000"/>
    <n v="0"/>
    <n v="30700000"/>
    <n v="554"/>
    <n v="20446816.366"/>
    <n v="8957102"/>
    <n v="28.085999999999999"/>
    <n v="22.608000000000001"/>
    <n v="4622654.4960000003"/>
    <n v="66.602000000000004"/>
    <n v="43.807000000000002"/>
    <m/>
    <m/>
    <m/>
    <n v="0"/>
    <n v="0"/>
    <n v="0"/>
    <n v="0"/>
    <n v="0"/>
    <n v="554"/>
    <n v="20446816.366"/>
    <n v="8957102"/>
    <n v="28.085999999999999"/>
    <n v="22.608000000000001"/>
    <n v="4622654.4960000003"/>
    <n v="66.602000000000004"/>
    <n v="43.807000000000002"/>
    <s v="'30-03-2020"/>
    <n v="8622402"/>
    <s v="GOLD"/>
  </r>
  <r>
    <x v="0"/>
    <s v="M6AS013"/>
    <s v="RAMAYANA"/>
    <s v="S013"/>
    <s v="JBDTBK"/>
    <x v="5"/>
    <x v="6"/>
    <n v="21000000"/>
    <n v="10500000"/>
    <n v="31500000"/>
    <n v="342"/>
    <n v="12133781.814999999"/>
    <n v="4802040"/>
    <n v="26.123999999999999"/>
    <n v="24.184000000000001"/>
    <n v="2934407.6949999998"/>
    <n v="57.78"/>
    <n v="39.576000000000001"/>
    <m/>
    <m/>
    <m/>
    <n v="26.123999999999999"/>
    <n v="0"/>
    <n v="0"/>
    <n v="0"/>
    <n v="0"/>
    <n v="342"/>
    <n v="12133781.814999999"/>
    <n v="4802040"/>
    <n v="26.123999999999999"/>
    <n v="24.184000000000001"/>
    <n v="2934407.6949999998"/>
    <n v="38.520000000000003"/>
    <n v="39.576000000000001"/>
    <s v="'30-03-2020"/>
    <n v="8229060"/>
    <s v="NORMAL"/>
  </r>
  <r>
    <x v="0"/>
    <s v="M6AS014"/>
    <s v="RAMAYANA"/>
    <s v="S014"/>
    <s v="JBDTBK"/>
    <x v="6"/>
    <x v="7"/>
    <n v="30000000"/>
    <n v="0"/>
    <n v="30000000"/>
    <n v="522"/>
    <n v="20026516.362"/>
    <n v="7828732"/>
    <n v="25.306000000000001"/>
    <n v="20.768999999999998"/>
    <n v="4159398.2119999998"/>
    <n v="66.754999999999995"/>
    <n v="39.091999999999999"/>
    <n v="4"/>
    <n v="375909.09100000001"/>
    <n v="271500"/>
    <n v="0"/>
    <n v="22.853999999999999"/>
    <n v="85909.091"/>
    <n v="0"/>
    <n v="72.224999999999994"/>
    <n v="526"/>
    <n v="20402425.453000002"/>
    <n v="8100232"/>
    <n v="25.306000000000001"/>
    <n v="20.808"/>
    <n v="4245307.3030000003"/>
    <n v="68.007999999999996"/>
    <n v="39.701999999999998"/>
    <s v="'31-03-2020"/>
    <n v="7591800"/>
    <s v="NORMAL"/>
  </r>
  <r>
    <x v="0"/>
    <s v="M6AS015"/>
    <s v="RAMAYANA"/>
    <s v="S015"/>
    <s v="JBDTBK"/>
    <x v="7"/>
    <x v="8"/>
    <n v="40000000"/>
    <n v="0"/>
    <n v="40000000"/>
    <n v="789"/>
    <n v="28063625.453000002"/>
    <n v="15279612"/>
    <n v="22.72"/>
    <n v="18.440999999999999"/>
    <n v="5175130.3729999997"/>
    <n v="70.159000000000006"/>
    <n v="54.445999999999998"/>
    <n v="74"/>
    <n v="3761000"/>
    <n v="1008025"/>
    <n v="0"/>
    <n v="28.5"/>
    <n v="1071885"/>
    <n v="0"/>
    <n v="26.802"/>
    <n v="863"/>
    <n v="31824625.453000002"/>
    <n v="16287637"/>
    <n v="22.72"/>
    <n v="19.63"/>
    <n v="6247015.3729999997"/>
    <n v="79.561999999999998"/>
    <n v="51.179000000000002"/>
    <s v="'31-03-2020"/>
    <n v="9088000"/>
    <s v="GOLD"/>
  </r>
  <r>
    <x v="0"/>
    <s v="M6AS020"/>
    <s v="RAMAYANA"/>
    <s v="S020"/>
    <s v="JBDTBK"/>
    <x v="8"/>
    <x v="9"/>
    <n v="60000000"/>
    <n v="0"/>
    <n v="60000000"/>
    <n v="868"/>
    <n v="33980243.645000003"/>
    <n v="14433832"/>
    <n v="25.573"/>
    <n v="19.010000000000002"/>
    <n v="6459569.0549999997"/>
    <n v="56.634"/>
    <n v="42.476999999999997"/>
    <n v="198"/>
    <n v="8826536.3629999999"/>
    <n v="3138710"/>
    <n v="0"/>
    <n v="20.303999999999998"/>
    <n v="1792105.463"/>
    <n v="0"/>
    <n v="35.56"/>
    <n v="1066"/>
    <n v="42806780.008000001"/>
    <n v="17572542"/>
    <n v="25.573"/>
    <n v="19.277000000000001"/>
    <n v="8251674.5180000002"/>
    <n v="71.344999999999999"/>
    <n v="41.051000000000002"/>
    <s v="'31-03-2020"/>
    <n v="15343800"/>
    <s v="GOLD"/>
  </r>
  <r>
    <x v="0"/>
    <s v="M6AS021"/>
    <s v="RAMAYANA"/>
    <s v="S021"/>
    <s v="JBDTBK"/>
    <x v="9"/>
    <x v="10"/>
    <n v="30000000"/>
    <n v="0"/>
    <n v="30000000"/>
    <n v="497"/>
    <n v="17052776.364999998"/>
    <n v="6902046"/>
    <n v="26.611000000000001"/>
    <n v="22.873000000000001"/>
    <n v="3900474.9049999998"/>
    <n v="56.843000000000004"/>
    <n v="40.475000000000001"/>
    <m/>
    <m/>
    <m/>
    <n v="0"/>
    <n v="0"/>
    <n v="0"/>
    <n v="0"/>
    <n v="0"/>
    <n v="497"/>
    <n v="17052776.364999998"/>
    <n v="6902046"/>
    <n v="26.611000000000001"/>
    <n v="22.873000000000001"/>
    <n v="3900474.9049999998"/>
    <n v="56.843000000000004"/>
    <n v="40.475000000000001"/>
    <s v="'31-03-2020"/>
    <n v="7983300"/>
    <s v="GOLD"/>
  </r>
  <r>
    <x v="0"/>
    <s v="M6AS022"/>
    <s v="RAMAYANA"/>
    <s v="S022"/>
    <s v="JBDTBK"/>
    <x v="10"/>
    <x v="11"/>
    <n v="31500000"/>
    <n v="63000000"/>
    <n v="94500000"/>
    <n v="607"/>
    <n v="22519094.546"/>
    <n v="8761796"/>
    <n v="24.416"/>
    <n v="20.03"/>
    <n v="4510505.7960000001"/>
    <n v="71.489000000000004"/>
    <n v="38.908000000000001"/>
    <n v="234"/>
    <n v="18007272.727000002"/>
    <n v="4382300"/>
    <n v="24.416"/>
    <n v="20.896000000000001"/>
    <n v="3762800.0070000002"/>
    <n v="28.582999999999998"/>
    <n v="24.335999999999999"/>
    <n v="841"/>
    <n v="40526367.273000002"/>
    <n v="13144096"/>
    <n v="24.416"/>
    <n v="20.414999999999999"/>
    <n v="8273305.8030000003"/>
    <n v="42.884999999999998"/>
    <n v="32.433"/>
    <s v="'31-03-2020"/>
    <n v="23073120"/>
    <s v="NORMAL"/>
  </r>
  <r>
    <x v="0"/>
    <s v="M6AS026"/>
    <s v="RAMAYANA"/>
    <s v="S026"/>
    <s v="JBDTBK"/>
    <x v="11"/>
    <x v="12"/>
    <n v="20900000"/>
    <n v="0"/>
    <n v="20900000"/>
    <n v="353"/>
    <n v="13013903.637"/>
    <n v="7426606"/>
    <n v="26.1"/>
    <n v="19.988"/>
    <n v="2601174.8470000001"/>
    <n v="62.267000000000003"/>
    <n v="57.067"/>
    <m/>
    <m/>
    <m/>
    <n v="0"/>
    <n v="0"/>
    <n v="0"/>
    <n v="0"/>
    <n v="0"/>
    <n v="353"/>
    <n v="13013903.637"/>
    <n v="7426606"/>
    <n v="26.1"/>
    <n v="19.988"/>
    <n v="2601174.8470000001"/>
    <n v="62.267000000000003"/>
    <n v="57.067"/>
    <s v="'30-03-2020"/>
    <n v="5454900"/>
    <s v="GOLD"/>
  </r>
  <r>
    <x v="0"/>
    <s v="M6AS029"/>
    <s v="RAMAYANA"/>
    <s v="S029"/>
    <s v="JBDTBK"/>
    <x v="12"/>
    <x v="13"/>
    <n v="40000000"/>
    <n v="10000000"/>
    <n v="50000000"/>
    <n v="564"/>
    <n v="23610285.453000002"/>
    <n v="11108086"/>
    <n v="25.795000000000002"/>
    <n v="23.960999999999999"/>
    <n v="5657147.4929999998"/>
    <n v="59.026000000000003"/>
    <n v="47.048000000000002"/>
    <n v="0"/>
    <n v="0"/>
    <n v="0"/>
    <n v="25.795000000000002"/>
    <n v="0"/>
    <n v="0"/>
    <n v="0"/>
    <n v="0"/>
    <n v="564"/>
    <n v="23610285.453000002"/>
    <n v="11108086"/>
    <n v="25.795000000000002"/>
    <n v="23.960999999999999"/>
    <n v="5657147.4929999998"/>
    <n v="47.220999999999997"/>
    <n v="47.048000000000002"/>
    <s v="'31-03-2020"/>
    <n v="12897500"/>
    <s v="NORMAL"/>
  </r>
  <r>
    <x v="0"/>
    <s v="M6AS031"/>
    <s v="RAMAYANA"/>
    <s v="S031"/>
    <s v="JBDTBK"/>
    <x v="13"/>
    <x v="14"/>
    <n v="30000000"/>
    <n v="0"/>
    <n v="30000000"/>
    <n v="500"/>
    <n v="19373481.815000001"/>
    <n v="10279970"/>
    <n v="26.128"/>
    <n v="27.213000000000001"/>
    <n v="5272160.5549999997"/>
    <n v="64.578000000000003"/>
    <n v="53.061999999999998"/>
    <n v="0"/>
    <n v="0"/>
    <n v="0"/>
    <n v="0"/>
    <n v="0"/>
    <n v="0"/>
    <n v="0"/>
    <n v="0"/>
    <n v="500"/>
    <n v="19373481.815000001"/>
    <n v="10279970"/>
    <n v="26.128"/>
    <n v="27.213000000000001"/>
    <n v="5272160.5549999997"/>
    <n v="64.578000000000003"/>
    <n v="53.061999999999998"/>
    <s v="'30-03-2020"/>
    <n v="7838400"/>
    <s v="NORMAL"/>
  </r>
  <r>
    <x v="0"/>
    <s v="M6AS032"/>
    <s v="RAMAYANA"/>
    <s v="S032"/>
    <s v="JBDTBK"/>
    <x v="14"/>
    <x v="15"/>
    <n v="40000000"/>
    <n v="0"/>
    <n v="40000000"/>
    <n v="617"/>
    <n v="24878428.179000001"/>
    <n v="11109429"/>
    <n v="28.387"/>
    <n v="34.192999999999998"/>
    <n v="8506584.5989999995"/>
    <n v="62.195999999999998"/>
    <n v="44.655000000000001"/>
    <n v="0"/>
    <n v="0"/>
    <n v="0"/>
    <n v="0"/>
    <n v="0"/>
    <n v="0"/>
    <n v="0"/>
    <n v="0"/>
    <n v="617"/>
    <n v="24878428.179000001"/>
    <n v="11109429"/>
    <n v="28.387"/>
    <n v="34.192999999999998"/>
    <n v="8506584.5989999995"/>
    <n v="62.195999999999998"/>
    <n v="44.655000000000001"/>
    <s v="'31-03-2020"/>
    <n v="11354800"/>
    <s v="GOLD"/>
  </r>
  <r>
    <x v="0"/>
    <s v="M6AS033"/>
    <s v="RAMAYANA"/>
    <s v="S033"/>
    <s v="JBDTBK"/>
    <x v="15"/>
    <x v="16"/>
    <n v="10000000"/>
    <n v="0"/>
    <n v="10000000"/>
    <n v="185"/>
    <n v="6655007.2769999998"/>
    <n v="2602092"/>
    <n v="28.317"/>
    <n v="23.780999999999999"/>
    <n v="1582614.557"/>
    <n v="66.55"/>
    <n v="39.1"/>
    <m/>
    <m/>
    <m/>
    <n v="0"/>
    <n v="0"/>
    <n v="0"/>
    <n v="0"/>
    <n v="0"/>
    <n v="185"/>
    <n v="6655007.2769999998"/>
    <n v="2602092"/>
    <n v="28.317"/>
    <n v="23.780999999999999"/>
    <n v="1582614.557"/>
    <n v="66.55"/>
    <n v="39.1"/>
    <s v="'30-03-2020"/>
    <n v="2831700"/>
    <s v="NORMAL"/>
  </r>
  <r>
    <x v="0"/>
    <s v="M6AS034"/>
    <s v="SPAR"/>
    <s v="S034"/>
    <s v="JBDTBK"/>
    <x v="16"/>
    <x v="17"/>
    <n v="60000000"/>
    <n v="20000000"/>
    <n v="80000000"/>
    <n v="602"/>
    <n v="24003485.447999999"/>
    <n v="8851966"/>
    <n v="23.984999999999999"/>
    <n v="27.914000000000001"/>
    <n v="6700432.7180000003"/>
    <n v="40.006"/>
    <n v="36.878"/>
    <n v="181"/>
    <n v="13524154.545"/>
    <n v="3905230"/>
    <n v="23.984999999999999"/>
    <n v="21.789000000000001"/>
    <n v="2946814.5750000002"/>
    <n v="67.620999999999995"/>
    <n v="28.876000000000001"/>
    <n v="783"/>
    <n v="37527639.993000001"/>
    <n v="12757196"/>
    <n v="23.984999999999999"/>
    <n v="25.707000000000001"/>
    <n v="9647247.2929999996"/>
    <n v="46.91"/>
    <n v="33.994"/>
    <s v="'31-03-2020"/>
    <n v="19188000"/>
    <s v="NORMAL"/>
  </r>
  <r>
    <x v="0"/>
    <s v="M6AS035"/>
    <s v="SPAR"/>
    <s v="S035"/>
    <s v="JBDTBK"/>
    <x v="17"/>
    <x v="18"/>
    <n v="70000000"/>
    <n v="20000000"/>
    <n v="90000000"/>
    <n v="903"/>
    <n v="37302900.897"/>
    <n v="19521009"/>
    <n v="26.712"/>
    <n v="24.021999999999998"/>
    <n v="8960867.1569999997"/>
    <n v="53.29"/>
    <n v="52.331000000000003"/>
    <n v="162"/>
    <n v="21529909.090999998"/>
    <n v="4036100"/>
    <n v="26.712"/>
    <n v="26.423999999999999"/>
    <n v="5689116.8210000005"/>
    <n v="107.65"/>
    <n v="18.745999999999999"/>
    <n v="1065"/>
    <n v="58832809.987999998"/>
    <n v="23557109"/>
    <n v="26.712"/>
    <n v="24.901"/>
    <n v="14649983.978"/>
    <n v="65.37"/>
    <n v="40.040999999999997"/>
    <s v="'31-03-2020"/>
    <n v="24040800"/>
    <s v="NORMAL"/>
  </r>
  <r>
    <x v="0"/>
    <s v="M6AS036"/>
    <s v="RAMAYANA"/>
    <s v="S036"/>
    <s v="JBDTBK"/>
    <x v="18"/>
    <x v="19"/>
    <n v="20000000"/>
    <n v="10000000"/>
    <n v="30000000"/>
    <n v="233"/>
    <n v="9640265.4560000002"/>
    <n v="3729608"/>
    <n v="26.773"/>
    <n v="19.858000000000001"/>
    <n v="1914324.1359999999"/>
    <n v="48.201000000000001"/>
    <n v="38.688000000000002"/>
    <n v="79"/>
    <n v="4160204.5460000001"/>
    <n v="1485525"/>
    <n v="26.773"/>
    <n v="27.318000000000001"/>
    <n v="1136482.3859999999"/>
    <n v="41.601999999999997"/>
    <n v="35.707999999999998"/>
    <n v="312"/>
    <n v="13800470.002"/>
    <n v="5215133"/>
    <n v="26.773"/>
    <n v="22.106999999999999"/>
    <n v="3050806.5219999999"/>
    <n v="46.002000000000002"/>
    <n v="37.79"/>
    <s v="'29-03-2020"/>
    <n v="8031900"/>
    <s v="NORMAL"/>
  </r>
  <r>
    <x v="0"/>
    <s v="M6AS037"/>
    <s v="SPAR"/>
    <s v="S037"/>
    <s v="JBDTBK"/>
    <x v="19"/>
    <x v="20"/>
    <n v="40000000"/>
    <n v="0"/>
    <n v="40000000"/>
    <n v="551"/>
    <n v="22525190.004999999"/>
    <n v="9564791"/>
    <n v="26.469000000000001"/>
    <n v="21.134"/>
    <n v="4760582.1050000004"/>
    <n v="56.313000000000002"/>
    <n v="42.463000000000001"/>
    <m/>
    <m/>
    <m/>
    <n v="0"/>
    <n v="0"/>
    <n v="0"/>
    <n v="0"/>
    <n v="0"/>
    <n v="551"/>
    <n v="22525190.004999999"/>
    <n v="9564791"/>
    <n v="26.469000000000001"/>
    <n v="21.134"/>
    <n v="4760582.1050000004"/>
    <n v="56.313000000000002"/>
    <n v="42.463000000000001"/>
    <s v="'31-03-2020"/>
    <n v="10587600"/>
    <s v="GOLD"/>
  </r>
  <r>
    <x v="0"/>
    <s v="M6AS038"/>
    <s v="RAMAYANA"/>
    <s v="S038"/>
    <s v="JBDTBK"/>
    <x v="20"/>
    <x v="21"/>
    <n v="10000000"/>
    <n v="10000000"/>
    <n v="20000000"/>
    <n v="361"/>
    <n v="13401858.175000001"/>
    <n v="6761156"/>
    <n v="27.289000000000001"/>
    <n v="22.137"/>
    <n v="2966779.9449999998"/>
    <n v="134.01900000000001"/>
    <n v="50.448999999999998"/>
    <n v="71"/>
    <n v="3809227.273"/>
    <n v="1489725"/>
    <n v="27.289000000000001"/>
    <n v="27.260999999999999"/>
    <n v="1038442.053"/>
    <n v="38.091999999999999"/>
    <n v="39.107999999999997"/>
    <n v="432"/>
    <n v="17211085.447999999"/>
    <n v="8250881"/>
    <n v="27.289000000000001"/>
    <n v="23.271000000000001"/>
    <n v="4005221.9980000001"/>
    <n v="86.055000000000007"/>
    <n v="47.939"/>
    <s v="'31-03-2020"/>
    <n v="5457800"/>
    <s v="GOLD"/>
  </r>
  <r>
    <x v="0"/>
    <s v="M6AS039"/>
    <s v="RAMAYANA"/>
    <s v="S039"/>
    <s v="JATENG"/>
    <x v="21"/>
    <x v="22"/>
    <n v="30000000"/>
    <n v="10000000"/>
    <n v="40000000"/>
    <n v="409"/>
    <n v="16138945.455"/>
    <n v="5460860"/>
    <n v="24.704000000000001"/>
    <n v="21.512"/>
    <n v="3471742.415"/>
    <n v="53.795999999999999"/>
    <n v="33.837000000000003"/>
    <n v="94"/>
    <n v="8067164.5449999999"/>
    <n v="4237520"/>
    <n v="24.704000000000001"/>
    <n v="20"/>
    <n v="1613432.905"/>
    <n v="80.671999999999997"/>
    <n v="52.527999999999999"/>
    <n v="503"/>
    <n v="24206110"/>
    <n v="9698380"/>
    <n v="24.704000000000001"/>
    <n v="21.007999999999999"/>
    <n v="5085175.32"/>
    <n v="60.515000000000001"/>
    <n v="40.066000000000003"/>
    <s v="'31-03-2020"/>
    <n v="9881600"/>
    <s v="NORMAL"/>
  </r>
  <r>
    <x v="0"/>
    <s v="M6AS040"/>
    <s v="SPAR"/>
    <s v="S040"/>
    <s v="JBDTBK"/>
    <x v="22"/>
    <x v="23"/>
    <n v="30000000"/>
    <n v="30000000"/>
    <n v="60000000"/>
    <n v="519"/>
    <n v="20971449.092"/>
    <n v="8170106"/>
    <n v="25.094000000000001"/>
    <n v="23.710999999999999"/>
    <n v="4972495.3020000001"/>
    <n v="69.905000000000001"/>
    <n v="38.957999999999998"/>
    <n v="102"/>
    <n v="9378709.091"/>
    <n v="4929820"/>
    <n v="25.094000000000001"/>
    <n v="20.204000000000001"/>
    <n v="1894841.861"/>
    <n v="31.262"/>
    <n v="52.564"/>
    <n v="621"/>
    <n v="30350158.182999998"/>
    <n v="13099926"/>
    <n v="25.094000000000001"/>
    <n v="22.626999999999999"/>
    <n v="6867337.1629999997"/>
    <n v="50.584000000000003"/>
    <n v="43.162999999999997"/>
    <s v="'31-03-2020"/>
    <n v="15056400"/>
    <s v="GOLD"/>
  </r>
  <r>
    <x v="0"/>
    <s v="M6AS043"/>
    <s v="RAMAYANA"/>
    <s v="S043"/>
    <s v="JBDTBK"/>
    <x v="23"/>
    <x v="24"/>
    <n v="21000000"/>
    <n v="10500000"/>
    <n v="31500000"/>
    <n v="283"/>
    <n v="10401439.994000001"/>
    <n v="4187316"/>
    <n v="27.251000000000001"/>
    <n v="17.805"/>
    <n v="1852004.1640000001"/>
    <n v="49.530999999999999"/>
    <n v="40.256999999999998"/>
    <n v="0"/>
    <n v="0"/>
    <n v="0"/>
    <n v="27.251000000000001"/>
    <n v="0"/>
    <n v="0"/>
    <n v="0"/>
    <n v="0"/>
    <n v="283"/>
    <n v="10401439.994000001"/>
    <n v="4187316"/>
    <n v="27.251000000000001"/>
    <n v="17.805"/>
    <n v="1852004.1640000001"/>
    <n v="33.020000000000003"/>
    <n v="40.256999999999998"/>
    <s v="'31-03-2020"/>
    <n v="8584065"/>
    <s v="GOLD"/>
  </r>
  <r>
    <x v="0"/>
    <s v="M6AS047"/>
    <s v="SPAR"/>
    <s v="S047"/>
    <s v="JBDTBK"/>
    <x v="24"/>
    <x v="25"/>
    <n v="30000000"/>
    <n v="0"/>
    <n v="30000000"/>
    <n v="629"/>
    <n v="21552089.083000001"/>
    <n v="8312802"/>
    <n v="28.536000000000001"/>
    <n v="23.734000000000002"/>
    <n v="5115173.943"/>
    <n v="71.84"/>
    <n v="38.570999999999998"/>
    <n v="104"/>
    <n v="10872270.909"/>
    <n v="4884502"/>
    <n v="0"/>
    <n v="20"/>
    <n v="2174454.5789999999"/>
    <n v="0"/>
    <n v="44.926000000000002"/>
    <n v="733"/>
    <n v="32424359.991999999"/>
    <n v="13197304"/>
    <n v="28.536000000000001"/>
    <n v="22.481999999999999"/>
    <n v="7289628.5219999999"/>
    <n v="108.081"/>
    <n v="40.701999999999998"/>
    <s v="'31-03-2020"/>
    <n v="8560800"/>
    <s v="GOLD"/>
  </r>
  <r>
    <x v="0"/>
    <s v="M6AS049"/>
    <s v="SPAR"/>
    <s v="S049"/>
    <s v="JBDTBK"/>
    <x v="25"/>
    <x v="26"/>
    <n v="42000000"/>
    <n v="0"/>
    <n v="42000000"/>
    <n v="777"/>
    <n v="28573681.817000002"/>
    <n v="13696350"/>
    <n v="23.545000000000002"/>
    <n v="18.925000000000001"/>
    <n v="5407489.8269999996"/>
    <n v="68.033000000000001"/>
    <n v="47.933"/>
    <n v="0"/>
    <n v="0"/>
    <n v="0"/>
    <n v="0"/>
    <n v="0"/>
    <n v="0"/>
    <n v="0"/>
    <n v="0"/>
    <n v="777"/>
    <n v="28573681.817000002"/>
    <n v="13696350"/>
    <n v="23.545000000000002"/>
    <n v="18.925000000000001"/>
    <n v="5407489.8269999996"/>
    <n v="68.033000000000001"/>
    <n v="47.933"/>
    <s v="'31-03-2020"/>
    <n v="9888900.0000000019"/>
    <s v="NORMAL"/>
  </r>
  <r>
    <x v="0"/>
    <s v="M6AS068"/>
    <s v="RAMAYANA"/>
    <s v="S068"/>
    <s v="JBDTBK"/>
    <x v="26"/>
    <x v="27"/>
    <n v="20000000"/>
    <n v="0"/>
    <n v="20000000"/>
    <n v="300"/>
    <n v="11651879.998"/>
    <n v="6070832"/>
    <n v="26.279"/>
    <n v="19.888000000000002"/>
    <n v="2317332.4279999998"/>
    <n v="58.259"/>
    <n v="52.101999999999997"/>
    <m/>
    <m/>
    <m/>
    <n v="0"/>
    <n v="0"/>
    <n v="0"/>
    <n v="0"/>
    <n v="0"/>
    <n v="300"/>
    <n v="11651879.998"/>
    <n v="6070832"/>
    <n v="26.279"/>
    <n v="19.888000000000002"/>
    <n v="2317332.4279999998"/>
    <n v="58.259"/>
    <n v="52.101999999999997"/>
    <s v="'30-03-2020"/>
    <n v="5255800"/>
    <s v="GOLD"/>
  </r>
  <r>
    <x v="0"/>
    <s v="M6AS071"/>
    <s v="SPAR"/>
    <s v="S071"/>
    <s v="JBDTBK"/>
    <x v="27"/>
    <x v="28"/>
    <n v="40800000"/>
    <n v="10200000"/>
    <n v="51000000"/>
    <n v="606"/>
    <n v="25127999.998"/>
    <n v="9927400"/>
    <n v="22.536999999999999"/>
    <n v="26.576000000000001"/>
    <n v="6678110.648"/>
    <n v="61.588000000000001"/>
    <n v="39.506999999999998"/>
    <n v="149"/>
    <n v="12857754.545"/>
    <n v="4675195"/>
    <n v="22.536999999999999"/>
    <n v="22.341000000000001"/>
    <n v="2872607.6850000001"/>
    <n v="126.056"/>
    <n v="36.360999999999997"/>
    <n v="755"/>
    <n v="37985754.542999998"/>
    <n v="14602595"/>
    <n v="22.536999999999999"/>
    <n v="25.143000000000001"/>
    <n v="9550718.3330000006"/>
    <n v="74.481999999999999"/>
    <n v="38.442"/>
    <s v="'27-03-2020"/>
    <n v="11493870"/>
    <s v="GOLD"/>
  </r>
  <r>
    <x v="0"/>
    <s v="M6AS074"/>
    <s v="SPAR"/>
    <s v="S074"/>
    <s v="JABAR"/>
    <x v="28"/>
    <x v="29"/>
    <n v="50000000"/>
    <n v="20000000"/>
    <n v="70000000"/>
    <n v="598"/>
    <n v="21334383.634"/>
    <n v="9851678"/>
    <n v="26.459"/>
    <n v="24.308"/>
    <n v="5185888.324"/>
    <n v="42.668999999999997"/>
    <n v="46.177"/>
    <n v="85"/>
    <n v="9255463.6359999999"/>
    <n v="7461090"/>
    <n v="26.459"/>
    <n v="20"/>
    <n v="1851092.726"/>
    <n v="46.277000000000001"/>
    <n v="80.613"/>
    <n v="683"/>
    <n v="30589847.27"/>
    <n v="17312768"/>
    <n v="26.459"/>
    <n v="23.004000000000001"/>
    <n v="7036981.0499999998"/>
    <n v="43.7"/>
    <n v="56.595999999999997"/>
    <s v="'31-03-2020"/>
    <n v="18521300"/>
    <s v="NORMAL"/>
  </r>
  <r>
    <x v="0"/>
    <s v="M6AS075"/>
    <s v="SPAR"/>
    <s v="S075"/>
    <s v="JABAR"/>
    <x v="29"/>
    <x v="30"/>
    <n v="40000000"/>
    <n v="10000000"/>
    <n v="50000000"/>
    <n v="609"/>
    <n v="21962976.359000001"/>
    <n v="12763726"/>
    <n v="26.475000000000001"/>
    <n v="16.927"/>
    <n v="3717663.1090000002"/>
    <n v="54.906999999999996"/>
    <n v="58.115000000000002"/>
    <n v="41"/>
    <n v="4203654.5449999999"/>
    <n v="2240280"/>
    <n v="26.475000000000001"/>
    <n v="20"/>
    <n v="840730.90500000003"/>
    <n v="42.036999999999999"/>
    <n v="53.293999999999997"/>
    <n v="650"/>
    <n v="26166630.903999999"/>
    <n v="15004006"/>
    <n v="26.475000000000001"/>
    <n v="17.420999999999999"/>
    <n v="4558394.0140000004"/>
    <n v="52.332999999999998"/>
    <n v="57.34"/>
    <s v="'31-03-2020"/>
    <n v="13237500"/>
    <s v="GOLD"/>
  </r>
  <r>
    <x v="0"/>
    <s v="M6AS102"/>
    <s v="RAMAYANA"/>
    <s v="S102"/>
    <s v="JBDTBK"/>
    <x v="30"/>
    <x v="31"/>
    <n v="100000000"/>
    <n v="30000000"/>
    <n v="130000000"/>
    <n v="1604"/>
    <n v="60769847.277000003"/>
    <n v="28946568"/>
    <n v="25.327000000000002"/>
    <n v="21.04"/>
    <n v="12785818.987"/>
    <n v="60.77"/>
    <n v="47.633000000000003"/>
    <n v="186"/>
    <n v="14392736.363"/>
    <n v="4066840"/>
    <n v="25.327000000000002"/>
    <n v="22.81"/>
    <n v="3283015.023"/>
    <n v="47.975999999999999"/>
    <n v="28.256"/>
    <n v="1790"/>
    <n v="75162583.640000001"/>
    <n v="33013408"/>
    <n v="25.327000000000002"/>
    <n v="21.379000000000001"/>
    <n v="16068834.01"/>
    <n v="57.817"/>
    <n v="43.923000000000002"/>
    <s v="'31-03-2020"/>
    <n v="32925100"/>
    <s v="NORMAL"/>
  </r>
  <r>
    <x v="0"/>
    <s v="M6AS105"/>
    <s v="SPAR"/>
    <s v="S105"/>
    <s v="JBDTBK"/>
    <x v="31"/>
    <x v="32"/>
    <n v="50000000"/>
    <n v="20000000"/>
    <n v="70000000"/>
    <n v="945"/>
    <n v="36231914.545999996"/>
    <n v="18588094"/>
    <n v="24.994"/>
    <n v="24.504000000000001"/>
    <n v="8878173.0460000001"/>
    <n v="72.463999999999999"/>
    <n v="51.302999999999997"/>
    <n v="261"/>
    <n v="17161327.272999998"/>
    <n v="6928240"/>
    <n v="24.994"/>
    <n v="20.439"/>
    <n v="3507648.193"/>
    <n v="85.807000000000002"/>
    <n v="40.371000000000002"/>
    <n v="1206"/>
    <n v="53393241.818999998"/>
    <n v="25516334"/>
    <n v="24.994"/>
    <n v="23.196999999999999"/>
    <n v="12385821.239"/>
    <n v="76.275999999999996"/>
    <n v="47.789000000000001"/>
    <s v="'31-03-2020"/>
    <n v="17495800"/>
    <s v="GOLD"/>
  </r>
  <r>
    <x v="0"/>
    <s v="M6AS107"/>
    <s v="RAMAYANA"/>
    <s v="S107"/>
    <s v="JBDTBK"/>
    <x v="32"/>
    <x v="33"/>
    <n v="10500000"/>
    <n v="0"/>
    <n v="10500000"/>
    <n v="210"/>
    <n v="7890254.5420000004"/>
    <n v="4037120"/>
    <n v="28.504000000000001"/>
    <n v="18.765000000000001"/>
    <n v="1480629.352"/>
    <n v="75.144999999999996"/>
    <n v="51.165999999999997"/>
    <m/>
    <m/>
    <m/>
    <n v="0"/>
    <n v="0"/>
    <n v="0"/>
    <n v="0"/>
    <n v="0"/>
    <n v="210"/>
    <n v="7890254.5420000004"/>
    <n v="4037120"/>
    <n v="28.504000000000001"/>
    <n v="18.765000000000001"/>
    <n v="1480629.352"/>
    <n v="75.144999999999996"/>
    <n v="51.165999999999997"/>
    <s v="'29-03-2020"/>
    <n v="2992920"/>
    <s v="NORMAL"/>
  </r>
  <r>
    <x v="0"/>
    <s v="M6AS109"/>
    <s v="RAMAYANA"/>
    <s v="S109"/>
    <s v="JBDTBK"/>
    <x v="33"/>
    <x v="34"/>
    <n v="0"/>
    <n v="0"/>
    <n v="0"/>
    <n v="112"/>
    <n v="3492249.9959999998"/>
    <n v="1779925"/>
    <n v="0"/>
    <n v="16.969000000000001"/>
    <n v="592600.59600000002"/>
    <n v="0"/>
    <n v="50.968000000000004"/>
    <m/>
    <m/>
    <m/>
    <n v="0"/>
    <n v="0"/>
    <n v="0"/>
    <n v="0"/>
    <n v="0"/>
    <n v="112"/>
    <n v="3492249.9959999998"/>
    <n v="1779925"/>
    <n v="0"/>
    <n v="16.969000000000001"/>
    <n v="592600.59600000002"/>
    <n v="0"/>
    <n v="50.968000000000004"/>
    <s v="'30-03-2020"/>
    <n v="0"/>
    <s v="GOLD"/>
  </r>
  <r>
    <x v="0"/>
    <s v="M6AS114"/>
    <s v="SPAR"/>
    <s v="S114"/>
    <s v="JBDTBK"/>
    <x v="34"/>
    <x v="35"/>
    <n v="20700000"/>
    <n v="10400000"/>
    <n v="31100000"/>
    <n v="506"/>
    <n v="19433221.813999999"/>
    <n v="9184256"/>
    <n v="28.431000000000001"/>
    <n v="19.89"/>
    <n v="3865211.6639999999"/>
    <n v="93.88"/>
    <n v="47.261000000000003"/>
    <n v="110"/>
    <n v="12085254.545"/>
    <n v="4133720"/>
    <n v="28.431000000000001"/>
    <n v="20"/>
    <n v="2417050.875"/>
    <n v="116.20399999999999"/>
    <n v="34.204999999999998"/>
    <n v="616"/>
    <n v="31518476.359000001"/>
    <n v="13317976"/>
    <n v="28.431000000000001"/>
    <n v="19.931999999999999"/>
    <n v="6282262.5389999999"/>
    <n v="101.346"/>
    <n v="42.255000000000003"/>
    <s v="'30-03-2020"/>
    <n v="8842041"/>
    <s v="GOLD"/>
  </r>
  <r>
    <x v="0"/>
    <s v="M6AS121"/>
    <s v="SPAR"/>
    <s v="S121"/>
    <s v="JBDTBK"/>
    <x v="35"/>
    <x v="36"/>
    <n v="21100000"/>
    <n v="0"/>
    <n v="21100000"/>
    <n v="241"/>
    <n v="8949743.6339999996"/>
    <n v="3976682"/>
    <n v="26.239000000000001"/>
    <n v="17.013999999999999"/>
    <n v="1522695.4739999999"/>
    <n v="42.415999999999997"/>
    <n v="44.433"/>
    <m/>
    <m/>
    <m/>
    <n v="0"/>
    <n v="0"/>
    <n v="0"/>
    <n v="0"/>
    <n v="0"/>
    <n v="241"/>
    <n v="8949743.6339999996"/>
    <n v="3976682"/>
    <n v="26.239000000000001"/>
    <n v="17.013999999999999"/>
    <n v="1522695.4739999999"/>
    <n v="42.415999999999997"/>
    <n v="44.433"/>
    <s v="'30-03-2020"/>
    <n v="5536429"/>
    <s v="GOLD"/>
  </r>
  <r>
    <x v="0"/>
    <s v="M6AS124"/>
    <s v="SPAR"/>
    <s v="S124"/>
    <s v="JBDTBK"/>
    <x v="36"/>
    <x v="37"/>
    <n v="20000000"/>
    <n v="0"/>
    <n v="20000000"/>
    <n v="354"/>
    <n v="13313249.089"/>
    <n v="6038726"/>
    <n v="25.309000000000001"/>
    <n v="19.971"/>
    <n v="2658820.0989999999"/>
    <n v="66.566000000000003"/>
    <n v="45.359000000000002"/>
    <m/>
    <m/>
    <m/>
    <n v="0"/>
    <n v="0"/>
    <n v="0"/>
    <n v="0"/>
    <n v="0"/>
    <n v="354"/>
    <n v="13313249.089"/>
    <n v="6038726"/>
    <n v="25.309000000000001"/>
    <n v="19.971"/>
    <n v="2658820.0989999999"/>
    <n v="66.566000000000003"/>
    <n v="45.359000000000002"/>
    <s v="'30-03-2020"/>
    <n v="5061800"/>
    <s v="GOLD"/>
  </r>
  <r>
    <x v="0"/>
    <s v="M6AS125"/>
    <s v="SPAR"/>
    <s v="S125"/>
    <s v="JBDTBK"/>
    <x v="37"/>
    <x v="38"/>
    <n v="60000000"/>
    <n v="40000000"/>
    <n v="100000000"/>
    <n v="866"/>
    <n v="33395421.816"/>
    <n v="14782736"/>
    <n v="24.375"/>
    <n v="25.692"/>
    <n v="8579979.6860000007"/>
    <n v="55.658999999999999"/>
    <n v="44.265999999999998"/>
    <n v="154"/>
    <n v="17343063.636"/>
    <n v="3498930"/>
    <n v="24.375"/>
    <n v="20.137"/>
    <n v="3492403.6359999999"/>
    <n v="43.357999999999997"/>
    <n v="20.175000000000001"/>
    <n v="1020"/>
    <n v="50738485.452"/>
    <n v="18281666"/>
    <n v="24.375"/>
    <n v="23.792999999999999"/>
    <n v="12072383.322000001"/>
    <n v="50.738"/>
    <n v="36.030999999999999"/>
    <s v="'31-03-2020"/>
    <n v="24375000"/>
    <s v="NORMAL"/>
  </r>
  <r>
    <x v="0"/>
    <s v="M6AS136"/>
    <s v="RAMAYANA"/>
    <s v="S136"/>
    <s v="JABAR"/>
    <x v="38"/>
    <x v="39"/>
    <n v="6500000"/>
    <n v="0"/>
    <n v="6500000"/>
    <n v="90"/>
    <n v="3420463.6359999999"/>
    <n v="2343890"/>
    <n v="20.98"/>
    <n v="31.527000000000001"/>
    <n v="1078365.226"/>
    <n v="52.622999999999998"/>
    <n v="68.525999999999996"/>
    <m/>
    <m/>
    <m/>
    <n v="0"/>
    <n v="0"/>
    <n v="0"/>
    <n v="0"/>
    <n v="0"/>
    <n v="90"/>
    <n v="3420463.6359999999"/>
    <n v="2343890"/>
    <n v="20.98"/>
    <n v="31.527000000000001"/>
    <n v="1078365.226"/>
    <n v="52.622999999999998"/>
    <n v="68.525999999999996"/>
    <s v="'29-03-2020"/>
    <n v="1363700"/>
    <e v="#N/A"/>
  </r>
  <r>
    <x v="0"/>
    <e v="#N/A"/>
    <e v="#N/A"/>
    <e v="#N/A"/>
    <e v="#N/A"/>
    <x v="0"/>
    <x v="40"/>
    <n v="1276700000"/>
    <n v="384600000"/>
    <n v="1661300000"/>
    <n v="20228"/>
    <n v="773220083.59300005"/>
    <n v="350234808"/>
    <n v="25.638999999999999"/>
    <n v="22.463999999999999"/>
    <n v="173698940.84299999"/>
    <n v="60.564"/>
    <n v="45.295999999999999"/>
    <n v="2537"/>
    <n v="206839367.26899999"/>
    <n v="74486523"/>
    <n v="25.321000000000002"/>
    <n v="21.917999999999999"/>
    <n v="45335343.339000002"/>
    <n v="53.78"/>
    <n v="36.012"/>
    <n v="22765"/>
    <n v="980059450.86199999"/>
    <n v="424721331"/>
    <n v="25.565999999999999"/>
    <n v="22.349"/>
    <n v="219034284.18200001"/>
    <n v="58.994"/>
    <n v="43.335999999999999"/>
    <m/>
    <n v="424727958"/>
    <e v="#N/A"/>
  </r>
  <r>
    <x v="0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0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0"/>
    <s v="M6AS046"/>
    <s v="RAMAYANA"/>
    <s v="S046"/>
    <s v="JABAR"/>
    <x v="39"/>
    <x v="42"/>
    <n v="10000000"/>
    <n v="0"/>
    <n v="10000000"/>
    <n v="137"/>
    <n v="5347599.9970000004"/>
    <n v="2350540"/>
    <n v="27.062000000000001"/>
    <n v="19.675999999999998"/>
    <n v="1052194.297"/>
    <n v="53.475999999999999"/>
    <n v="43.954999999999998"/>
    <m/>
    <m/>
    <m/>
    <n v="0"/>
    <n v="0"/>
    <n v="0"/>
    <n v="0"/>
    <n v="0"/>
    <n v="137"/>
    <n v="5347599.9970000004"/>
    <n v="2350540"/>
    <n v="27.062000000000001"/>
    <n v="19.675999999999998"/>
    <n v="1052194.297"/>
    <n v="53.475999999999999"/>
    <n v="43.954999999999998"/>
    <s v="'29-03-2020"/>
    <n v="2706200"/>
    <s v="NORMAL"/>
  </r>
  <r>
    <x v="0"/>
    <s v="M6AS061"/>
    <s v="SPAR"/>
    <s v="S061"/>
    <s v="NTT"/>
    <x v="40"/>
    <x v="43"/>
    <n v="70000000"/>
    <n v="30000000"/>
    <n v="100000000"/>
    <n v="1460"/>
    <n v="65098243.641999997"/>
    <n v="33394072"/>
    <n v="31.681000000000001"/>
    <n v="26.614999999999998"/>
    <n v="17326207.272"/>
    <n v="92.997"/>
    <n v="51.298000000000002"/>
    <n v="544"/>
    <n v="22286818.182"/>
    <n v="0"/>
    <n v="28.844999999999999"/>
    <n v="17.5"/>
    <n v="3900193.182"/>
    <n v="74.289000000000001"/>
    <n v="0"/>
    <n v="2004"/>
    <n v="87385061.824000001"/>
    <n v="33394072"/>
    <n v="30.83"/>
    <n v="24.291"/>
    <n v="21226400.454"/>
    <n v="87.385000000000005"/>
    <n v="38.215000000000003"/>
    <s v="'31-03-2020"/>
    <n v="30830000"/>
    <s v="NORMAL"/>
  </r>
  <r>
    <x v="0"/>
    <s v="M6AS082"/>
    <s v="RAMAYANA"/>
    <s v="S082"/>
    <s v="BALI"/>
    <x v="41"/>
    <x v="44"/>
    <n v="45500000"/>
    <n v="9100000"/>
    <n v="54600000"/>
    <n v="819"/>
    <n v="31920522.728"/>
    <n v="15375200"/>
    <n v="27.28"/>
    <n v="20.05"/>
    <n v="6399979.1880000001"/>
    <n v="70.155000000000001"/>
    <n v="48.167000000000002"/>
    <n v="47"/>
    <n v="6123245.4550000001"/>
    <n v="2450730"/>
    <n v="27.28"/>
    <n v="20"/>
    <n v="1224649.105"/>
    <n v="67.287999999999997"/>
    <n v="40.023000000000003"/>
    <n v="866"/>
    <n v="38043768.182999998"/>
    <n v="17825930"/>
    <n v="27.28"/>
    <n v="20.042000000000002"/>
    <n v="7624628.2929999996"/>
    <n v="69.677000000000007"/>
    <n v="46.856000000000002"/>
    <s v="'31-03-2020"/>
    <n v="14894880"/>
    <s v="NORMAL"/>
  </r>
  <r>
    <x v="0"/>
    <s v="M6AS083"/>
    <s v="RAMAYANA"/>
    <s v="S083"/>
    <s v="JATIM"/>
    <x v="42"/>
    <x v="45"/>
    <n v="70000000"/>
    <n v="0"/>
    <n v="70000000"/>
    <n v="1125"/>
    <n v="46079731.821999997"/>
    <n v="18896090"/>
    <n v="27.033000000000001"/>
    <n v="21.831"/>
    <n v="10059616.822000001"/>
    <n v="65.828000000000003"/>
    <n v="41.006999999999998"/>
    <m/>
    <m/>
    <m/>
    <n v="0"/>
    <n v="0"/>
    <n v="0"/>
    <n v="0"/>
    <n v="0"/>
    <n v="1125"/>
    <n v="46079731.821999997"/>
    <n v="18896090"/>
    <n v="27.033000000000001"/>
    <n v="21.831"/>
    <n v="10059616.822000001"/>
    <n v="65.828000000000003"/>
    <n v="41.006999999999998"/>
    <s v="'31-03-2020"/>
    <n v="18923100"/>
    <s v="NORMAL"/>
  </r>
  <r>
    <x v="0"/>
    <s v="M6AS097"/>
    <s v="RAMAYANA"/>
    <s v="S097"/>
    <s v="JABAR"/>
    <x v="43"/>
    <x v="46"/>
    <n v="20000000"/>
    <n v="20000000"/>
    <n v="40000000"/>
    <n v="400"/>
    <n v="16329118.176999999"/>
    <n v="9218470"/>
    <n v="25.733000000000001"/>
    <n v="19.341000000000001"/>
    <n v="3158133.477"/>
    <n v="81.646000000000001"/>
    <n v="56.454000000000001"/>
    <m/>
    <m/>
    <m/>
    <n v="25.733000000000001"/>
    <n v="0"/>
    <n v="0"/>
    <n v="0"/>
    <n v="0"/>
    <n v="400"/>
    <n v="16329118.176999999"/>
    <n v="9218470"/>
    <n v="25.733000000000001"/>
    <n v="19.341000000000001"/>
    <n v="3158133.477"/>
    <n v="40.823"/>
    <n v="56.454000000000001"/>
    <s v="'29-03-2020"/>
    <n v="10293200"/>
    <s v="NORMAL"/>
  </r>
  <r>
    <x v="0"/>
    <s v="M6AS099"/>
    <s v="SPAR"/>
    <s v="S099"/>
    <s v="JABAR"/>
    <x v="44"/>
    <x v="47"/>
    <n v="80000000"/>
    <n v="30000000"/>
    <n v="110000000"/>
    <n v="1891"/>
    <n v="76933185.449000001"/>
    <n v="40357996"/>
    <n v="23.721"/>
    <n v="22.867000000000001"/>
    <n v="17592549.938999999"/>
    <n v="96.165999999999997"/>
    <n v="52.459000000000003"/>
    <n v="136"/>
    <n v="16315740.909"/>
    <n v="6386785"/>
    <n v="23.721"/>
    <n v="21.42"/>
    <n v="3494784.5389999999"/>
    <n v="54.386000000000003"/>
    <n v="39.145000000000003"/>
    <n v="2027"/>
    <n v="93248926.357999995"/>
    <n v="46744781"/>
    <n v="23.721"/>
    <n v="22.614000000000001"/>
    <n v="21087334.478"/>
    <n v="84.772000000000006"/>
    <n v="50.128999999999998"/>
    <s v="'31-03-2020"/>
    <n v="26093100"/>
    <s v="NORMAL"/>
  </r>
  <r>
    <x v="0"/>
    <s v="M6AS100"/>
    <s v="RAMAYANA"/>
    <s v="S100"/>
    <s v="JABAR"/>
    <x v="45"/>
    <x v="48"/>
    <n v="20000000"/>
    <n v="10000000"/>
    <n v="30000000"/>
    <n v="514"/>
    <n v="19440980.002"/>
    <n v="10090322"/>
    <n v="24.966000000000001"/>
    <n v="19.978999999999999"/>
    <n v="3884091.9219999998"/>
    <n v="97.204999999999998"/>
    <n v="51.902000000000001"/>
    <n v="75"/>
    <n v="7746081.818"/>
    <n v="2031010"/>
    <n v="24.966000000000001"/>
    <n v="20"/>
    <n v="1549216.378"/>
    <n v="77.460999999999999"/>
    <n v="26.22"/>
    <n v="589"/>
    <n v="27187061.82"/>
    <n v="12121332"/>
    <n v="24.966000000000001"/>
    <n v="19.984999999999999"/>
    <n v="5433308.2999999998"/>
    <n v="90.623999999999995"/>
    <n v="44.585000000000001"/>
    <s v="'30-03-2020"/>
    <n v="7489800"/>
    <s v="NORMAL"/>
  </r>
  <r>
    <x v="0"/>
    <s v="M6AS106"/>
    <s v="RAMAYANA"/>
    <s v="S106"/>
    <s v="JABAR"/>
    <x v="46"/>
    <x v="49"/>
    <n v="20000000"/>
    <n v="20000000"/>
    <n v="40000000"/>
    <n v="311"/>
    <n v="12801492.727"/>
    <n v="4017958"/>
    <n v="24.844000000000001"/>
    <n v="23.401"/>
    <n v="2995670.8870000001"/>
    <n v="64.007000000000005"/>
    <n v="31.387"/>
    <n v="102"/>
    <n v="11397836.364"/>
    <n v="5681280"/>
    <n v="24.844000000000001"/>
    <n v="20"/>
    <n v="2279567.284"/>
    <n v="56.988999999999997"/>
    <n v="49.844999999999999"/>
    <n v="413"/>
    <n v="24199329.090999998"/>
    <n v="9699238"/>
    <n v="24.844000000000001"/>
    <n v="21.798999999999999"/>
    <n v="5275238.1710000001"/>
    <n v="60.497999999999998"/>
    <n v="40.081000000000003"/>
    <s v="'31-03-2020"/>
    <n v="9937600"/>
    <s v="NORMAL"/>
  </r>
  <r>
    <x v="0"/>
    <s v="M6AS110"/>
    <s v="RAMAYANA"/>
    <s v="S110"/>
    <s v="JATENG"/>
    <x v="47"/>
    <x v="50"/>
    <n v="30000000"/>
    <n v="0"/>
    <n v="30000000"/>
    <n v="665"/>
    <n v="22695708.177000001"/>
    <n v="13356646"/>
    <n v="27.942"/>
    <n v="16.338000000000001"/>
    <n v="3708082.8169999998"/>
    <n v="75.652000000000001"/>
    <n v="58.850999999999999"/>
    <m/>
    <m/>
    <m/>
    <n v="0"/>
    <n v="0"/>
    <n v="0"/>
    <n v="0"/>
    <n v="0"/>
    <n v="665"/>
    <n v="22695708.177000001"/>
    <n v="13356646"/>
    <n v="27.942"/>
    <n v="16.338000000000001"/>
    <n v="3708082.8169999998"/>
    <n v="75.652000000000001"/>
    <n v="58.850999999999999"/>
    <s v="'30-03-2020"/>
    <n v="8382600"/>
    <s v="NORMAL"/>
  </r>
  <r>
    <x v="0"/>
    <s v="M6AS203"/>
    <s v="RAMAYANA"/>
    <s v="S203"/>
    <s v="JATENG"/>
    <x v="48"/>
    <x v="51"/>
    <n v="30000000"/>
    <n v="0"/>
    <n v="30000000"/>
    <n v="482"/>
    <n v="18405836.364999998"/>
    <n v="8832270"/>
    <n v="25.599"/>
    <n v="16.785"/>
    <n v="3089371.165"/>
    <n v="61.353000000000002"/>
    <n v="47.985999999999997"/>
    <m/>
    <m/>
    <m/>
    <n v="0"/>
    <n v="0"/>
    <n v="0"/>
    <n v="0"/>
    <n v="0"/>
    <n v="482"/>
    <n v="18405836.364999998"/>
    <n v="8832270"/>
    <n v="25.599"/>
    <n v="16.785"/>
    <n v="3089371.165"/>
    <n v="61.353000000000002"/>
    <n v="47.985999999999997"/>
    <s v="'29-03-2020"/>
    <n v="7679700"/>
    <s v="NORMAL"/>
  </r>
  <r>
    <x v="0"/>
    <s v="M6AS205"/>
    <s v="RAMAYANA"/>
    <s v="S205"/>
    <s v="JABAR"/>
    <x v="49"/>
    <x v="52"/>
    <n v="50000000"/>
    <n v="20000000"/>
    <n v="70000000"/>
    <n v="883"/>
    <n v="34481208.18"/>
    <n v="15064671"/>
    <n v="24.582999999999998"/>
    <n v="22.225000000000001"/>
    <n v="7663356.6299999999"/>
    <n v="68.962000000000003"/>
    <n v="43.69"/>
    <n v="112"/>
    <n v="11901681.818"/>
    <n v="6479750"/>
    <n v="24.582999999999998"/>
    <n v="20"/>
    <n v="2380336.3679999998"/>
    <n v="59.508000000000003"/>
    <n v="54.444000000000003"/>
    <n v="995"/>
    <n v="46382889.998000003"/>
    <n v="21544421"/>
    <n v="24.582999999999998"/>
    <n v="21.654"/>
    <n v="10043692.998"/>
    <n v="66.260999999999996"/>
    <n v="46.448999999999998"/>
    <s v="'31-03-2020"/>
    <n v="17208100"/>
    <s v="NORMAL"/>
  </r>
  <r>
    <x v="0"/>
    <s v="M6AS212"/>
    <s v="RAMAYANA"/>
    <s v="S212"/>
    <s v="JABAR"/>
    <x v="50"/>
    <x v="53"/>
    <n v="20000000"/>
    <n v="0"/>
    <n v="20000000"/>
    <n v="263"/>
    <n v="9761963.6349999998"/>
    <n v="4242440"/>
    <n v="27.527999999999999"/>
    <n v="20.234000000000002"/>
    <n v="1975235.605"/>
    <n v="48.81"/>
    <n v="43.459000000000003"/>
    <m/>
    <m/>
    <m/>
    <n v="0"/>
    <n v="0"/>
    <n v="0"/>
    <n v="0"/>
    <n v="0"/>
    <n v="263"/>
    <n v="9761963.6349999998"/>
    <n v="4242440"/>
    <n v="27.527999999999999"/>
    <n v="20.234000000000002"/>
    <n v="1975235.605"/>
    <n v="48.81"/>
    <n v="43.459000000000003"/>
    <s v="'30-03-2020"/>
    <n v="5505600"/>
    <s v="NORMAL"/>
  </r>
  <r>
    <x v="0"/>
    <s v="M6AS213"/>
    <s v="RAMAYANA"/>
    <s v="S213"/>
    <s v="JATIM"/>
    <x v="51"/>
    <x v="54"/>
    <n v="80000000"/>
    <n v="10000000"/>
    <n v="90000000"/>
    <n v="1001"/>
    <n v="40194175.457000002"/>
    <n v="20978932"/>
    <n v="22.995000000000001"/>
    <n v="18.632999999999999"/>
    <n v="7489231.1169999996"/>
    <n v="50.243000000000002"/>
    <n v="52.194000000000003"/>
    <n v="50"/>
    <n v="6252581.818"/>
    <n v="2990860"/>
    <n v="22.995000000000001"/>
    <n v="20"/>
    <n v="1250516.348"/>
    <n v="62.526000000000003"/>
    <n v="47.834000000000003"/>
    <n v="1051"/>
    <n v="46446757.274999999"/>
    <n v="23969792"/>
    <n v="22.995000000000001"/>
    <n v="18.817"/>
    <n v="8739747.4649999999"/>
    <n v="51.607999999999997"/>
    <n v="51.606999999999999"/>
    <s v="'31-03-2020"/>
    <n v="20695500"/>
    <s v="NORMAL"/>
  </r>
  <r>
    <x v="0"/>
    <s v="M6AS216"/>
    <s v="SPAR"/>
    <s v="S216"/>
    <s v="JATIM"/>
    <x v="52"/>
    <x v="55"/>
    <n v="40000000"/>
    <n v="0"/>
    <n v="40000000"/>
    <n v="445"/>
    <n v="18206346.366999999"/>
    <n v="8517654"/>
    <n v="26.983000000000001"/>
    <n v="21.597999999999999"/>
    <n v="3932257.1570000001"/>
    <n v="45.515999999999998"/>
    <n v="46.783999999999999"/>
    <m/>
    <m/>
    <m/>
    <n v="0"/>
    <n v="0"/>
    <n v="0"/>
    <n v="0"/>
    <n v="0"/>
    <n v="445"/>
    <n v="18206346.366999999"/>
    <n v="8517654"/>
    <n v="26.983000000000001"/>
    <n v="21.597999999999999"/>
    <n v="3932257.1570000001"/>
    <n v="45.515999999999998"/>
    <n v="46.783999999999999"/>
    <s v="'31-03-2020"/>
    <n v="10793200"/>
    <s v="NORMAL"/>
  </r>
  <r>
    <x v="0"/>
    <s v="M6AS220"/>
    <s v="RAMAYANA"/>
    <s v="S220"/>
    <s v="BALI"/>
    <x v="53"/>
    <x v="56"/>
    <n v="50000000"/>
    <n v="10000000"/>
    <n v="60000000"/>
    <n v="998"/>
    <n v="37711664.545000002"/>
    <n v="19265294"/>
    <n v="26.866"/>
    <n v="23.292000000000002"/>
    <n v="8783827.8650000002"/>
    <n v="75.423000000000002"/>
    <n v="51.085999999999999"/>
    <n v="35"/>
    <n v="3860936.3640000001"/>
    <n v="1339870"/>
    <n v="25.960999999999999"/>
    <n v="20"/>
    <n v="772187.26399999997"/>
    <n v="38.609000000000002"/>
    <n v="34.703000000000003"/>
    <n v="1033"/>
    <n v="41572600.909000002"/>
    <n v="20605164"/>
    <n v="26.715"/>
    <n v="22.986000000000001"/>
    <n v="9556015.1290000007"/>
    <n v="69.287999999999997"/>
    <n v="49.564"/>
    <s v="'31-03-2020"/>
    <n v="16029000"/>
    <s v="NORMAL"/>
  </r>
  <r>
    <x v="0"/>
    <s v="M6AS221"/>
    <s v="RAMAYANA"/>
    <s v="S221"/>
    <s v="SUMATERA"/>
    <x v="54"/>
    <x v="57"/>
    <n v="50000000"/>
    <n v="0"/>
    <n v="50000000"/>
    <n v="453"/>
    <n v="24362247"/>
    <n v="13815973"/>
    <n v="29.09"/>
    <n v="31.597000000000001"/>
    <n v="7697646.1100000003"/>
    <n v="48.723999999999997"/>
    <n v="56.710999999999999"/>
    <m/>
    <m/>
    <m/>
    <n v="0"/>
    <n v="0"/>
    <n v="0"/>
    <n v="0"/>
    <n v="0"/>
    <n v="453"/>
    <n v="24362247"/>
    <n v="13815973"/>
    <n v="29.09"/>
    <n v="31.597000000000001"/>
    <n v="7697646.1100000003"/>
    <n v="48.723999999999997"/>
    <n v="56.710999999999999"/>
    <s v="'31-03-2020"/>
    <n v="14545000"/>
    <s v="NORMAL"/>
  </r>
  <r>
    <x v="0"/>
    <s v="M6AS223"/>
    <s v="RAMAYANA"/>
    <s v="S223"/>
    <s v="JATIM"/>
    <x v="55"/>
    <x v="58"/>
    <n v="20900000"/>
    <n v="0"/>
    <n v="20900000"/>
    <n v="300"/>
    <n v="13148076.363"/>
    <n v="6670816"/>
    <n v="27.282"/>
    <n v="18.690999999999999"/>
    <n v="2457466.5830000001"/>
    <n v="62.908999999999999"/>
    <n v="50.735999999999997"/>
    <m/>
    <m/>
    <m/>
    <n v="0"/>
    <n v="0"/>
    <n v="0"/>
    <n v="0"/>
    <n v="0"/>
    <n v="300"/>
    <n v="13148076.363"/>
    <n v="6670816"/>
    <n v="27.282"/>
    <n v="18.690999999999999"/>
    <n v="2457466.5830000001"/>
    <n v="62.908999999999999"/>
    <n v="50.735999999999997"/>
    <s v="'30-03-2020"/>
    <n v="5701938"/>
    <s v="NORMAL"/>
  </r>
  <r>
    <x v="0"/>
    <s v="M6AS226"/>
    <s v="RAMAYANA"/>
    <s v="S226"/>
    <s v="SUMATERA"/>
    <x v="56"/>
    <x v="59"/>
    <n v="50000000"/>
    <n v="0"/>
    <n v="50000000"/>
    <n v="528"/>
    <n v="24381939.098000001"/>
    <n v="13159007"/>
    <n v="25.367999999999999"/>
    <n v="25.363"/>
    <n v="6184083.068"/>
    <n v="48.764000000000003"/>
    <n v="53.97"/>
    <m/>
    <m/>
    <m/>
    <n v="0"/>
    <n v="0"/>
    <n v="0"/>
    <n v="0"/>
    <n v="0"/>
    <n v="528"/>
    <n v="24381939.098000001"/>
    <n v="13159007"/>
    <n v="25.367999999999999"/>
    <n v="25.363"/>
    <n v="6184083.068"/>
    <n v="48.764000000000003"/>
    <n v="53.97"/>
    <s v="'30-03-2020"/>
    <n v="12684000"/>
    <s v="NORMAL"/>
  </r>
  <r>
    <x v="0"/>
    <s v="M6AS227"/>
    <s v="SPAR"/>
    <s v="S227"/>
    <s v="JATIM"/>
    <x v="57"/>
    <x v="60"/>
    <n v="50000000"/>
    <n v="0"/>
    <n v="50000000"/>
    <n v="760"/>
    <n v="28650479.098999999"/>
    <n v="12755248"/>
    <n v="25.504000000000001"/>
    <n v="18.492000000000001"/>
    <n v="5298014.0889999997"/>
    <n v="57.301000000000002"/>
    <n v="44.52"/>
    <n v="5"/>
    <n v="266363.636"/>
    <n v="0"/>
    <n v="0"/>
    <n v="23"/>
    <n v="61263.635999999999"/>
    <n v="0"/>
    <n v="0"/>
    <n v="765"/>
    <n v="28916842.734999999"/>
    <n v="12755248"/>
    <n v="25.504000000000001"/>
    <n v="18.533000000000001"/>
    <n v="5359277.7249999996"/>
    <n v="57.834000000000003"/>
    <n v="44.11"/>
    <s v="'31-03-2020"/>
    <n v="12752000"/>
    <s v="NORMAL"/>
  </r>
  <r>
    <x v="0"/>
    <s v="M6AS229"/>
    <s v="RAMAYANA"/>
    <s v="S229"/>
    <s v="BALI"/>
    <x v="58"/>
    <x v="61"/>
    <n v="8600000"/>
    <n v="0"/>
    <n v="8600000"/>
    <n v="181"/>
    <n v="6910281.8200000003"/>
    <n v="3726390"/>
    <n v="26.713000000000001"/>
    <n v="19.832000000000001"/>
    <n v="1370472.24"/>
    <n v="80.352000000000004"/>
    <n v="53.924999999999997"/>
    <m/>
    <m/>
    <m/>
    <n v="0"/>
    <n v="0"/>
    <n v="0"/>
    <n v="0"/>
    <n v="0"/>
    <n v="181"/>
    <n v="6910281.8200000003"/>
    <n v="3726390"/>
    <n v="26.713000000000001"/>
    <n v="19.832000000000001"/>
    <n v="1370472.24"/>
    <n v="80.352000000000004"/>
    <n v="53.924999999999997"/>
    <s v="'23-03-2020"/>
    <n v="2297318"/>
    <s v="NORMAL"/>
  </r>
  <r>
    <x v="0"/>
    <s v="M6AS230"/>
    <s v="RAMAYANA"/>
    <s v="S230"/>
    <s v="SUMATERA"/>
    <x v="59"/>
    <x v="62"/>
    <n v="60000000"/>
    <n v="0"/>
    <n v="60000000"/>
    <n v="807"/>
    <n v="37685096"/>
    <n v="15059804"/>
    <n v="32.950000000000003"/>
    <n v="33.493000000000002"/>
    <n v="12621770.09"/>
    <n v="62.808"/>
    <n v="39.962000000000003"/>
    <m/>
    <m/>
    <m/>
    <n v="0"/>
    <n v="0"/>
    <n v="0"/>
    <n v="0"/>
    <n v="0"/>
    <n v="807"/>
    <n v="37685096"/>
    <n v="15059804"/>
    <n v="32.950000000000003"/>
    <n v="33.493000000000002"/>
    <n v="12621770.09"/>
    <n v="62.808"/>
    <n v="39.962000000000003"/>
    <s v="'31-03-2020"/>
    <n v="19770000.000000004"/>
    <s v="NORMAL"/>
  </r>
  <r>
    <x v="0"/>
    <e v="#N/A"/>
    <e v="#N/A"/>
    <e v="#N/A"/>
    <e v="#N/A"/>
    <x v="0"/>
    <x v="40"/>
    <n v="875000000"/>
    <n v="159100000"/>
    <n v="1034100000"/>
    <n v="14423"/>
    <n v="590545896.64999998"/>
    <n v="289145793"/>
    <n v="26.803999999999998"/>
    <n v="22.815999999999999"/>
    <n v="134739258.34"/>
    <n v="67.491"/>
    <n v="48.962000000000003"/>
    <n v="1106"/>
    <n v="86151286.363999993"/>
    <n v="27360285"/>
    <n v="25.567"/>
    <n v="19.631"/>
    <n v="16912714.103999998"/>
    <n v="54.149000000000001"/>
    <n v="31.757999999999999"/>
    <n v="15529"/>
    <n v="676697183.01400006"/>
    <n v="316506078"/>
    <n v="26.614000000000001"/>
    <n v="22.411000000000001"/>
    <n v="151651972.44400001"/>
    <n v="65.438000000000002"/>
    <n v="46.771999999999998"/>
    <m/>
    <n v="275215374"/>
    <e v="#N/A"/>
  </r>
  <r>
    <x v="0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0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0"/>
    <s v="M6AO041"/>
    <s v="SPAR"/>
    <s v="O041"/>
    <s v="SUMATERA"/>
    <x v="60"/>
    <x v="64"/>
    <n v="100000000"/>
    <n v="0"/>
    <n v="100000000"/>
    <n v="1154"/>
    <n v="55921258.189000003"/>
    <n v="29660066"/>
    <n v="29.291"/>
    <n v="24.901"/>
    <n v="13924688.239"/>
    <n v="55.920999999999999"/>
    <n v="53.039000000000001"/>
    <n v="127"/>
    <n v="13280172.727"/>
    <n v="3163510"/>
    <n v="0"/>
    <n v="20"/>
    <n v="2656034.5469999998"/>
    <n v="0"/>
    <n v="23.821000000000002"/>
    <n v="1281"/>
    <n v="69201430.915999994"/>
    <n v="32823576"/>
    <n v="29.291"/>
    <n v="23.96"/>
    <n v="16580722.786"/>
    <n v="69.200999999999993"/>
    <n v="47.432000000000002"/>
    <s v="'31-03-2020"/>
    <n v="29291000"/>
    <s v="NORMAL"/>
  </r>
  <r>
    <x v="0"/>
    <s v="M6ARS66"/>
    <s v="SPAR"/>
    <s v="RS66"/>
    <s v="SUMATERA"/>
    <x v="61"/>
    <x v="65"/>
    <n v="120000000"/>
    <n v="40000000"/>
    <n v="160000000"/>
    <n v="1419"/>
    <n v="63971452.736000001"/>
    <n v="31703432"/>
    <n v="29.997"/>
    <n v="25.696000000000002"/>
    <n v="16438308.786"/>
    <n v="53.31"/>
    <n v="49.558999999999997"/>
    <n v="162"/>
    <n v="15663763.636"/>
    <n v="6587660"/>
    <n v="26.140999999999998"/>
    <n v="21.117000000000001"/>
    <n v="3307752.7560000001"/>
    <n v="39.158999999999999"/>
    <n v="42.057000000000002"/>
    <n v="1581"/>
    <n v="79635216.371999994"/>
    <n v="38291092"/>
    <n v="29.033000000000001"/>
    <n v="24.795999999999999"/>
    <n v="19746061.541999999"/>
    <n v="49.771999999999998"/>
    <n v="48.082999999999998"/>
    <s v="'31-03-2020"/>
    <n v="46452800"/>
    <s v="NORMAL"/>
  </r>
  <r>
    <x v="0"/>
    <s v="M6ARS91"/>
    <s v="RAMAYANA"/>
    <s v="RS91"/>
    <s v="PAPUA"/>
    <x v="62"/>
    <x v="66"/>
    <n v="80000000"/>
    <n v="0"/>
    <n v="80000000"/>
    <n v="1460"/>
    <n v="77945045.445999995"/>
    <n v="38396650"/>
    <n v="38.563000000000002"/>
    <n v="36.292999999999999"/>
    <n v="28288593.816"/>
    <n v="97.430999999999997"/>
    <n v="49.261000000000003"/>
    <m/>
    <m/>
    <m/>
    <n v="0"/>
    <n v="0"/>
    <n v="0"/>
    <n v="0"/>
    <n v="0"/>
    <n v="1460"/>
    <n v="77945045.445999995"/>
    <n v="38396650"/>
    <n v="38.563000000000002"/>
    <n v="36.292999999999999"/>
    <n v="28288593.816"/>
    <n v="97.430999999999997"/>
    <n v="49.261000000000003"/>
    <s v="'31-03-2020"/>
    <n v="30850400"/>
    <s v="NORMAL"/>
  </r>
  <r>
    <x v="0"/>
    <s v="M6ARS94"/>
    <s v="SPAR"/>
    <s v="RS94"/>
    <s v="KALIMANTAN"/>
    <x v="63"/>
    <x v="67"/>
    <n v="50000000"/>
    <n v="0"/>
    <n v="50000000"/>
    <n v="555"/>
    <n v="27908154.552000001"/>
    <n v="13721430"/>
    <n v="36.6"/>
    <n v="31.029"/>
    <n v="8659706.602"/>
    <n v="55.816000000000003"/>
    <n v="49.165999999999997"/>
    <m/>
    <m/>
    <m/>
    <n v="0"/>
    <n v="0"/>
    <n v="0"/>
    <n v="0"/>
    <n v="0"/>
    <n v="555"/>
    <n v="27908154.552000001"/>
    <n v="13721430"/>
    <n v="36.6"/>
    <n v="31.029"/>
    <n v="8659706.602"/>
    <n v="55.816000000000003"/>
    <n v="49.165999999999997"/>
    <s v="'31-03-2020"/>
    <n v="18300000"/>
    <s v="NORMAL"/>
  </r>
  <r>
    <x v="0"/>
    <s v="M6AS045"/>
    <s v="RAMAYANA"/>
    <s v="S045"/>
    <s v="SUMATERA"/>
    <x v="64"/>
    <x v="68"/>
    <n v="60000000"/>
    <n v="0"/>
    <n v="60000000"/>
    <n v="770"/>
    <n v="33038885.460000001"/>
    <n v="19390176"/>
    <n v="29.213000000000001"/>
    <n v="25.076000000000001"/>
    <n v="8284753.1799999997"/>
    <n v="55.064999999999998"/>
    <n v="58.689"/>
    <m/>
    <m/>
    <m/>
    <n v="0"/>
    <n v="0"/>
    <n v="0"/>
    <n v="0"/>
    <n v="0"/>
    <n v="770"/>
    <n v="33038885.460000001"/>
    <n v="19390176"/>
    <n v="29.213000000000001"/>
    <n v="25.076000000000001"/>
    <n v="8284753.1799999997"/>
    <n v="55.064999999999998"/>
    <n v="58.689"/>
    <s v="'31-03-2020"/>
    <n v="17527800"/>
    <s v="NORMAL"/>
  </r>
  <r>
    <x v="0"/>
    <s v="M6AS048"/>
    <s v="RAMAYANA"/>
    <s v="S048"/>
    <s v="SUMATERA"/>
    <x v="65"/>
    <x v="69"/>
    <n v="20000000"/>
    <n v="0"/>
    <n v="20000000"/>
    <n v="277"/>
    <n v="11510850.005000001"/>
    <n v="7740540"/>
    <n v="29.33"/>
    <n v="14.616"/>
    <n v="1682467.9750000001"/>
    <n v="57.554000000000002"/>
    <n v="67.245999999999995"/>
    <m/>
    <m/>
    <m/>
    <n v="0"/>
    <n v="0"/>
    <n v="0"/>
    <n v="0"/>
    <n v="0"/>
    <n v="277"/>
    <n v="11510850.005000001"/>
    <n v="7740540"/>
    <n v="29.33"/>
    <n v="14.616"/>
    <n v="1682467.9750000001"/>
    <n v="57.554000000000002"/>
    <n v="67.245999999999995"/>
    <s v="'30-03-2020"/>
    <n v="5866000"/>
    <s v="NORMAL"/>
  </r>
  <r>
    <x v="0"/>
    <s v="M6AS051"/>
    <s v="RAMAYANA"/>
    <s v="S051"/>
    <s v="KALIMANTAN"/>
    <x v="66"/>
    <x v="70"/>
    <n v="70000000"/>
    <n v="0"/>
    <n v="70000000"/>
    <n v="644"/>
    <n v="30535703.634"/>
    <n v="13105786"/>
    <n v="35.659999999999997"/>
    <n v="31.596"/>
    <n v="9648110.8640000001"/>
    <n v="43.622"/>
    <n v="42.92"/>
    <m/>
    <m/>
    <m/>
    <n v="0"/>
    <n v="0"/>
    <n v="0"/>
    <n v="0"/>
    <n v="0"/>
    <n v="644"/>
    <n v="30535703.634"/>
    <n v="13105786"/>
    <n v="35.659999999999997"/>
    <n v="31.596"/>
    <n v="9648110.8640000001"/>
    <n v="43.622"/>
    <n v="42.92"/>
    <s v="'31-03-2020"/>
    <n v="24961999.999999996"/>
    <s v="NORMAL"/>
  </r>
  <r>
    <x v="0"/>
    <s v="M6AS052"/>
    <s v="RAMAYANA"/>
    <s v="S052"/>
    <s v="BANGKA"/>
    <x v="67"/>
    <x v="71"/>
    <n v="30000000"/>
    <n v="0"/>
    <n v="30000000"/>
    <n v="555"/>
    <n v="23612929.094000001"/>
    <n v="14953378"/>
    <n v="28.138999999999999"/>
    <n v="25.31"/>
    <n v="5976368.2240000004"/>
    <n v="78.709999999999994"/>
    <n v="63.326999999999998"/>
    <m/>
    <m/>
    <m/>
    <n v="0"/>
    <n v="0"/>
    <n v="0"/>
    <n v="0"/>
    <n v="0"/>
    <n v="555"/>
    <n v="23612929.094000001"/>
    <n v="14953378"/>
    <n v="28.138999999999999"/>
    <n v="25.31"/>
    <n v="5976368.2240000004"/>
    <n v="78.709999999999994"/>
    <n v="63.326999999999998"/>
    <s v="'31-03-2020"/>
    <n v="8441700"/>
    <s v="NORMAL"/>
  </r>
  <r>
    <x v="0"/>
    <s v="M6AS055"/>
    <s v="RAMAYANA"/>
    <s v="S055"/>
    <s v="KALIMANTAN"/>
    <x v="68"/>
    <x v="72"/>
    <n v="50000000"/>
    <n v="0"/>
    <n v="50000000"/>
    <n v="570"/>
    <n v="24812287.274"/>
    <n v="13758384"/>
    <n v="37.53"/>
    <n v="29.847000000000001"/>
    <n v="7405715.9840000002"/>
    <n v="49.625"/>
    <n v="55.45"/>
    <n v="212"/>
    <n v="4581909.091"/>
    <n v="0"/>
    <n v="0"/>
    <n v="25"/>
    <n v="1145477.2709999999"/>
    <n v="0"/>
    <n v="0"/>
    <n v="782"/>
    <n v="29394196.364999998"/>
    <n v="13758384"/>
    <n v="37.53"/>
    <n v="29.091000000000001"/>
    <n v="8551193.2550000008"/>
    <n v="58.787999999999997"/>
    <n v="46.805999999999997"/>
    <s v="'29-03-2020"/>
    <n v="18765000"/>
    <s v="NORMAL"/>
  </r>
  <r>
    <x v="0"/>
    <s v="M6AS058"/>
    <s v="RAMAYANA"/>
    <s v="S058"/>
    <s v="SUMATERA"/>
    <x v="69"/>
    <x v="73"/>
    <n v="42200000"/>
    <n v="21100000"/>
    <n v="63300000"/>
    <n v="685"/>
    <n v="29125363.638999999"/>
    <n v="18122450"/>
    <n v="26.503"/>
    <n v="24.986000000000001"/>
    <n v="7277153.3890000004"/>
    <n v="69.016999999999996"/>
    <n v="62.222000000000001"/>
    <n v="30"/>
    <n v="3318763.6359999999"/>
    <n v="874460"/>
    <n v="25.117999999999999"/>
    <n v="20"/>
    <n v="663752.70600000001"/>
    <n v="15.728999999999999"/>
    <n v="26.349"/>
    <n v="715"/>
    <n v="32444127.274999999"/>
    <n v="18996910"/>
    <n v="26.042000000000002"/>
    <n v="24.475999999999999"/>
    <n v="7940906.0949999997"/>
    <n v="51.255000000000003"/>
    <n v="58.552999999999997"/>
    <s v="'30-03-2020"/>
    <n v="16484586"/>
    <s v="NORMAL"/>
  </r>
  <r>
    <x v="0"/>
    <s v="M6AS060"/>
    <s v="RAMAYANA"/>
    <s v="S060"/>
    <s v="KALIMANTAN"/>
    <x v="70"/>
    <x v="74"/>
    <n v="57000000"/>
    <n v="0"/>
    <n v="57000000"/>
    <n v="862"/>
    <n v="42328721.803999998"/>
    <n v="23221886"/>
    <n v="31.17"/>
    <n v="29.951000000000001"/>
    <n v="12677778.844000001"/>
    <n v="74.260999999999996"/>
    <n v="54.860999999999997"/>
    <m/>
    <m/>
    <m/>
    <n v="0"/>
    <n v="0"/>
    <n v="0"/>
    <n v="0"/>
    <n v="0"/>
    <n v="862"/>
    <n v="42328721.803999998"/>
    <n v="23221886"/>
    <n v="31.17"/>
    <n v="29.951000000000001"/>
    <n v="12677778.844000001"/>
    <n v="74.260999999999996"/>
    <n v="54.860999999999997"/>
    <s v="'31-03-2020"/>
    <n v="17766900"/>
    <s v="NORMAL"/>
  </r>
  <r>
    <x v="0"/>
    <s v="M6AS062"/>
    <s v="RAMAYANA"/>
    <s v="S062"/>
    <s v="SUMATERA"/>
    <x v="71"/>
    <x v="75"/>
    <n v="30000000"/>
    <n v="0"/>
    <n v="30000000"/>
    <n v="337"/>
    <n v="14332944.546"/>
    <n v="6697881"/>
    <n v="27.864999999999998"/>
    <n v="24.731999999999999"/>
    <n v="3544806.0159999998"/>
    <n v="47.776000000000003"/>
    <n v="46.731000000000002"/>
    <m/>
    <m/>
    <m/>
    <n v="0"/>
    <n v="0"/>
    <n v="0"/>
    <n v="0"/>
    <n v="0"/>
    <n v="337"/>
    <n v="14332944.546"/>
    <n v="6697881"/>
    <n v="27.864999999999998"/>
    <n v="24.731999999999999"/>
    <n v="3544806.0159999998"/>
    <n v="47.776000000000003"/>
    <n v="46.731000000000002"/>
    <s v="'30-03-2020"/>
    <n v="8359500"/>
    <s v="NORMAL"/>
  </r>
  <r>
    <x v="0"/>
    <s v="M6AS063"/>
    <s v="RAMAYANA"/>
    <s v="S063"/>
    <s v="KALIMANTAN"/>
    <x v="72"/>
    <x v="76"/>
    <n v="50000000"/>
    <n v="0"/>
    <n v="50000000"/>
    <n v="534"/>
    <n v="20848999.991999999"/>
    <n v="12294000"/>
    <n v="29.524999999999999"/>
    <n v="24.695"/>
    <n v="5148631.2120000003"/>
    <n v="41.698"/>
    <n v="58.966999999999999"/>
    <m/>
    <m/>
    <m/>
    <n v="0"/>
    <n v="0"/>
    <n v="0"/>
    <n v="0"/>
    <n v="0"/>
    <n v="534"/>
    <n v="20848999.991999999"/>
    <n v="12294000"/>
    <n v="29.524999999999999"/>
    <n v="24.695"/>
    <n v="5148631.2120000003"/>
    <n v="41.698"/>
    <n v="58.966999999999999"/>
    <s v="'31-03-2020"/>
    <n v="14762500"/>
    <s v="NORMAL"/>
  </r>
  <r>
    <x v="0"/>
    <s v="M6AS077"/>
    <s v="RAMAYANA"/>
    <s v="S077"/>
    <s v="SUMATERA"/>
    <x v="73"/>
    <x v="77"/>
    <n v="30000000"/>
    <n v="10000000"/>
    <n v="40000000"/>
    <n v="337"/>
    <n v="15229663.645"/>
    <n v="8481770"/>
    <n v="30.305"/>
    <n v="23.891999999999999"/>
    <n v="3638669.9049999998"/>
    <n v="50.765999999999998"/>
    <n v="55.692"/>
    <m/>
    <m/>
    <m/>
    <n v="27.552"/>
    <n v="0"/>
    <n v="0"/>
    <n v="0"/>
    <n v="0"/>
    <n v="337"/>
    <n v="15229663.645"/>
    <n v="8481770"/>
    <n v="29.616"/>
    <n v="23.891999999999999"/>
    <n v="3638669.9049999998"/>
    <n v="38.073999999999998"/>
    <n v="55.692"/>
    <s v="'29-03-2020"/>
    <n v="11846400"/>
    <s v="NORMAL"/>
  </r>
  <r>
    <x v="0"/>
    <s v="M6AS079"/>
    <s v="SPAR"/>
    <s v="S079"/>
    <s v="SULAWESI"/>
    <x v="74"/>
    <x v="78"/>
    <n v="70000000"/>
    <n v="60000000"/>
    <n v="130000000"/>
    <n v="827"/>
    <n v="37770576.364"/>
    <n v="16775866"/>
    <n v="36.334000000000003"/>
    <n v="32.052"/>
    <n v="12106379.594000001"/>
    <n v="53.957999999999998"/>
    <n v="44.414999999999999"/>
    <n v="125"/>
    <n v="14325218.182"/>
    <n v="7360860"/>
    <n v="26.773"/>
    <n v="20"/>
    <n v="2865043.622"/>
    <n v="23.875"/>
    <n v="51.384"/>
    <n v="952"/>
    <n v="52095794.545999996"/>
    <n v="24136726"/>
    <n v="31.920999999999999"/>
    <n v="28.738"/>
    <n v="14971423.216"/>
    <n v="40.073999999999998"/>
    <n v="46.331000000000003"/>
    <s v="'27-03-2020"/>
    <n v="41497300"/>
    <s v="NORMAL"/>
  </r>
  <r>
    <x v="0"/>
    <s v="M6AS080"/>
    <s v="RAMAYANA"/>
    <s v="S080"/>
    <s v="SUMATERA"/>
    <x v="75"/>
    <x v="79"/>
    <n v="20000000"/>
    <n v="0"/>
    <n v="20000000"/>
    <n v="326"/>
    <n v="13640267.275"/>
    <n v="6924686"/>
    <n v="31.33"/>
    <n v="24.516999999999999"/>
    <n v="3344153.2250000001"/>
    <n v="68.200999999999993"/>
    <n v="50.765999999999998"/>
    <m/>
    <m/>
    <m/>
    <n v="0"/>
    <n v="0"/>
    <n v="0"/>
    <n v="0"/>
    <n v="0"/>
    <n v="326"/>
    <n v="13640267.275"/>
    <n v="6924686"/>
    <n v="31.33"/>
    <n v="24.516999999999999"/>
    <n v="3344153.2250000001"/>
    <n v="68.200999999999993"/>
    <n v="50.765999999999998"/>
    <s v="'31-03-2020"/>
    <n v="6266000"/>
    <s v="NORMAL"/>
  </r>
  <r>
    <x v="0"/>
    <s v="M6AS081"/>
    <s v="RAMAYANA"/>
    <s v="S081"/>
    <s v="KALIMANTAN"/>
    <x v="76"/>
    <x v="80"/>
    <n v="80000000"/>
    <n v="0"/>
    <n v="80000000"/>
    <n v="814"/>
    <n v="38915727.272"/>
    <n v="15917680"/>
    <n v="33.619"/>
    <n v="32.887"/>
    <n v="12798323.232000001"/>
    <n v="48.645000000000003"/>
    <n v="40.902999999999999"/>
    <m/>
    <m/>
    <m/>
    <n v="0"/>
    <n v="0"/>
    <n v="0"/>
    <n v="0"/>
    <n v="0"/>
    <n v="814"/>
    <n v="38915727.272"/>
    <n v="15917680"/>
    <n v="33.619"/>
    <n v="32.887"/>
    <n v="12798323.232000001"/>
    <n v="48.645000000000003"/>
    <n v="40.902999999999999"/>
    <s v="'31-03-2020"/>
    <n v="26895200"/>
    <s v="NORMAL"/>
  </r>
  <r>
    <x v="0"/>
    <s v="M6AS086"/>
    <s v="RAMAYANA"/>
    <s v="S086"/>
    <s v="SUMATERA"/>
    <x v="77"/>
    <x v="81"/>
    <n v="30000000"/>
    <n v="0"/>
    <n v="30000000"/>
    <n v="455"/>
    <n v="21268418.186999999"/>
    <n v="10875440"/>
    <n v="29.123000000000001"/>
    <n v="23.067"/>
    <n v="4905976.7970000003"/>
    <n v="70.894999999999996"/>
    <n v="51.134"/>
    <m/>
    <m/>
    <m/>
    <n v="0"/>
    <n v="0"/>
    <n v="0"/>
    <n v="0"/>
    <n v="0"/>
    <n v="455"/>
    <n v="21268418.186999999"/>
    <n v="10875440"/>
    <n v="29.123000000000001"/>
    <n v="23.067"/>
    <n v="4905976.7970000003"/>
    <n v="70.894999999999996"/>
    <n v="51.134"/>
    <s v="'30-03-2020"/>
    <n v="8736900"/>
    <s v="NORMAL"/>
  </r>
  <r>
    <x v="0"/>
    <s v="M6AS088"/>
    <s v="RAMAYANA"/>
    <s v="S088"/>
    <s v="SUMATERA"/>
    <x v="78"/>
    <x v="82"/>
    <n v="10000000"/>
    <n v="0"/>
    <n v="10000000"/>
    <n v="192"/>
    <n v="6028681.8159999996"/>
    <n v="3218050"/>
    <n v="26.457000000000001"/>
    <n v="7.6550000000000002"/>
    <n v="461502.48599999998"/>
    <n v="60.286999999999999"/>
    <n v="53.378999999999998"/>
    <m/>
    <m/>
    <m/>
    <n v="0"/>
    <n v="0"/>
    <n v="0"/>
    <n v="0"/>
    <n v="0"/>
    <n v="192"/>
    <n v="6028681.8159999996"/>
    <n v="3218050"/>
    <n v="26.457000000000001"/>
    <n v="7.6550000000000002"/>
    <n v="461502.48599999998"/>
    <n v="60.286999999999999"/>
    <n v="53.378999999999998"/>
    <s v="'26-03-2020"/>
    <n v="2645700"/>
    <s v="NORMAL"/>
  </r>
  <r>
    <x v="0"/>
    <s v="M6AS089"/>
    <s v="RAMAYANA"/>
    <s v="S089"/>
    <s v="SUMATERA"/>
    <x v="79"/>
    <x v="83"/>
    <n v="20900000"/>
    <n v="0"/>
    <n v="20900000"/>
    <n v="432"/>
    <n v="14466781.822000001"/>
    <n v="5859340"/>
    <n v="30.927"/>
    <n v="20.678999999999998"/>
    <n v="2991515.872"/>
    <n v="69.218999999999994"/>
    <n v="40.502000000000002"/>
    <m/>
    <m/>
    <m/>
    <n v="0"/>
    <n v="0"/>
    <n v="0"/>
    <n v="0"/>
    <n v="0"/>
    <n v="432"/>
    <n v="14466781.822000001"/>
    <n v="5859340"/>
    <n v="30.927"/>
    <n v="20.678999999999998"/>
    <n v="2991515.872"/>
    <n v="69.218999999999994"/>
    <n v="40.502000000000002"/>
    <s v="'30-03-2020"/>
    <n v="6463743"/>
    <s v="NORMAL"/>
  </r>
  <r>
    <x v="0"/>
    <s v="M6AS090"/>
    <s v="RAMAYANA"/>
    <s v="S090"/>
    <s v="SUMATERA"/>
    <x v="80"/>
    <x v="84"/>
    <n v="20000000"/>
    <n v="0"/>
    <n v="20000000"/>
    <n v="291"/>
    <n v="11733754.546"/>
    <n v="6463920"/>
    <n v="32.265999999999998"/>
    <n v="23.094000000000001"/>
    <n v="2709749.7459999998"/>
    <n v="58.668999999999997"/>
    <n v="55.088000000000001"/>
    <m/>
    <m/>
    <m/>
    <n v="0"/>
    <n v="0"/>
    <n v="0"/>
    <n v="0"/>
    <n v="0"/>
    <n v="291"/>
    <n v="11733754.546"/>
    <n v="6463920"/>
    <n v="32.265999999999998"/>
    <n v="23.094000000000001"/>
    <n v="2709749.7459999998"/>
    <n v="58.668999999999997"/>
    <n v="55.088000000000001"/>
    <s v="'25-03-2020"/>
    <n v="6453200"/>
    <s v="NORMAL"/>
  </r>
  <r>
    <x v="0"/>
    <s v="M6AS101"/>
    <s v="RAMAYANA"/>
    <s v="S101"/>
    <s v="SUMATERA"/>
    <x v="81"/>
    <x v="85"/>
    <n v="40000000"/>
    <n v="20000000"/>
    <n v="60000000"/>
    <n v="669"/>
    <n v="26531315.467"/>
    <n v="14160578"/>
    <n v="23.963999999999999"/>
    <n v="18.388999999999999"/>
    <n v="4878886.6969999997"/>
    <n v="66.328000000000003"/>
    <n v="53.372999999999998"/>
    <n v="90"/>
    <n v="11921581.818"/>
    <n v="4177610"/>
    <n v="23.963999999999999"/>
    <n v="20"/>
    <n v="2384316.358"/>
    <n v="59.607999999999997"/>
    <n v="35.042000000000002"/>
    <n v="759"/>
    <n v="38452897.284999996"/>
    <n v="18338188"/>
    <n v="23.963999999999999"/>
    <n v="18.888999999999999"/>
    <n v="7263203.0549999997"/>
    <n v="64.087999999999994"/>
    <n v="47.69"/>
    <s v="'31-03-2020"/>
    <n v="14378400"/>
    <s v="NORMAL"/>
  </r>
  <r>
    <x v="0"/>
    <s v="M6AS103"/>
    <s v="RAMAYANA"/>
    <s v="S103"/>
    <s v="PAPUA"/>
    <x v="82"/>
    <x v="86"/>
    <n v="110000000"/>
    <n v="0"/>
    <n v="110000000"/>
    <n v="1118"/>
    <n v="62012281.821999997"/>
    <n v="25144110"/>
    <n v="42.518999999999998"/>
    <n v="36.902999999999999"/>
    <n v="22884148.892000001"/>
    <n v="56.375"/>
    <n v="40.546999999999997"/>
    <m/>
    <m/>
    <m/>
    <n v="0"/>
    <n v="0"/>
    <n v="0"/>
    <n v="0"/>
    <n v="0"/>
    <n v="1118"/>
    <n v="62012281.821999997"/>
    <n v="25144110"/>
    <n v="42.518999999999998"/>
    <n v="36.902999999999999"/>
    <n v="22884148.892000001"/>
    <n v="56.375"/>
    <n v="40.546999999999997"/>
    <s v="'31-03-2020"/>
    <n v="46770900"/>
    <s v="NORMAL"/>
  </r>
  <r>
    <x v="0"/>
    <e v="#N/A"/>
    <e v="#N/A"/>
    <e v="#N/A"/>
    <e v="#N/A"/>
    <x v="0"/>
    <x v="40"/>
    <n v="1190100000"/>
    <n v="151100000"/>
    <n v="1341200000"/>
    <n v="15283"/>
    <n v="703490064.58700001"/>
    <n v="356587499"/>
    <n v="32.805"/>
    <n v="28.384"/>
    <n v="199676389.57699999"/>
    <n v="59.112000000000002"/>
    <n v="50.688000000000002"/>
    <n v="746"/>
    <n v="63091409.090000004"/>
    <n v="22164100"/>
    <n v="26.053999999999998"/>
    <n v="20.64"/>
    <n v="13022377.26"/>
    <n v="41.755000000000003"/>
    <n v="35.130000000000003"/>
    <n v="16029"/>
    <n v="766581473.67699897"/>
    <n v="378751599"/>
    <n v="32.045000000000002"/>
    <n v="27.745999999999999"/>
    <n v="212698766.83700001"/>
    <n v="57.155999999999999"/>
    <n v="49.408000000000001"/>
    <m/>
    <n v="429787540"/>
    <e v="#N/A"/>
  </r>
  <r>
    <x v="0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0"/>
    <e v="#N/A"/>
    <e v="#N/A"/>
    <e v="#N/A"/>
    <e v="#N/A"/>
    <x v="0"/>
    <x v="87"/>
    <n v="3341800000"/>
    <n v="694800000"/>
    <n v="4036600000"/>
    <n v="49934"/>
    <n v="2067256044.8299999"/>
    <n v="995968100"/>
    <n v="28.495999999999999"/>
    <n v="24.579000000000001"/>
    <n v="508114588.75999999"/>
    <n v="61.860999999999997"/>
    <n v="48.177999999999997"/>
    <n v="4389"/>
    <n v="356082062.72299999"/>
    <n v="124010908"/>
    <n v="25.536999999999999"/>
    <n v="21.138999999999999"/>
    <n v="75270434.702999994"/>
    <n v="51.25"/>
    <n v="34.826000000000001"/>
    <n v="54323"/>
    <n v="2423338107.553"/>
    <n v="1119979008"/>
    <n v="27.986999999999998"/>
    <n v="24.074000000000002"/>
    <n v="583385023.46300006"/>
    <n v="60.033999999999999"/>
    <n v="46.216000000000001"/>
    <m/>
    <n v="1129723242"/>
    <e v="#N/A"/>
  </r>
  <r>
    <x v="0"/>
    <e v="#N/A"/>
    <e v="#N/A"/>
    <e v="#N/A"/>
    <e v="#N/A"/>
    <x v="0"/>
    <x v="88"/>
    <n v="3341800000"/>
    <n v="694800000"/>
    <n v="4036600000"/>
    <n v="49934"/>
    <n v="2067256044.8299999"/>
    <n v="995968100"/>
    <n v="28.496334010413499"/>
    <n v="24.579180214794501"/>
    <n v="508114588.75999999"/>
    <n v="61.860555533844"/>
    <n v="48.178265217354898"/>
    <n v="4389"/>
    <n v="356082062.72299999"/>
    <n v="124010908"/>
    <n v="25.536874284686199"/>
    <n v="21.138507828054699"/>
    <n v="75270434.702999994"/>
    <n v="51.249577248560698"/>
    <n v="34.826496749562303"/>
    <n v="54323"/>
    <n v="2423338107.553"/>
    <n v="1119979008"/>
    <n v="27.9869368401625"/>
    <n v="24.073612412759001"/>
    <n v="583385023.46300006"/>
    <n v="60.034140305033901"/>
    <n v="46.216374203388099"/>
    <m/>
    <n v="1129720692.4899993"/>
    <e v="#N/A"/>
  </r>
  <r>
    <x v="2"/>
    <e v="#N/A"/>
    <e v="#N/A"/>
    <e v="#N/A"/>
    <e v="#N/A"/>
    <x v="0"/>
    <x v="89"/>
    <m/>
    <s v="Last Sales 202004 :   ----  m.akhlis -- 01-Apr-2020 09:18:41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92"/>
    <s v="  :  "/>
    <s v="062 (STATIONERY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s v="M6B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s v="M6BRS67"/>
    <s v="SPAR"/>
    <s v="RS67"/>
    <s v="JABAR"/>
    <x v="1"/>
    <x v="2"/>
    <n v="10000000"/>
    <n v="10000000"/>
    <n v="20000000"/>
    <n v="296"/>
    <n v="4646386.3650000002"/>
    <n v="171075"/>
    <n v="18.373999999999999"/>
    <n v="29.167999999999999"/>
    <n v="1355238.915"/>
    <n v="46.463999999999999"/>
    <n v="3.6819999999999999"/>
    <n v="69"/>
    <n v="742272.72699999996"/>
    <n v="0"/>
    <n v="18.373999999999999"/>
    <n v="22.323"/>
    <n v="165697.72700000001"/>
    <n v="7.423"/>
    <n v="0"/>
    <n v="365"/>
    <n v="5388659.0920000002"/>
    <n v="171075"/>
    <n v="18.373999999999999"/>
    <n v="28.225000000000001"/>
    <n v="1520936.642"/>
    <n v="26.943000000000001"/>
    <n v="3.1749999999999998"/>
    <s v="'27-03-2020"/>
    <n v="3674800"/>
    <s v="GOLD"/>
  </r>
  <r>
    <x v="2"/>
    <s v="M6BS002"/>
    <s v="RAMAYANA"/>
    <s v="S002"/>
    <s v="JBDTBK"/>
    <x v="2"/>
    <x v="3"/>
    <n v="30000000"/>
    <n v="20000000"/>
    <n v="50000000"/>
    <n v="515"/>
    <n v="8546463.6319999993"/>
    <n v="1102390"/>
    <n v="30.111000000000001"/>
    <n v="35.313000000000002"/>
    <n v="3018037.952"/>
    <n v="28.488"/>
    <n v="12.898999999999999"/>
    <n v="962"/>
    <n v="11000409.09"/>
    <n v="0"/>
    <n v="25.931000000000001"/>
    <n v="22.152999999999999"/>
    <n v="2436940.4500000002"/>
    <n v="55.002000000000002"/>
    <n v="0"/>
    <n v="1477"/>
    <n v="19546872.721999999"/>
    <n v="1102390"/>
    <n v="28.439"/>
    <n v="27.907"/>
    <n v="5454978.4019999998"/>
    <n v="39.094000000000001"/>
    <n v="5.64"/>
    <s v="'24-03-2020"/>
    <n v="14219500"/>
    <s v="GOLD"/>
  </r>
  <r>
    <x v="2"/>
    <s v="M6BS010"/>
    <s v="RAMAYANA"/>
    <s v="S010"/>
    <s v="JBDTBK"/>
    <x v="3"/>
    <x v="4"/>
    <n v="70000000"/>
    <n v="0"/>
    <n v="70000000"/>
    <n v="1833"/>
    <n v="29001072.737"/>
    <n v="2392720"/>
    <n v="33.942"/>
    <n v="35.061999999999998"/>
    <n v="10168474.127"/>
    <n v="41.43"/>
    <n v="8.25"/>
    <n v="38"/>
    <n v="308545.45500000002"/>
    <n v="0"/>
    <n v="0"/>
    <n v="23"/>
    <n v="70965.455000000002"/>
    <n v="0"/>
    <n v="0"/>
    <n v="1871"/>
    <n v="29309618.192000002"/>
    <n v="2392720"/>
    <n v="33.942"/>
    <n v="34.935000000000002"/>
    <n v="10239439.582"/>
    <n v="41.871000000000002"/>
    <n v="8.1639999999999997"/>
    <s v="'31-03-2020"/>
    <n v="23759400"/>
    <s v="GOLD"/>
  </r>
  <r>
    <x v="2"/>
    <s v="M6BS011"/>
    <s v="RAMAYANA"/>
    <s v="S011"/>
    <s v="JBDTBK"/>
    <x v="4"/>
    <x v="5"/>
    <n v="30700000"/>
    <n v="0"/>
    <n v="30700000"/>
    <n v="229"/>
    <n v="3942704.5440000002"/>
    <n v="510725"/>
    <n v="18.373999999999999"/>
    <n v="32.904000000000003"/>
    <n v="1297312.524"/>
    <n v="12.843"/>
    <n v="12.954000000000001"/>
    <n v="1281"/>
    <n v="14117136.364"/>
    <n v="0"/>
    <n v="0"/>
    <n v="22.02"/>
    <n v="3108661.3640000001"/>
    <n v="0"/>
    <n v="0"/>
    <n v="1510"/>
    <n v="18059840.908"/>
    <n v="510725"/>
    <n v="18.373999999999999"/>
    <n v="24.396999999999998"/>
    <n v="4405973.8880000003"/>
    <n v="58.826999999999998"/>
    <n v="2.8279999999999998"/>
    <s v="'30-03-2020"/>
    <n v="5640818"/>
    <s v="GOLD"/>
  </r>
  <r>
    <x v="2"/>
    <s v="M6BS013"/>
    <s v="RAMAYANA"/>
    <s v="S013"/>
    <s v="JBDTBK"/>
    <x v="5"/>
    <x v="6"/>
    <n v="10500000"/>
    <n v="21000000"/>
    <n v="31500000"/>
    <n v="518"/>
    <n v="7378704.5470000003"/>
    <n v="402925"/>
    <n v="38.093000000000004"/>
    <n v="31.196999999999999"/>
    <n v="2301958.767"/>
    <n v="70.272999999999996"/>
    <n v="5.4610000000000003"/>
    <n v="1367"/>
    <n v="13134500"/>
    <n v="0"/>
    <n v="28.451000000000001"/>
    <n v="21.454999999999998"/>
    <n v="2818015"/>
    <n v="62.545000000000002"/>
    <n v="0"/>
    <n v="1885"/>
    <n v="20513204.546999998"/>
    <n v="402925"/>
    <n v="31.664999999999999"/>
    <n v="24.959"/>
    <n v="5119973.767"/>
    <n v="65.120999999999995"/>
    <n v="1.964"/>
    <s v="'30-03-2020"/>
    <n v="9974475"/>
    <s v="NORMAL"/>
  </r>
  <r>
    <x v="2"/>
    <s v="M6BS014"/>
    <s v="RAMAYANA"/>
    <s v="S014"/>
    <s v="JBDTBK"/>
    <x v="6"/>
    <x v="7"/>
    <n v="30000000"/>
    <n v="0"/>
    <n v="30000000"/>
    <n v="891"/>
    <n v="16742704.551000001"/>
    <n v="2426125"/>
    <n v="33.915999999999997"/>
    <n v="28.972999999999999"/>
    <n v="4850845.3810000001"/>
    <n v="55.808999999999997"/>
    <n v="14.491"/>
    <n v="246"/>
    <n v="1962363.6359999999"/>
    <n v="0"/>
    <n v="0"/>
    <n v="23.125"/>
    <n v="453806.36599999998"/>
    <n v="0"/>
    <n v="0"/>
    <n v="1137"/>
    <n v="18705068.186999999"/>
    <n v="2426125"/>
    <n v="33.915999999999997"/>
    <n v="28.359000000000002"/>
    <n v="5304651.7470000004"/>
    <n v="62.35"/>
    <n v="12.97"/>
    <s v="'31-03-2020"/>
    <n v="10174799.999999998"/>
    <s v="NORMAL"/>
  </r>
  <r>
    <x v="2"/>
    <s v="M6BS015"/>
    <s v="RAMAYANA"/>
    <s v="S015"/>
    <s v="JBDTBK"/>
    <x v="7"/>
    <x v="8"/>
    <n v="10000000"/>
    <n v="30000000"/>
    <n v="40000000"/>
    <n v="666"/>
    <n v="7366763.6380000003"/>
    <n v="2265060"/>
    <n v="25.416"/>
    <n v="22.387"/>
    <n v="1649190.1880000001"/>
    <n v="73.668000000000006"/>
    <n v="30.747"/>
    <n v="1025"/>
    <n v="10260418.182"/>
    <n v="0"/>
    <n v="24.742999999999999"/>
    <n v="20.189"/>
    <n v="2071448.182"/>
    <n v="34.201000000000001"/>
    <n v="0"/>
    <n v="1691"/>
    <n v="17627181.82"/>
    <n v="2265060"/>
    <n v="24.911000000000001"/>
    <n v="21.106999999999999"/>
    <n v="3720638.37"/>
    <n v="44.067999999999998"/>
    <n v="12.85"/>
    <s v="'31-03-2020"/>
    <n v="9964400"/>
    <s v="GOLD"/>
  </r>
  <r>
    <x v="2"/>
    <s v="M6BS020"/>
    <s v="RAMAYANA"/>
    <s v="S020"/>
    <s v="JBDTBK"/>
    <x v="8"/>
    <x v="9"/>
    <n v="20000000"/>
    <n v="10000000"/>
    <n v="30000000"/>
    <n v="538"/>
    <n v="8533031.8230000008"/>
    <n v="1642865"/>
    <n v="30.053000000000001"/>
    <n v="26.716999999999999"/>
    <n v="2279730.5729999999"/>
    <n v="42.664999999999999"/>
    <n v="19.253"/>
    <n v="1129"/>
    <n v="12185454.546"/>
    <n v="2000"/>
    <n v="27.850999999999999"/>
    <n v="20.782"/>
    <n v="2532334.5460000001"/>
    <n v="121.855"/>
    <n v="1.6E-2"/>
    <n v="1667"/>
    <n v="20718486.368999999"/>
    <n v="1644865"/>
    <n v="29.318999999999999"/>
    <n v="23.225999999999999"/>
    <n v="4812065.1189999999"/>
    <n v="69.061999999999998"/>
    <n v="7.9390000000000001"/>
    <s v="'31-03-2020"/>
    <n v="8795700"/>
    <s v="GOLD"/>
  </r>
  <r>
    <x v="2"/>
    <s v="M6BS021"/>
    <s v="RAMAYANA"/>
    <s v="S021"/>
    <s v="JBDTBK"/>
    <x v="9"/>
    <x v="10"/>
    <n v="10000000"/>
    <n v="0"/>
    <n v="10000000"/>
    <n v="337"/>
    <n v="5079854.5480000004"/>
    <n v="939660"/>
    <n v="18.373999999999999"/>
    <n v="31.684999999999999"/>
    <n v="1609552.1780000001"/>
    <n v="50.798999999999999"/>
    <n v="18.498000000000001"/>
    <n v="188"/>
    <n v="2078545.4539999999"/>
    <n v="0"/>
    <n v="0"/>
    <n v="23.420999999999999"/>
    <n v="486810.90399999998"/>
    <n v="0"/>
    <n v="0"/>
    <n v="525"/>
    <n v="7158400.0020000003"/>
    <n v="939660"/>
    <n v="18.373999999999999"/>
    <n v="29.285"/>
    <n v="2096363.0819999999"/>
    <n v="71.584000000000003"/>
    <n v="13.127000000000001"/>
    <s v="'31-03-2020"/>
    <n v="1837400"/>
    <s v="GOLD"/>
  </r>
  <r>
    <x v="2"/>
    <s v="M6BS022"/>
    <s v="RAMAYANA"/>
    <s v="S022"/>
    <s v="JBDTBK"/>
    <x v="10"/>
    <x v="11"/>
    <n v="31500000"/>
    <n v="42000000"/>
    <n v="73500000"/>
    <n v="865"/>
    <n v="12928295.455"/>
    <n v="700175"/>
    <n v="35.201999999999998"/>
    <n v="34.524999999999999"/>
    <n v="4463471.3650000002"/>
    <n v="41.042000000000002"/>
    <n v="5.4160000000000004"/>
    <n v="1747"/>
    <n v="22165263.636"/>
    <n v="0"/>
    <n v="26.59"/>
    <n v="21.696000000000002"/>
    <n v="4809053.6359999999"/>
    <n v="52.774000000000001"/>
    <n v="0"/>
    <n v="2612"/>
    <n v="35093559.090999998"/>
    <n v="700175"/>
    <n v="30.280999999999999"/>
    <n v="26.422000000000001"/>
    <n v="9272525.0010000002"/>
    <n v="47.746000000000002"/>
    <n v="1.9950000000000001"/>
    <s v="'31-03-2020"/>
    <n v="22256535"/>
    <s v="NORMAL"/>
  </r>
  <r>
    <x v="2"/>
    <s v="M6BS026"/>
    <s v="RAMAYANA"/>
    <s v="S026"/>
    <s v="JBDTBK"/>
    <x v="11"/>
    <x v="12"/>
    <n v="0"/>
    <n v="0"/>
    <n v="0"/>
    <n v="21"/>
    <n v="227909.092"/>
    <n v="0"/>
    <n v="0"/>
    <n v="7.859"/>
    <n v="17911.401999999998"/>
    <n v="0"/>
    <n v="0"/>
    <n v="112"/>
    <n v="1204090.909"/>
    <n v="0"/>
    <n v="0"/>
    <n v="22.783000000000001"/>
    <n v="274327.26899999997"/>
    <n v="0"/>
    <n v="0"/>
    <n v="133"/>
    <n v="1432000.0009999999"/>
    <n v="0"/>
    <n v="0"/>
    <n v="20.408000000000001"/>
    <n v="292238.67099999997"/>
    <n v="0"/>
    <n v="0"/>
    <s v="'29-03-2020"/>
    <n v="0"/>
    <s v="GOLD"/>
  </r>
  <r>
    <x v="2"/>
    <s v="M6BS029"/>
    <s v="RAMAYANA"/>
    <s v="S029"/>
    <s v="JBDTBK"/>
    <x v="12"/>
    <x v="13"/>
    <n v="60000000"/>
    <n v="0"/>
    <n v="60000000"/>
    <n v="1085"/>
    <n v="18823922.723000001"/>
    <n v="2630285"/>
    <n v="33.423000000000002"/>
    <n v="33.121000000000002"/>
    <n v="6234642.8030000003"/>
    <n v="31.373000000000001"/>
    <n v="13.973000000000001"/>
    <n v="188"/>
    <n v="1920818.1810000001"/>
    <n v="0"/>
    <n v="0"/>
    <n v="22.821000000000002"/>
    <n v="438358.21100000001"/>
    <n v="0"/>
    <n v="0"/>
    <n v="1273"/>
    <n v="20744740.903999999"/>
    <n v="2630285"/>
    <n v="33.423000000000002"/>
    <n v="32.167000000000002"/>
    <n v="6673001.0140000004"/>
    <n v="34.575000000000003"/>
    <n v="12.679"/>
    <s v="'31-03-2020"/>
    <n v="20053800"/>
    <s v="NORMAL"/>
  </r>
  <r>
    <x v="2"/>
    <s v="M6BS031"/>
    <s v="RAMAYANA"/>
    <s v="S031"/>
    <s v="JBDTBK"/>
    <x v="13"/>
    <x v="14"/>
    <n v="0"/>
    <n v="0"/>
    <n v="0"/>
    <n v="10"/>
    <n v="74000"/>
    <n v="0"/>
    <n v="0"/>
    <n v="-178.20699999999999"/>
    <n v="-131873.53"/>
    <n v="0"/>
    <n v="0"/>
    <n v="170"/>
    <n v="2116636.3640000001"/>
    <n v="0"/>
    <n v="0"/>
    <n v="22.811"/>
    <n v="482826.35399999999"/>
    <n v="0"/>
    <n v="0"/>
    <n v="180"/>
    <n v="2190636.3640000001"/>
    <n v="0"/>
    <n v="0"/>
    <n v="16.021000000000001"/>
    <n v="350952.82400000002"/>
    <n v="0"/>
    <n v="0"/>
    <s v="'28-03-2020"/>
    <n v="0"/>
    <s v="NORMAL"/>
  </r>
  <r>
    <x v="2"/>
    <s v="M6BS032"/>
    <s v="RAMAYANA"/>
    <s v="S032"/>
    <s v="JBDTBK"/>
    <x v="14"/>
    <x v="15"/>
    <n v="40000000"/>
    <n v="0"/>
    <n v="40000000"/>
    <n v="817"/>
    <n v="12976259.092"/>
    <n v="1110815"/>
    <n v="18.373999999999999"/>
    <n v="39.908000000000001"/>
    <n v="5178530.5219999999"/>
    <n v="32.441000000000003"/>
    <n v="8.56"/>
    <n v="1358"/>
    <n v="15421909.092"/>
    <n v="0"/>
    <n v="0"/>
    <n v="21.638999999999999"/>
    <n v="3337119.0920000002"/>
    <n v="0"/>
    <n v="0"/>
    <n v="2175"/>
    <n v="28398168.184"/>
    <n v="1110815"/>
    <n v="18.373999999999999"/>
    <n v="29.986999999999998"/>
    <n v="8515649.6140000001"/>
    <n v="70.995000000000005"/>
    <n v="3.9119999999999999"/>
    <s v="'31-03-2020"/>
    <n v="7349600"/>
    <s v="GOLD"/>
  </r>
  <r>
    <x v="2"/>
    <s v="M6BS033"/>
    <s v="RAMAYANA"/>
    <s v="S033"/>
    <s v="JBDTBK"/>
    <x v="15"/>
    <x v="16"/>
    <n v="0"/>
    <n v="0"/>
    <n v="0"/>
    <n v="227"/>
    <n v="3139727.273"/>
    <n v="15500"/>
    <n v="0"/>
    <n v="15.888"/>
    <n v="498843.95299999998"/>
    <n v="0"/>
    <n v="0.49399999999999999"/>
    <n v="156"/>
    <n v="1655181.818"/>
    <n v="0"/>
    <n v="0"/>
    <n v="23"/>
    <n v="380691.81800000003"/>
    <n v="0"/>
    <n v="0"/>
    <n v="383"/>
    <n v="4794909.091"/>
    <n v="15500"/>
    <n v="0"/>
    <n v="18.343"/>
    <n v="879535.77099999995"/>
    <n v="0"/>
    <n v="0.32300000000000001"/>
    <s v="'31-03-2020"/>
    <n v="0"/>
    <s v="NORMAL"/>
  </r>
  <r>
    <x v="2"/>
    <s v="M6BS034"/>
    <s v="SPAR"/>
    <s v="S034"/>
    <s v="JBDTBK"/>
    <x v="16"/>
    <x v="17"/>
    <n v="20000000"/>
    <n v="50000000"/>
    <n v="70000000"/>
    <n v="700"/>
    <n v="10900081.822000001"/>
    <n v="1850510"/>
    <n v="27.712"/>
    <n v="27.741"/>
    <n v="3023779.182"/>
    <n v="54.5"/>
    <n v="16.977"/>
    <n v="2341"/>
    <n v="26931990.907000002"/>
    <n v="2250"/>
    <n v="26.120999999999999"/>
    <n v="19.3"/>
    <n v="5197930.0470000003"/>
    <n v="53.863999999999997"/>
    <n v="8.0000000000000002E-3"/>
    <n v="3041"/>
    <n v="37832072.729000002"/>
    <n v="1852760"/>
    <n v="26.574999999999999"/>
    <n v="21.731999999999999"/>
    <n v="8221709.2290000003"/>
    <n v="54.045999999999999"/>
    <n v="4.8970000000000002"/>
    <s v="'31-03-2020"/>
    <n v="18602500"/>
    <s v="NORMAL"/>
  </r>
  <r>
    <x v="2"/>
    <s v="M6BS035"/>
    <s v="SPAR"/>
    <s v="S035"/>
    <s v="JBDTBK"/>
    <x v="17"/>
    <x v="18"/>
    <n v="20000000"/>
    <n v="0"/>
    <n v="20000000"/>
    <n v="295"/>
    <n v="5201827.273"/>
    <n v="927490"/>
    <n v="18.373999999999999"/>
    <n v="25.588999999999999"/>
    <n v="1331076.8929999999"/>
    <n v="26.009"/>
    <n v="17.829999999999998"/>
    <n v="352"/>
    <n v="6368090.909"/>
    <n v="88200"/>
    <n v="0"/>
    <n v="21.407"/>
    <n v="1363213.649"/>
    <n v="0"/>
    <n v="1.385"/>
    <n v="647"/>
    <n v="11569918.182"/>
    <n v="1015690"/>
    <n v="18.373999999999999"/>
    <n v="23.286999999999999"/>
    <n v="2694290.5419999999"/>
    <n v="57.85"/>
    <n v="8.7789999999999999"/>
    <s v="'31-03-2020"/>
    <n v="3674800"/>
    <s v="NORMAL"/>
  </r>
  <r>
    <x v="2"/>
    <s v="M6BS036"/>
    <s v="RAMAYANA"/>
    <s v="S036"/>
    <s v="JBDTBK"/>
    <x v="18"/>
    <x v="19"/>
    <n v="10000000"/>
    <n v="0"/>
    <n v="10000000"/>
    <n v="3"/>
    <n v="18000"/>
    <n v="0"/>
    <n v="18.373999999999999"/>
    <n v="-12.89"/>
    <n v="-2320.1999999999998"/>
    <n v="0.18"/>
    <n v="0"/>
    <n v="1148"/>
    <n v="12348567.272"/>
    <n v="5000"/>
    <n v="0"/>
    <n v="21.219000000000001"/>
    <n v="2620210.702"/>
    <n v="0"/>
    <n v="0.04"/>
    <n v="1151"/>
    <n v="12366567.272"/>
    <n v="5000"/>
    <n v="18.373999999999999"/>
    <n v="21.169"/>
    <n v="2617890.5019999999"/>
    <n v="123.666"/>
    <n v="0.04"/>
    <s v="'31-03-2020"/>
    <n v="1837400"/>
    <s v="NORMAL"/>
  </r>
  <r>
    <x v="2"/>
    <s v="M6BS037"/>
    <s v="SPAR"/>
    <s v="S037"/>
    <s v="JBDTBK"/>
    <x v="19"/>
    <x v="20"/>
    <n v="10000000"/>
    <n v="0"/>
    <n v="10000000"/>
    <n v="330"/>
    <n v="5684877.2800000003"/>
    <n v="1382635"/>
    <n v="18.373999999999999"/>
    <n v="31.788"/>
    <n v="1807129.91"/>
    <n v="56.848999999999997"/>
    <n v="24.321000000000002"/>
    <n v="99"/>
    <n v="748272.72699999996"/>
    <n v="0"/>
    <n v="0"/>
    <n v="23.363"/>
    <n v="174820.90700000001"/>
    <n v="0"/>
    <n v="0"/>
    <n v="429"/>
    <n v="6433150.0070000002"/>
    <n v="1382635"/>
    <n v="18.373999999999999"/>
    <n v="30.808"/>
    <n v="1981950.817"/>
    <n v="64.331999999999994"/>
    <n v="21.492000000000001"/>
    <s v="'31-03-2020"/>
    <n v="1837400"/>
    <s v="GOLD"/>
  </r>
  <r>
    <x v="2"/>
    <s v="M6BS038"/>
    <s v="RAMAYANA"/>
    <s v="S038"/>
    <s v="JBDTBK"/>
    <x v="20"/>
    <x v="21"/>
    <n v="10000000"/>
    <n v="10000000"/>
    <n v="20000000"/>
    <n v="264"/>
    <n v="4197977.2769999998"/>
    <n v="592525"/>
    <n v="18.373999999999999"/>
    <n v="28.481999999999999"/>
    <n v="1195676.8970000001"/>
    <n v="41.98"/>
    <n v="14.115"/>
    <n v="655"/>
    <n v="7051863.6370000001"/>
    <n v="5500"/>
    <n v="18.373999999999999"/>
    <n v="21.163"/>
    <n v="1492368.6370000001"/>
    <n v="70.519000000000005"/>
    <n v="7.8E-2"/>
    <n v="919"/>
    <n v="11249840.914000001"/>
    <n v="598025"/>
    <n v="18.373999999999999"/>
    <n v="23.893999999999998"/>
    <n v="2688045.534"/>
    <n v="56.249000000000002"/>
    <n v="5.3159999999999998"/>
    <s v="'31-03-2020"/>
    <n v="3674800"/>
    <s v="GOLD"/>
  </r>
  <r>
    <x v="2"/>
    <s v="M6BS039"/>
    <s v="RAMAYANA"/>
    <s v="S039"/>
    <s v="JATENG"/>
    <x v="21"/>
    <x v="22"/>
    <n v="10000000"/>
    <n v="30000000"/>
    <n v="40000000"/>
    <n v="296"/>
    <n v="5863704.5489999996"/>
    <n v="1712525"/>
    <n v="28.402999999999999"/>
    <n v="29.036999999999999"/>
    <n v="1702641.3189999999"/>
    <n v="58.637"/>
    <n v="29.206"/>
    <n v="1259"/>
    <n v="17471445.456"/>
    <n v="0"/>
    <n v="26.904"/>
    <n v="17.724"/>
    <n v="3096600.4559999998"/>
    <n v="58.238"/>
    <n v="0"/>
    <n v="1555"/>
    <n v="23335150.004999999"/>
    <n v="1712525"/>
    <n v="27.279"/>
    <n v="20.567"/>
    <n v="4799241.7750000004"/>
    <n v="58.338000000000001"/>
    <n v="7.3390000000000004"/>
    <s v="'31-03-2020"/>
    <n v="10911600"/>
    <s v="NORMAL"/>
  </r>
  <r>
    <x v="2"/>
    <s v="M6BS040"/>
    <s v="SPAR"/>
    <s v="S040"/>
    <s v="JBDTBK"/>
    <x v="22"/>
    <x v="23"/>
    <n v="20000000"/>
    <n v="30000000"/>
    <n v="50000000"/>
    <n v="379"/>
    <n v="6445663.6370000001"/>
    <n v="1262570"/>
    <n v="29.106000000000002"/>
    <n v="27.475999999999999"/>
    <n v="1771025.517"/>
    <n v="32.228000000000002"/>
    <n v="19.588000000000001"/>
    <n v="1455"/>
    <n v="17254490.908"/>
    <n v="0"/>
    <n v="27.329000000000001"/>
    <n v="21.751000000000001"/>
    <n v="3752967.7280000001"/>
    <n v="57.515000000000001"/>
    <n v="0"/>
    <n v="1834"/>
    <n v="23700154.545000002"/>
    <n v="1262570"/>
    <n v="28.04"/>
    <n v="23.308"/>
    <n v="5523993.2450000001"/>
    <n v="47.4"/>
    <n v="5.327"/>
    <s v="'31-03-2020"/>
    <n v="14020000"/>
    <s v="GOLD"/>
  </r>
  <r>
    <x v="2"/>
    <s v="M6BS043"/>
    <s v="RAMAYANA"/>
    <s v="S043"/>
    <s v="JBDTBK"/>
    <x v="23"/>
    <x v="24"/>
    <n v="10500000"/>
    <n v="0"/>
    <n v="10500000"/>
    <n v="254"/>
    <n v="3929727.2760000001"/>
    <n v="489600"/>
    <n v="18.373999999999999"/>
    <n v="25.683"/>
    <n v="1009268.246"/>
    <n v="37.426000000000002"/>
    <n v="12.459"/>
    <n v="33"/>
    <n v="540727.27300000004"/>
    <n v="0"/>
    <n v="0"/>
    <n v="18.172999999999998"/>
    <n v="98267.273000000001"/>
    <n v="0"/>
    <n v="0"/>
    <n v="287"/>
    <n v="4470454.5489999996"/>
    <n v="489600"/>
    <n v="18.373999999999999"/>
    <n v="24.774999999999999"/>
    <n v="1107535.5190000001"/>
    <n v="42.576000000000001"/>
    <n v="10.952"/>
    <s v="'31-03-2020"/>
    <n v="1929270"/>
    <s v="GOLD"/>
  </r>
  <r>
    <x v="2"/>
    <s v="M6BS047"/>
    <s v="SPAR"/>
    <s v="S047"/>
    <s v="JBDTBK"/>
    <x v="24"/>
    <x v="25"/>
    <n v="30000000"/>
    <n v="0"/>
    <n v="30000000"/>
    <n v="1083"/>
    <n v="15897463.639"/>
    <n v="1717390"/>
    <n v="18.373999999999999"/>
    <n v="32.378"/>
    <n v="5147305.4790000003"/>
    <n v="52.991999999999997"/>
    <n v="10.803000000000001"/>
    <n v="86"/>
    <n v="1220227.274"/>
    <n v="0"/>
    <n v="0"/>
    <n v="23.068000000000001"/>
    <n v="281481.82400000002"/>
    <n v="0"/>
    <n v="0"/>
    <n v="1169"/>
    <n v="17117690.912999999"/>
    <n v="1717390"/>
    <n v="18.373999999999999"/>
    <n v="31.713999999999999"/>
    <n v="5428787.3030000003"/>
    <n v="57.058999999999997"/>
    <n v="10.032999999999999"/>
    <s v="'31-03-2020"/>
    <n v="5512200"/>
    <s v="GOLD"/>
  </r>
  <r>
    <x v="2"/>
    <s v="M6BS049"/>
    <s v="SPAR"/>
    <s v="S049"/>
    <s v="JBDTBK"/>
    <x v="25"/>
    <x v="26"/>
    <n v="10500000"/>
    <n v="21000000"/>
    <n v="31500000"/>
    <n v="650"/>
    <n v="9572522.7259999998"/>
    <n v="1279225"/>
    <n v="25.641999999999999"/>
    <n v="30.027999999999999"/>
    <n v="2874481.0159999998"/>
    <n v="91.167000000000002"/>
    <n v="13.364000000000001"/>
    <n v="1013"/>
    <n v="10476799.999"/>
    <n v="0"/>
    <n v="25.641999999999999"/>
    <n v="21.135000000000002"/>
    <n v="2214319.9989999998"/>
    <n v="49.89"/>
    <n v="0"/>
    <n v="1663"/>
    <n v="20049322.725000001"/>
    <n v="1279225"/>
    <n v="25.641999999999999"/>
    <n v="25.381"/>
    <n v="5088801.0149999997"/>
    <n v="63.649000000000001"/>
    <n v="6.38"/>
    <s v="'31-03-2020"/>
    <n v="8077230"/>
    <s v="NORMAL"/>
  </r>
  <r>
    <x v="2"/>
    <s v="M6BS068"/>
    <s v="RAMAYANA"/>
    <s v="S068"/>
    <s v="JBDTBK"/>
    <x v="26"/>
    <x v="27"/>
    <n v="10000000"/>
    <n v="0"/>
    <n v="10000000"/>
    <n v="154"/>
    <n v="2907840.9160000002"/>
    <n v="341375"/>
    <n v="18.373999999999999"/>
    <n v="27.625"/>
    <n v="803284.40599999996"/>
    <n v="29.077999999999999"/>
    <n v="11.74"/>
    <n v="147"/>
    <n v="1894000"/>
    <n v="0"/>
    <n v="0"/>
    <n v="21.466999999999999"/>
    <n v="406578.2"/>
    <n v="0"/>
    <n v="0"/>
    <n v="301"/>
    <n v="4801840.9160000002"/>
    <n v="341375"/>
    <n v="18.373999999999999"/>
    <n v="25.196000000000002"/>
    <n v="1209862.6059999999"/>
    <n v="48.018000000000001"/>
    <n v="7.109"/>
    <s v="'30-03-2020"/>
    <n v="1837400"/>
    <s v="GOLD"/>
  </r>
  <r>
    <x v="2"/>
    <s v="M6BS071"/>
    <s v="SPAR"/>
    <s v="S071"/>
    <s v="JBDTBK"/>
    <x v="27"/>
    <x v="28"/>
    <n v="20400000"/>
    <n v="81600000"/>
    <n v="102000000"/>
    <n v="2300"/>
    <n v="17466368.177999999"/>
    <n v="2404795"/>
    <n v="26.001000000000001"/>
    <n v="25.969000000000001"/>
    <n v="4535842.8679999998"/>
    <n v="85.619"/>
    <n v="13.768000000000001"/>
    <n v="2246"/>
    <n v="22989799.999000002"/>
    <n v="-1700"/>
    <n v="24.544"/>
    <n v="21.370999999999999"/>
    <n v="4913158.2089999998"/>
    <n v="28.173999999999999"/>
    <n v="-7.0000000000000001E-3"/>
    <n v="4546"/>
    <n v="40456168.177000001"/>
    <n v="2403095"/>
    <n v="24.835999999999999"/>
    <n v="23.356000000000002"/>
    <n v="9449001.0769999996"/>
    <n v="39.662999999999997"/>
    <n v="5.94"/>
    <s v="'27-03-2020"/>
    <n v="25332720"/>
    <s v="GOLD"/>
  </r>
  <r>
    <x v="2"/>
    <s v="M6BS074"/>
    <s v="SPAR"/>
    <s v="S074"/>
    <s v="JABAR"/>
    <x v="28"/>
    <x v="29"/>
    <n v="10000000"/>
    <n v="0"/>
    <n v="10000000"/>
    <n v="352"/>
    <n v="5010109.0959999999"/>
    <n v="1285980"/>
    <n v="18.373999999999999"/>
    <n v="29.62"/>
    <n v="1483978.456"/>
    <n v="50.100999999999999"/>
    <n v="25.667999999999999"/>
    <n v="3"/>
    <n v="17181.817999999999"/>
    <n v="0"/>
    <n v="0"/>
    <n v="23"/>
    <n v="3951.8180000000002"/>
    <n v="0"/>
    <n v="0"/>
    <n v="355"/>
    <n v="5027290.9139999999"/>
    <n v="1285980"/>
    <n v="18.373999999999999"/>
    <n v="29.597000000000001"/>
    <n v="1487930.274"/>
    <n v="50.273000000000003"/>
    <n v="25.58"/>
    <s v="'31-03-2020"/>
    <n v="1837400"/>
    <s v="NORMAL"/>
  </r>
  <r>
    <x v="2"/>
    <s v="M6BS075"/>
    <s v="SPAR"/>
    <s v="S075"/>
    <s v="JABAR"/>
    <x v="29"/>
    <x v="30"/>
    <n v="10000000"/>
    <n v="10000000"/>
    <n v="20000000"/>
    <n v="379"/>
    <n v="5473736.3679999998"/>
    <n v="1131890"/>
    <n v="18.373999999999999"/>
    <n v="27.623999999999999"/>
    <n v="1512059.5179999999"/>
    <n v="54.737000000000002"/>
    <n v="20.678999999999998"/>
    <n v="23"/>
    <n v="3807181.818"/>
    <n v="0"/>
    <n v="18.373999999999999"/>
    <n v="5.0209999999999999"/>
    <n v="191160.91800000001"/>
    <n v="38.072000000000003"/>
    <n v="0"/>
    <n v="402"/>
    <n v="9280918.1860000007"/>
    <n v="1131890"/>
    <n v="18.373999999999999"/>
    <n v="18.352"/>
    <n v="1703220.436"/>
    <n v="46.405000000000001"/>
    <n v="12.196"/>
    <s v="'31-03-2020"/>
    <n v="3674800"/>
    <s v="GOLD"/>
  </r>
  <r>
    <x v="2"/>
    <s v="M6BS102"/>
    <s v="RAMAYANA"/>
    <s v="S102"/>
    <s v="JBDTBK"/>
    <x v="30"/>
    <x v="31"/>
    <n v="70000000"/>
    <n v="30000000"/>
    <n v="100000000"/>
    <n v="2360"/>
    <n v="38036313.637999997"/>
    <n v="2316655"/>
    <n v="37.476999999999997"/>
    <n v="43.671999999999997"/>
    <n v="16611126.318"/>
    <n v="54.338000000000001"/>
    <n v="6.0910000000000002"/>
    <n v="865"/>
    <n v="14224663.638"/>
    <n v="0"/>
    <n v="27.582000000000001"/>
    <n v="21.164999999999999"/>
    <n v="3010688.6379999998"/>
    <n v="47.415999999999997"/>
    <n v="0"/>
    <n v="3225"/>
    <n v="52260977.276000001"/>
    <n v="2316655"/>
    <n v="34.509"/>
    <n v="37.545999999999999"/>
    <n v="19621814.956"/>
    <n v="52.261000000000003"/>
    <n v="4.4329999999999998"/>
    <s v="'31-03-2020"/>
    <n v="34509000"/>
    <s v="NORMAL"/>
  </r>
  <r>
    <x v="2"/>
    <s v="M6BS105"/>
    <s v="SPAR"/>
    <s v="S105"/>
    <s v="JBDTBK"/>
    <x v="31"/>
    <x v="32"/>
    <n v="20000000"/>
    <n v="50000000"/>
    <n v="70000000"/>
    <n v="641"/>
    <n v="9870927.2789999992"/>
    <n v="1938080"/>
    <n v="28.157"/>
    <n v="27.763000000000002"/>
    <n v="2740427.2590000001"/>
    <n v="49.354999999999997"/>
    <n v="19.634"/>
    <n v="1523"/>
    <n v="17354897.454999998"/>
    <n v="0"/>
    <n v="27.22"/>
    <n v="19.696999999999999"/>
    <n v="3418318.2549999999"/>
    <n v="34.71"/>
    <n v="0"/>
    <n v="2164"/>
    <n v="27225824.734000001"/>
    <n v="1938080"/>
    <n v="27.488"/>
    <n v="22.620999999999999"/>
    <n v="6158745.5140000004"/>
    <n v="38.893999999999998"/>
    <n v="7.1189999999999998"/>
    <s v="'31-03-2020"/>
    <n v="19241600"/>
    <s v="GOLD"/>
  </r>
  <r>
    <x v="2"/>
    <s v="M6BS107"/>
    <s v="RAMAYANA"/>
    <s v="S107"/>
    <s v="JBDTBK"/>
    <x v="32"/>
    <x v="33"/>
    <n v="0"/>
    <n v="0"/>
    <n v="0"/>
    <n v="12"/>
    <n v="109636.364"/>
    <n v="0"/>
    <n v="0"/>
    <n v="4.8630000000000004"/>
    <n v="5331.9440000000004"/>
    <n v="0"/>
    <n v="0"/>
    <n v="51"/>
    <n v="486545.45500000002"/>
    <n v="0"/>
    <n v="0"/>
    <n v="23.484000000000002"/>
    <n v="114260.02499999999"/>
    <n v="0"/>
    <n v="0"/>
    <n v="63"/>
    <n v="596181.81900000002"/>
    <n v="0"/>
    <n v="0"/>
    <n v="20.059999999999999"/>
    <n v="119591.969"/>
    <n v="0"/>
    <n v="0"/>
    <s v="'30-03-2020"/>
    <n v="0"/>
    <s v="NORMAL"/>
  </r>
  <r>
    <x v="2"/>
    <s v="M6BS109"/>
    <s v="RAMAYANA"/>
    <s v="S109"/>
    <s v="JBDTBK"/>
    <x v="33"/>
    <x v="34"/>
    <n v="0"/>
    <n v="0"/>
    <n v="0"/>
    <n v="304"/>
    <n v="3336999.9989999998"/>
    <n v="0"/>
    <n v="0"/>
    <n v="11.98"/>
    <n v="399780.65899999999"/>
    <n v="0"/>
    <n v="0"/>
    <n v="13"/>
    <n v="57090.909"/>
    <n v="0"/>
    <n v="0"/>
    <n v="23"/>
    <n v="13130.909"/>
    <n v="0"/>
    <n v="0"/>
    <n v="317"/>
    <n v="3394090.9079999998"/>
    <n v="0"/>
    <n v="0"/>
    <n v="12.166"/>
    <n v="412911.56800000003"/>
    <n v="0"/>
    <n v="0"/>
    <s v="'30-03-2020"/>
    <n v="0"/>
    <s v="GOLD"/>
  </r>
  <r>
    <x v="2"/>
    <s v="M6BS114"/>
    <s v="SPAR"/>
    <s v="S114"/>
    <s v="JBDTBK"/>
    <x v="34"/>
    <x v="35"/>
    <n v="10400000"/>
    <n v="20700000"/>
    <n v="31100000"/>
    <n v="513"/>
    <n v="5968454.5499999998"/>
    <n v="1500200"/>
    <n v="18.373999999999999"/>
    <n v="25.882999999999999"/>
    <n v="1544798.11"/>
    <n v="57.389000000000003"/>
    <n v="25.135000000000002"/>
    <n v="242"/>
    <n v="7614636.3629999999"/>
    <n v="0"/>
    <n v="18.373999999999999"/>
    <n v="19.972999999999999"/>
    <n v="1520881.8130000001"/>
    <n v="36.786000000000001"/>
    <n v="0"/>
    <n v="755"/>
    <n v="13583090.913000001"/>
    <n v="1500200"/>
    <n v="18.373999999999999"/>
    <n v="22.57"/>
    <n v="3065679.923"/>
    <n v="43.676000000000002"/>
    <n v="11.045"/>
    <s v="'30-03-2020"/>
    <n v="5714314"/>
    <s v="GOLD"/>
  </r>
  <r>
    <x v="2"/>
    <s v="M6BS121"/>
    <s v="SPAR"/>
    <s v="S121"/>
    <s v="JBDTBK"/>
    <x v="35"/>
    <x v="36"/>
    <n v="0"/>
    <n v="0"/>
    <n v="0"/>
    <n v="7"/>
    <n v="76309.092000000004"/>
    <n v="760"/>
    <n v="0"/>
    <n v="-17.256"/>
    <n v="-13167.737999999999"/>
    <n v="0"/>
    <n v="0.996"/>
    <n v="44"/>
    <n v="431818.18199999997"/>
    <n v="0"/>
    <n v="0"/>
    <n v="23"/>
    <n v="99318.182000000001"/>
    <n v="0"/>
    <n v="0"/>
    <n v="51"/>
    <n v="508127.27399999998"/>
    <n v="760"/>
    <n v="0"/>
    <n v="16.954999999999998"/>
    <n v="86150.444000000003"/>
    <n v="0"/>
    <n v="0.15"/>
    <s v="'30-03-2020"/>
    <n v="0"/>
    <s v="GOLD"/>
  </r>
  <r>
    <x v="2"/>
    <s v="M6BS124"/>
    <s v="SPAR"/>
    <s v="S124"/>
    <s v="JBDTBK"/>
    <x v="36"/>
    <x v="37"/>
    <n v="0"/>
    <n v="0"/>
    <n v="0"/>
    <n v="2"/>
    <n v="38181.817999999999"/>
    <n v="0"/>
    <n v="0"/>
    <n v="-23.213000000000001"/>
    <n v="-8863.1820000000007"/>
    <n v="0"/>
    <n v="0"/>
    <n v="1"/>
    <n v="10909.091"/>
    <n v="0"/>
    <n v="0"/>
    <n v="0"/>
    <n v="1E-3"/>
    <n v="0"/>
    <n v="0"/>
    <n v="3"/>
    <n v="49090.909"/>
    <n v="0"/>
    <n v="0"/>
    <n v="-18.055"/>
    <n v="-8863.1810000000005"/>
    <n v="0"/>
    <n v="0"/>
    <s v="'25-03-2020"/>
    <n v="0"/>
    <s v="GOLD"/>
  </r>
  <r>
    <x v="2"/>
    <s v="M6BS125"/>
    <s v="SPAR"/>
    <s v="S125"/>
    <s v="JBDTBK"/>
    <x v="37"/>
    <x v="38"/>
    <n v="30000000"/>
    <n v="40000000"/>
    <n v="70000000"/>
    <n v="833"/>
    <n v="12485322.728"/>
    <n v="1273945"/>
    <n v="32.847000000000001"/>
    <n v="29.82"/>
    <n v="3723166.7880000002"/>
    <n v="41.618000000000002"/>
    <n v="10.204000000000001"/>
    <n v="1798"/>
    <n v="19929181.818999998"/>
    <n v="0"/>
    <n v="26.545999999999999"/>
    <n v="21.529"/>
    <n v="4290651.8190000001"/>
    <n v="49.823"/>
    <n v="0"/>
    <n v="2631"/>
    <n v="32414504.546999998"/>
    <n v="1273945"/>
    <n v="29.245999999999999"/>
    <n v="24.722999999999999"/>
    <n v="8013818.6069999998"/>
    <n v="46.305999999999997"/>
    <n v="3.93"/>
    <s v="'31-03-2020"/>
    <n v="20472200"/>
    <s v="NORMAL"/>
  </r>
  <r>
    <x v="2"/>
    <s v="M6BS136"/>
    <s v="RAMAYANA"/>
    <s v="S136"/>
    <s v="JABAR"/>
    <x v="38"/>
    <x v="39"/>
    <n v="0"/>
    <n v="0"/>
    <n v="0"/>
    <n v="66"/>
    <n v="722181.82"/>
    <n v="0"/>
    <n v="0"/>
    <n v="42.923999999999999"/>
    <n v="309987.46000000002"/>
    <n v="0"/>
    <n v="0"/>
    <m/>
    <m/>
    <m/>
    <n v="0"/>
    <n v="0"/>
    <n v="0"/>
    <n v="0"/>
    <n v="0"/>
    <n v="66"/>
    <n v="722181.82"/>
    <n v="0"/>
    <n v="0"/>
    <n v="42.923999999999999"/>
    <n v="309987.46000000002"/>
    <n v="0"/>
    <n v="0"/>
    <s v="'22-03-2020"/>
    <n v="0"/>
    <e v="#N/A"/>
  </r>
  <r>
    <x v="2"/>
    <e v="#N/A"/>
    <e v="#N/A"/>
    <e v="#N/A"/>
    <e v="#N/A"/>
    <x v="0"/>
    <x v="40"/>
    <n v="684500000"/>
    <n v="506300000"/>
    <n v="1190800000"/>
    <n v="21025"/>
    <n v="308622027.34500003"/>
    <n v="39718470"/>
    <n v="27.946999999999999"/>
    <n v="31.850999999999999"/>
    <n v="98299684.245000005"/>
    <n v="45.087000000000003"/>
    <n v="12.87"/>
    <n v="25433"/>
    <n v="299503928.36299902"/>
    <n v="101250"/>
    <n v="25.498000000000001"/>
    <n v="20.748000000000001"/>
    <n v="62141336.383000001"/>
    <n v="59.155000000000001"/>
    <n v="3.4000000000000002E-2"/>
    <n v="46458"/>
    <n v="608125955.70799994"/>
    <n v="39819720"/>
    <n v="26.905999999999999"/>
    <n v="26.382999999999999"/>
    <n v="160441020.62799999"/>
    <n v="51.069000000000003"/>
    <n v="6.548"/>
    <m/>
    <n v="320396648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s v="M6BS046"/>
    <s v="RAMAYANA"/>
    <s v="S046"/>
    <s v="JABAR"/>
    <x v="39"/>
    <x v="42"/>
    <n v="10000000"/>
    <n v="0"/>
    <n v="10000000"/>
    <n v="13"/>
    <n v="90727.271999999997"/>
    <n v="0"/>
    <n v="18.373999999999999"/>
    <n v="-32.328000000000003"/>
    <n v="-29330.428"/>
    <n v="0.90700000000000003"/>
    <n v="0"/>
    <n v="632"/>
    <n v="9763129.0920000002"/>
    <n v="0"/>
    <n v="0"/>
    <n v="19.420999999999999"/>
    <n v="1896087.692"/>
    <n v="0"/>
    <n v="0"/>
    <n v="645"/>
    <n v="9853856.3640000001"/>
    <n v="0"/>
    <n v="18.373999999999999"/>
    <n v="18.943999999999999"/>
    <n v="1866757.264"/>
    <n v="98.539000000000001"/>
    <n v="0"/>
    <s v="'30-03-2020"/>
    <n v="1837400"/>
    <s v="NORMAL"/>
  </r>
  <r>
    <x v="2"/>
    <s v="M6BS061"/>
    <s v="SPAR"/>
    <s v="S061"/>
    <s v="NTT"/>
    <x v="40"/>
    <x v="43"/>
    <n v="20000000"/>
    <n v="0"/>
    <n v="20000000"/>
    <n v="868"/>
    <n v="15777463.634"/>
    <n v="5696290"/>
    <n v="18.373999999999999"/>
    <n v="31.148"/>
    <n v="4914419.6739999996"/>
    <n v="78.887"/>
    <n v="36.103999999999999"/>
    <m/>
    <m/>
    <m/>
    <n v="0"/>
    <n v="0"/>
    <n v="0"/>
    <n v="0"/>
    <n v="0"/>
    <n v="868"/>
    <n v="15777463.634"/>
    <n v="5696290"/>
    <n v="18.373999999999999"/>
    <n v="31.148"/>
    <n v="4914419.6739999996"/>
    <n v="78.887"/>
    <n v="36.103999999999999"/>
    <s v="'31-03-2020"/>
    <n v="3674800"/>
    <s v="NORMAL"/>
  </r>
  <r>
    <x v="2"/>
    <s v="M6BS082"/>
    <s v="RAMAYANA"/>
    <s v="S082"/>
    <s v="BALI"/>
    <x v="41"/>
    <x v="44"/>
    <n v="18200000"/>
    <n v="0"/>
    <n v="18200000"/>
    <n v="803"/>
    <n v="8213799.9979999997"/>
    <n v="1585120"/>
    <n v="18.373999999999999"/>
    <n v="24.681000000000001"/>
    <n v="2027215.118"/>
    <n v="45.131"/>
    <n v="19.297999999999998"/>
    <n v="110"/>
    <n v="1308181.818"/>
    <n v="0"/>
    <n v="0"/>
    <n v="23"/>
    <n v="300881.81800000003"/>
    <n v="0"/>
    <n v="0"/>
    <n v="913"/>
    <n v="9521981.8159999996"/>
    <n v="1585120"/>
    <n v="18.373999999999999"/>
    <n v="24.45"/>
    <n v="2328096.9360000002"/>
    <n v="52.319000000000003"/>
    <n v="16.646999999999998"/>
    <s v="'31-03-2020"/>
    <n v="3344068"/>
    <s v="NORMAL"/>
  </r>
  <r>
    <x v="2"/>
    <s v="M6BS083"/>
    <s v="RAMAYANA"/>
    <s v="S083"/>
    <s v="JATIM"/>
    <x v="42"/>
    <x v="45"/>
    <n v="20000000"/>
    <n v="0"/>
    <n v="20000000"/>
    <n v="574"/>
    <n v="10528531.816"/>
    <n v="2075115"/>
    <n v="18.373999999999999"/>
    <n v="29.327999999999999"/>
    <n v="3087765.466"/>
    <n v="52.643000000000001"/>
    <n v="19.709"/>
    <n v="0"/>
    <n v="0"/>
    <n v="0"/>
    <n v="0"/>
    <n v="0"/>
    <n v="0"/>
    <n v="0"/>
    <n v="0"/>
    <n v="574"/>
    <n v="10528531.816"/>
    <n v="2075115"/>
    <n v="18.373999999999999"/>
    <n v="29.327999999999999"/>
    <n v="3087765.466"/>
    <n v="52.643000000000001"/>
    <n v="19.709"/>
    <s v="'31-03-2020"/>
    <n v="3674800"/>
    <s v="NORMAL"/>
  </r>
  <r>
    <x v="2"/>
    <s v="M6BS097"/>
    <s v="RAMAYANA"/>
    <s v="S097"/>
    <s v="JABAR"/>
    <x v="43"/>
    <x v="46"/>
    <n v="0"/>
    <n v="0"/>
    <n v="0"/>
    <n v="100"/>
    <n v="1603454.5460000001"/>
    <n v="0"/>
    <n v="0"/>
    <n v="3.4430000000000001"/>
    <n v="55201.256000000001"/>
    <n v="0"/>
    <n v="0"/>
    <n v="88"/>
    <n v="1788181.818"/>
    <n v="0"/>
    <n v="0"/>
    <n v="21.228000000000002"/>
    <n v="379590.908"/>
    <n v="0"/>
    <n v="0"/>
    <n v="188"/>
    <n v="3391636.3640000001"/>
    <n v="0"/>
    <n v="0"/>
    <n v="12.82"/>
    <n v="434792.16399999999"/>
    <n v="0"/>
    <n v="0"/>
    <s v="'29-03-2020"/>
    <n v="0"/>
    <s v="NORMAL"/>
  </r>
  <r>
    <x v="2"/>
    <s v="M6BS099"/>
    <s v="SPAR"/>
    <s v="S099"/>
    <s v="JABAR"/>
    <x v="44"/>
    <x v="47"/>
    <n v="20000000"/>
    <n v="10000000"/>
    <n v="30000000"/>
    <n v="1290"/>
    <n v="17099568.184"/>
    <n v="2483275"/>
    <n v="29.358000000000001"/>
    <n v="30.920999999999999"/>
    <n v="5287409.7240000004"/>
    <n v="85.498000000000005"/>
    <n v="14.522"/>
    <n v="427"/>
    <n v="5900363.6380000003"/>
    <n v="0"/>
    <n v="25.832999999999998"/>
    <n v="23.471"/>
    <n v="1384874.608"/>
    <n v="59.003999999999998"/>
    <n v="0"/>
    <n v="1717"/>
    <n v="22999931.822000001"/>
    <n v="2483275"/>
    <n v="28.183"/>
    <n v="29.01"/>
    <n v="6672284.3320000004"/>
    <n v="76.665999999999997"/>
    <n v="10.797000000000001"/>
    <s v="'31-03-2020"/>
    <n v="8454900"/>
    <s v="NORMAL"/>
  </r>
  <r>
    <x v="2"/>
    <s v="M6BS100"/>
    <s v="RAMAYANA"/>
    <s v="S100"/>
    <s v="JABAR"/>
    <x v="45"/>
    <x v="48"/>
    <n v="10000000"/>
    <n v="0"/>
    <n v="10000000"/>
    <n v="426"/>
    <n v="6443586.3600000003"/>
    <n v="827655"/>
    <n v="18.373999999999999"/>
    <n v="29.533000000000001"/>
    <n v="1902957.73"/>
    <n v="64.436000000000007"/>
    <n v="12.845000000000001"/>
    <n v="119"/>
    <n v="1610568.182"/>
    <n v="6875"/>
    <n v="0"/>
    <n v="22.204999999999998"/>
    <n v="357622.73200000002"/>
    <n v="0"/>
    <n v="0.42699999999999999"/>
    <n v="545"/>
    <n v="8054154.5420000004"/>
    <n v="834530"/>
    <n v="18.373999999999999"/>
    <n v="28.067"/>
    <n v="2260580.4619999998"/>
    <n v="80.542000000000002"/>
    <n v="10.361000000000001"/>
    <s v="'30-03-2020"/>
    <n v="1837400"/>
    <s v="NORMAL"/>
  </r>
  <r>
    <x v="2"/>
    <s v="M6BS106"/>
    <s v="RAMAYANA"/>
    <s v="S106"/>
    <s v="JABAR"/>
    <x v="46"/>
    <x v="49"/>
    <n v="10000000"/>
    <n v="30000000"/>
    <n v="40000000"/>
    <n v="229"/>
    <n v="3435645.4569999999"/>
    <n v="652890"/>
    <n v="18.373999999999999"/>
    <n v="26.63"/>
    <n v="914918.99699999997"/>
    <n v="34.356000000000002"/>
    <n v="19.003"/>
    <n v="989"/>
    <n v="14141727.272"/>
    <n v="0"/>
    <n v="18.373999999999999"/>
    <n v="19.074999999999999"/>
    <n v="2697477.2719999999"/>
    <n v="47.139000000000003"/>
    <n v="0"/>
    <n v="1218"/>
    <n v="17577372.728999998"/>
    <n v="652890"/>
    <n v="18.373999999999999"/>
    <n v="20.550999999999998"/>
    <n v="3612396.2689999999"/>
    <n v="43.942999999999998"/>
    <n v="3.714"/>
    <s v="'31-03-2020"/>
    <n v="7349600"/>
    <s v="NORMAL"/>
  </r>
  <r>
    <x v="2"/>
    <s v="M6BS110"/>
    <s v="RAMAYANA"/>
    <s v="S110"/>
    <s v="JATENG"/>
    <x v="47"/>
    <x v="50"/>
    <n v="0"/>
    <n v="0"/>
    <n v="0"/>
    <n v="79"/>
    <n v="1318999.9950000001"/>
    <n v="0"/>
    <n v="0"/>
    <n v="9.6129999999999995"/>
    <n v="126790.715"/>
    <n v="0"/>
    <n v="0"/>
    <m/>
    <m/>
    <m/>
    <n v="0"/>
    <n v="0"/>
    <n v="0"/>
    <n v="0"/>
    <n v="0"/>
    <n v="79"/>
    <n v="1318999.9950000001"/>
    <n v="0"/>
    <n v="0"/>
    <n v="9.6129999999999995"/>
    <n v="126790.715"/>
    <n v="0"/>
    <n v="0"/>
    <s v="'30-03-2020"/>
    <n v="0"/>
    <s v="NORMAL"/>
  </r>
  <r>
    <x v="2"/>
    <s v="M6BS203"/>
    <s v="RAMAYANA"/>
    <s v="S203"/>
    <s v="JATENG"/>
    <x v="48"/>
    <x v="51"/>
    <n v="10000000"/>
    <n v="0"/>
    <n v="10000000"/>
    <n v="278"/>
    <n v="4607527.2810000004"/>
    <n v="749320"/>
    <n v="18.373999999999999"/>
    <n v="28.838999999999999"/>
    <n v="1328759.1710000001"/>
    <n v="46.075000000000003"/>
    <n v="16.263000000000002"/>
    <n v="8"/>
    <n v="254545.45499999999"/>
    <n v="0"/>
    <n v="0"/>
    <n v="20"/>
    <n v="50909.074999999997"/>
    <n v="0"/>
    <n v="0"/>
    <n v="286"/>
    <n v="4862072.7359999996"/>
    <n v="749320"/>
    <n v="18.373999999999999"/>
    <n v="28.376000000000001"/>
    <n v="1379668.246"/>
    <n v="48.621000000000002"/>
    <n v="15.412000000000001"/>
    <s v="'30-03-2020"/>
    <n v="1837400"/>
    <s v="NORMAL"/>
  </r>
  <r>
    <x v="2"/>
    <s v="M6BS205"/>
    <s v="RAMAYANA"/>
    <s v="S205"/>
    <s v="JABAR"/>
    <x v="49"/>
    <x v="52"/>
    <n v="20000000"/>
    <n v="20000000"/>
    <n v="40000000"/>
    <n v="545"/>
    <n v="9140931.8110000007"/>
    <n v="1952575"/>
    <n v="30.664999999999999"/>
    <n v="21.802"/>
    <n v="1992914.811"/>
    <n v="45.704999999999998"/>
    <n v="21.361000000000001"/>
    <n v="1275"/>
    <n v="15926036.365"/>
    <n v="0"/>
    <n v="26.771999999999998"/>
    <n v="19.832999999999998"/>
    <n v="3158556.3650000002"/>
    <n v="79.63"/>
    <n v="0"/>
    <n v="1820"/>
    <n v="25066968.175999999"/>
    <n v="1952575"/>
    <n v="28.719000000000001"/>
    <n v="20.550999999999998"/>
    <n v="5151471.176"/>
    <n v="62.667000000000002"/>
    <n v="7.7889999999999997"/>
    <s v="'31-03-2020"/>
    <n v="11487600"/>
    <s v="NORMAL"/>
  </r>
  <r>
    <x v="2"/>
    <s v="M6BS212"/>
    <s v="RAMAYANA"/>
    <s v="S212"/>
    <s v="JABAR"/>
    <x v="50"/>
    <x v="53"/>
    <n v="0"/>
    <n v="0"/>
    <n v="0"/>
    <n v="1"/>
    <n v="3272.7269999999999"/>
    <n v="0"/>
    <n v="0"/>
    <n v="8.3330000000000002"/>
    <n v="272.72699999999998"/>
    <n v="0"/>
    <n v="0"/>
    <n v="216"/>
    <n v="2432727.273"/>
    <n v="0"/>
    <n v="0"/>
    <n v="22.661000000000001"/>
    <n v="551290.91299999994"/>
    <n v="0"/>
    <n v="0"/>
    <n v="217"/>
    <n v="2436000"/>
    <n v="0"/>
    <n v="0"/>
    <n v="22.641999999999999"/>
    <n v="551563.64"/>
    <n v="0"/>
    <n v="0"/>
    <s v="'30-03-2020"/>
    <n v="0"/>
    <s v="NORMAL"/>
  </r>
  <r>
    <x v="2"/>
    <s v="M6BS213"/>
    <s v="RAMAYANA"/>
    <s v="S213"/>
    <s v="JATIM"/>
    <x v="51"/>
    <x v="54"/>
    <n v="10000000"/>
    <n v="0"/>
    <n v="10000000"/>
    <n v="350"/>
    <n v="5060927.2709999997"/>
    <n v="1352380"/>
    <n v="18.373999999999999"/>
    <n v="27.262"/>
    <n v="1379726.2309999999"/>
    <n v="50.609000000000002"/>
    <n v="26.722000000000001"/>
    <n v="7"/>
    <n v="170727.27299999999"/>
    <n v="0"/>
    <n v="0"/>
    <n v="21.9"/>
    <n v="37389.273000000001"/>
    <n v="0"/>
    <n v="0"/>
    <n v="357"/>
    <n v="5231654.5439999998"/>
    <n v="1352380"/>
    <n v="18.373999999999999"/>
    <n v="27.087"/>
    <n v="1417115.504"/>
    <n v="52.317"/>
    <n v="25.85"/>
    <s v="'30-03-2020"/>
    <n v="1837400"/>
    <s v="NORMAL"/>
  </r>
  <r>
    <x v="2"/>
    <s v="M6BS220"/>
    <s v="RAMAYANA"/>
    <s v="S220"/>
    <s v="BALI"/>
    <x v="53"/>
    <x v="56"/>
    <n v="20000000"/>
    <n v="0"/>
    <n v="20000000"/>
    <n v="1010"/>
    <n v="16068313.635"/>
    <n v="3716455"/>
    <n v="32.036999999999999"/>
    <n v="28.992000000000001"/>
    <n v="4658561.3949999996"/>
    <n v="80.341999999999999"/>
    <n v="23.129000000000001"/>
    <n v="227"/>
    <n v="2496090.909"/>
    <n v="0"/>
    <n v="0"/>
    <n v="23"/>
    <n v="574100.90899999999"/>
    <n v="0"/>
    <n v="0"/>
    <n v="1237"/>
    <n v="18564404.544"/>
    <n v="3716455"/>
    <n v="32.036999999999999"/>
    <n v="28.187000000000001"/>
    <n v="5232662.3039999995"/>
    <n v="92.822000000000003"/>
    <n v="20.018999999999998"/>
    <s v="'31-03-2020"/>
    <n v="6407400"/>
    <s v="NORMAL"/>
  </r>
  <r>
    <x v="2"/>
    <s v="M6BS221"/>
    <s v="RAMAYANA"/>
    <s v="S221"/>
    <s v="SUMATERA"/>
    <x v="54"/>
    <x v="57"/>
    <n v="10000000"/>
    <n v="0"/>
    <n v="10000000"/>
    <n v="274"/>
    <n v="3925385"/>
    <n v="278915"/>
    <n v="18.373999999999999"/>
    <n v="18.227"/>
    <n v="715483.07"/>
    <n v="39.253999999999998"/>
    <n v="7.1050000000000004"/>
    <n v="0"/>
    <n v="0"/>
    <n v="0"/>
    <n v="0"/>
    <n v="0"/>
    <n v="0"/>
    <n v="0"/>
    <n v="0"/>
    <n v="274"/>
    <n v="3925385"/>
    <n v="278915"/>
    <n v="18.373999999999999"/>
    <n v="18.227"/>
    <n v="715483.07"/>
    <n v="39.253999999999998"/>
    <n v="7.1050000000000004"/>
    <s v="'31-03-2020"/>
    <n v="1837400"/>
    <s v="NORMAL"/>
  </r>
  <r>
    <x v="2"/>
    <s v="M6BS223"/>
    <s v="RAMAYANA"/>
    <s v="S223"/>
    <s v="JATIM"/>
    <x v="55"/>
    <x v="58"/>
    <n v="0"/>
    <n v="0"/>
    <n v="0"/>
    <n v="8"/>
    <n v="172818.182"/>
    <n v="0"/>
    <n v="0"/>
    <n v="12.808999999999999"/>
    <n v="22136.222000000002"/>
    <n v="0"/>
    <n v="0"/>
    <n v="13"/>
    <n v="255454.546"/>
    <n v="0"/>
    <n v="0"/>
    <n v="25"/>
    <n v="63863.656000000003"/>
    <n v="0"/>
    <n v="0"/>
    <n v="21"/>
    <n v="428272.728"/>
    <n v="0"/>
    <n v="0"/>
    <n v="20.081"/>
    <n v="85999.877999999997"/>
    <n v="0"/>
    <n v="0"/>
    <s v="'21-03-2020"/>
    <n v="0"/>
    <s v="NORMAL"/>
  </r>
  <r>
    <x v="2"/>
    <s v="M6BS226"/>
    <s v="RAMAYANA"/>
    <s v="S226"/>
    <s v="SUMATERA"/>
    <x v="56"/>
    <x v="59"/>
    <n v="10000000"/>
    <n v="0"/>
    <n v="10000000"/>
    <n v="332"/>
    <n v="7565436.3669999996"/>
    <n v="3822920"/>
    <n v="18.373999999999999"/>
    <n v="30.260999999999999"/>
    <n v="2289374.8470000001"/>
    <n v="75.653999999999996"/>
    <n v="50.530999999999999"/>
    <m/>
    <m/>
    <m/>
    <n v="0"/>
    <n v="0"/>
    <n v="0"/>
    <n v="0"/>
    <n v="0"/>
    <n v="332"/>
    <n v="7565436.3669999996"/>
    <n v="3822920"/>
    <n v="18.373999999999999"/>
    <n v="30.260999999999999"/>
    <n v="2289374.8470000001"/>
    <n v="75.653999999999996"/>
    <n v="50.530999999999999"/>
    <s v="'29-03-2020"/>
    <n v="1837400"/>
    <s v="NORMAL"/>
  </r>
  <r>
    <x v="2"/>
    <s v="M6BS227"/>
    <s v="SPAR"/>
    <s v="S227"/>
    <s v="JATIM"/>
    <x v="57"/>
    <x v="60"/>
    <n v="10000000"/>
    <n v="0"/>
    <n v="10000000"/>
    <n v="320"/>
    <n v="4866168.1830000002"/>
    <n v="808615"/>
    <n v="18.373999999999999"/>
    <n v="27.032"/>
    <n v="1315445.5930000001"/>
    <n v="48.661999999999999"/>
    <n v="16.617000000000001"/>
    <n v="4"/>
    <n v="71545.455000000002"/>
    <n v="0"/>
    <n v="0"/>
    <n v="25"/>
    <n v="17886.365000000002"/>
    <n v="0"/>
    <n v="0"/>
    <n v="324"/>
    <n v="4937713.6380000003"/>
    <n v="808615"/>
    <n v="18.373999999999999"/>
    <n v="27.003"/>
    <n v="1333331.9580000001"/>
    <n v="49.377000000000002"/>
    <n v="16.376000000000001"/>
    <s v="'31-03-2020"/>
    <n v="1837400"/>
    <s v="NORMAL"/>
  </r>
  <r>
    <x v="2"/>
    <s v="M6BS229"/>
    <s v="RAMAYANA"/>
    <s v="S229"/>
    <s v="BALI"/>
    <x v="58"/>
    <x v="61"/>
    <n v="0"/>
    <n v="0"/>
    <n v="0"/>
    <n v="11"/>
    <n v="237713.63699999999"/>
    <n v="115"/>
    <n v="0"/>
    <n v="11.849"/>
    <n v="28165.557000000001"/>
    <n v="0"/>
    <n v="4.8000000000000001E-2"/>
    <n v="58"/>
    <n v="607272.72699999996"/>
    <n v="0"/>
    <n v="0"/>
    <n v="23"/>
    <n v="139672.72700000001"/>
    <n v="0"/>
    <n v="0"/>
    <n v="69"/>
    <n v="844986.36399999994"/>
    <n v="115"/>
    <n v="0"/>
    <n v="19.863"/>
    <n v="167838.28400000001"/>
    <n v="0"/>
    <n v="1.4E-2"/>
    <s v="'24-03-2020"/>
    <n v="0"/>
    <s v="NORMAL"/>
  </r>
  <r>
    <x v="2"/>
    <s v="M6BS230"/>
    <s v="RAMAYANA"/>
    <s v="S230"/>
    <s v="SUMATERA"/>
    <x v="59"/>
    <x v="62"/>
    <n v="20000000"/>
    <n v="0"/>
    <n v="20000000"/>
    <n v="361"/>
    <n v="7621210"/>
    <n v="2202390"/>
    <n v="18.373999999999999"/>
    <n v="35.664999999999999"/>
    <n v="2718133.7"/>
    <n v="38.106000000000002"/>
    <n v="28.898"/>
    <n v="0"/>
    <n v="0"/>
    <n v="0"/>
    <n v="0"/>
    <n v="0"/>
    <n v="0"/>
    <n v="0"/>
    <n v="0"/>
    <n v="361"/>
    <n v="7621210"/>
    <n v="2202390"/>
    <n v="18.373999999999999"/>
    <n v="35.664999999999999"/>
    <n v="2718133.7"/>
    <n v="38.106000000000002"/>
    <n v="28.898"/>
    <s v="'30-03-2020"/>
    <n v="3674800"/>
    <s v="NORMAL"/>
  </r>
  <r>
    <x v="2"/>
    <e v="#N/A"/>
    <e v="#N/A"/>
    <e v="#N/A"/>
    <e v="#N/A"/>
    <x v="0"/>
    <x v="40"/>
    <n v="218200000"/>
    <n v="60000000"/>
    <n v="278200000"/>
    <n v="7872"/>
    <n v="123781481.35600001"/>
    <n v="28204030"/>
    <n v="21.76"/>
    <n v="28.062999999999999"/>
    <n v="34736321.575999998"/>
    <n v="56.728000000000002"/>
    <n v="22.785"/>
    <n v="4173"/>
    <n v="56726551.822999999"/>
    <n v="6875"/>
    <n v="22.417000000000002"/>
    <n v="20.466999999999999"/>
    <n v="11610204.312999999"/>
    <n v="94.543999999999997"/>
    <n v="1.2E-2"/>
    <n v="12045"/>
    <n v="180508033.17899999"/>
    <n v="28210905"/>
    <n v="21.902000000000001"/>
    <n v="25.675999999999998"/>
    <n v="46346525.888999999"/>
    <n v="64.884"/>
    <n v="15.629"/>
    <m/>
    <n v="60931364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s v="M6BO041"/>
    <s v="SPAR"/>
    <s v="O041"/>
    <s v="SUMATERA"/>
    <x v="60"/>
    <x v="64"/>
    <n v="30000000"/>
    <n v="0"/>
    <n v="30000000"/>
    <n v="942"/>
    <n v="16792190.909000002"/>
    <n v="2299490"/>
    <n v="35.33"/>
    <n v="33.999000000000002"/>
    <n v="5709155.4790000003"/>
    <n v="55.973999999999997"/>
    <n v="13.694000000000001"/>
    <n v="3"/>
    <n v="42000"/>
    <n v="0"/>
    <n v="0"/>
    <n v="20"/>
    <n v="8400"/>
    <n v="0"/>
    <n v="0"/>
    <n v="945"/>
    <n v="16834190.909000002"/>
    <n v="2299490"/>
    <n v="35.33"/>
    <n v="33.963999999999999"/>
    <n v="5717555.4790000003"/>
    <n v="56.113999999999997"/>
    <n v="13.66"/>
    <s v="'31-03-2020"/>
    <n v="10599000"/>
    <s v="NORMAL"/>
  </r>
  <r>
    <x v="2"/>
    <s v="M6BRS66"/>
    <s v="SPAR"/>
    <s v="RS66"/>
    <s v="SUMATERA"/>
    <x v="61"/>
    <x v="65"/>
    <n v="30000000"/>
    <n v="0"/>
    <n v="30000000"/>
    <n v="1096"/>
    <n v="19467622.727000002"/>
    <n v="4374015"/>
    <n v="38.676000000000002"/>
    <n v="33.487000000000002"/>
    <n v="6519099.7369999997"/>
    <n v="64.891999999999996"/>
    <n v="22.468"/>
    <n v="60"/>
    <n v="1649090.9110000001"/>
    <n v="0"/>
    <n v="0"/>
    <n v="22.439"/>
    <n v="370035.05099999998"/>
    <n v="0"/>
    <n v="0"/>
    <n v="1156"/>
    <n v="21116713.638"/>
    <n v="4374015"/>
    <n v="38.676000000000002"/>
    <n v="32.624000000000002"/>
    <n v="6889134.7879999997"/>
    <n v="70.388999999999996"/>
    <n v="20.713999999999999"/>
    <s v="'31-03-2020"/>
    <n v="11602800"/>
    <s v="NORMAL"/>
  </r>
  <r>
    <x v="2"/>
    <s v="M6BRS91"/>
    <s v="RAMAYANA"/>
    <s v="RS91"/>
    <s v="PAPUA"/>
    <x v="62"/>
    <x v="66"/>
    <n v="30000000"/>
    <n v="0"/>
    <n v="30000000"/>
    <n v="1609"/>
    <n v="26022468.186999999"/>
    <n v="3336885"/>
    <n v="46.418999999999997"/>
    <n v="46.4"/>
    <n v="12074452.987"/>
    <n v="86.742000000000004"/>
    <n v="12.823"/>
    <n v="3"/>
    <n v="100909.091"/>
    <n v="0"/>
    <n v="0"/>
    <n v="-10"/>
    <n v="-10090.909"/>
    <n v="0"/>
    <n v="0"/>
    <n v="1612"/>
    <n v="26123377.278000001"/>
    <n v="3336885"/>
    <n v="46.418999999999997"/>
    <n v="46.182000000000002"/>
    <n v="12064362.078"/>
    <n v="87.078000000000003"/>
    <n v="12.773999999999999"/>
    <s v="'31-03-2020"/>
    <n v="13925700"/>
    <s v="NORMAL"/>
  </r>
  <r>
    <x v="2"/>
    <s v="M6BRS94"/>
    <s v="SPAR"/>
    <s v="RS94"/>
    <s v="KALIMANTAN"/>
    <x v="63"/>
    <x v="67"/>
    <n v="10000000"/>
    <n v="20000000"/>
    <n v="30000000"/>
    <n v="866"/>
    <n v="11440908.182"/>
    <n v="4140401"/>
    <n v="42.19"/>
    <n v="30.684000000000001"/>
    <n v="3510523.7620000001"/>
    <n v="114.40900000000001"/>
    <n v="36.189"/>
    <n v="427"/>
    <n v="10626036.365"/>
    <n v="0"/>
    <n v="29.629000000000001"/>
    <n v="20.331"/>
    <n v="2160416.375"/>
    <n v="53.13"/>
    <n v="0"/>
    <n v="1293"/>
    <n v="22066944.546999998"/>
    <n v="4140401"/>
    <n v="33.816000000000003"/>
    <n v="25.699000000000002"/>
    <n v="5670940.1370000001"/>
    <n v="73.555999999999997"/>
    <n v="18.763000000000002"/>
    <s v="'31-03-2020"/>
    <n v="10144800.000000002"/>
    <s v="NORMAL"/>
  </r>
  <r>
    <x v="2"/>
    <s v="M6BS045"/>
    <s v="RAMAYANA"/>
    <s v="S045"/>
    <s v="SUMATERA"/>
    <x v="64"/>
    <x v="68"/>
    <n v="10000000"/>
    <n v="0"/>
    <n v="10000000"/>
    <n v="1398"/>
    <n v="9901554.5429999996"/>
    <n v="904390"/>
    <n v="40.265999999999998"/>
    <n v="30.224"/>
    <n v="2992603.3330000001"/>
    <n v="99.016000000000005"/>
    <n v="9.1340000000000003"/>
    <n v="8"/>
    <n v="227272.72700000001"/>
    <n v="0"/>
    <n v="0"/>
    <n v="25"/>
    <n v="56818.177000000003"/>
    <n v="0"/>
    <n v="0"/>
    <n v="1406"/>
    <n v="10128827.27"/>
    <n v="904390"/>
    <n v="40.265999999999998"/>
    <n v="30.106000000000002"/>
    <n v="3049421.51"/>
    <n v="101.288"/>
    <n v="8.9290000000000003"/>
    <s v="'30-03-2020"/>
    <n v="4026600"/>
    <s v="NORMAL"/>
  </r>
  <r>
    <x v="2"/>
    <s v="M6BS051"/>
    <s v="RAMAYANA"/>
    <s v="S051"/>
    <s v="KALIMANTAN"/>
    <x v="66"/>
    <x v="70"/>
    <n v="20000000"/>
    <n v="0"/>
    <n v="20000000"/>
    <n v="813"/>
    <n v="13404876.363"/>
    <n v="2406436"/>
    <n v="46.610999999999997"/>
    <n v="33.015999999999998"/>
    <n v="4425772.0829999996"/>
    <n v="67.024000000000001"/>
    <n v="17.952000000000002"/>
    <n v="129"/>
    <n v="1469090.909"/>
    <n v="0"/>
    <n v="0"/>
    <n v="23"/>
    <n v="337890.90899999999"/>
    <n v="0"/>
    <n v="0"/>
    <n v="942"/>
    <n v="14873967.272"/>
    <n v="2406436"/>
    <n v="46.610999999999997"/>
    <n v="32.027000000000001"/>
    <n v="4763662.9919999996"/>
    <n v="74.37"/>
    <n v="16.178999999999998"/>
    <s v="'31-03-2020"/>
    <n v="9322200"/>
    <s v="NORMAL"/>
  </r>
  <r>
    <x v="2"/>
    <s v="M6BS052"/>
    <s v="RAMAYANA"/>
    <s v="S052"/>
    <s v="BANGKA"/>
    <x v="67"/>
    <x v="71"/>
    <n v="10000000"/>
    <n v="0"/>
    <n v="10000000"/>
    <n v="375"/>
    <n v="6571140.9060000004"/>
    <n v="1260845"/>
    <n v="18.373999999999999"/>
    <n v="34.582999999999998"/>
    <n v="2272476.9160000002"/>
    <n v="65.710999999999999"/>
    <n v="19.187999999999999"/>
    <n v="0"/>
    <n v="0"/>
    <n v="0"/>
    <n v="0"/>
    <n v="0"/>
    <n v="0"/>
    <n v="0"/>
    <n v="0"/>
    <n v="375"/>
    <n v="6571140.9060000004"/>
    <n v="1260845"/>
    <n v="18.373999999999999"/>
    <n v="34.582999999999998"/>
    <n v="2272476.9160000002"/>
    <n v="65.710999999999999"/>
    <n v="19.187999999999999"/>
    <s v="'30-03-2020"/>
    <n v="1837400"/>
    <s v="NORMAL"/>
  </r>
  <r>
    <x v="2"/>
    <s v="M6BS055"/>
    <s v="RAMAYANA"/>
    <s v="S055"/>
    <s v="KALIMANTAN"/>
    <x v="68"/>
    <x v="72"/>
    <n v="10000000"/>
    <n v="0"/>
    <n v="10000000"/>
    <n v="498"/>
    <n v="8940126.3619999997"/>
    <n v="2507161"/>
    <n v="18.373999999999999"/>
    <n v="39.462000000000003"/>
    <n v="3527937.5019999999"/>
    <n v="89.400999999999996"/>
    <n v="28.044"/>
    <n v="132"/>
    <n v="1666363.6359999999"/>
    <n v="0"/>
    <n v="0"/>
    <n v="23"/>
    <n v="383263.636"/>
    <n v="0"/>
    <n v="0"/>
    <n v="630"/>
    <n v="10606489.998"/>
    <n v="2507161"/>
    <n v="18.373999999999999"/>
    <n v="36.875999999999998"/>
    <n v="3911201.1379999998"/>
    <n v="106.065"/>
    <n v="23.638000000000002"/>
    <s v="'29-03-2020"/>
    <n v="1837400"/>
    <s v="NORMAL"/>
  </r>
  <r>
    <x v="2"/>
    <s v="M6BS058"/>
    <s v="RAMAYANA"/>
    <s v="S058"/>
    <s v="SUMATERA"/>
    <x v="69"/>
    <x v="73"/>
    <n v="21100000"/>
    <n v="0"/>
    <n v="21100000"/>
    <n v="517"/>
    <n v="8462054.5480000004"/>
    <n v="1565640"/>
    <n v="34.942999999999998"/>
    <n v="35.201000000000001"/>
    <n v="2978744.878"/>
    <n v="40.104999999999997"/>
    <n v="18.501999999999999"/>
    <n v="101"/>
    <n v="1165454.5460000001"/>
    <n v="0"/>
    <n v="0"/>
    <n v="22.244"/>
    <n v="259245.476"/>
    <n v="0"/>
    <n v="0"/>
    <n v="618"/>
    <n v="9627509.0940000005"/>
    <n v="1565640"/>
    <n v="34.942999999999998"/>
    <n v="33.633000000000003"/>
    <n v="3237990.3539999998"/>
    <n v="45.628"/>
    <n v="16.262"/>
    <s v="'30-03-2020"/>
    <n v="7372973"/>
    <s v="NORMAL"/>
  </r>
  <r>
    <x v="2"/>
    <s v="M6BS060"/>
    <s v="RAMAYANA"/>
    <s v="S060"/>
    <s v="KALIMANTAN"/>
    <x v="70"/>
    <x v="74"/>
    <n v="16300000"/>
    <n v="0"/>
    <n v="16300000"/>
    <n v="780"/>
    <n v="15256097.271"/>
    <n v="4121693"/>
    <n v="39.979999999999997"/>
    <n v="34.789000000000001"/>
    <n v="5307479.0710000005"/>
    <n v="93.596000000000004"/>
    <n v="27.016999999999999"/>
    <m/>
    <m/>
    <m/>
    <n v="0"/>
    <n v="0"/>
    <n v="0"/>
    <n v="0"/>
    <n v="0"/>
    <n v="780"/>
    <n v="15256097.271"/>
    <n v="4121693"/>
    <n v="39.979999999999997"/>
    <n v="34.789000000000001"/>
    <n v="5307479.0710000005"/>
    <n v="93.596000000000004"/>
    <n v="27.016999999999999"/>
    <s v="'31-03-2020"/>
    <n v="6516740"/>
    <s v="NORMAL"/>
  </r>
  <r>
    <x v="2"/>
    <s v="M6BS062"/>
    <s v="RAMAYANA"/>
    <s v="S062"/>
    <s v="SUMATERA"/>
    <x v="71"/>
    <x v="75"/>
    <n v="10000000"/>
    <n v="0"/>
    <n v="10000000"/>
    <n v="329"/>
    <n v="4813972.7290000003"/>
    <n v="589530"/>
    <n v="18.373999999999999"/>
    <n v="33.316000000000003"/>
    <n v="1603843.0090000001"/>
    <n v="48.14"/>
    <n v="12.246"/>
    <n v="115"/>
    <n v="1270000"/>
    <n v="0"/>
    <n v="0"/>
    <n v="23"/>
    <n v="292100"/>
    <n v="0"/>
    <n v="0"/>
    <n v="444"/>
    <n v="6083972.7290000003"/>
    <n v="589530"/>
    <n v="18.373999999999999"/>
    <n v="31.163"/>
    <n v="1895943.0090000001"/>
    <n v="60.84"/>
    <n v="9.69"/>
    <s v="'30-03-2020"/>
    <n v="1837400"/>
    <s v="NORMAL"/>
  </r>
  <r>
    <x v="2"/>
    <s v="M6BS063"/>
    <s v="RAMAYANA"/>
    <s v="S063"/>
    <s v="KALIMANTAN"/>
    <x v="72"/>
    <x v="76"/>
    <n v="10000000"/>
    <n v="0"/>
    <n v="10000000"/>
    <n v="251"/>
    <n v="3035813.6329999999"/>
    <n v="556905"/>
    <n v="18.373999999999999"/>
    <n v="34.664000000000001"/>
    <n v="1052331.973"/>
    <n v="30.358000000000001"/>
    <n v="18.344999999999999"/>
    <m/>
    <m/>
    <m/>
    <n v="0"/>
    <n v="0"/>
    <n v="0"/>
    <n v="0"/>
    <n v="0"/>
    <n v="251"/>
    <n v="3035813.6329999999"/>
    <n v="556905"/>
    <n v="18.373999999999999"/>
    <n v="34.664000000000001"/>
    <n v="1052331.973"/>
    <n v="30.358000000000001"/>
    <n v="18.344999999999999"/>
    <s v="'31-03-2020"/>
    <n v="1837400"/>
    <s v="NORMAL"/>
  </r>
  <r>
    <x v="2"/>
    <s v="M6BS077"/>
    <s v="RAMAYANA"/>
    <s v="S077"/>
    <s v="SUMATERA"/>
    <x v="73"/>
    <x v="77"/>
    <n v="0"/>
    <n v="0"/>
    <n v="0"/>
    <n v="8"/>
    <n v="29363.635999999999"/>
    <n v="0"/>
    <n v="0"/>
    <n v="40.261000000000003"/>
    <n v="11822.085999999999"/>
    <n v="0"/>
    <n v="0"/>
    <m/>
    <m/>
    <m/>
    <n v="0"/>
    <n v="0"/>
    <n v="0"/>
    <n v="0"/>
    <n v="0"/>
    <n v="8"/>
    <n v="29363.635999999999"/>
    <n v="0"/>
    <n v="0"/>
    <n v="40.261000000000003"/>
    <n v="11822.085999999999"/>
    <n v="0"/>
    <n v="0"/>
    <s v="'22-03-2020"/>
    <n v="0"/>
    <s v="NORMAL"/>
  </r>
  <r>
    <x v="2"/>
    <s v="M6BS079"/>
    <s v="SPAR"/>
    <s v="S079"/>
    <s v="SULAWESI"/>
    <x v="74"/>
    <x v="78"/>
    <n v="20000000"/>
    <n v="0"/>
    <n v="20000000"/>
    <n v="318"/>
    <n v="6363863.6399999997"/>
    <n v="1621850"/>
    <n v="18.373999999999999"/>
    <n v="32.683"/>
    <n v="2079886.56"/>
    <n v="31.818999999999999"/>
    <n v="25.484999999999999"/>
    <n v="385"/>
    <n v="4700909.091"/>
    <n v="0"/>
    <n v="0"/>
    <n v="23"/>
    <n v="1081209.091"/>
    <n v="0"/>
    <n v="0"/>
    <n v="703"/>
    <n v="11064772.731000001"/>
    <n v="1621850"/>
    <n v="18.373999999999999"/>
    <n v="28.568999999999999"/>
    <n v="3161095.6510000001"/>
    <n v="55.323999999999998"/>
    <n v="14.657999999999999"/>
    <s v="'28-03-2020"/>
    <n v="3674800"/>
    <s v="NORMAL"/>
  </r>
  <r>
    <x v="2"/>
    <s v="M6BS080"/>
    <s v="RAMAYANA"/>
    <s v="S080"/>
    <s v="SUMATERA"/>
    <x v="75"/>
    <x v="79"/>
    <n v="10000000"/>
    <n v="0"/>
    <n v="10000000"/>
    <n v="250"/>
    <n v="4335809.0920000002"/>
    <n v="479110"/>
    <n v="18.373999999999999"/>
    <n v="36.982999999999997"/>
    <n v="1603532.702"/>
    <n v="43.357999999999997"/>
    <n v="11.05"/>
    <m/>
    <m/>
    <m/>
    <n v="0"/>
    <n v="0"/>
    <n v="0"/>
    <n v="0"/>
    <n v="0"/>
    <n v="250"/>
    <n v="4335809.0920000002"/>
    <n v="479110"/>
    <n v="18.373999999999999"/>
    <n v="36.982999999999997"/>
    <n v="1603532.702"/>
    <n v="43.357999999999997"/>
    <n v="11.05"/>
    <s v="'31-03-2020"/>
    <n v="1837400"/>
    <s v="NORMAL"/>
  </r>
  <r>
    <x v="2"/>
    <s v="M6BS081"/>
    <s v="RAMAYANA"/>
    <s v="S081"/>
    <s v="KALIMANTAN"/>
    <x v="76"/>
    <x v="80"/>
    <n v="20000000"/>
    <n v="20000000"/>
    <n v="40000000"/>
    <n v="585"/>
    <n v="12107373.643999999"/>
    <n v="3077489"/>
    <n v="45.622"/>
    <n v="35.997"/>
    <n v="4358300.4139999999"/>
    <n v="60.536999999999999"/>
    <n v="25.417999999999999"/>
    <n v="417"/>
    <n v="7082363.6359999999"/>
    <n v="0"/>
    <n v="29.003"/>
    <n v="19.992999999999999"/>
    <n v="1415972.706"/>
    <n v="35.411999999999999"/>
    <n v="0"/>
    <n v="1002"/>
    <n v="19189737.280000001"/>
    <n v="3077489"/>
    <n v="37.313000000000002"/>
    <n v="30.09"/>
    <n v="5774273.1200000001"/>
    <n v="47.973999999999997"/>
    <n v="16.036999999999999"/>
    <s v="'31-03-2020"/>
    <n v="14925200"/>
    <s v="NORMAL"/>
  </r>
  <r>
    <x v="2"/>
    <s v="M6BS086"/>
    <s v="RAMAYANA"/>
    <s v="S086"/>
    <s v="SUMATERA"/>
    <x v="77"/>
    <x v="81"/>
    <n v="0"/>
    <n v="0"/>
    <n v="0"/>
    <n v="39"/>
    <n v="103818.182"/>
    <n v="0"/>
    <n v="0"/>
    <n v="-223.577"/>
    <n v="-232113.348"/>
    <n v="0"/>
    <n v="0"/>
    <n v="0"/>
    <n v="0"/>
    <n v="0"/>
    <n v="0"/>
    <n v="0"/>
    <n v="0"/>
    <n v="0"/>
    <n v="0"/>
    <n v="39"/>
    <n v="103818.182"/>
    <n v="0"/>
    <n v="0"/>
    <n v="-223.577"/>
    <n v="-232113.348"/>
    <n v="0"/>
    <n v="0"/>
    <s v="'23-03-2020"/>
    <n v="0"/>
    <s v="NORMAL"/>
  </r>
  <r>
    <x v="2"/>
    <s v="M6BS088"/>
    <s v="RAMAYANA"/>
    <s v="S088"/>
    <s v="SUMATERA"/>
    <x v="78"/>
    <x v="82"/>
    <n v="0"/>
    <n v="0"/>
    <n v="0"/>
    <n v="5"/>
    <n v="5318.1819999999998"/>
    <n v="6750"/>
    <n v="0"/>
    <n v="-204.68199999999999"/>
    <n v="-10885.368"/>
    <n v="0"/>
    <n v="126.923"/>
    <m/>
    <m/>
    <m/>
    <n v="0"/>
    <n v="0"/>
    <n v="0"/>
    <n v="0"/>
    <n v="0"/>
    <n v="5"/>
    <n v="5318.1819999999998"/>
    <n v="6750"/>
    <n v="0"/>
    <n v="-204.68199999999999"/>
    <n v="-10885.368"/>
    <n v="0"/>
    <n v="126.923"/>
    <s v="'14-03-2020"/>
    <n v="0"/>
    <s v="NORMAL"/>
  </r>
  <r>
    <x v="2"/>
    <s v="M6BS090"/>
    <s v="RAMAYANA"/>
    <s v="S090"/>
    <s v="SUMATERA"/>
    <x v="80"/>
    <x v="84"/>
    <n v="0"/>
    <n v="0"/>
    <n v="0"/>
    <n v="1"/>
    <n v="31818.182000000001"/>
    <n v="0"/>
    <n v="0"/>
    <n v="26.001000000000001"/>
    <n v="8273.1820000000007"/>
    <n v="0"/>
    <n v="0"/>
    <n v="12"/>
    <n v="125454.545"/>
    <n v="0"/>
    <n v="0"/>
    <n v="23"/>
    <n v="28854.544999999998"/>
    <n v="0"/>
    <n v="0"/>
    <n v="13"/>
    <n v="157272.72700000001"/>
    <n v="0"/>
    <n v="0"/>
    <n v="23.606999999999999"/>
    <n v="37127.726999999999"/>
    <n v="0"/>
    <n v="0"/>
    <s v="'22-03-2020"/>
    <n v="0"/>
    <s v="NORMAL"/>
  </r>
  <r>
    <x v="2"/>
    <s v="M6BS101"/>
    <s v="RAMAYANA"/>
    <s v="S101"/>
    <s v="SUMATERA"/>
    <x v="81"/>
    <x v="85"/>
    <n v="10000000"/>
    <n v="20000000"/>
    <n v="30000000"/>
    <n v="403"/>
    <n v="7209795.4550000001"/>
    <n v="1994625"/>
    <n v="27.404"/>
    <n v="27.021000000000001"/>
    <n v="1948133.9950000001"/>
    <n v="72.097999999999999"/>
    <n v="27.664999999999999"/>
    <n v="510"/>
    <n v="7787027.2719999999"/>
    <n v="2700"/>
    <n v="26.097999999999999"/>
    <n v="20.594000000000001"/>
    <n v="1603630.922"/>
    <n v="38.935000000000002"/>
    <n v="3.5000000000000003E-2"/>
    <n v="913"/>
    <n v="14996822.727"/>
    <n v="1997325"/>
    <n v="26.533999999999999"/>
    <n v="23.683"/>
    <n v="3551764.9169999999"/>
    <n v="49.988999999999997"/>
    <n v="13.318"/>
    <s v="'31-03-2020"/>
    <n v="7960200"/>
    <s v="NORMAL"/>
  </r>
  <r>
    <x v="2"/>
    <s v="M6BS103"/>
    <s v="RAMAYANA"/>
    <s v="S103"/>
    <s v="PAPUA"/>
    <x v="82"/>
    <x v="86"/>
    <n v="50000000"/>
    <n v="0"/>
    <n v="50000000"/>
    <n v="1285"/>
    <n v="27434543.644000001"/>
    <n v="5174402"/>
    <n v="52.052999999999997"/>
    <n v="44.889000000000003"/>
    <n v="12315024.573999999"/>
    <n v="54.869"/>
    <n v="18.861000000000001"/>
    <n v="0"/>
    <n v="0"/>
    <n v="0"/>
    <n v="0"/>
    <n v="0"/>
    <n v="0"/>
    <n v="0"/>
    <n v="0"/>
    <n v="1285"/>
    <n v="27434543.644000001"/>
    <n v="5174402"/>
    <n v="52.052999999999997"/>
    <n v="44.889000000000003"/>
    <n v="12315024.573999999"/>
    <n v="54.869"/>
    <n v="18.861000000000001"/>
    <s v="'31-03-2020"/>
    <n v="26026500"/>
    <s v="NORMAL"/>
  </r>
  <r>
    <x v="2"/>
    <e v="#N/A"/>
    <e v="#N/A"/>
    <e v="#N/A"/>
    <e v="#N/A"/>
    <x v="0"/>
    <x v="40"/>
    <n v="317400000"/>
    <n v="60000000"/>
    <n v="377400000"/>
    <n v="12368"/>
    <n v="201730530.01699999"/>
    <n v="40417617"/>
    <n v="37.283999999999999"/>
    <n v="36.710999999999999"/>
    <n v="74056395.526999995"/>
    <n v="63.557000000000002"/>
    <n v="20.035"/>
    <n v="2302"/>
    <n v="37911972.729000002"/>
    <n v="2700"/>
    <n v="28.244"/>
    <n v="21.068999999999999"/>
    <n v="7987745.9790000003"/>
    <n v="63.186999999999998"/>
    <n v="7.0000000000000001E-3"/>
    <n v="14670"/>
    <n v="239642502.74599999"/>
    <n v="40420317"/>
    <n v="35.845999999999997"/>
    <n v="34.235999999999997"/>
    <n v="82044141.505999997"/>
    <n v="63.497999999999998"/>
    <n v="16.867000000000001"/>
    <m/>
    <n v="135282803.99999997"/>
    <e v="#N/A"/>
  </r>
  <r>
    <x v="2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2"/>
    <e v="#N/A"/>
    <e v="#N/A"/>
    <e v="#N/A"/>
    <e v="#N/A"/>
    <x v="0"/>
    <x v="87"/>
    <n v="1220100000"/>
    <n v="626300000"/>
    <n v="1846400000"/>
    <n v="41265"/>
    <n v="634134038.71800005"/>
    <n v="108340117"/>
    <n v="29.27"/>
    <n v="32.658000000000001"/>
    <n v="207092401.34799999"/>
    <n v="51.973999999999997"/>
    <n v="17.085000000000001"/>
    <n v="31908"/>
    <n v="394142452.91500002"/>
    <n v="110825"/>
    <n v="25.466000000000001"/>
    <n v="20.739000000000001"/>
    <n v="81739286.674999997"/>
    <n v="62.932000000000002"/>
    <n v="2.8000000000000001E-2"/>
    <n v="73173"/>
    <n v="1028276491.633"/>
    <n v="108450942"/>
    <n v="27.978999999999999"/>
    <n v="28.088999999999999"/>
    <n v="288831688.023"/>
    <n v="55.691000000000003"/>
    <n v="10.547000000000001"/>
    <m/>
    <n v="516604256"/>
    <e v="#N/A"/>
  </r>
  <r>
    <x v="2"/>
    <e v="#N/A"/>
    <e v="#N/A"/>
    <e v="#N/A"/>
    <e v="#N/A"/>
    <x v="0"/>
    <x v="88"/>
    <n v="1220100000"/>
    <n v="626300000"/>
    <n v="1846400000"/>
    <n v="41265"/>
    <n v="634134038.71800005"/>
    <n v="108340117"/>
    <n v="29.2695768887796"/>
    <n v="32.657512245623799"/>
    <n v="207092401.34799999"/>
    <n v="51.973939735923203"/>
    <n v="17.084734517488801"/>
    <n v="31908"/>
    <n v="394142452.91500002"/>
    <n v="110825"/>
    <n v="25.466235604342899"/>
    <n v="20.738513720222802"/>
    <n v="81739286.674999997"/>
    <n v="62.931894126616598"/>
    <n v="2.8118006365556399E-2"/>
    <n v="73173"/>
    <n v="1028276491.633"/>
    <n v="108450942"/>
    <n v="27.979481218045901"/>
    <n v="28.088912891931201"/>
    <n v="288831688.023"/>
    <n v="55.690884512185796"/>
    <n v="10.546865836422"/>
    <m/>
    <n v="516613141.20999956"/>
    <e v="#N/A"/>
  </r>
  <r>
    <x v="2"/>
    <e v="#N/A"/>
    <e v="#N/A"/>
    <e v="#N/A"/>
    <e v="#N/A"/>
    <x v="0"/>
    <x v="89"/>
    <m/>
    <s v="Last Sales 202004 :   ----  m.akhlis -- 01-Apr-2020 09:18:49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92"/>
    <s v="  :  "/>
    <s v="071 (BED &amp; BATH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s v="M7A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s v="M7ARS67"/>
    <s v="SPAR"/>
    <s v="RS67"/>
    <s v="JABAR"/>
    <x v="1"/>
    <x v="2"/>
    <n v="40000000"/>
    <n v="30000000"/>
    <n v="70000000"/>
    <n v="802"/>
    <n v="30818227.265999999"/>
    <n v="6939100"/>
    <n v="25.323"/>
    <n v="22.91"/>
    <n v="7060496.5360000003"/>
    <n v="77.046000000000006"/>
    <n v="22.515999999999998"/>
    <n v="456"/>
    <n v="19612594.546"/>
    <n v="15891966"/>
    <n v="25.323"/>
    <n v="24.384"/>
    <n v="4782373.1859999998"/>
    <n v="65.375"/>
    <n v="81.028999999999996"/>
    <n v="1258"/>
    <n v="50430821.811999999"/>
    <n v="22831066"/>
    <n v="25.323"/>
    <n v="23.483000000000001"/>
    <n v="11842869.721999999"/>
    <n v="72.043999999999997"/>
    <n v="45.271999999999998"/>
    <s v="'27-03-2020"/>
    <n v="17726100"/>
    <s v="GOLD"/>
  </r>
  <r>
    <x v="3"/>
    <s v="M7AS002"/>
    <s v="RAMAYANA"/>
    <s v="S002"/>
    <s v="JBDTBK"/>
    <x v="2"/>
    <x v="3"/>
    <n v="30000000"/>
    <n v="0"/>
    <n v="30000000"/>
    <n v="404"/>
    <n v="15340349.994999999"/>
    <n v="2610030"/>
    <n v="23.638999999999999"/>
    <n v="29.173999999999999"/>
    <n v="4475324.7949999999"/>
    <n v="51.134"/>
    <n v="17.013999999999999"/>
    <n v="57"/>
    <n v="3041754.5460000001"/>
    <n v="2331870"/>
    <n v="0"/>
    <n v="24.247"/>
    <n v="737521.58600000001"/>
    <n v="0"/>
    <n v="76.662000000000006"/>
    <n v="461"/>
    <n v="18382104.541000001"/>
    <n v="4941900"/>
    <n v="23.638999999999999"/>
    <n v="28.358000000000001"/>
    <n v="5212846.3810000001"/>
    <n v="61.274000000000001"/>
    <n v="26.884"/>
    <s v="'24-03-2020"/>
    <n v="7091700"/>
    <s v="GOLD"/>
  </r>
  <r>
    <x v="3"/>
    <s v="M7AS010"/>
    <s v="RAMAYANA"/>
    <s v="S010"/>
    <s v="JBDTBK"/>
    <x v="3"/>
    <x v="4"/>
    <n v="50000000"/>
    <n v="0"/>
    <n v="50000000"/>
    <n v="1031"/>
    <n v="34134029.542999998"/>
    <n v="6743445"/>
    <n v="24.273"/>
    <n v="27.864000000000001"/>
    <n v="9511204.273"/>
    <n v="68.268000000000001"/>
    <n v="19.756"/>
    <n v="146"/>
    <n v="5477564.5449999999"/>
    <n v="2592994"/>
    <n v="0"/>
    <n v="18.95"/>
    <n v="1038017.605"/>
    <n v="0"/>
    <n v="47.338000000000001"/>
    <n v="1177"/>
    <n v="39611594.088"/>
    <n v="9336439"/>
    <n v="24.273"/>
    <n v="26.632000000000001"/>
    <n v="10549221.878"/>
    <n v="79.222999999999999"/>
    <n v="23.57"/>
    <s v="'31-03-2020"/>
    <n v="12136500"/>
    <s v="GOLD"/>
  </r>
  <r>
    <x v="3"/>
    <s v="M7AS011"/>
    <s v="RAMAYANA"/>
    <s v="S011"/>
    <s v="JBDTBK"/>
    <x v="4"/>
    <x v="5"/>
    <n v="30700000"/>
    <n v="0"/>
    <n v="30700000"/>
    <n v="642"/>
    <n v="20223761.363000002"/>
    <n v="4592735"/>
    <n v="26.765000000000001"/>
    <n v="24.751000000000001"/>
    <n v="5005595.0630000001"/>
    <n v="65.875"/>
    <n v="22.71"/>
    <n v="48"/>
    <n v="3923636.3640000001"/>
    <n v="4316000"/>
    <n v="0"/>
    <n v="25"/>
    <n v="980909.09400000004"/>
    <n v="0"/>
    <n v="110"/>
    <n v="690"/>
    <n v="24147397.727000002"/>
    <n v="8908735"/>
    <n v="26.765000000000001"/>
    <n v="24.792000000000002"/>
    <n v="5986504.1569999997"/>
    <n v="78.656000000000006"/>
    <n v="36.893000000000001"/>
    <s v="'30-03-2020"/>
    <n v="8216855"/>
    <s v="GOLD"/>
  </r>
  <r>
    <x v="3"/>
    <s v="M7AS013"/>
    <s v="RAMAYANA"/>
    <s v="S013"/>
    <s v="JBDTBK"/>
    <x v="5"/>
    <x v="6"/>
    <n v="21000000"/>
    <n v="10500000"/>
    <n v="31500000"/>
    <n v="633"/>
    <n v="20837736.355"/>
    <n v="5468960"/>
    <n v="24.896000000000001"/>
    <n v="22.398"/>
    <n v="4667177.6849999996"/>
    <n v="99.227000000000004"/>
    <n v="26.245000000000001"/>
    <n v="173"/>
    <n v="3931499.091"/>
    <n v="1693641"/>
    <n v="24.896000000000001"/>
    <n v="19.266999999999999"/>
    <n v="757485.91099999996"/>
    <n v="37.442999999999998"/>
    <n v="43.079000000000001"/>
    <n v="806"/>
    <n v="24769235.445999999"/>
    <n v="7162601"/>
    <n v="24.896000000000001"/>
    <n v="21.901"/>
    <n v="5424663.5959999999"/>
    <n v="78.632000000000005"/>
    <n v="28.917000000000002"/>
    <s v="'30-03-2020"/>
    <n v="7842240"/>
    <s v="NORMAL"/>
  </r>
  <r>
    <x v="3"/>
    <s v="M7AS014"/>
    <s v="RAMAYANA"/>
    <s v="S014"/>
    <s v="JBDTBK"/>
    <x v="6"/>
    <x v="7"/>
    <n v="50000000"/>
    <n v="20000000"/>
    <n v="70000000"/>
    <n v="720"/>
    <n v="26546099.998"/>
    <n v="4879480"/>
    <n v="24.116"/>
    <n v="25.690999999999999"/>
    <n v="6819985.2280000001"/>
    <n v="53.091999999999999"/>
    <n v="18.381"/>
    <n v="358"/>
    <n v="12252140.91"/>
    <n v="8564515"/>
    <n v="24.116"/>
    <n v="22.725000000000001"/>
    <n v="2784291.35"/>
    <n v="61.261000000000003"/>
    <n v="69.902000000000001"/>
    <n v="1078"/>
    <n v="38798240.908"/>
    <n v="13443995"/>
    <n v="24.116"/>
    <n v="24.754000000000001"/>
    <n v="9604276.5779999997"/>
    <n v="55.426000000000002"/>
    <n v="34.651000000000003"/>
    <s v="'31-03-2020"/>
    <n v="16881200"/>
    <s v="NORMAL"/>
  </r>
  <r>
    <x v="3"/>
    <s v="M7AS015"/>
    <s v="RAMAYANA"/>
    <s v="S015"/>
    <s v="JBDTBK"/>
    <x v="7"/>
    <x v="8"/>
    <n v="40000000"/>
    <n v="10000000"/>
    <n v="50000000"/>
    <n v="1078"/>
    <n v="34006415.899999999"/>
    <n v="8521255"/>
    <n v="22.475000000000001"/>
    <n v="21.922999999999998"/>
    <n v="7455107.9900000002"/>
    <n v="85.016000000000005"/>
    <n v="25.058"/>
    <n v="172"/>
    <n v="7213572.727"/>
    <n v="6717870"/>
    <n v="21.651"/>
    <n v="25.343"/>
    <n v="1828157.257"/>
    <n v="72.135999999999996"/>
    <n v="93.128"/>
    <n v="1250"/>
    <n v="41219988.626999997"/>
    <n v="15239125"/>
    <n v="22.31"/>
    <n v="22.521000000000001"/>
    <n v="9283265.2469999995"/>
    <n v="82.44"/>
    <n v="36.97"/>
    <s v="'31-03-2020"/>
    <n v="11155000"/>
    <s v="GOLD"/>
  </r>
  <r>
    <x v="3"/>
    <s v="M7AS020"/>
    <s v="RAMAYANA"/>
    <s v="S020"/>
    <s v="JBDTBK"/>
    <x v="8"/>
    <x v="9"/>
    <n v="70000000"/>
    <n v="20000000"/>
    <n v="90000000"/>
    <n v="1175"/>
    <n v="45187831.817000002"/>
    <n v="9634360"/>
    <n v="24.370999999999999"/>
    <n v="25.494"/>
    <n v="11520119.787"/>
    <n v="64.554000000000002"/>
    <n v="21.321000000000002"/>
    <n v="410"/>
    <n v="17713109.09"/>
    <n v="12453700"/>
    <n v="24.370999999999999"/>
    <n v="22.934999999999999"/>
    <n v="4062497.26"/>
    <n v="88.566000000000003"/>
    <n v="70.308000000000007"/>
    <n v="1585"/>
    <n v="62900940.906999998"/>
    <n v="22088060"/>
    <n v="24.370999999999999"/>
    <n v="24.773"/>
    <n v="15582617.047"/>
    <n v="69.89"/>
    <n v="35.116"/>
    <s v="'31-03-2020"/>
    <n v="21933900"/>
    <s v="GOLD"/>
  </r>
  <r>
    <x v="3"/>
    <s v="M7AS021"/>
    <s v="RAMAYANA"/>
    <s v="S021"/>
    <s v="JBDTBK"/>
    <x v="9"/>
    <x v="10"/>
    <n v="30000000"/>
    <n v="10000000"/>
    <n v="40000000"/>
    <n v="902"/>
    <n v="29877161.362"/>
    <n v="7598775"/>
    <n v="25.36"/>
    <n v="22.363"/>
    <n v="6681393.7819999997"/>
    <n v="99.590999999999994"/>
    <n v="25.433"/>
    <n v="56"/>
    <n v="6536527.2709999997"/>
    <n v="7378220"/>
    <n v="25.36"/>
    <n v="26.010999999999999"/>
    <n v="1700184.551"/>
    <n v="65.364999999999995"/>
    <n v="112.877"/>
    <n v="958"/>
    <n v="36413688.633000001"/>
    <n v="14976995"/>
    <n v="25.36"/>
    <n v="23.018000000000001"/>
    <n v="8381578.3329999996"/>
    <n v="91.034000000000006"/>
    <n v="41.13"/>
    <s v="'31-03-2020"/>
    <n v="10144000"/>
    <s v="GOLD"/>
  </r>
  <r>
    <x v="3"/>
    <s v="M7AS022"/>
    <s v="RAMAYANA"/>
    <s v="S022"/>
    <s v="JBDTBK"/>
    <x v="10"/>
    <x v="11"/>
    <n v="52500000"/>
    <n v="10500000"/>
    <n v="63000000"/>
    <n v="992"/>
    <n v="32814029.541000001"/>
    <n v="8436405"/>
    <n v="23.268000000000001"/>
    <n v="21.472999999999999"/>
    <n v="7046316.4910000004"/>
    <n v="62.503"/>
    <n v="25.71"/>
    <n v="178"/>
    <n v="13803760.909"/>
    <n v="10344713"/>
    <n v="23.268000000000001"/>
    <n v="22.492000000000001"/>
    <n v="3104697.639"/>
    <n v="131.464"/>
    <n v="74.941000000000003"/>
    <n v="1170"/>
    <n v="46617790.450000003"/>
    <n v="18781118"/>
    <n v="23.268000000000001"/>
    <n v="21.774999999999999"/>
    <n v="10151014.130000001"/>
    <n v="73.995999999999995"/>
    <n v="40.286999999999999"/>
    <s v="'31-03-2020"/>
    <n v="14658840"/>
    <s v="NORMAL"/>
  </r>
  <r>
    <x v="3"/>
    <s v="M7AS026"/>
    <s v="RAMAYANA"/>
    <s v="S026"/>
    <s v="JBDTBK"/>
    <x v="11"/>
    <x v="12"/>
    <n v="20900000"/>
    <n v="0"/>
    <n v="20900000"/>
    <n v="455"/>
    <n v="16327415.909"/>
    <n v="3723555"/>
    <n v="24.872"/>
    <n v="21.841000000000001"/>
    <n v="3565997.4789999998"/>
    <n v="78.122"/>
    <n v="22.806000000000001"/>
    <n v="66"/>
    <n v="7722759.0899999999"/>
    <n v="8552175"/>
    <n v="0"/>
    <n v="25.288"/>
    <n v="1952966.45"/>
    <n v="0"/>
    <n v="110.74"/>
    <n v="521"/>
    <n v="24050174.999000002"/>
    <n v="12275730"/>
    <n v="24.872"/>
    <n v="22.948"/>
    <n v="5518963.9289999995"/>
    <n v="115.07299999999999"/>
    <n v="51.042000000000002"/>
    <s v="'30-03-2020"/>
    <n v="5198248"/>
    <s v="GOLD"/>
  </r>
  <r>
    <x v="3"/>
    <s v="M7AS029"/>
    <s v="RAMAYANA"/>
    <s v="S029"/>
    <s v="JBDTBK"/>
    <x v="12"/>
    <x v="13"/>
    <n v="60000000"/>
    <n v="0"/>
    <n v="60000000"/>
    <n v="926"/>
    <n v="36697227.269000001"/>
    <n v="6464220"/>
    <n v="24.582000000000001"/>
    <n v="28.164000000000001"/>
    <n v="10335232.358999999"/>
    <n v="61.161999999999999"/>
    <n v="17.614999999999998"/>
    <n v="212"/>
    <n v="6505749.0899999999"/>
    <n v="3221906"/>
    <n v="0"/>
    <n v="20.795000000000002"/>
    <n v="1352881.72"/>
    <n v="0"/>
    <n v="49.524000000000001"/>
    <n v="1138"/>
    <n v="43202976.358999997"/>
    <n v="9686126"/>
    <n v="24.582000000000001"/>
    <n v="27.053999999999998"/>
    <n v="11688114.079"/>
    <n v="72.004999999999995"/>
    <n v="22.42"/>
    <s v="'31-03-2020"/>
    <n v="14749200"/>
    <s v="NORMAL"/>
  </r>
  <r>
    <x v="3"/>
    <s v="M7AS031"/>
    <s v="RAMAYANA"/>
    <s v="S031"/>
    <s v="JBDTBK"/>
    <x v="13"/>
    <x v="14"/>
    <n v="30000000"/>
    <n v="0"/>
    <n v="30000000"/>
    <n v="511"/>
    <n v="19106349.998"/>
    <n v="4881890"/>
    <n v="24.899000000000001"/>
    <n v="22.523"/>
    <n v="4303376.9479999999"/>
    <n v="63.688000000000002"/>
    <n v="25.550999999999998"/>
    <n v="325"/>
    <n v="10182554.546"/>
    <n v="7297710"/>
    <n v="0"/>
    <n v="22.742999999999999"/>
    <n v="2315809.3560000001"/>
    <n v="0"/>
    <n v="71.668999999999997"/>
    <n v="836"/>
    <n v="29288904.544"/>
    <n v="12179600"/>
    <n v="24.899000000000001"/>
    <n v="22.6"/>
    <n v="6619186.3039999995"/>
    <n v="97.63"/>
    <n v="41.584000000000003"/>
    <s v="'31-03-2020"/>
    <n v="7469700"/>
    <s v="NORMAL"/>
  </r>
  <r>
    <x v="3"/>
    <s v="M7AS032"/>
    <s v="RAMAYANA"/>
    <s v="S032"/>
    <s v="JBDTBK"/>
    <x v="14"/>
    <x v="15"/>
    <n v="40000000"/>
    <n v="0"/>
    <n v="40000000"/>
    <n v="869"/>
    <n v="31107470.908"/>
    <n v="5959680"/>
    <n v="27.177"/>
    <n v="29.535"/>
    <n v="9187546.0480000004"/>
    <n v="77.769000000000005"/>
    <n v="19.158000000000001"/>
    <n v="0"/>
    <n v="0"/>
    <n v="0"/>
    <n v="0"/>
    <n v="0"/>
    <n v="0"/>
    <n v="0"/>
    <n v="0"/>
    <n v="869"/>
    <n v="31107470.908"/>
    <n v="5959680"/>
    <n v="27.177"/>
    <n v="29.535"/>
    <n v="9187546.0480000004"/>
    <n v="77.769000000000005"/>
    <n v="19.158000000000001"/>
    <s v="'31-03-2020"/>
    <n v="10870800"/>
    <s v="GOLD"/>
  </r>
  <r>
    <x v="3"/>
    <s v="M7AS033"/>
    <s v="RAMAYANA"/>
    <s v="S033"/>
    <s v="JBDTBK"/>
    <x v="15"/>
    <x v="16"/>
    <n v="30000000"/>
    <n v="0"/>
    <n v="30000000"/>
    <n v="577"/>
    <n v="18887072.726"/>
    <n v="3666920"/>
    <n v="27.954999999999998"/>
    <n v="26.228000000000002"/>
    <n v="4953740.716"/>
    <n v="62.957000000000001"/>
    <n v="19.414999999999999"/>
    <n v="55"/>
    <n v="3474679.091"/>
    <n v="3205013"/>
    <n v="0"/>
    <n v="22.834"/>
    <n v="793402.10100000002"/>
    <n v="0"/>
    <n v="92.239000000000004"/>
    <n v="632"/>
    <n v="22361751.817000002"/>
    <n v="6871933"/>
    <n v="27.954999999999998"/>
    <n v="25.701000000000001"/>
    <n v="5747142.8169999998"/>
    <n v="74.539000000000001"/>
    <n v="30.731000000000002"/>
    <s v="'31-03-2020"/>
    <n v="8386500"/>
    <s v="NORMAL"/>
  </r>
  <r>
    <x v="3"/>
    <s v="M7AS034"/>
    <s v="SPAR"/>
    <s v="S034"/>
    <s v="JBDTBK"/>
    <x v="16"/>
    <x v="17"/>
    <n v="50000000"/>
    <n v="30000000"/>
    <n v="80000000"/>
    <n v="1003"/>
    <n v="35556127.270999998"/>
    <n v="8028060"/>
    <n v="22.856999999999999"/>
    <n v="26.09"/>
    <n v="9276645.9210000001"/>
    <n v="71.111999999999995"/>
    <n v="22.579000000000001"/>
    <n v="265"/>
    <n v="17589645.454999998"/>
    <n v="17076725"/>
    <n v="22.856999999999999"/>
    <n v="24.309000000000001"/>
    <n v="4275891.9450000003"/>
    <n v="58.631999999999998"/>
    <n v="97.084000000000003"/>
    <n v="1268"/>
    <n v="53145772.726000004"/>
    <n v="25104785"/>
    <n v="22.856999999999999"/>
    <n v="25.501000000000001"/>
    <n v="13552537.866"/>
    <n v="66.432000000000002"/>
    <n v="47.238"/>
    <s v="'31-03-2020"/>
    <n v="18285600"/>
    <s v="NORMAL"/>
  </r>
  <r>
    <x v="3"/>
    <s v="M7AS035"/>
    <s v="SPAR"/>
    <s v="S035"/>
    <s v="JBDTBK"/>
    <x v="17"/>
    <x v="18"/>
    <n v="50000000"/>
    <n v="20000000"/>
    <n v="70000000"/>
    <n v="1080"/>
    <n v="36854481.816"/>
    <n v="7221700"/>
    <n v="26.593"/>
    <n v="26.704999999999998"/>
    <n v="9842125.3159999996"/>
    <n v="73.709000000000003"/>
    <n v="19.594999999999999"/>
    <n v="260"/>
    <n v="19538703.636"/>
    <n v="17624326"/>
    <n v="25.456"/>
    <n v="25.41"/>
    <n v="4964712.1359999999"/>
    <n v="97.694000000000003"/>
    <n v="90.201999999999998"/>
    <n v="1340"/>
    <n v="56393185.452"/>
    <n v="24846026"/>
    <n v="26.268000000000001"/>
    <n v="26.256"/>
    <n v="14806837.452"/>
    <n v="80.561999999999998"/>
    <n v="44.058999999999997"/>
    <s v="'31-03-2020"/>
    <n v="18387600"/>
    <s v="NORMAL"/>
  </r>
  <r>
    <x v="3"/>
    <s v="M7AS036"/>
    <s v="RAMAYANA"/>
    <s v="S036"/>
    <s v="JBDTBK"/>
    <x v="18"/>
    <x v="19"/>
    <n v="10000000"/>
    <n v="0"/>
    <n v="10000000"/>
    <n v="287"/>
    <n v="10488388.630000001"/>
    <n v="2006555"/>
    <n v="27.95"/>
    <n v="26.946000000000002"/>
    <n v="2826187.58"/>
    <n v="104.884"/>
    <n v="19.131"/>
    <n v="36"/>
    <n v="3825715.4550000001"/>
    <n v="4208288"/>
    <n v="0"/>
    <n v="24.666"/>
    <n v="943656.92500000005"/>
    <n v="0"/>
    <n v="110"/>
    <n v="323"/>
    <n v="14314104.085000001"/>
    <n v="6214843"/>
    <n v="27.95"/>
    <n v="26.337"/>
    <n v="3769844.5049999999"/>
    <n v="143.14099999999999"/>
    <n v="43.417999999999999"/>
    <s v="'29-03-2020"/>
    <n v="2795000"/>
    <s v="NORMAL"/>
  </r>
  <r>
    <x v="3"/>
    <s v="M7AS037"/>
    <s v="SPAR"/>
    <s v="S037"/>
    <s v="JBDTBK"/>
    <x v="19"/>
    <x v="20"/>
    <n v="70000000"/>
    <n v="20000000"/>
    <n v="90000000"/>
    <n v="1218"/>
    <n v="47917693.174999997"/>
    <n v="9757810"/>
    <n v="25.224"/>
    <n v="27.167000000000002"/>
    <n v="13017606.465"/>
    <n v="68.453999999999994"/>
    <n v="20.364000000000001"/>
    <n v="269"/>
    <n v="21429851.818999998"/>
    <n v="22492213"/>
    <n v="25.224"/>
    <n v="24.507999999999999"/>
    <n v="5252105.0389999999"/>
    <n v="107.149"/>
    <n v="104.95699999999999"/>
    <n v="1487"/>
    <n v="69347544.994000003"/>
    <n v="32250023"/>
    <n v="25.224"/>
    <n v="26.344999999999999"/>
    <n v="18269711.504000001"/>
    <n v="77.052999999999997"/>
    <n v="46.505000000000003"/>
    <s v="'31-03-2020"/>
    <n v="22701600"/>
    <s v="GOLD"/>
  </r>
  <r>
    <x v="3"/>
    <s v="M7AS038"/>
    <s v="RAMAYANA"/>
    <s v="S038"/>
    <s v="JBDTBK"/>
    <x v="20"/>
    <x v="21"/>
    <n v="20000000"/>
    <n v="0"/>
    <n v="20000000"/>
    <n v="588"/>
    <n v="20496868.177999999"/>
    <n v="4206970"/>
    <n v="26.006"/>
    <n v="24.853999999999999"/>
    <n v="5094192.6679999996"/>
    <n v="102.48399999999999"/>
    <n v="20.524999999999999"/>
    <n v="199"/>
    <n v="13557375.454"/>
    <n v="12263527"/>
    <n v="0"/>
    <n v="24.100999999999999"/>
    <n v="3267479.7740000002"/>
    <n v="0"/>
    <n v="90.456000000000003"/>
    <n v="787"/>
    <n v="34054243.631999999"/>
    <n v="16470497"/>
    <n v="26.006"/>
    <n v="24.553999999999998"/>
    <n v="8361672.4419999998"/>
    <n v="170.27099999999999"/>
    <n v="48.365000000000002"/>
    <s v="'31-03-2020"/>
    <n v="5201200"/>
    <s v="GOLD"/>
  </r>
  <r>
    <x v="3"/>
    <s v="M7AS039"/>
    <s v="RAMAYANA"/>
    <s v="S039"/>
    <s v="JATENG"/>
    <x v="21"/>
    <x v="22"/>
    <n v="40000000"/>
    <n v="20000000"/>
    <n v="60000000"/>
    <n v="697"/>
    <n v="23713268.173999999"/>
    <n v="4935075"/>
    <n v="24.268999999999998"/>
    <n v="22.931999999999999"/>
    <n v="5437887.9740000004"/>
    <n v="59.283000000000001"/>
    <n v="20.811"/>
    <n v="164"/>
    <n v="20323521.817000002"/>
    <n v="22937626"/>
    <n v="23.542999999999999"/>
    <n v="25.881"/>
    <n v="5259982.5470000003"/>
    <n v="101.61799999999999"/>
    <n v="112.86199999999999"/>
    <n v="861"/>
    <n v="44036789.990999997"/>
    <n v="27872701"/>
    <n v="24.027000000000001"/>
    <n v="24.292999999999999"/>
    <n v="10697870.521"/>
    <n v="73.394999999999996"/>
    <n v="63.293999999999997"/>
    <s v="'31-03-2020"/>
    <n v="14416200"/>
    <s v="NORMAL"/>
  </r>
  <r>
    <x v="3"/>
    <s v="M7AS040"/>
    <s v="SPAR"/>
    <s v="S040"/>
    <s v="JBDTBK"/>
    <x v="22"/>
    <x v="23"/>
    <n v="50000000"/>
    <n v="20000000"/>
    <n v="70000000"/>
    <n v="1159"/>
    <n v="39871729.548"/>
    <n v="9234485"/>
    <n v="23.914000000000001"/>
    <n v="26.254000000000001"/>
    <n v="10467933.638"/>
    <n v="79.742999999999995"/>
    <n v="23.16"/>
    <n v="431"/>
    <n v="18418854.546"/>
    <n v="13653310"/>
    <n v="23.914000000000001"/>
    <n v="23.594000000000001"/>
    <n v="4345707.7860000003"/>
    <n v="92.093999999999994"/>
    <n v="74.126999999999995"/>
    <n v="1590"/>
    <n v="58290584.093999997"/>
    <n v="22887795"/>
    <n v="23.914000000000001"/>
    <n v="25.413"/>
    <n v="14813641.424000001"/>
    <n v="83.272000000000006"/>
    <n v="39.265000000000001"/>
    <s v="'31-03-2020"/>
    <n v="16739800"/>
    <s v="GOLD"/>
  </r>
  <r>
    <x v="3"/>
    <s v="M7AS043"/>
    <s v="RAMAYANA"/>
    <s v="S043"/>
    <s v="JBDTBK"/>
    <x v="23"/>
    <x v="24"/>
    <n v="21000000"/>
    <n v="0"/>
    <n v="21000000"/>
    <n v="466"/>
    <n v="16753870.454"/>
    <n v="3270375"/>
    <n v="25.97"/>
    <n v="24.734000000000002"/>
    <n v="4143928.9739999999"/>
    <n v="79.78"/>
    <n v="19.52"/>
    <n v="22"/>
    <n v="2825027.273"/>
    <n v="3273320"/>
    <n v="0"/>
    <n v="29.661999999999999"/>
    <n v="837971.37300000002"/>
    <n v="0"/>
    <n v="115.869"/>
    <n v="488"/>
    <n v="19578897.727000002"/>
    <n v="6543695"/>
    <n v="25.97"/>
    <n v="25.445"/>
    <n v="4981900.3470000001"/>
    <n v="93.233000000000004"/>
    <n v="33.421999999999997"/>
    <s v="'31-03-2020"/>
    <n v="5453700"/>
    <s v="GOLD"/>
  </r>
  <r>
    <x v="3"/>
    <s v="M7AS047"/>
    <s v="SPAR"/>
    <s v="S047"/>
    <s v="JBDTBK"/>
    <x v="24"/>
    <x v="25"/>
    <n v="50000000"/>
    <n v="10000000"/>
    <n v="60000000"/>
    <n v="1217"/>
    <n v="40129062.270000003"/>
    <n v="8261245"/>
    <n v="26.395"/>
    <n v="26.584"/>
    <n v="10667909.220000001"/>
    <n v="80.257999999999996"/>
    <n v="20.587"/>
    <n v="344"/>
    <n v="10468844.545"/>
    <n v="6472891"/>
    <n v="26.395"/>
    <n v="21.850999999999999"/>
    <n v="2287543.915"/>
    <n v="104.688"/>
    <n v="61.83"/>
    <n v="1561"/>
    <n v="50597906.814999998"/>
    <n v="14734136"/>
    <n v="26.395"/>
    <n v="25.605"/>
    <n v="12955453.135"/>
    <n v="84.33"/>
    <n v="29.12"/>
    <s v="'31-03-2020"/>
    <n v="15837000"/>
    <s v="GOLD"/>
  </r>
  <r>
    <x v="3"/>
    <s v="M7AS049"/>
    <s v="SPAR"/>
    <s v="S049"/>
    <s v="JBDTBK"/>
    <x v="25"/>
    <x v="26"/>
    <n v="31500000"/>
    <n v="10500000"/>
    <n v="42000000"/>
    <n v="686"/>
    <n v="24558025"/>
    <n v="5717155"/>
    <n v="22.437999999999999"/>
    <n v="22.318000000000001"/>
    <n v="5480943.5300000003"/>
    <n v="77.962000000000003"/>
    <n v="23.28"/>
    <n v="220"/>
    <n v="12879379.091"/>
    <n v="10764648"/>
    <n v="22.437999999999999"/>
    <n v="22.844000000000001"/>
    <n v="2942198.6409999998"/>
    <n v="122.661"/>
    <n v="83.58"/>
    <n v="906"/>
    <n v="37437404.090999998"/>
    <n v="16481803"/>
    <n v="22.437999999999999"/>
    <n v="22.498999999999999"/>
    <n v="8423142.1710000001"/>
    <n v="89.137"/>
    <n v="44.024999999999999"/>
    <s v="'31-03-2020"/>
    <n v="9423960"/>
    <s v="NORMAL"/>
  </r>
  <r>
    <x v="3"/>
    <s v="M7AS068"/>
    <s v="RAMAYANA"/>
    <s v="S068"/>
    <s v="JBDTBK"/>
    <x v="26"/>
    <x v="27"/>
    <n v="30000000"/>
    <n v="0"/>
    <n v="30000000"/>
    <n v="407"/>
    <n v="16213895.448999999"/>
    <n v="3095750"/>
    <n v="25.044"/>
    <n v="24.956"/>
    <n v="4046319.5389999999"/>
    <n v="54.045999999999999"/>
    <n v="19.093"/>
    <n v="13"/>
    <n v="1372763.6370000001"/>
    <n v="1773010"/>
    <n v="0"/>
    <n v="29.305"/>
    <n v="402293.16700000002"/>
    <n v="0"/>
    <n v="129.15600000000001"/>
    <n v="420"/>
    <n v="17586659.085999999"/>
    <n v="4868760"/>
    <n v="25.044"/>
    <n v="25.295000000000002"/>
    <n v="4448612.7060000002"/>
    <n v="58.622"/>
    <n v="27.684000000000001"/>
    <s v="'30-03-2020"/>
    <n v="7513200"/>
    <s v="GOLD"/>
  </r>
  <r>
    <x v="3"/>
    <s v="M7AS071"/>
    <s v="SPAR"/>
    <s v="S071"/>
    <s v="JBDTBK"/>
    <x v="27"/>
    <x v="28"/>
    <n v="51000000"/>
    <n v="20400000"/>
    <n v="71400000"/>
    <n v="1177"/>
    <n v="40948704.541000001"/>
    <n v="9716870"/>
    <n v="21.477"/>
    <n v="24.573"/>
    <n v="10062233.491"/>
    <n v="80.292000000000002"/>
    <n v="23.728999999999999"/>
    <n v="381"/>
    <n v="24952604.545000002"/>
    <n v="25177385"/>
    <n v="21.477"/>
    <n v="25.077000000000002"/>
    <n v="6257317.4349999996"/>
    <n v="122.31699999999999"/>
    <n v="100.901"/>
    <n v="1558"/>
    <n v="65901309.086000003"/>
    <n v="34894255"/>
    <n v="21.477"/>
    <n v="24.763999999999999"/>
    <n v="16319550.926000001"/>
    <n v="92.299000000000007"/>
    <n v="52.948999999999998"/>
    <s v="'27-03-2020"/>
    <n v="15334578"/>
    <s v="GOLD"/>
  </r>
  <r>
    <x v="3"/>
    <s v="M7AS074"/>
    <s v="SPAR"/>
    <s v="S074"/>
    <s v="JABAR"/>
    <x v="28"/>
    <x v="29"/>
    <n v="50000000"/>
    <n v="20000000"/>
    <n v="70000000"/>
    <n v="944"/>
    <n v="35062179.538999997"/>
    <n v="8830425"/>
    <n v="25.215"/>
    <n v="22.190999999999999"/>
    <n v="7780600.6189999999"/>
    <n v="70.123999999999995"/>
    <n v="25.184999999999999"/>
    <n v="194"/>
    <n v="15439736.364"/>
    <n v="16201090"/>
    <n v="25.215"/>
    <n v="24.965"/>
    <n v="3854569.074"/>
    <n v="77.198999999999998"/>
    <n v="104.931"/>
    <n v="1138"/>
    <n v="50501915.902999997"/>
    <n v="25031515"/>
    <n v="25.215"/>
    <n v="23.039000000000001"/>
    <n v="11635169.693"/>
    <n v="72.146000000000001"/>
    <n v="49.564999999999998"/>
    <s v="'31-03-2020"/>
    <n v="17650500"/>
    <s v="NORMAL"/>
  </r>
  <r>
    <x v="3"/>
    <s v="M7AS075"/>
    <s v="SPAR"/>
    <s v="S075"/>
    <s v="JABAR"/>
    <x v="29"/>
    <x v="30"/>
    <n v="40000000"/>
    <n v="10000000"/>
    <n v="50000000"/>
    <n v="647"/>
    <n v="21750354.545000002"/>
    <n v="4577780"/>
    <n v="29.558"/>
    <n v="22.321000000000002"/>
    <n v="4854997.3449999997"/>
    <n v="54.375999999999998"/>
    <n v="21.047000000000001"/>
    <n v="94"/>
    <n v="7612681.818"/>
    <n v="7957050"/>
    <n v="25.23"/>
    <n v="24.78"/>
    <n v="1886419.078"/>
    <n v="76.126999999999995"/>
    <n v="104.524"/>
    <n v="741"/>
    <n v="29363036.363000002"/>
    <n v="12534830"/>
    <n v="28.692"/>
    <n v="22.959"/>
    <n v="6741416.4230000004"/>
    <n v="58.725999999999999"/>
    <n v="42.689"/>
    <s v="'31-03-2020"/>
    <n v="14346000"/>
    <s v="GOLD"/>
  </r>
  <r>
    <x v="3"/>
    <s v="M7AS102"/>
    <s v="RAMAYANA"/>
    <s v="S102"/>
    <s v="JBDTBK"/>
    <x v="30"/>
    <x v="31"/>
    <n v="70000000"/>
    <n v="30000000"/>
    <n v="100000000"/>
    <n v="1365"/>
    <n v="49472936.358000003"/>
    <n v="13086560"/>
    <n v="24.135999999999999"/>
    <n v="24.067"/>
    <n v="11906722.948000001"/>
    <n v="70.676000000000002"/>
    <n v="26.452000000000002"/>
    <n v="357"/>
    <n v="23365635.456"/>
    <n v="20955836"/>
    <n v="24.135999999999999"/>
    <n v="23.782"/>
    <n v="5556912.0360000003"/>
    <n v="77.885000000000005"/>
    <n v="89.686999999999998"/>
    <n v="1722"/>
    <n v="72838571.813999996"/>
    <n v="34042396"/>
    <n v="24.135999999999999"/>
    <n v="23.975999999999999"/>
    <n v="17463634.984000001"/>
    <n v="72.838999999999999"/>
    <n v="46.737000000000002"/>
    <s v="'31-03-2020"/>
    <n v="24136000"/>
    <s v="NORMAL"/>
  </r>
  <r>
    <x v="3"/>
    <s v="M7AS105"/>
    <s v="SPAR"/>
    <s v="S105"/>
    <s v="JBDTBK"/>
    <x v="31"/>
    <x v="32"/>
    <n v="60000000"/>
    <n v="30000000"/>
    <n v="90000000"/>
    <n v="1318"/>
    <n v="46487111.353"/>
    <n v="13283105"/>
    <n v="23.818999999999999"/>
    <n v="19.861000000000001"/>
    <n v="9232988.3330000006"/>
    <n v="77.478999999999999"/>
    <n v="28.574000000000002"/>
    <n v="307"/>
    <n v="23605235.454999998"/>
    <n v="15856386"/>
    <n v="23.818999999999999"/>
    <n v="21.675000000000001"/>
    <n v="5116453.4550000001"/>
    <n v="78.683999999999997"/>
    <n v="67.173000000000002"/>
    <n v="1625"/>
    <n v="70092346.807999998"/>
    <n v="29139491"/>
    <n v="23.818999999999999"/>
    <n v="20.472000000000001"/>
    <n v="14349441.788000001"/>
    <n v="77.88"/>
    <n v="41.573"/>
    <s v="'31-03-2020"/>
    <n v="21437100"/>
    <s v="GOLD"/>
  </r>
  <r>
    <x v="3"/>
    <s v="M7AS107"/>
    <s v="RAMAYANA"/>
    <s v="S107"/>
    <s v="JBDTBK"/>
    <x v="32"/>
    <x v="33"/>
    <n v="21000000"/>
    <n v="0"/>
    <n v="21000000"/>
    <n v="219"/>
    <n v="7342954.5439999998"/>
    <n v="1909400"/>
    <n v="27.164000000000001"/>
    <n v="28.288"/>
    <n v="2077191.7439999999"/>
    <n v="34.966000000000001"/>
    <n v="26.003"/>
    <n v="22"/>
    <n v="2368636.3629999999"/>
    <n v="3184500"/>
    <n v="0"/>
    <n v="28.195"/>
    <n v="667848.15300000005"/>
    <n v="0"/>
    <n v="134.44399999999999"/>
    <n v="241"/>
    <n v="9711590.9069999997"/>
    <n v="5093900"/>
    <n v="27.164000000000001"/>
    <n v="28.265999999999998"/>
    <n v="2745039.8969999999"/>
    <n v="46.246000000000002"/>
    <n v="52.451999999999998"/>
    <s v="'30-03-2020"/>
    <n v="5704440"/>
    <s v="NORMAL"/>
  </r>
  <r>
    <x v="3"/>
    <s v="M7AS109"/>
    <s v="RAMAYANA"/>
    <s v="S109"/>
    <s v="JBDTBK"/>
    <x v="33"/>
    <x v="34"/>
    <n v="10000000"/>
    <n v="0"/>
    <n v="10000000"/>
    <n v="372"/>
    <n v="13219022.721999999"/>
    <n v="4360950"/>
    <n v="29.097999999999999"/>
    <n v="16.524000000000001"/>
    <n v="2184270.352"/>
    <n v="132.19"/>
    <n v="32.99"/>
    <n v="1"/>
    <n v="149624.54500000001"/>
    <n v="201163"/>
    <n v="0"/>
    <n v="20"/>
    <n v="29924.455000000002"/>
    <n v="0"/>
    <n v="134.44499999999999"/>
    <n v="373"/>
    <n v="13368647.267000001"/>
    <n v="4562113"/>
    <n v="29.097999999999999"/>
    <n v="16.562999999999999"/>
    <n v="2214194.807"/>
    <n v="133.68600000000001"/>
    <n v="34.125"/>
    <s v="'30-03-2020"/>
    <n v="2909800"/>
    <s v="GOLD"/>
  </r>
  <r>
    <x v="3"/>
    <s v="M7AS114"/>
    <s v="SPAR"/>
    <s v="S114"/>
    <s v="JBDTBK"/>
    <x v="34"/>
    <x v="35"/>
    <n v="20700000"/>
    <n v="10400000"/>
    <n v="31100000"/>
    <n v="526"/>
    <n v="19823384.539999999"/>
    <n v="4254860"/>
    <n v="27.35"/>
    <n v="24.096"/>
    <n v="4776641.66"/>
    <n v="95.765000000000001"/>
    <n v="21.463999999999999"/>
    <n v="80"/>
    <n v="9600792.7280000001"/>
    <n v="10030003"/>
    <n v="27.094000000000001"/>
    <n v="25.896000000000001"/>
    <n v="2486240.5380000002"/>
    <n v="92.314999999999998"/>
    <n v="104.471"/>
    <n v="606"/>
    <n v="29424177.267999999"/>
    <n v="14284863"/>
    <n v="27.263999999999999"/>
    <n v="24.683"/>
    <n v="7262882.1979999999"/>
    <n v="94.611999999999995"/>
    <n v="48.548000000000002"/>
    <s v="'30-03-2020"/>
    <n v="8479104"/>
    <s v="GOLD"/>
  </r>
  <r>
    <x v="3"/>
    <s v="M7AS121"/>
    <s v="SPAR"/>
    <s v="S121"/>
    <s v="JBDTBK"/>
    <x v="35"/>
    <x v="36"/>
    <n v="10500000"/>
    <n v="0"/>
    <n v="10500000"/>
    <n v="351"/>
    <n v="11862904.543"/>
    <n v="2594810"/>
    <n v="25.757000000000001"/>
    <n v="27.663"/>
    <n v="3281611.2230000002"/>
    <n v="112.98"/>
    <n v="21.873000000000001"/>
    <n v="19"/>
    <n v="2207201.8190000001"/>
    <n v="2816018"/>
    <n v="0"/>
    <n v="28.741"/>
    <n v="634381.26899999997"/>
    <n v="0"/>
    <n v="127.583"/>
    <n v="370"/>
    <n v="14070106.362"/>
    <n v="5410828"/>
    <n v="25.757000000000001"/>
    <n v="27.832000000000001"/>
    <n v="3915992.4920000001"/>
    <n v="134.001"/>
    <n v="38.456000000000003"/>
    <s v="'30-03-2020"/>
    <n v="2704485"/>
    <s v="GOLD"/>
  </r>
  <r>
    <x v="3"/>
    <s v="M7AS124"/>
    <s v="SPAR"/>
    <s v="S124"/>
    <s v="JBDTBK"/>
    <x v="36"/>
    <x v="37"/>
    <n v="20000000"/>
    <n v="10000000"/>
    <n v="30000000"/>
    <n v="631"/>
    <n v="23266109.087000001"/>
    <n v="5950060"/>
    <n v="24.119"/>
    <n v="20.355"/>
    <n v="4735923.5870000003"/>
    <n v="116.331"/>
    <n v="25.574000000000002"/>
    <n v="45"/>
    <n v="5256363.6359999999"/>
    <n v="5782000"/>
    <n v="24.119"/>
    <n v="25"/>
    <n v="1314090.906"/>
    <n v="52.564"/>
    <n v="110"/>
    <n v="676"/>
    <n v="28522472.723000001"/>
    <n v="11732060"/>
    <n v="24.119"/>
    <n v="21.210999999999999"/>
    <n v="6050014.4929999998"/>
    <n v="95.075000000000003"/>
    <n v="41.133000000000003"/>
    <s v="'31-03-2020"/>
    <n v="7235700"/>
    <s v="GOLD"/>
  </r>
  <r>
    <x v="3"/>
    <s v="M7AS125"/>
    <s v="SPAR"/>
    <s v="S125"/>
    <s v="JBDTBK"/>
    <x v="37"/>
    <x v="38"/>
    <n v="70000000"/>
    <n v="60000000"/>
    <n v="130000000"/>
    <n v="1433"/>
    <n v="47463470.443000004"/>
    <n v="9907255"/>
    <n v="23.228999999999999"/>
    <n v="25.800999999999998"/>
    <n v="12245892.873"/>
    <n v="67.805000000000007"/>
    <n v="20.873000000000001"/>
    <n v="591"/>
    <n v="34602600.909999996"/>
    <n v="25635994"/>
    <n v="23.228999999999999"/>
    <n v="23.013000000000002"/>
    <n v="7963226.75"/>
    <n v="57.670999999999999"/>
    <n v="74.087000000000003"/>
    <n v="2024"/>
    <n v="82066071.353"/>
    <n v="35543249"/>
    <n v="23.228999999999999"/>
    <n v="24.625"/>
    <n v="20209119.623"/>
    <n v="63.128"/>
    <n v="43.311"/>
    <s v="'31-03-2020"/>
    <n v="30197700"/>
    <s v="NORMAL"/>
  </r>
  <r>
    <x v="3"/>
    <s v="M7AS136"/>
    <s v="RAMAYANA"/>
    <s v="S136"/>
    <s v="JABAR"/>
    <x v="38"/>
    <x v="39"/>
    <n v="19600000"/>
    <n v="0"/>
    <n v="19600000"/>
    <n v="266"/>
    <n v="10325790.909"/>
    <n v="2901900"/>
    <n v="20.135000000000002"/>
    <n v="28.805"/>
    <n v="2974297.1690000002"/>
    <n v="52.683"/>
    <n v="28.103000000000002"/>
    <n v="53"/>
    <n v="5506818.182"/>
    <n v="6057500"/>
    <n v="0"/>
    <n v="25"/>
    <n v="1376704.5319999999"/>
    <n v="0"/>
    <n v="110"/>
    <n v="319"/>
    <n v="15832609.091"/>
    <n v="8959400"/>
    <n v="20.135000000000002"/>
    <n v="27.481000000000002"/>
    <n v="4351001.7010000004"/>
    <n v="80.778999999999996"/>
    <n v="56.588000000000001"/>
    <s v="'30-03-2020"/>
    <n v="3946460.0000000005"/>
    <e v="#N/A"/>
  </r>
  <r>
    <x v="3"/>
    <e v="#N/A"/>
    <e v="#N/A"/>
    <e v="#N/A"/>
    <e v="#N/A"/>
    <x v="0"/>
    <x v="40"/>
    <n v="1460400000"/>
    <n v="432300000"/>
    <n v="1892700000"/>
    <n v="29774"/>
    <n v="1051489513.039"/>
    <n v="237229965"/>
    <n v="24.736999999999998"/>
    <n v="24.632000000000001"/>
    <n v="259003667.34900001"/>
    <n v="72"/>
    <n v="22.561"/>
    <n v="7079"/>
    <n v="418289516.36500001"/>
    <n v="366957102"/>
    <n v="24.065000000000001"/>
    <n v="23.934000000000001"/>
    <n v="100114825.995"/>
    <n v="96.759"/>
    <n v="87.727999999999994"/>
    <n v="36853"/>
    <n v="1469779029.404"/>
    <n v="604187067"/>
    <n v="24.584"/>
    <n v="24.434000000000001"/>
    <n v="359118493.34399998"/>
    <n v="77.655000000000001"/>
    <n v="41.106999999999999"/>
    <m/>
    <n v="465301368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s v="M7AS046"/>
    <s v="RAMAYANA"/>
    <s v="S046"/>
    <s v="JABAR"/>
    <x v="39"/>
    <x v="42"/>
    <n v="20000000"/>
    <n v="10000000"/>
    <n v="30000000"/>
    <n v="221"/>
    <n v="9736790.9079999998"/>
    <n v="2014380"/>
    <n v="25.789000000000001"/>
    <n v="23.835999999999999"/>
    <n v="2320849.5580000002"/>
    <n v="48.683999999999997"/>
    <n v="20.687999999999999"/>
    <n v="60"/>
    <n v="6982940.909"/>
    <n v="8121465"/>
    <n v="25.789000000000001"/>
    <n v="27.071000000000002"/>
    <n v="1890368.189"/>
    <n v="69.828999999999994"/>
    <n v="116.304"/>
    <n v="281"/>
    <n v="16719731.817"/>
    <n v="10135845"/>
    <n v="25.789000000000001"/>
    <n v="25.187000000000001"/>
    <n v="4211217.7470000004"/>
    <n v="55.731999999999999"/>
    <n v="60.622"/>
    <s v="'30-03-2020"/>
    <n v="7736700"/>
    <s v="NORMAL"/>
  </r>
  <r>
    <x v="3"/>
    <s v="M7AS061"/>
    <s v="SPAR"/>
    <s v="S061"/>
    <s v="NTT"/>
    <x v="40"/>
    <x v="43"/>
    <n v="90000000"/>
    <n v="0"/>
    <n v="90000000"/>
    <n v="2338"/>
    <n v="93903531.817000002"/>
    <n v="25478630"/>
    <n v="35.216000000000001"/>
    <n v="28.931000000000001"/>
    <n v="27167456.296999998"/>
    <n v="104.337"/>
    <n v="27.132999999999999"/>
    <n v="3"/>
    <n v="99790.909"/>
    <n v="24930"/>
    <n v="0"/>
    <n v="18.09"/>
    <n v="18052.629000000001"/>
    <n v="0"/>
    <n v="24.981999999999999"/>
    <n v="2341"/>
    <n v="94003322.725999996"/>
    <n v="25503560"/>
    <n v="35.216000000000001"/>
    <n v="28.92"/>
    <n v="27185508.925999999"/>
    <n v="104.44799999999999"/>
    <n v="27.13"/>
    <s v="'31-03-2020"/>
    <n v="31694400"/>
    <s v="NORMAL"/>
  </r>
  <r>
    <x v="3"/>
    <s v="M7AS082"/>
    <s v="RAMAYANA"/>
    <s v="S082"/>
    <s v="BALI"/>
    <x v="41"/>
    <x v="44"/>
    <n v="54500000"/>
    <n v="18200000"/>
    <n v="72700000"/>
    <n v="1550"/>
    <n v="51126549.994000003"/>
    <n v="13990230"/>
    <n v="25.997"/>
    <n v="24.527000000000001"/>
    <n v="12539790.584000001"/>
    <n v="93.81"/>
    <n v="27.364000000000001"/>
    <n v="181"/>
    <n v="20390000"/>
    <n v="22429000"/>
    <n v="25.997"/>
    <n v="25"/>
    <n v="5097499.9800000004"/>
    <n v="112.033"/>
    <n v="110"/>
    <n v="1731"/>
    <n v="71516549.994000003"/>
    <n v="36419230"/>
    <n v="25.997"/>
    <n v="24.661999999999999"/>
    <n v="17637290.563999999"/>
    <n v="98.372"/>
    <n v="50.923999999999999"/>
    <s v="'31-03-2020"/>
    <n v="18899819"/>
    <s v="NORMAL"/>
  </r>
  <r>
    <x v="3"/>
    <s v="M7AS083"/>
    <s v="RAMAYANA"/>
    <s v="S083"/>
    <s v="JATIM"/>
    <x v="42"/>
    <x v="45"/>
    <n v="80000000"/>
    <n v="30000000"/>
    <n v="110000000"/>
    <n v="1365"/>
    <n v="52015977.273999996"/>
    <n v="12711730"/>
    <n v="25.762"/>
    <n v="24.795000000000002"/>
    <n v="12897472.534"/>
    <n v="65.02"/>
    <n v="24.437999999999999"/>
    <n v="148"/>
    <n v="16440836.363"/>
    <n v="18067920"/>
    <n v="25.762"/>
    <n v="24.977"/>
    <n v="4106393.1129999999"/>
    <n v="54.802999999999997"/>
    <n v="109.89700000000001"/>
    <n v="1513"/>
    <n v="68456813.636999995"/>
    <n v="30779650"/>
    <n v="25.762"/>
    <n v="24.838999999999999"/>
    <n v="17003865.647"/>
    <n v="62.232999999999997"/>
    <n v="44.962000000000003"/>
    <s v="'31-03-2020"/>
    <n v="28338200"/>
    <s v="NORMAL"/>
  </r>
  <r>
    <x v="3"/>
    <s v="M7AS097"/>
    <s v="RAMAYANA"/>
    <s v="S097"/>
    <s v="JABAR"/>
    <x v="43"/>
    <x v="46"/>
    <n v="10000000"/>
    <n v="10000000"/>
    <n v="20000000"/>
    <n v="364"/>
    <n v="13391168.177999999"/>
    <n v="3390200"/>
    <n v="26.984000000000002"/>
    <n v="21.119"/>
    <n v="2828053.3679999998"/>
    <n v="133.91200000000001"/>
    <n v="25.317"/>
    <n v="99"/>
    <n v="13111840.91"/>
    <n v="14858275"/>
    <n v="24.523"/>
    <n v="27.085000000000001"/>
    <n v="3551305.46"/>
    <n v="131.11799999999999"/>
    <n v="113.32"/>
    <n v="463"/>
    <n v="26503009.088"/>
    <n v="18248475"/>
    <n v="25.754000000000001"/>
    <n v="24.07"/>
    <n v="6379358.8279999997"/>
    <n v="132.51499999999999"/>
    <n v="68.853999999999999"/>
    <s v="'30-03-2020"/>
    <n v="5150800"/>
    <s v="NORMAL"/>
  </r>
  <r>
    <x v="3"/>
    <s v="M7AS099"/>
    <s v="SPAR"/>
    <s v="S099"/>
    <s v="JABAR"/>
    <x v="44"/>
    <x v="47"/>
    <n v="100000000"/>
    <n v="30000000"/>
    <n v="130000000"/>
    <n v="2267"/>
    <n v="81567229.547000006"/>
    <n v="17516085"/>
    <n v="22.867999999999999"/>
    <n v="25.602"/>
    <n v="20882611.697000001"/>
    <n v="81.566999999999993"/>
    <n v="21.474"/>
    <n v="515"/>
    <n v="49784950"/>
    <n v="43670755"/>
    <n v="22.606000000000002"/>
    <n v="23.878"/>
    <n v="11887629.960000001"/>
    <n v="165.95"/>
    <n v="87.718999999999994"/>
    <n v="2782"/>
    <n v="131352179.54700001"/>
    <n v="61186840"/>
    <n v="22.806999999999999"/>
    <n v="24.948"/>
    <n v="32770241.657000002"/>
    <n v="101.04"/>
    <n v="46.582000000000001"/>
    <s v="'31-03-2020"/>
    <n v="29649100"/>
    <s v="NORMAL"/>
  </r>
  <r>
    <x v="3"/>
    <s v="M7AS100"/>
    <s v="RAMAYANA"/>
    <s v="S100"/>
    <s v="JABAR"/>
    <x v="45"/>
    <x v="48"/>
    <n v="20000000"/>
    <n v="10000000"/>
    <n v="30000000"/>
    <n v="622"/>
    <n v="24053540.91"/>
    <n v="5545450"/>
    <n v="23.792000000000002"/>
    <n v="23.399000000000001"/>
    <n v="5628179.71"/>
    <n v="120.268"/>
    <n v="23.055"/>
    <n v="90"/>
    <n v="9758522.727"/>
    <n v="10814125"/>
    <n v="23.792000000000002"/>
    <n v="24.832999999999998"/>
    <n v="2423318.1770000001"/>
    <n v="97.584999999999994"/>
    <n v="110.81699999999999"/>
    <n v="712"/>
    <n v="33812063.637000002"/>
    <n v="16359575"/>
    <n v="23.792000000000002"/>
    <n v="23.812999999999999"/>
    <n v="8051497.8870000001"/>
    <n v="112.70699999999999"/>
    <n v="48.384"/>
    <s v="'30-03-2020"/>
    <n v="7137600"/>
    <s v="NORMAL"/>
  </r>
  <r>
    <x v="3"/>
    <s v="M7AS106"/>
    <s v="RAMAYANA"/>
    <s v="S106"/>
    <s v="JABAR"/>
    <x v="46"/>
    <x v="49"/>
    <n v="50000000"/>
    <n v="20000000"/>
    <n v="70000000"/>
    <n v="819"/>
    <n v="29917493.175999999"/>
    <n v="4725280"/>
    <n v="25.032"/>
    <n v="27.384"/>
    <n v="8192576.3059999999"/>
    <n v="59.835000000000001"/>
    <n v="15.794"/>
    <n v="108"/>
    <n v="13610259.091"/>
    <n v="13391515"/>
    <n v="23.675999999999998"/>
    <n v="24.138999999999999"/>
    <n v="3285399.9709999999"/>
    <n v="68.051000000000002"/>
    <n v="98.393000000000001"/>
    <n v="927"/>
    <n v="43527752.266999997"/>
    <n v="18116795"/>
    <n v="24.643999999999998"/>
    <n v="26.369"/>
    <n v="11477976.277000001"/>
    <n v="62.183"/>
    <n v="41.621000000000002"/>
    <s v="'31-03-2020"/>
    <n v="17250800"/>
    <s v="NORMAL"/>
  </r>
  <r>
    <x v="3"/>
    <s v="M7AS110"/>
    <s v="RAMAYANA"/>
    <s v="S110"/>
    <s v="JATENG"/>
    <x v="47"/>
    <x v="50"/>
    <n v="60000000"/>
    <n v="0"/>
    <n v="60000000"/>
    <n v="834"/>
    <n v="30952875.002999999"/>
    <n v="9653825"/>
    <n v="26.628"/>
    <n v="19.795000000000002"/>
    <n v="6127113.523"/>
    <n v="51.588000000000001"/>
    <n v="31.189"/>
    <m/>
    <m/>
    <m/>
    <n v="0"/>
    <n v="0"/>
    <n v="0"/>
    <n v="0"/>
    <n v="0"/>
    <n v="834"/>
    <n v="30952875.002999999"/>
    <n v="9653825"/>
    <n v="26.628"/>
    <n v="19.795000000000002"/>
    <n v="6127113.523"/>
    <n v="51.588000000000001"/>
    <n v="31.189"/>
    <s v="'30-03-2020"/>
    <n v="15976800"/>
    <s v="NORMAL"/>
  </r>
  <r>
    <x v="3"/>
    <s v="M7AS203"/>
    <s v="RAMAYANA"/>
    <s v="S203"/>
    <s v="JATENG"/>
    <x v="48"/>
    <x v="51"/>
    <n v="40000000"/>
    <n v="0"/>
    <n v="40000000"/>
    <n v="629"/>
    <n v="25684224.993000001"/>
    <n v="6302015"/>
    <n v="25.434999999999999"/>
    <n v="22.870999999999999"/>
    <n v="5874230.4230000004"/>
    <n v="64.210999999999999"/>
    <n v="24.536999999999999"/>
    <m/>
    <m/>
    <m/>
    <n v="0"/>
    <n v="0"/>
    <n v="0"/>
    <n v="0"/>
    <n v="0"/>
    <n v="629"/>
    <n v="25684224.993000001"/>
    <n v="6302015"/>
    <n v="25.434999999999999"/>
    <n v="22.870999999999999"/>
    <n v="5874230.4230000004"/>
    <n v="64.210999999999999"/>
    <n v="24.536999999999999"/>
    <s v="'30-03-2020"/>
    <n v="10174000"/>
    <s v="NORMAL"/>
  </r>
  <r>
    <x v="3"/>
    <s v="M7AS205"/>
    <s v="RAMAYANA"/>
    <s v="S205"/>
    <s v="JABAR"/>
    <x v="49"/>
    <x v="52"/>
    <n v="60000000"/>
    <n v="20000000"/>
    <n v="80000000"/>
    <n v="1385"/>
    <n v="44628002.273000002"/>
    <n v="9706185"/>
    <n v="25.044"/>
    <n v="25.25"/>
    <n v="11268501.113"/>
    <n v="74.38"/>
    <n v="21.748999999999999"/>
    <n v="162"/>
    <n v="22046345.454999998"/>
    <n v="20236420"/>
    <n v="23.427"/>
    <n v="24.128"/>
    <n v="5319278.1849999996"/>
    <n v="110.232"/>
    <n v="91.79"/>
    <n v="1547"/>
    <n v="66674347.728"/>
    <n v="29942605"/>
    <n v="24.64"/>
    <n v="24.879000000000001"/>
    <n v="16587779.298"/>
    <n v="83.343000000000004"/>
    <n v="44.908999999999999"/>
    <s v="'31-03-2020"/>
    <n v="19712000"/>
    <s v="NORMAL"/>
  </r>
  <r>
    <x v="3"/>
    <s v="M7AS212"/>
    <s v="RAMAYANA"/>
    <s v="S212"/>
    <s v="JABAR"/>
    <x v="50"/>
    <x v="53"/>
    <n v="30000000"/>
    <n v="0"/>
    <n v="30000000"/>
    <n v="340"/>
    <n v="11656395.450999999"/>
    <n v="2602645"/>
    <n v="26.234000000000002"/>
    <n v="24.585999999999999"/>
    <n v="2865869.7409999999"/>
    <n v="38.854999999999997"/>
    <n v="22.327999999999999"/>
    <n v="87"/>
    <n v="7786204.5449999999"/>
    <n v="8936375"/>
    <n v="0"/>
    <n v="26.042999999999999"/>
    <n v="2027754.4850000001"/>
    <n v="0"/>
    <n v="114.77200000000001"/>
    <n v="427"/>
    <n v="19442599.995999999"/>
    <n v="11539020"/>
    <n v="26.234000000000002"/>
    <n v="25.17"/>
    <n v="4893624.2259999998"/>
    <n v="64.808999999999997"/>
    <n v="59.348999999999997"/>
    <s v="'29-03-2020"/>
    <n v="7870200"/>
    <s v="NORMAL"/>
  </r>
  <r>
    <x v="3"/>
    <s v="M7AS213"/>
    <s v="RAMAYANA"/>
    <s v="S213"/>
    <s v="JATIM"/>
    <x v="51"/>
    <x v="54"/>
    <n v="80000000"/>
    <n v="0"/>
    <n v="80000000"/>
    <n v="1203"/>
    <n v="43928515.905000001"/>
    <n v="14354355"/>
    <n v="21.914000000000001"/>
    <n v="20.027999999999999"/>
    <n v="8798126.1549999993"/>
    <n v="54.911000000000001"/>
    <n v="32.677"/>
    <n v="103"/>
    <n v="8240454.5449999999"/>
    <n v="9021500"/>
    <n v="0"/>
    <n v="25"/>
    <n v="2060113.635"/>
    <n v="0"/>
    <n v="109.47799999999999"/>
    <n v="1306"/>
    <n v="52168970.450000003"/>
    <n v="23375855"/>
    <n v="21.914000000000001"/>
    <n v="20.814"/>
    <n v="10858239.789999999"/>
    <n v="65.210999999999999"/>
    <n v="44.808"/>
    <s v="'31-03-2020"/>
    <n v="17531200"/>
    <s v="NORMAL"/>
  </r>
  <r>
    <x v="3"/>
    <s v="M7AS216"/>
    <s v="SPAR"/>
    <s v="S216"/>
    <s v="JATIM"/>
    <x v="52"/>
    <x v="55"/>
    <n v="30000000"/>
    <n v="0"/>
    <n v="30000000"/>
    <n v="584"/>
    <n v="21112227.725000001"/>
    <n v="6266675"/>
    <n v="26.207000000000001"/>
    <n v="22.584"/>
    <n v="4767889.1849999996"/>
    <n v="70.373999999999995"/>
    <n v="29.683"/>
    <n v="27"/>
    <n v="3111818.1809999999"/>
    <n v="3400500"/>
    <n v="0"/>
    <n v="25"/>
    <n v="777954.52099999995"/>
    <n v="0"/>
    <n v="109.277"/>
    <n v="611"/>
    <n v="24224045.905999999"/>
    <n v="9667175"/>
    <n v="26.207000000000001"/>
    <n v="22.893999999999998"/>
    <n v="5545843.7060000002"/>
    <n v="80.747"/>
    <n v="39.906999999999996"/>
    <s v="'31-03-2020"/>
    <n v="7862100"/>
    <s v="NORMAL"/>
  </r>
  <r>
    <x v="3"/>
    <s v="M7AS220"/>
    <s v="RAMAYANA"/>
    <s v="S220"/>
    <s v="BALI"/>
    <x v="53"/>
    <x v="56"/>
    <n v="90000000"/>
    <n v="20000000"/>
    <n v="110000000"/>
    <n v="1899"/>
    <n v="69634874.998999998"/>
    <n v="19774225"/>
    <n v="24.741"/>
    <n v="25.372"/>
    <n v="17667734.138999999"/>
    <n v="77.372"/>
    <n v="28.396999999999998"/>
    <n v="113"/>
    <n v="14395000"/>
    <n v="15541500"/>
    <n v="24.741"/>
    <n v="25"/>
    <n v="3598750.02"/>
    <n v="71.974999999999994"/>
    <n v="107.965"/>
    <n v="2012"/>
    <n v="84029874.998999998"/>
    <n v="35315725"/>
    <n v="24.741"/>
    <n v="25.308"/>
    <n v="21266484.159000002"/>
    <n v="76.391000000000005"/>
    <n v="42.027999999999999"/>
    <s v="'31-03-2020"/>
    <n v="27215100"/>
    <s v="NORMAL"/>
  </r>
  <r>
    <x v="3"/>
    <s v="M7AS221"/>
    <s v="RAMAYANA"/>
    <s v="S221"/>
    <s v="SUMATERA"/>
    <x v="54"/>
    <x v="57"/>
    <n v="40000000"/>
    <n v="0"/>
    <n v="40000000"/>
    <n v="755"/>
    <n v="29145580"/>
    <n v="9725720"/>
    <n v="30.414999999999999"/>
    <n v="33.423999999999999"/>
    <n v="9741593.8200000003"/>
    <n v="72.864000000000004"/>
    <n v="33.369"/>
    <m/>
    <m/>
    <m/>
    <n v="0"/>
    <n v="0"/>
    <n v="0"/>
    <n v="0"/>
    <n v="0"/>
    <n v="755"/>
    <n v="29145580"/>
    <n v="9725720"/>
    <n v="30.414999999999999"/>
    <n v="33.423999999999999"/>
    <n v="9741593.8200000003"/>
    <n v="72.864000000000004"/>
    <n v="33.369"/>
    <s v="'31-03-2020"/>
    <n v="12166000"/>
    <s v="NORMAL"/>
  </r>
  <r>
    <x v="3"/>
    <s v="M7AS223"/>
    <s v="RAMAYANA"/>
    <s v="S223"/>
    <s v="JATIM"/>
    <x v="55"/>
    <x v="58"/>
    <n v="31300000"/>
    <n v="0"/>
    <n v="31300000"/>
    <n v="538"/>
    <n v="20667134.092999998"/>
    <n v="4838725"/>
    <n v="25.998999999999999"/>
    <n v="24.088999999999999"/>
    <n v="4978509.1030000001"/>
    <n v="66.028999999999996"/>
    <n v="23.413"/>
    <n v="3"/>
    <n v="62272.726999999999"/>
    <n v="0"/>
    <n v="0"/>
    <n v="25"/>
    <n v="15568.187"/>
    <n v="0"/>
    <n v="0"/>
    <n v="541"/>
    <n v="20729406.82"/>
    <n v="4838725"/>
    <n v="25.998999999999999"/>
    <n v="24.091999999999999"/>
    <n v="4994077.29"/>
    <n v="66.227999999999994"/>
    <n v="23.341999999999999"/>
    <s v="'30-03-2020"/>
    <n v="8137687"/>
    <s v="NORMAL"/>
  </r>
  <r>
    <x v="3"/>
    <s v="M7AS226"/>
    <s v="RAMAYANA"/>
    <s v="S226"/>
    <s v="SUMATERA"/>
    <x v="56"/>
    <x v="59"/>
    <n v="40000000"/>
    <n v="0"/>
    <n v="40000000"/>
    <n v="698"/>
    <n v="30205211.364999998"/>
    <n v="9636125"/>
    <n v="27.099"/>
    <n v="26.54"/>
    <n v="8016342.2450000001"/>
    <n v="75.513000000000005"/>
    <n v="31.902000000000001"/>
    <m/>
    <m/>
    <m/>
    <n v="0"/>
    <n v="0"/>
    <n v="0"/>
    <n v="0"/>
    <n v="0"/>
    <n v="698"/>
    <n v="30205211.364999998"/>
    <n v="9636125"/>
    <n v="27.099"/>
    <n v="26.54"/>
    <n v="8016342.2450000001"/>
    <n v="75.513000000000005"/>
    <n v="31.902000000000001"/>
    <s v="'30-03-2020"/>
    <n v="10839600"/>
    <s v="NORMAL"/>
  </r>
  <r>
    <x v="3"/>
    <s v="M7AS227"/>
    <s v="SPAR"/>
    <s v="S227"/>
    <s v="JATIM"/>
    <x v="57"/>
    <x v="60"/>
    <n v="60000000"/>
    <n v="0"/>
    <n v="60000000"/>
    <n v="1114"/>
    <n v="42423231.817000002"/>
    <n v="12235450"/>
    <n v="24.305"/>
    <n v="23.395"/>
    <n v="9925091.1469999999"/>
    <n v="70.704999999999998"/>
    <n v="28.841000000000001"/>
    <n v="94"/>
    <n v="11258000.001"/>
    <n v="11560000"/>
    <n v="0"/>
    <n v="24.948"/>
    <n v="2808590.9309999999"/>
    <n v="0"/>
    <n v="102.68300000000001"/>
    <n v="1208"/>
    <n v="53681231.818000004"/>
    <n v="23795450"/>
    <n v="24.305"/>
    <n v="23.721"/>
    <n v="12733682.078"/>
    <n v="89.468999999999994"/>
    <n v="44.326999999999998"/>
    <s v="'31-03-2020"/>
    <n v="14583000"/>
    <s v="NORMAL"/>
  </r>
  <r>
    <x v="3"/>
    <s v="M7AS229"/>
    <s v="RAMAYANA"/>
    <s v="S229"/>
    <s v="BALI"/>
    <x v="58"/>
    <x v="61"/>
    <n v="8600000"/>
    <n v="0"/>
    <n v="8600000"/>
    <n v="365"/>
    <n v="12116913.637"/>
    <n v="3995210"/>
    <n v="27.423999999999999"/>
    <n v="19.135999999999999"/>
    <n v="2318736.6170000001"/>
    <n v="140.89400000000001"/>
    <n v="32.972000000000001"/>
    <m/>
    <m/>
    <m/>
    <n v="0"/>
    <n v="0"/>
    <n v="0"/>
    <n v="0"/>
    <n v="0"/>
    <n v="365"/>
    <n v="12116913.637"/>
    <n v="3995210"/>
    <n v="27.423999999999999"/>
    <n v="19.135999999999999"/>
    <n v="2318736.6170000001"/>
    <n v="140.89400000000001"/>
    <n v="32.972000000000001"/>
    <s v="'23-03-2020"/>
    <n v="2358464"/>
    <s v="NORMAL"/>
  </r>
  <r>
    <x v="3"/>
    <s v="M7AS230"/>
    <s v="RAMAYANA"/>
    <s v="S230"/>
    <s v="SUMATERA"/>
    <x v="59"/>
    <x v="62"/>
    <n v="50000000"/>
    <n v="0"/>
    <n v="50000000"/>
    <n v="1201"/>
    <n v="45351125"/>
    <n v="9798675"/>
    <n v="33.948"/>
    <n v="37.884999999999998"/>
    <n v="17181097.710000001"/>
    <n v="90.701999999999998"/>
    <n v="21.606000000000002"/>
    <m/>
    <m/>
    <m/>
    <n v="0"/>
    <n v="0"/>
    <n v="0"/>
    <n v="0"/>
    <n v="0"/>
    <n v="1201"/>
    <n v="45351125"/>
    <n v="9798675"/>
    <n v="33.948"/>
    <n v="37.884999999999998"/>
    <n v="17181097.710000001"/>
    <n v="90.701999999999998"/>
    <n v="21.606000000000002"/>
    <s v="'31-03-2020"/>
    <n v="16974000"/>
    <s v="NORMAL"/>
  </r>
  <r>
    <x v="3"/>
    <e v="#N/A"/>
    <e v="#N/A"/>
    <e v="#N/A"/>
    <e v="#N/A"/>
    <x v="0"/>
    <x v="40"/>
    <n v="1044400000"/>
    <n v="168200000"/>
    <n v="1212600000"/>
    <n v="21091"/>
    <n v="783218594.06500006"/>
    <n v="204261815"/>
    <n v="26.449000000000002"/>
    <n v="25.789000000000001"/>
    <n v="201987824.97499999"/>
    <n v="74.992000000000004"/>
    <n v="26.08"/>
    <n v="1793"/>
    <n v="197079236.36300001"/>
    <n v="200074280"/>
    <n v="24.388000000000002"/>
    <n v="24.795999999999999"/>
    <n v="48867977.443000004"/>
    <n v="117.17"/>
    <n v="101.52"/>
    <n v="22884"/>
    <n v="980297830.42799997"/>
    <n v="404336095"/>
    <n v="26.163"/>
    <n v="25.59"/>
    <n v="250855802.41800001"/>
    <n v="80.843000000000004"/>
    <n v="41.246000000000002"/>
    <m/>
    <n v="317252538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s v="M7AO041"/>
    <s v="SPAR"/>
    <s v="O041"/>
    <s v="SUMATERA"/>
    <x v="60"/>
    <x v="64"/>
    <n v="60000000"/>
    <n v="10000000"/>
    <n v="70000000"/>
    <n v="1344"/>
    <n v="46934265.909000002"/>
    <n v="15066205"/>
    <n v="29.774000000000001"/>
    <n v="26.731000000000002"/>
    <n v="12545964.229"/>
    <n v="78.224000000000004"/>
    <n v="32.100999999999999"/>
    <n v="482"/>
    <n v="30124636.364"/>
    <n v="33049800"/>
    <n v="24.789000000000001"/>
    <n v="22.052"/>
    <n v="6642982.2640000004"/>
    <n v="301.24599999999998"/>
    <n v="109.71"/>
    <n v="1826"/>
    <n v="77058902.273000002"/>
    <n v="48116005"/>
    <n v="29.062000000000001"/>
    <n v="24.902000000000001"/>
    <n v="19188946.493000001"/>
    <n v="110.084"/>
    <n v="62.441000000000003"/>
    <s v="'31-03-2020"/>
    <n v="20343400"/>
    <s v="NORMAL"/>
  </r>
  <r>
    <x v="3"/>
    <s v="M7ARS66"/>
    <s v="SPAR"/>
    <s v="RS66"/>
    <s v="SUMATERA"/>
    <x v="61"/>
    <x v="65"/>
    <n v="140000000"/>
    <n v="30000000"/>
    <n v="170000000"/>
    <n v="2412"/>
    <n v="84879236.356000006"/>
    <n v="27613980"/>
    <n v="29.931000000000001"/>
    <n v="26.579000000000001"/>
    <n v="22559995.346000001"/>
    <n v="60.628"/>
    <n v="32.533000000000001"/>
    <n v="338"/>
    <n v="29276727.272999998"/>
    <n v="34933800"/>
    <n v="24.911000000000001"/>
    <n v="22.545999999999999"/>
    <n v="6600873.193"/>
    <n v="97.588999999999999"/>
    <n v="119.32299999999999"/>
    <n v="2750"/>
    <n v="114155963.62899999"/>
    <n v="62547780"/>
    <n v="29.045000000000002"/>
    <n v="25.545000000000002"/>
    <n v="29160868.539000001"/>
    <n v="67.150999999999996"/>
    <n v="54.792000000000002"/>
    <s v="'31-03-2020"/>
    <n v="49376500"/>
    <s v="NORMAL"/>
  </r>
  <r>
    <x v="3"/>
    <s v="M7ARS91"/>
    <s v="RAMAYANA"/>
    <s v="RS91"/>
    <s v="PAPUA"/>
    <x v="62"/>
    <x v="66"/>
    <n v="130000000"/>
    <n v="0"/>
    <n v="130000000"/>
    <n v="1768"/>
    <n v="80528954.540999994"/>
    <n v="30813260"/>
    <n v="34.56"/>
    <n v="33.911999999999999"/>
    <n v="27308902.291000001"/>
    <n v="61.945"/>
    <n v="38.264000000000003"/>
    <n v="231"/>
    <n v="35610454.545000002"/>
    <n v="39171500"/>
    <n v="0"/>
    <n v="25"/>
    <n v="8902613.625"/>
    <n v="0"/>
    <n v="110"/>
    <n v="1999"/>
    <n v="116139409.086"/>
    <n v="69984760"/>
    <n v="34.56"/>
    <n v="31.178999999999998"/>
    <n v="36211515.916000001"/>
    <n v="89.337999999999994"/>
    <n v="60.259"/>
    <s v="'31-03-2020"/>
    <n v="44928000"/>
    <s v="NORMAL"/>
  </r>
  <r>
    <x v="3"/>
    <s v="M7ARS94"/>
    <s v="SPAR"/>
    <s v="RS94"/>
    <s v="KALIMANTAN"/>
    <x v="63"/>
    <x v="67"/>
    <n v="40000000"/>
    <n v="0"/>
    <n v="40000000"/>
    <n v="682"/>
    <n v="29187418.186999999"/>
    <n v="9694900"/>
    <n v="38.765999999999998"/>
    <n v="32.753"/>
    <n v="9559705.4069999997"/>
    <n v="72.968999999999994"/>
    <n v="33.216000000000001"/>
    <n v="54"/>
    <n v="7596363.6359999999"/>
    <n v="8133000"/>
    <n v="0"/>
    <n v="25"/>
    <n v="1899090.926"/>
    <n v="0"/>
    <n v="107.06399999999999"/>
    <n v="736"/>
    <n v="36783781.822999999"/>
    <n v="17827900"/>
    <n v="38.765999999999998"/>
    <n v="31.152000000000001"/>
    <n v="11458796.333000001"/>
    <n v="91.959000000000003"/>
    <n v="48.466999999999999"/>
    <s v="'31-03-2020"/>
    <n v="15506400"/>
    <s v="NORMAL"/>
  </r>
  <r>
    <x v="3"/>
    <s v="M7AS045"/>
    <s v="RAMAYANA"/>
    <s v="S045"/>
    <s v="SUMATERA"/>
    <x v="64"/>
    <x v="68"/>
    <n v="50000000"/>
    <n v="0"/>
    <n v="50000000"/>
    <n v="958"/>
    <n v="35504554.539999999"/>
    <n v="13730310"/>
    <n v="31.837"/>
    <n v="20.207999999999998"/>
    <n v="7174644.29"/>
    <n v="71.009"/>
    <n v="38.671999999999997"/>
    <m/>
    <m/>
    <m/>
    <n v="0"/>
    <n v="0"/>
    <n v="0"/>
    <n v="0"/>
    <n v="0"/>
    <n v="958"/>
    <n v="35504554.539999999"/>
    <n v="13730310"/>
    <n v="31.837"/>
    <n v="20.207999999999998"/>
    <n v="7174644.29"/>
    <n v="71.009"/>
    <n v="38.671999999999997"/>
    <s v="'31-03-2020"/>
    <n v="15918500"/>
    <s v="NORMAL"/>
  </r>
  <r>
    <x v="3"/>
    <s v="M7AS048"/>
    <s v="RAMAYANA"/>
    <s v="S048"/>
    <s v="SUMATERA"/>
    <x v="65"/>
    <x v="69"/>
    <n v="20000000"/>
    <n v="10000000"/>
    <n v="30000000"/>
    <n v="410"/>
    <n v="14361915.904999999"/>
    <n v="4812555"/>
    <n v="27.951000000000001"/>
    <n v="19.699000000000002"/>
    <n v="2829214.2949999999"/>
    <n v="71.81"/>
    <n v="33.509"/>
    <n v="9"/>
    <n v="1010287.272"/>
    <n v="1134054"/>
    <n v="27.951000000000001"/>
    <n v="24.54"/>
    <n v="247920.63200000001"/>
    <n v="10.103"/>
    <n v="112.251"/>
    <n v="419"/>
    <n v="15372203.176999999"/>
    <n v="5946609"/>
    <n v="27.951000000000001"/>
    <n v="20.018000000000001"/>
    <n v="3077134.9270000001"/>
    <n v="51.241"/>
    <n v="38.683999999999997"/>
    <s v="'29-03-2020"/>
    <n v="8385300"/>
    <s v="NORMAL"/>
  </r>
  <r>
    <x v="3"/>
    <s v="M7AS051"/>
    <s v="RAMAYANA"/>
    <s v="S051"/>
    <s v="KALIMANTAN"/>
    <x v="66"/>
    <x v="70"/>
    <n v="60000000"/>
    <n v="0"/>
    <n v="60000000"/>
    <n v="901"/>
    <n v="37142477.273999996"/>
    <n v="11732375"/>
    <n v="35.32"/>
    <n v="30.998000000000001"/>
    <n v="11513302.563999999"/>
    <n v="61.904000000000003"/>
    <n v="31.587"/>
    <n v="109"/>
    <n v="14765000"/>
    <n v="16241500"/>
    <n v="0"/>
    <n v="25"/>
    <n v="3691250.02"/>
    <n v="0"/>
    <n v="110"/>
    <n v="1010"/>
    <n v="51907477.273999996"/>
    <n v="27973875"/>
    <n v="35.32"/>
    <n v="29.292000000000002"/>
    <n v="15204552.584000001"/>
    <n v="86.512"/>
    <n v="53.892000000000003"/>
    <s v="'31-03-2020"/>
    <n v="21192000"/>
    <s v="NORMAL"/>
  </r>
  <r>
    <x v="3"/>
    <s v="M7AS052"/>
    <s v="RAMAYANA"/>
    <s v="S052"/>
    <s v="BANGKA"/>
    <x v="67"/>
    <x v="71"/>
    <n v="30000000"/>
    <n v="0"/>
    <n v="30000000"/>
    <n v="612"/>
    <n v="24069843.181000002"/>
    <n v="7116535"/>
    <n v="30.928999999999998"/>
    <n v="23.36"/>
    <n v="5622653.9110000003"/>
    <n v="80.233000000000004"/>
    <n v="29.565999999999999"/>
    <m/>
    <m/>
    <m/>
    <n v="0"/>
    <n v="0"/>
    <n v="0"/>
    <n v="0"/>
    <n v="0"/>
    <n v="612"/>
    <n v="24069843.181000002"/>
    <n v="7116535"/>
    <n v="30.928999999999998"/>
    <n v="23.36"/>
    <n v="5622653.9110000003"/>
    <n v="80.233000000000004"/>
    <n v="29.565999999999999"/>
    <s v="'31-03-2020"/>
    <n v="9278700"/>
    <s v="NORMAL"/>
  </r>
  <r>
    <x v="3"/>
    <s v="M7AS055"/>
    <s v="RAMAYANA"/>
    <s v="S055"/>
    <s v="KALIMANTAN"/>
    <x v="68"/>
    <x v="72"/>
    <n v="60000000"/>
    <n v="0"/>
    <n v="60000000"/>
    <n v="539"/>
    <n v="23580870.454"/>
    <n v="6370185"/>
    <n v="39.159999999999997"/>
    <n v="33.506999999999998"/>
    <n v="7901299.284"/>
    <n v="39.301000000000002"/>
    <n v="27.013999999999999"/>
    <n v="29"/>
    <n v="4502727.273"/>
    <n v="4656000"/>
    <n v="0"/>
    <n v="25"/>
    <n v="1125681.8330000001"/>
    <n v="0"/>
    <n v="103.404"/>
    <n v="568"/>
    <n v="28083597.727000002"/>
    <n v="11026185"/>
    <n v="39.159999999999997"/>
    <n v="32.143000000000001"/>
    <n v="9026981.1170000006"/>
    <n v="46.805999999999997"/>
    <n v="39.262"/>
    <s v="'29-03-2020"/>
    <n v="23496000"/>
    <s v="NORMAL"/>
  </r>
  <r>
    <x v="3"/>
    <s v="M7AS058"/>
    <s v="RAMAYANA"/>
    <s v="S058"/>
    <s v="SUMATERA"/>
    <x v="69"/>
    <x v="73"/>
    <n v="31600000"/>
    <n v="10500000"/>
    <n v="42100000"/>
    <n v="604"/>
    <n v="22409718.184"/>
    <n v="8629820"/>
    <n v="27.643999999999998"/>
    <n v="23.811"/>
    <n v="5335968.034"/>
    <n v="70.917000000000002"/>
    <n v="38.509"/>
    <n v="36"/>
    <n v="4423181.818"/>
    <n v="4865500"/>
    <n v="23.937000000000001"/>
    <n v="25"/>
    <n v="1105795.4580000001"/>
    <n v="42.125999999999998"/>
    <n v="110"/>
    <n v="640"/>
    <n v="26832900.002"/>
    <n v="13495320"/>
    <n v="26.72"/>
    <n v="24.007000000000001"/>
    <n v="6441763.4919999996"/>
    <n v="63.735999999999997"/>
    <n v="50.293999999999997"/>
    <s v="'30-03-2020"/>
    <n v="11249120"/>
    <s v="NORMAL"/>
  </r>
  <r>
    <x v="3"/>
    <s v="M7AS060"/>
    <s v="RAMAYANA"/>
    <s v="S060"/>
    <s v="KALIMANTAN"/>
    <x v="70"/>
    <x v="74"/>
    <n v="57000000"/>
    <n v="0"/>
    <n v="57000000"/>
    <n v="997"/>
    <n v="44543300.004000001"/>
    <n v="14169800"/>
    <n v="34.438000000000002"/>
    <n v="30.777999999999999"/>
    <n v="13709419.643999999"/>
    <n v="78.146000000000001"/>
    <n v="31.811"/>
    <n v="142"/>
    <n v="19130454.545000002"/>
    <n v="20783500"/>
    <n v="0"/>
    <n v="25"/>
    <n v="4782613.6349999998"/>
    <n v="0"/>
    <n v="108.64100000000001"/>
    <n v="1139"/>
    <n v="63673754.549000002"/>
    <n v="34953300"/>
    <n v="34.438000000000002"/>
    <n v="29.042000000000002"/>
    <n v="18492033.278999999"/>
    <n v="111.708"/>
    <n v="54.893999999999998"/>
    <s v="'31-03-2020"/>
    <n v="19629660.000000004"/>
    <s v="NORMAL"/>
  </r>
  <r>
    <x v="3"/>
    <s v="M7AS062"/>
    <s v="RAMAYANA"/>
    <s v="S062"/>
    <s v="SUMATERA"/>
    <x v="71"/>
    <x v="75"/>
    <n v="30000000"/>
    <n v="10000000"/>
    <n v="40000000"/>
    <n v="440"/>
    <n v="16082410.907"/>
    <n v="5993700"/>
    <n v="29.132999999999999"/>
    <n v="26.445"/>
    <n v="4253042.9270000001"/>
    <n v="53.607999999999997"/>
    <n v="37.268999999999998"/>
    <n v="55"/>
    <n v="7217272.727"/>
    <n v="7939000"/>
    <n v="25.344000000000001"/>
    <n v="25"/>
    <n v="1804318.2069999999"/>
    <n v="72.173000000000002"/>
    <n v="110"/>
    <n v="495"/>
    <n v="23299683.634"/>
    <n v="13932700"/>
    <n v="28.184999999999999"/>
    <n v="25.998000000000001"/>
    <n v="6057361.1339999996"/>
    <n v="58.249000000000002"/>
    <n v="59.798000000000002"/>
    <s v="'30-03-2020"/>
    <n v="11274000"/>
    <s v="NORMAL"/>
  </r>
  <r>
    <x v="3"/>
    <s v="M7AS063"/>
    <s v="RAMAYANA"/>
    <s v="S063"/>
    <s v="KALIMANTAN"/>
    <x v="72"/>
    <x v="76"/>
    <n v="20000000"/>
    <n v="0"/>
    <n v="20000000"/>
    <n v="297"/>
    <n v="11662044.541999999"/>
    <n v="3838890"/>
    <n v="32.841999999999999"/>
    <n v="29.135000000000002"/>
    <n v="3397698.2420000001"/>
    <n v="58.31"/>
    <n v="32.917999999999999"/>
    <m/>
    <m/>
    <m/>
    <n v="0"/>
    <n v="0"/>
    <n v="0"/>
    <n v="0"/>
    <n v="0"/>
    <n v="297"/>
    <n v="11662044.541999999"/>
    <n v="3838890"/>
    <n v="32.841999999999999"/>
    <n v="29.135000000000002"/>
    <n v="3397698.2420000001"/>
    <n v="58.31"/>
    <n v="32.917999999999999"/>
    <s v="'31-03-2020"/>
    <n v="6568400"/>
    <s v="NORMAL"/>
  </r>
  <r>
    <x v="3"/>
    <s v="M7AS077"/>
    <s v="RAMAYANA"/>
    <s v="S077"/>
    <s v="SUMATERA"/>
    <x v="73"/>
    <x v="77"/>
    <n v="20000000"/>
    <n v="0"/>
    <n v="20000000"/>
    <n v="369"/>
    <n v="13625845.454"/>
    <n v="3557500"/>
    <n v="32.859000000000002"/>
    <n v="23.838999999999999"/>
    <n v="3248216.824"/>
    <n v="68.129000000000005"/>
    <n v="26.108000000000001"/>
    <m/>
    <m/>
    <m/>
    <n v="0"/>
    <n v="0"/>
    <n v="0"/>
    <n v="0"/>
    <n v="0"/>
    <n v="369"/>
    <n v="13625845.454"/>
    <n v="3557500"/>
    <n v="32.859000000000002"/>
    <n v="23.838999999999999"/>
    <n v="3248216.824"/>
    <n v="68.129000000000005"/>
    <n v="26.108000000000001"/>
    <s v="'30-03-2020"/>
    <n v="6571800"/>
    <s v="NORMAL"/>
  </r>
  <r>
    <x v="3"/>
    <s v="M7AS079"/>
    <s v="SPAR"/>
    <s v="S079"/>
    <s v="SULAWESI"/>
    <x v="74"/>
    <x v="78"/>
    <n v="80000000"/>
    <n v="0"/>
    <n v="80000000"/>
    <n v="951"/>
    <n v="41215180.458999999"/>
    <n v="13386034"/>
    <n v="36.57"/>
    <n v="30.327999999999999"/>
    <n v="12499602.518999999"/>
    <n v="51.518999999999998"/>
    <n v="32.478000000000002"/>
    <n v="317"/>
    <n v="16010309.091"/>
    <n v="13527660"/>
    <n v="0"/>
    <n v="23.49"/>
    <n v="3760767.071"/>
    <n v="0"/>
    <n v="84.492999999999995"/>
    <n v="1268"/>
    <n v="57225489.549999997"/>
    <n v="26913694"/>
    <n v="36.57"/>
    <n v="28.414999999999999"/>
    <n v="16260369.59"/>
    <n v="71.531999999999996"/>
    <n v="47.030999999999999"/>
    <s v="'28-03-2020"/>
    <n v="29256000"/>
    <s v="NORMAL"/>
  </r>
  <r>
    <x v="3"/>
    <s v="M7AS080"/>
    <s v="RAMAYANA"/>
    <s v="S080"/>
    <s v="SUMATERA"/>
    <x v="75"/>
    <x v="79"/>
    <n v="30000000"/>
    <n v="0"/>
    <n v="30000000"/>
    <n v="864"/>
    <n v="33544454.548999999"/>
    <n v="12045445"/>
    <n v="33.171999999999997"/>
    <n v="22.533000000000001"/>
    <n v="7558487.0290000001"/>
    <n v="111.815"/>
    <n v="35.908999999999999"/>
    <m/>
    <m/>
    <m/>
    <n v="0"/>
    <n v="0"/>
    <n v="0"/>
    <n v="0"/>
    <n v="0"/>
    <n v="864"/>
    <n v="33544454.548999999"/>
    <n v="12045445"/>
    <n v="33.171999999999997"/>
    <n v="22.533000000000001"/>
    <n v="7558487.0290000001"/>
    <n v="111.815"/>
    <n v="35.908999999999999"/>
    <s v="'31-03-2020"/>
    <n v="9951599.9999999981"/>
    <s v="NORMAL"/>
  </r>
  <r>
    <x v="3"/>
    <s v="M7AS081"/>
    <s v="RAMAYANA"/>
    <s v="S081"/>
    <s v="KALIMANTAN"/>
    <x v="76"/>
    <x v="80"/>
    <n v="100000000"/>
    <n v="0"/>
    <n v="100000000"/>
    <n v="1010"/>
    <n v="39563450"/>
    <n v="11299030"/>
    <n v="35.591999999999999"/>
    <n v="33.823"/>
    <n v="13381669.529999999"/>
    <n v="39.563000000000002"/>
    <n v="28.559000000000001"/>
    <n v="78"/>
    <n v="10890909.091"/>
    <n v="11683000"/>
    <n v="0"/>
    <n v="25"/>
    <n v="2722727.2710000002"/>
    <n v="0"/>
    <n v="107.273"/>
    <n v="1088"/>
    <n v="50454359.090999998"/>
    <n v="22982030"/>
    <n v="35.591999999999999"/>
    <n v="31.919"/>
    <n v="16104396.801000001"/>
    <n v="50.454000000000001"/>
    <n v="45.55"/>
    <s v="'31-03-2020"/>
    <n v="35592000"/>
    <s v="NORMAL"/>
  </r>
  <r>
    <x v="3"/>
    <s v="M7AS086"/>
    <s v="RAMAYANA"/>
    <s v="S086"/>
    <s v="SUMATERA"/>
    <x v="77"/>
    <x v="81"/>
    <n v="30000000"/>
    <n v="0"/>
    <n v="30000000"/>
    <n v="548"/>
    <n v="20309881.82"/>
    <n v="7223900"/>
    <n v="31.335999999999999"/>
    <n v="20.190999999999999"/>
    <n v="4100833.27"/>
    <n v="67.7"/>
    <n v="35.567999999999998"/>
    <m/>
    <m/>
    <m/>
    <n v="0"/>
    <n v="0"/>
    <n v="0"/>
    <n v="0"/>
    <n v="0"/>
    <n v="548"/>
    <n v="20309881.82"/>
    <n v="7223900"/>
    <n v="31.335999999999999"/>
    <n v="20.190999999999999"/>
    <n v="4100833.27"/>
    <n v="67.7"/>
    <n v="35.567999999999998"/>
    <s v="'30-03-2020"/>
    <n v="9400800"/>
    <s v="NORMAL"/>
  </r>
  <r>
    <x v="3"/>
    <s v="M7AS088"/>
    <s v="RAMAYANA"/>
    <s v="S088"/>
    <s v="SUMATERA"/>
    <x v="78"/>
    <x v="82"/>
    <n v="10000000"/>
    <n v="0"/>
    <n v="10000000"/>
    <n v="264"/>
    <n v="8468827.2740000002"/>
    <n v="5355830"/>
    <n v="25.213000000000001"/>
    <n v="10.815"/>
    <n v="915941.424"/>
    <n v="84.688000000000002"/>
    <n v="63.241999999999997"/>
    <m/>
    <m/>
    <m/>
    <n v="0"/>
    <n v="0"/>
    <n v="0"/>
    <n v="0"/>
    <n v="0"/>
    <n v="264"/>
    <n v="8468827.2740000002"/>
    <n v="5355830"/>
    <n v="25.213000000000001"/>
    <n v="10.815"/>
    <n v="915941.424"/>
    <n v="84.688000000000002"/>
    <n v="63.241999999999997"/>
    <s v="'26-03-2020"/>
    <n v="2521300"/>
    <s v="NORMAL"/>
  </r>
  <r>
    <x v="3"/>
    <s v="M7AS089"/>
    <s v="RAMAYANA"/>
    <s v="S089"/>
    <s v="SUMATERA"/>
    <x v="79"/>
    <x v="83"/>
    <n v="20900000"/>
    <n v="0"/>
    <n v="20900000"/>
    <n v="340"/>
    <n v="12951734.089"/>
    <n v="4705875"/>
    <n v="31.236000000000001"/>
    <n v="18.343"/>
    <n v="2375673.6290000002"/>
    <n v="61.97"/>
    <n v="36.334000000000003"/>
    <m/>
    <m/>
    <m/>
    <n v="0"/>
    <n v="0"/>
    <n v="0"/>
    <n v="0"/>
    <n v="0"/>
    <n v="340"/>
    <n v="12951734.089"/>
    <n v="4705875"/>
    <n v="31.236000000000001"/>
    <n v="18.343"/>
    <n v="2375673.6290000002"/>
    <n v="61.97"/>
    <n v="36.334000000000003"/>
    <s v="'30-03-2020"/>
    <n v="6528324"/>
    <s v="NORMAL"/>
  </r>
  <r>
    <x v="3"/>
    <s v="M7AS090"/>
    <s v="RAMAYANA"/>
    <s v="S090"/>
    <s v="SUMATERA"/>
    <x v="80"/>
    <x v="84"/>
    <n v="20000000"/>
    <n v="0"/>
    <n v="20000000"/>
    <n v="378"/>
    <n v="14454643.177999999"/>
    <n v="4414375"/>
    <n v="33.457999999999998"/>
    <n v="26.003"/>
    <n v="3758711.1779999998"/>
    <n v="72.272999999999996"/>
    <n v="30.539000000000001"/>
    <m/>
    <m/>
    <m/>
    <n v="0"/>
    <n v="0"/>
    <n v="0"/>
    <n v="0"/>
    <n v="0"/>
    <n v="378"/>
    <n v="14454643.177999999"/>
    <n v="4414375"/>
    <n v="33.457999999999998"/>
    <n v="26.003"/>
    <n v="3758711.1779999998"/>
    <n v="72.272999999999996"/>
    <n v="30.539000000000001"/>
    <s v="'26-03-2020"/>
    <n v="6691600"/>
    <s v="NORMAL"/>
  </r>
  <r>
    <x v="3"/>
    <s v="M7AS101"/>
    <s v="RAMAYANA"/>
    <s v="S101"/>
    <s v="SUMATERA"/>
    <x v="81"/>
    <x v="85"/>
    <n v="30000000"/>
    <n v="10000000"/>
    <n v="40000000"/>
    <n v="640"/>
    <n v="23945629.541000001"/>
    <n v="5424325"/>
    <n v="22.837"/>
    <n v="25.172999999999998"/>
    <n v="6027746.6909999996"/>
    <n v="79.819000000000003"/>
    <n v="22.652999999999999"/>
    <n v="284"/>
    <n v="11589914.545"/>
    <n v="9665524"/>
    <n v="22.837"/>
    <n v="23.231999999999999"/>
    <n v="2692588.085"/>
    <n v="115.899"/>
    <n v="83.396000000000001"/>
    <n v="924"/>
    <n v="35535544.086000003"/>
    <n v="15089849"/>
    <n v="22.837"/>
    <n v="24.54"/>
    <n v="8720334.7760000005"/>
    <n v="88.838999999999999"/>
    <n v="42.463999999999999"/>
    <s v="'31-03-2020"/>
    <n v="9134800"/>
    <s v="NORMAL"/>
  </r>
  <r>
    <x v="3"/>
    <s v="M7AS103"/>
    <s v="RAMAYANA"/>
    <s v="S103"/>
    <s v="PAPUA"/>
    <x v="82"/>
    <x v="86"/>
    <n v="140000000"/>
    <n v="0"/>
    <n v="140000000"/>
    <n v="2094"/>
    <n v="93767331.819999993"/>
    <n v="33730470"/>
    <n v="37.799999999999997"/>
    <n v="34.5"/>
    <n v="32349982.260000002"/>
    <n v="66.977000000000004"/>
    <n v="35.972999999999999"/>
    <n v="221"/>
    <n v="31550909.090999998"/>
    <n v="34706000"/>
    <n v="0"/>
    <n v="25"/>
    <n v="7887727.2810000004"/>
    <n v="0"/>
    <n v="110"/>
    <n v="2315"/>
    <n v="125318240.911"/>
    <n v="68436470"/>
    <n v="37.799999999999997"/>
    <n v="32.107999999999997"/>
    <n v="40237709.541000001"/>
    <n v="89.513000000000005"/>
    <n v="54.61"/>
    <s v="'31-03-2020"/>
    <n v="52920000"/>
    <s v="NORMAL"/>
  </r>
  <r>
    <x v="3"/>
    <e v="#N/A"/>
    <e v="#N/A"/>
    <e v="#N/A"/>
    <e v="#N/A"/>
    <x v="0"/>
    <x v="40"/>
    <n v="1209500000"/>
    <n v="80500000"/>
    <n v="1290000000"/>
    <n v="19422"/>
    <n v="772733988.16799998"/>
    <n v="260725299"/>
    <n v="33.536999999999999"/>
    <n v="28.460999999999999"/>
    <n v="219928674.81799999"/>
    <n v="63.889000000000003"/>
    <n v="33.741"/>
    <n v="2385"/>
    <n v="223699147.271"/>
    <n v="240489838"/>
    <n v="24.943000000000001"/>
    <n v="24.08"/>
    <n v="53866949.501000002"/>
    <n v="277.887"/>
    <n v="107.506"/>
    <n v="21807"/>
    <n v="996433135.43900001"/>
    <n v="501215137"/>
    <n v="33.000999999999998"/>
    <n v="27.478000000000002"/>
    <n v="273795624.31900001"/>
    <n v="77.242999999999995"/>
    <n v="50.301000000000002"/>
    <m/>
    <n v="425712900"/>
    <e v="#N/A"/>
  </r>
  <r>
    <x v="3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3"/>
    <e v="#N/A"/>
    <e v="#N/A"/>
    <e v="#N/A"/>
    <e v="#N/A"/>
    <x v="0"/>
    <x v="87"/>
    <n v="3714300000"/>
    <n v="681000000"/>
    <n v="4395300000"/>
    <n v="70287"/>
    <n v="2607442095.2719998"/>
    <n v="702217079"/>
    <n v="28.084"/>
    <n v="26.114000000000001"/>
    <n v="680920167.14199996"/>
    <n v="70.2"/>
    <n v="26.931000000000001"/>
    <n v="11257"/>
    <n v="839067899.998999"/>
    <n v="807521220"/>
    <n v="24.248999999999999"/>
    <n v="24.175999999999998"/>
    <n v="202849752.93900001"/>
    <n v="123.211"/>
    <n v="96.24"/>
    <n v="81544"/>
    <n v="3446509995.2709999"/>
    <n v="1509738299"/>
    <n v="27.49"/>
    <n v="25.641999999999999"/>
    <n v="883769920.08099997"/>
    <n v="78.414000000000001"/>
    <n v="43.805"/>
    <m/>
    <n v="1208267970"/>
    <e v="#N/A"/>
  </r>
  <r>
    <x v="3"/>
    <e v="#N/A"/>
    <e v="#N/A"/>
    <e v="#N/A"/>
    <e v="#N/A"/>
    <x v="0"/>
    <x v="88"/>
    <n v="3714300000"/>
    <n v="681000000"/>
    <n v="4395300000"/>
    <n v="70287"/>
    <n v="2607442095.2719998"/>
    <n v="702217079"/>
    <n v="28.0843590043884"/>
    <n v="26.114488539426901"/>
    <n v="680920167.14199901"/>
    <n v="70.200094103114907"/>
    <n v="26.931262645230301"/>
    <n v="11257"/>
    <n v="839067899.99899995"/>
    <n v="807521220"/>
    <n v="24.248627474302399"/>
    <n v="24.1756064007742"/>
    <n v="202849752.93900001"/>
    <n v="123.21114537430201"/>
    <n v="96.240270900717604"/>
    <n v="81544"/>
    <n v="3446509995.2709999"/>
    <n v="1509738299"/>
    <n v="27.490057552385501"/>
    <n v="25.642459220882301"/>
    <n v="883769920.08099902"/>
    <n v="78.413532529542906"/>
    <n v="43.804843191272603"/>
    <m/>
    <n v="1208270499.5999999"/>
    <e v="#N/A"/>
  </r>
  <r>
    <x v="3"/>
    <e v="#N/A"/>
    <e v="#N/A"/>
    <e v="#N/A"/>
    <e v="#N/A"/>
    <x v="0"/>
    <x v="89"/>
    <m/>
    <s v="Last Sales 202004 :   ----  m.akhlis -- 01-Apr-2020 09:18:57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92"/>
    <s v="  :  "/>
    <s v="072 (HOUSEHOLD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s v="M7B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s v="M7BRS67"/>
    <s v="SPAR"/>
    <s v="RS67"/>
    <s v="JABAR"/>
    <x v="1"/>
    <x v="2"/>
    <n v="50000000"/>
    <n v="0"/>
    <n v="50000000"/>
    <n v="927"/>
    <n v="27242545.449999999"/>
    <n v="7236500"/>
    <n v="27.952000000000002"/>
    <n v="27.297000000000001"/>
    <n v="7436275.8499999996"/>
    <n v="54.484999999999999"/>
    <n v="26.562999999999999"/>
    <n v="16"/>
    <n v="836909.09100000001"/>
    <n v="0"/>
    <n v="0"/>
    <n v="25.919"/>
    <n v="216918.19099999999"/>
    <n v="0"/>
    <n v="0"/>
    <n v="943"/>
    <n v="28079454.541000001"/>
    <n v="7236500"/>
    <n v="27.952000000000002"/>
    <n v="27.254999999999999"/>
    <n v="7653194.0410000002"/>
    <n v="56.158999999999999"/>
    <n v="25.771999999999998"/>
    <s v="'27-03-2020"/>
    <n v="13976000"/>
    <s v="GOLD"/>
  </r>
  <r>
    <x v="4"/>
    <s v="M7BS002"/>
    <s v="RAMAYANA"/>
    <s v="S002"/>
    <s v="JBDTBK"/>
    <x v="2"/>
    <x v="3"/>
    <n v="40000000"/>
    <n v="0"/>
    <n v="40000000"/>
    <n v="846"/>
    <n v="24625045.453000002"/>
    <n v="6353050"/>
    <n v="23.895"/>
    <n v="25.507999999999999"/>
    <n v="6281422.6430000002"/>
    <n v="61.563000000000002"/>
    <n v="25.798999999999999"/>
    <n v="42"/>
    <n v="271818.18099999998"/>
    <n v="0"/>
    <n v="0"/>
    <n v="23.702000000000002"/>
    <n v="64427.271000000001"/>
    <n v="0"/>
    <n v="0"/>
    <n v="888"/>
    <n v="24896863.634"/>
    <n v="6353050"/>
    <n v="23.895"/>
    <n v="25.489000000000001"/>
    <n v="6345849.9139999999"/>
    <n v="62.241999999999997"/>
    <n v="25.516999999999999"/>
    <s v="'24-03-2020"/>
    <n v="9558000"/>
    <s v="GOLD"/>
  </r>
  <r>
    <x v="4"/>
    <s v="M7BS010"/>
    <s v="RAMAYANA"/>
    <s v="S010"/>
    <s v="JBDTBK"/>
    <x v="3"/>
    <x v="4"/>
    <n v="70000000"/>
    <n v="0"/>
    <n v="70000000"/>
    <n v="1793"/>
    <n v="44699772.723999999"/>
    <n v="11193950"/>
    <n v="28.190999999999999"/>
    <n v="28.297999999999998"/>
    <n v="12649112.374"/>
    <n v="63.856999999999999"/>
    <n v="25.042999999999999"/>
    <n v="77"/>
    <n v="557909.09100000001"/>
    <n v="0"/>
    <n v="0"/>
    <n v="23.341999999999999"/>
    <n v="130228.19100000001"/>
    <n v="0"/>
    <n v="0"/>
    <n v="1870"/>
    <n v="45257681.814999998"/>
    <n v="11193950"/>
    <n v="28.190999999999999"/>
    <n v="28.236999999999998"/>
    <n v="12779340.564999999"/>
    <n v="64.653999999999996"/>
    <n v="24.734000000000002"/>
    <s v="'31-03-2020"/>
    <n v="19733700"/>
    <s v="GOLD"/>
  </r>
  <r>
    <x v="4"/>
    <s v="M7BS011"/>
    <s v="RAMAYANA"/>
    <s v="S011"/>
    <s v="JBDTBK"/>
    <x v="4"/>
    <x v="5"/>
    <n v="30700000"/>
    <n v="0"/>
    <n v="30700000"/>
    <n v="885"/>
    <n v="23871909.090999998"/>
    <n v="7572600"/>
    <n v="28.184999999999999"/>
    <n v="23.785"/>
    <n v="5677923.4409999996"/>
    <n v="77.759"/>
    <n v="31.722000000000001"/>
    <n v="33"/>
    <n v="333718.18300000002"/>
    <n v="0"/>
    <n v="0"/>
    <n v="23.123999999999999"/>
    <n v="77168.183000000005"/>
    <n v="0"/>
    <n v="0"/>
    <n v="918"/>
    <n v="24205627.274"/>
    <n v="7572600"/>
    <n v="28.184999999999999"/>
    <n v="23.776"/>
    <n v="5755091.6239999998"/>
    <n v="78.846000000000004"/>
    <n v="31.283999999999999"/>
    <s v="'30-03-2020"/>
    <n v="8652795"/>
    <s v="GOLD"/>
  </r>
  <r>
    <x v="4"/>
    <s v="M7BS013"/>
    <s v="RAMAYANA"/>
    <s v="S013"/>
    <s v="JBDTBK"/>
    <x v="5"/>
    <x v="6"/>
    <n v="41900000"/>
    <n v="0"/>
    <n v="41900000"/>
    <n v="1557"/>
    <n v="37436954.548"/>
    <n v="14395850"/>
    <n v="26.216000000000001"/>
    <n v="24.071999999999999"/>
    <n v="9011944.5079999994"/>
    <n v="89.347999999999999"/>
    <n v="38.454000000000001"/>
    <n v="6"/>
    <n v="48454.544999999998"/>
    <n v="0"/>
    <n v="0"/>
    <n v="23"/>
    <n v="11144.545"/>
    <n v="0"/>
    <n v="0"/>
    <n v="1563"/>
    <n v="37485409.093000002"/>
    <n v="14395850"/>
    <n v="26.216000000000001"/>
    <n v="24.071000000000002"/>
    <n v="9023089.0529999994"/>
    <n v="89.463999999999999"/>
    <n v="38.404000000000003"/>
    <s v="'30-03-2020"/>
    <n v="10984504"/>
    <s v="NORMAL"/>
  </r>
  <r>
    <x v="4"/>
    <s v="M7BS014"/>
    <s v="RAMAYANA"/>
    <s v="S014"/>
    <s v="JBDTBK"/>
    <x v="6"/>
    <x v="7"/>
    <n v="80000000"/>
    <n v="10000000"/>
    <n v="90000000"/>
    <n v="1808"/>
    <n v="45968863.641000003"/>
    <n v="12984750"/>
    <n v="27.302"/>
    <n v="25.914000000000001"/>
    <n v="11912462.301000001"/>
    <n v="57.460999999999999"/>
    <n v="28.247"/>
    <n v="630"/>
    <n v="7564709.0930000003"/>
    <n v="0"/>
    <n v="25.395"/>
    <n v="26.733000000000001"/>
    <n v="2022248.173"/>
    <n v="75.647000000000006"/>
    <n v="0"/>
    <n v="2438"/>
    <n v="53533572.733999997"/>
    <n v="12984750"/>
    <n v="27.09"/>
    <n v="26.03"/>
    <n v="13934710.473999999"/>
    <n v="59.481999999999999"/>
    <n v="24.254999999999999"/>
    <s v="'31-03-2020"/>
    <n v="24381000"/>
    <s v="NORMAL"/>
  </r>
  <r>
    <x v="4"/>
    <s v="M7BS015"/>
    <s v="RAMAYANA"/>
    <s v="S015"/>
    <s v="JBDTBK"/>
    <x v="7"/>
    <x v="8"/>
    <n v="60000000"/>
    <n v="0"/>
    <n v="60000000"/>
    <n v="1703"/>
    <n v="40368590.906999998"/>
    <n v="17186450"/>
    <n v="22.8"/>
    <n v="20.271000000000001"/>
    <n v="8183039.6569999997"/>
    <n v="67.281000000000006"/>
    <n v="42.573999999999998"/>
    <n v="25"/>
    <n v="1652727.2720000001"/>
    <n v="724500"/>
    <n v="0"/>
    <n v="29.509"/>
    <n v="487704.54200000002"/>
    <n v="0"/>
    <n v="43.837000000000003"/>
    <n v="1728"/>
    <n v="42021318.178999998"/>
    <n v="17910950"/>
    <n v="22.8"/>
    <n v="20.634"/>
    <n v="8670744.1989999991"/>
    <n v="70.036000000000001"/>
    <n v="42.622999999999998"/>
    <s v="'31-03-2020"/>
    <n v="13680000"/>
    <s v="GOLD"/>
  </r>
  <r>
    <x v="4"/>
    <s v="M7BS020"/>
    <s v="RAMAYANA"/>
    <s v="S020"/>
    <s v="JBDTBK"/>
    <x v="8"/>
    <x v="9"/>
    <n v="100000000"/>
    <n v="10000000"/>
    <n v="110000000"/>
    <n v="2279"/>
    <n v="66633772.729999997"/>
    <n v="22177150"/>
    <n v="26.954000000000001"/>
    <n v="22.266999999999999"/>
    <n v="14837098.109999999"/>
    <n v="66.634"/>
    <n v="33.281999999999996"/>
    <n v="557"/>
    <n v="7078354.5449999999"/>
    <n v="0"/>
    <n v="25.663"/>
    <n v="25.515999999999998"/>
    <n v="1806101.835"/>
    <n v="70.784000000000006"/>
    <n v="0"/>
    <n v="2836"/>
    <n v="73712127.275000006"/>
    <n v="22177150"/>
    <n v="26.835999999999999"/>
    <n v="22.579000000000001"/>
    <n v="16643199.945"/>
    <n v="67.010999999999996"/>
    <n v="30.085999999999999"/>
    <s v="'31-03-2020"/>
    <n v="29519600"/>
    <s v="GOLD"/>
  </r>
  <r>
    <x v="4"/>
    <s v="M7BS021"/>
    <s v="RAMAYANA"/>
    <s v="S021"/>
    <s v="JBDTBK"/>
    <x v="9"/>
    <x v="10"/>
    <n v="40000000"/>
    <n v="0"/>
    <n v="40000000"/>
    <n v="898"/>
    <n v="23774954.546"/>
    <n v="7796450"/>
    <n v="26.704999999999998"/>
    <n v="25.405999999999999"/>
    <n v="6040265.9060000004"/>
    <n v="59.436999999999998"/>
    <n v="32.792999999999999"/>
    <n v="72"/>
    <n v="563454.54500000004"/>
    <n v="0"/>
    <n v="0"/>
    <n v="23"/>
    <n v="129594.545"/>
    <n v="0"/>
    <n v="0"/>
    <n v="970"/>
    <n v="24338409.090999998"/>
    <n v="7796450"/>
    <n v="26.704999999999998"/>
    <n v="25.35"/>
    <n v="6169860.4510000004"/>
    <n v="60.845999999999997"/>
    <n v="32.033999999999999"/>
    <s v="'31-03-2020"/>
    <n v="10681999.999999998"/>
    <s v="GOLD"/>
  </r>
  <r>
    <x v="4"/>
    <s v="M7BS022"/>
    <s v="RAMAYANA"/>
    <s v="S022"/>
    <s v="JBDTBK"/>
    <x v="10"/>
    <x v="11"/>
    <n v="73500000"/>
    <n v="0"/>
    <n v="73500000"/>
    <n v="1468"/>
    <n v="42150818.184"/>
    <n v="13370500"/>
    <n v="24.501999999999999"/>
    <n v="22.963000000000001"/>
    <n v="9679057.7939999998"/>
    <n v="57.347999999999999"/>
    <n v="31.721"/>
    <n v="95"/>
    <n v="4345545.4539999999"/>
    <n v="1495800"/>
    <n v="0"/>
    <n v="28.396000000000001"/>
    <n v="1233957.274"/>
    <n v="0"/>
    <n v="34.420999999999999"/>
    <n v="1563"/>
    <n v="46496363.637999997"/>
    <n v="14866300"/>
    <n v="24.501999999999999"/>
    <n v="23.471"/>
    <n v="10913015.068"/>
    <n v="63.26"/>
    <n v="31.972999999999999"/>
    <s v="'31-03-2020"/>
    <n v="18008970"/>
    <s v="NORMAL"/>
  </r>
  <r>
    <x v="4"/>
    <s v="M7BS026"/>
    <s v="RAMAYANA"/>
    <s v="S026"/>
    <s v="JBDTBK"/>
    <x v="11"/>
    <x v="12"/>
    <n v="20900000"/>
    <n v="0"/>
    <n v="20900000"/>
    <n v="403"/>
    <n v="11822181.82"/>
    <n v="5205500"/>
    <n v="26.738"/>
    <n v="19.651"/>
    <n v="2323176.65"/>
    <n v="56.564999999999998"/>
    <n v="44.031999999999996"/>
    <n v="1"/>
    <n v="13636.364"/>
    <n v="0"/>
    <n v="0"/>
    <n v="30"/>
    <n v="4090.9140000000002"/>
    <n v="0"/>
    <n v="0"/>
    <n v="404"/>
    <n v="11835818.184"/>
    <n v="5205500"/>
    <n v="26.738"/>
    <n v="19.663"/>
    <n v="2327267.5639999998"/>
    <n v="56.631"/>
    <n v="43.981000000000002"/>
    <s v="'29-03-2020"/>
    <n v="5588242"/>
    <s v="GOLD"/>
  </r>
  <r>
    <x v="4"/>
    <s v="M7BS029"/>
    <s v="RAMAYANA"/>
    <s v="S029"/>
    <s v="JBDTBK"/>
    <x v="12"/>
    <x v="13"/>
    <n v="60000000"/>
    <n v="0"/>
    <n v="60000000"/>
    <n v="1255"/>
    <n v="34591772.730999999"/>
    <n v="9883150"/>
    <n v="26.789000000000001"/>
    <n v="26.574000000000002"/>
    <n v="9192258.4609999992"/>
    <n v="57.652999999999999"/>
    <n v="28.571000000000002"/>
    <n v="127"/>
    <n v="1029354.547"/>
    <n v="0"/>
    <n v="0"/>
    <n v="23.132999999999999"/>
    <n v="238119.09700000001"/>
    <n v="0"/>
    <n v="0"/>
    <n v="1382"/>
    <n v="35621127.277999997"/>
    <n v="9883150"/>
    <n v="26.789000000000001"/>
    <n v="26.474"/>
    <n v="9430377.5580000002"/>
    <n v="59.369"/>
    <n v="27.745000000000001"/>
    <s v="'31-03-2020"/>
    <n v="16073400"/>
    <s v="NORMAL"/>
  </r>
  <r>
    <x v="4"/>
    <s v="M7BS031"/>
    <s v="RAMAYANA"/>
    <s v="S031"/>
    <s v="JBDTBK"/>
    <x v="13"/>
    <x v="14"/>
    <n v="30000000"/>
    <n v="0"/>
    <n v="30000000"/>
    <n v="598"/>
    <n v="15020499.998"/>
    <n v="6038950"/>
    <n v="26.22"/>
    <n v="22.585000000000001"/>
    <n v="3392310.088"/>
    <n v="50.067999999999998"/>
    <n v="40.204999999999998"/>
    <n v="84"/>
    <n v="2669090.909"/>
    <n v="0"/>
    <n v="0"/>
    <n v="30"/>
    <n v="800727.26899999997"/>
    <n v="0"/>
    <n v="0"/>
    <n v="682"/>
    <n v="17689590.907000002"/>
    <n v="6038950"/>
    <n v="26.22"/>
    <n v="23.702999999999999"/>
    <n v="4193037.3569999998"/>
    <n v="58.965000000000003"/>
    <n v="34.137999999999998"/>
    <s v="'31-03-2020"/>
    <n v="7866000"/>
    <s v="NORMAL"/>
  </r>
  <r>
    <x v="4"/>
    <s v="M7BS032"/>
    <s v="RAMAYANA"/>
    <s v="S032"/>
    <s v="JBDTBK"/>
    <x v="14"/>
    <x v="15"/>
    <n v="30000000"/>
    <n v="0"/>
    <n v="30000000"/>
    <n v="1002"/>
    <n v="28791409.089000002"/>
    <n v="7797850"/>
    <n v="28.716999999999999"/>
    <n v="29.052"/>
    <n v="8364617.1289999997"/>
    <n v="95.971000000000004"/>
    <n v="27.084"/>
    <n v="62"/>
    <n v="566799.99899999995"/>
    <n v="0"/>
    <n v="0"/>
    <n v="23.146000000000001"/>
    <n v="131189.99900000001"/>
    <n v="0"/>
    <n v="0"/>
    <n v="1064"/>
    <n v="29358209.088"/>
    <n v="7797850"/>
    <n v="28.716999999999999"/>
    <n v="28.937999999999999"/>
    <n v="8495807.1280000005"/>
    <n v="97.861000000000004"/>
    <n v="26.561"/>
    <s v="'31-03-2020"/>
    <n v="8615100"/>
    <s v="GOLD"/>
  </r>
  <r>
    <x v="4"/>
    <s v="M7BS033"/>
    <s v="RAMAYANA"/>
    <s v="S033"/>
    <s v="JBDTBK"/>
    <x v="15"/>
    <x v="16"/>
    <n v="30000000"/>
    <n v="0"/>
    <n v="30000000"/>
    <n v="603"/>
    <n v="15086363.635"/>
    <n v="4108500"/>
    <n v="31.158999999999999"/>
    <n v="24.777999999999999"/>
    <n v="3738152.875"/>
    <n v="50.287999999999997"/>
    <n v="27.233000000000001"/>
    <n v="23"/>
    <n v="232363.636"/>
    <n v="0"/>
    <n v="0"/>
    <n v="23"/>
    <n v="53443.635999999999"/>
    <n v="0"/>
    <n v="0"/>
    <n v="626"/>
    <n v="15318727.271"/>
    <n v="4108500"/>
    <n v="31.158999999999999"/>
    <n v="24.751000000000001"/>
    <n v="3791596.5109999999"/>
    <n v="51.061999999999998"/>
    <n v="26.82"/>
    <s v="'31-03-2020"/>
    <n v="9347700"/>
    <s v="NORMAL"/>
  </r>
  <r>
    <x v="4"/>
    <s v="M7BS034"/>
    <s v="SPAR"/>
    <s v="S034"/>
    <s v="JBDTBK"/>
    <x v="16"/>
    <x v="17"/>
    <n v="80000000"/>
    <n v="0"/>
    <n v="80000000"/>
    <n v="1538"/>
    <n v="42282500.009999998"/>
    <n v="12362550"/>
    <n v="24.068999999999999"/>
    <n v="25.47"/>
    <n v="10769317.16"/>
    <n v="52.853000000000002"/>
    <n v="29.238"/>
    <n v="721"/>
    <n v="11939027.275"/>
    <n v="1695300"/>
    <n v="0"/>
    <n v="26.888999999999999"/>
    <n v="3210323.6749999998"/>
    <n v="0"/>
    <n v="14.2"/>
    <n v="2259"/>
    <n v="54221527.284999996"/>
    <n v="14057850"/>
    <n v="24.068999999999999"/>
    <n v="25.782"/>
    <n v="13979640.835000001"/>
    <n v="67.777000000000001"/>
    <n v="25.927"/>
    <s v="'31-03-2020"/>
    <n v="19255200"/>
    <s v="NORMAL"/>
  </r>
  <r>
    <x v="4"/>
    <s v="M7BS035"/>
    <s v="SPAR"/>
    <s v="S035"/>
    <s v="JBDTBK"/>
    <x v="17"/>
    <x v="18"/>
    <n v="80000000"/>
    <n v="10000000"/>
    <n v="90000000"/>
    <n v="1894"/>
    <n v="52953113.631999999"/>
    <n v="16428875"/>
    <n v="27.634"/>
    <n v="23.974"/>
    <n v="12695162.412"/>
    <n v="66.191000000000003"/>
    <n v="31.024999999999999"/>
    <n v="134"/>
    <n v="5208818.182"/>
    <n v="886500"/>
    <n v="30.617000000000001"/>
    <n v="30.321000000000002"/>
    <n v="1579359.0619999999"/>
    <n v="52.088000000000001"/>
    <n v="17.018999999999998"/>
    <n v="2028"/>
    <n v="58161931.814000003"/>
    <n v="17315375"/>
    <n v="27.965"/>
    <n v="24.542999999999999"/>
    <n v="14274521.473999999"/>
    <n v="64.623999999999995"/>
    <n v="29.771000000000001"/>
    <s v="'31-03-2020"/>
    <n v="25168500"/>
    <s v="NORMAL"/>
  </r>
  <r>
    <x v="4"/>
    <s v="M7BS036"/>
    <s v="RAMAYANA"/>
    <s v="S036"/>
    <s v="JBDTBK"/>
    <x v="18"/>
    <x v="19"/>
    <n v="30000000"/>
    <n v="0"/>
    <n v="30000000"/>
    <n v="623"/>
    <n v="18405818.182999998"/>
    <n v="4408400"/>
    <n v="28.202999999999999"/>
    <n v="25.527999999999999"/>
    <n v="4698689.9730000002"/>
    <n v="61.353000000000002"/>
    <n v="23.951000000000001"/>
    <n v="49"/>
    <n v="1075272.727"/>
    <n v="0"/>
    <n v="0"/>
    <n v="24.437000000000001"/>
    <n v="262767.26699999999"/>
    <n v="0"/>
    <n v="0"/>
    <n v="672"/>
    <n v="19481090.91"/>
    <n v="4408400"/>
    <n v="28.202999999999999"/>
    <n v="25.468"/>
    <n v="4961457.24"/>
    <n v="64.936999999999998"/>
    <n v="22.629000000000001"/>
    <s v="'31-03-2020"/>
    <n v="8460900"/>
    <s v="NORMAL"/>
  </r>
  <r>
    <x v="4"/>
    <s v="M7BS037"/>
    <s v="SPAR"/>
    <s v="S037"/>
    <s v="JBDTBK"/>
    <x v="19"/>
    <x v="20"/>
    <n v="70000000"/>
    <n v="0"/>
    <n v="70000000"/>
    <n v="1760"/>
    <n v="53766409.096000001"/>
    <n v="16160650"/>
    <n v="26.562000000000001"/>
    <n v="24.859000000000002"/>
    <n v="13365947.926000001"/>
    <n v="76.808999999999997"/>
    <n v="30.056999999999999"/>
    <n v="24"/>
    <n v="499454.54499999998"/>
    <n v="0"/>
    <n v="0"/>
    <n v="34.726999999999997"/>
    <n v="173445.44500000001"/>
    <n v="0"/>
    <n v="0"/>
    <n v="1784"/>
    <n v="54265863.641000003"/>
    <n v="16160650"/>
    <n v="26.562000000000001"/>
    <n v="24.95"/>
    <n v="13539393.370999999"/>
    <n v="77.522999999999996"/>
    <n v="29.780999999999999"/>
    <s v="'31-03-2020"/>
    <n v="18593400"/>
    <s v="GOLD"/>
  </r>
  <r>
    <x v="4"/>
    <s v="M7BS038"/>
    <s v="RAMAYANA"/>
    <s v="S038"/>
    <s v="JBDTBK"/>
    <x v="20"/>
    <x v="21"/>
    <n v="30000000"/>
    <n v="0"/>
    <n v="30000000"/>
    <n v="759"/>
    <n v="22388363.625999998"/>
    <n v="5768100"/>
    <n v="28.619"/>
    <n v="24.744"/>
    <n v="5539838.3360000001"/>
    <n v="74.628"/>
    <n v="25.763999999999999"/>
    <n v="20"/>
    <n v="123727.273"/>
    <n v="0"/>
    <n v="0"/>
    <n v="23"/>
    <n v="28457.273000000001"/>
    <n v="0"/>
    <n v="0"/>
    <n v="779"/>
    <n v="22512090.899"/>
    <n v="5768100"/>
    <n v="28.619"/>
    <n v="24.734999999999999"/>
    <n v="5568295.6090000002"/>
    <n v="75.040000000000006"/>
    <n v="25.622"/>
    <s v="'31-03-2020"/>
    <n v="8585700"/>
    <s v="GOLD"/>
  </r>
  <r>
    <x v="4"/>
    <s v="M7BS039"/>
    <s v="RAMAYANA"/>
    <s v="S039"/>
    <s v="JATENG"/>
    <x v="21"/>
    <x v="22"/>
    <n v="50000000"/>
    <n v="0"/>
    <n v="50000000"/>
    <n v="1389"/>
    <n v="36349681.814999998"/>
    <n v="10690150"/>
    <n v="28.143999999999998"/>
    <n v="24.161000000000001"/>
    <n v="8782506.2750000004"/>
    <n v="72.698999999999998"/>
    <n v="29.408999999999999"/>
    <n v="86"/>
    <n v="544000"/>
    <n v="0"/>
    <n v="0"/>
    <n v="23"/>
    <n v="125120"/>
    <n v="0"/>
    <n v="0"/>
    <n v="1475"/>
    <n v="36893681.814999998"/>
    <n v="10690150"/>
    <n v="28.143999999999998"/>
    <n v="24.143999999999998"/>
    <n v="8907626.2750000004"/>
    <n v="73.787000000000006"/>
    <n v="28.975999999999999"/>
    <s v="'31-03-2020"/>
    <n v="14072000"/>
    <s v="NORMAL"/>
  </r>
  <r>
    <x v="4"/>
    <s v="M7BS040"/>
    <s v="SPAR"/>
    <s v="S040"/>
    <s v="JBDTBK"/>
    <x v="22"/>
    <x v="23"/>
    <n v="70000000"/>
    <n v="0"/>
    <n v="70000000"/>
    <n v="1662"/>
    <n v="47382772.729000002"/>
    <n v="15005550"/>
    <n v="25.446000000000002"/>
    <n v="25.686"/>
    <n v="12170896.608999999"/>
    <n v="67.69"/>
    <n v="31.669"/>
    <n v="436"/>
    <n v="7163890.9069999997"/>
    <n v="8320"/>
    <n v="0"/>
    <n v="28.123999999999999"/>
    <n v="2014759.9269999999"/>
    <n v="0"/>
    <n v="0.11600000000000001"/>
    <n v="2098"/>
    <n v="54546663.636"/>
    <n v="15013870"/>
    <n v="25.446000000000002"/>
    <n v="26.006"/>
    <n v="14185656.536"/>
    <n v="77.924000000000007"/>
    <n v="27.524999999999999"/>
    <s v="'31-03-2020"/>
    <n v="17812200"/>
    <s v="GOLD"/>
  </r>
  <r>
    <x v="4"/>
    <s v="M7BS043"/>
    <s v="RAMAYANA"/>
    <s v="S043"/>
    <s v="JBDTBK"/>
    <x v="23"/>
    <x v="24"/>
    <n v="42000000"/>
    <n v="0"/>
    <n v="42000000"/>
    <n v="898"/>
    <n v="23318545.447999999"/>
    <n v="7606100"/>
    <n v="27.347000000000001"/>
    <n v="25.175000000000001"/>
    <n v="5870333.1179999998"/>
    <n v="55.52"/>
    <n v="32.618000000000002"/>
    <n v="95"/>
    <n v="650545.45299999998"/>
    <n v="0"/>
    <n v="0"/>
    <n v="25.446000000000002"/>
    <n v="165536.37299999999"/>
    <n v="0"/>
    <n v="0"/>
    <n v="993"/>
    <n v="23969090.901000001"/>
    <n v="7606100"/>
    <n v="27.347000000000001"/>
    <n v="25.181999999999999"/>
    <n v="6035869.4910000004"/>
    <n v="57.069000000000003"/>
    <n v="31.733000000000001"/>
    <s v="'31-03-2020"/>
    <n v="11485740"/>
    <s v="GOLD"/>
  </r>
  <r>
    <x v="4"/>
    <s v="M7BS047"/>
    <s v="SPAR"/>
    <s v="S047"/>
    <s v="JBDTBK"/>
    <x v="24"/>
    <x v="25"/>
    <n v="80000000"/>
    <n v="0"/>
    <n v="80000000"/>
    <n v="2429"/>
    <n v="67023818.182999998"/>
    <n v="19403900"/>
    <n v="28.751999999999999"/>
    <n v="26.308"/>
    <n v="17632642.802999999"/>
    <n v="83.78"/>
    <n v="28.951000000000001"/>
    <n v="69"/>
    <n v="785809.08799999999"/>
    <n v="0"/>
    <n v="0"/>
    <n v="23.641999999999999"/>
    <n v="185780.008"/>
    <n v="0"/>
    <n v="0"/>
    <n v="2498"/>
    <n v="67809627.270999998"/>
    <n v="19403900"/>
    <n v="28.751999999999999"/>
    <n v="26.277000000000001"/>
    <n v="17818422.811000001"/>
    <n v="84.762"/>
    <n v="28.614999999999998"/>
    <s v="'31-03-2020"/>
    <n v="23001600"/>
    <s v="GOLD"/>
  </r>
  <r>
    <x v="4"/>
    <s v="M7BS049"/>
    <s v="SPAR"/>
    <s v="S049"/>
    <s v="JBDTBK"/>
    <x v="25"/>
    <x v="26"/>
    <n v="42000000"/>
    <n v="0"/>
    <n v="42000000"/>
    <n v="961"/>
    <n v="26609749.997000001"/>
    <n v="8042775"/>
    <n v="23.628"/>
    <n v="23.628"/>
    <n v="6287424.1270000003"/>
    <n v="63.356999999999999"/>
    <n v="30.225000000000001"/>
    <n v="56"/>
    <n v="597909.09"/>
    <n v="0"/>
    <n v="0"/>
    <n v="23"/>
    <n v="137519.09"/>
    <n v="0"/>
    <n v="0"/>
    <n v="1017"/>
    <n v="27207659.087000001"/>
    <n v="8042775"/>
    <n v="23.628"/>
    <n v="23.614000000000001"/>
    <n v="6424943.2170000002"/>
    <n v="64.78"/>
    <n v="29.561"/>
    <s v="'31-03-2020"/>
    <n v="9923760"/>
    <s v="NORMAL"/>
  </r>
  <r>
    <x v="4"/>
    <s v="M7BS068"/>
    <s v="RAMAYANA"/>
    <s v="S068"/>
    <s v="JBDTBK"/>
    <x v="26"/>
    <x v="27"/>
    <n v="40000000"/>
    <n v="0"/>
    <n v="40000000"/>
    <n v="589"/>
    <n v="15944000"/>
    <n v="5120700"/>
    <n v="26.372"/>
    <n v="26.122"/>
    <n v="4164952.37"/>
    <n v="39.86"/>
    <n v="32.116999999999997"/>
    <n v="22"/>
    <n v="189000.00099999999"/>
    <n v="0"/>
    <n v="0"/>
    <n v="23"/>
    <n v="43470.000999999997"/>
    <n v="0"/>
    <n v="0"/>
    <n v="611"/>
    <n v="16133000.001"/>
    <n v="5120700"/>
    <n v="26.372"/>
    <n v="26.085999999999999"/>
    <n v="4208422.3710000003"/>
    <n v="40.332999999999998"/>
    <n v="31.741"/>
    <s v="'30-03-2020"/>
    <n v="10548800"/>
    <s v="GOLD"/>
  </r>
  <r>
    <x v="4"/>
    <s v="M7BS071"/>
    <s v="SPAR"/>
    <s v="S071"/>
    <s v="JBDTBK"/>
    <x v="27"/>
    <x v="28"/>
    <n v="61200000"/>
    <n v="10200000"/>
    <n v="71400000"/>
    <n v="1624"/>
    <n v="43436000.001999997"/>
    <n v="11631400"/>
    <n v="22.617000000000001"/>
    <n v="28.058"/>
    <n v="12187314.541999999"/>
    <n v="70.974000000000004"/>
    <n v="26.777999999999999"/>
    <n v="204"/>
    <n v="4698818.1830000002"/>
    <n v="765600"/>
    <n v="22.617000000000001"/>
    <n v="27.585000000000001"/>
    <n v="1296175.473"/>
    <n v="46.067"/>
    <n v="16.292999999999999"/>
    <n v="1828"/>
    <n v="48134818.185000002"/>
    <n v="12397000"/>
    <n v="22.617000000000001"/>
    <n v="28.012"/>
    <n v="13483490.015000001"/>
    <n v="67.415999999999997"/>
    <n v="25.754999999999999"/>
    <s v="'27-03-2020"/>
    <n v="16148538"/>
    <s v="GOLD"/>
  </r>
  <r>
    <x v="4"/>
    <s v="M7BS074"/>
    <s v="SPAR"/>
    <s v="S074"/>
    <s v="JABAR"/>
    <x v="28"/>
    <x v="29"/>
    <n v="80000000"/>
    <n v="0"/>
    <n v="80000000"/>
    <n v="1452"/>
    <n v="39251954.542000003"/>
    <n v="13306050"/>
    <n v="26.972999999999999"/>
    <n v="23.821000000000002"/>
    <n v="9350344.6620000005"/>
    <n v="49.064999999999998"/>
    <n v="33.899000000000001"/>
    <n v="1"/>
    <n v="90818.182000000001"/>
    <n v="0"/>
    <n v="0"/>
    <n v="35"/>
    <n v="31786.362000000001"/>
    <n v="0"/>
    <n v="0"/>
    <n v="1453"/>
    <n v="39342772.723999999"/>
    <n v="13306050"/>
    <n v="26.972999999999999"/>
    <n v="23.847000000000001"/>
    <n v="9382131.0240000002"/>
    <n v="49.177999999999997"/>
    <n v="33.820999999999998"/>
    <s v="'31-03-2020"/>
    <n v="21578400"/>
    <s v="NORMAL"/>
  </r>
  <r>
    <x v="4"/>
    <s v="M7BS075"/>
    <s v="SPAR"/>
    <s v="S075"/>
    <s v="JABAR"/>
    <x v="29"/>
    <x v="30"/>
    <n v="70000000"/>
    <n v="0"/>
    <n v="70000000"/>
    <n v="1280"/>
    <n v="35706727.277000003"/>
    <n v="11583700"/>
    <n v="26.568000000000001"/>
    <n v="22.384"/>
    <n v="7992574.2970000003"/>
    <n v="51.01"/>
    <n v="32.441000000000003"/>
    <n v="68"/>
    <n v="2112818.1830000002"/>
    <n v="205500"/>
    <n v="0"/>
    <n v="30"/>
    <n v="633845.44299999997"/>
    <n v="0"/>
    <n v="9.7260000000000009"/>
    <n v="1348"/>
    <n v="37819545.460000001"/>
    <n v="11789200"/>
    <n v="26.568000000000001"/>
    <n v="22.809000000000001"/>
    <n v="8626419.7400000002"/>
    <n v="54.027999999999999"/>
    <n v="31.172000000000001"/>
    <s v="'31-03-2020"/>
    <n v="18597600"/>
    <s v="GOLD"/>
  </r>
  <r>
    <x v="4"/>
    <s v="M7BS102"/>
    <s v="RAMAYANA"/>
    <s v="S102"/>
    <s v="JBDTBK"/>
    <x v="30"/>
    <x v="31"/>
    <n v="100000000"/>
    <n v="0"/>
    <n v="100000000"/>
    <n v="2702"/>
    <n v="67563045.452999994"/>
    <n v="27567850"/>
    <n v="26.382000000000001"/>
    <n v="22.527000000000001"/>
    <n v="15219894.373"/>
    <n v="67.563000000000002"/>
    <n v="40.802999999999997"/>
    <n v="122"/>
    <n v="3283545.4509999999"/>
    <n v="0"/>
    <n v="0"/>
    <n v="24.486999999999998"/>
    <n v="804051.83100000001"/>
    <n v="0"/>
    <n v="0"/>
    <n v="2824"/>
    <n v="70846590.903999999"/>
    <n v="27567850"/>
    <n v="26.382000000000001"/>
    <n v="22.617999999999999"/>
    <n v="16023946.204"/>
    <n v="70.846999999999994"/>
    <n v="38.911999999999999"/>
    <s v="'31-03-2020"/>
    <n v="26382000"/>
    <s v="NORMAL"/>
  </r>
  <r>
    <x v="4"/>
    <s v="M7BS105"/>
    <s v="SPAR"/>
    <s v="S105"/>
    <s v="JBDTBK"/>
    <x v="31"/>
    <x v="32"/>
    <n v="70000000"/>
    <n v="10000000"/>
    <n v="80000000"/>
    <n v="1450"/>
    <n v="41318181.818999998"/>
    <n v="11706200"/>
    <n v="27.094000000000001"/>
    <n v="26.984999999999999"/>
    <n v="11149796.979"/>
    <n v="59.026000000000003"/>
    <n v="28.332000000000001"/>
    <n v="237"/>
    <n v="6306809.0920000002"/>
    <n v="1587900"/>
    <n v="26.423999999999999"/>
    <n v="27.177"/>
    <n v="1714030.922"/>
    <n v="63.067999999999998"/>
    <n v="25.178000000000001"/>
    <n v="1687"/>
    <n v="47624990.910999998"/>
    <n v="13294100"/>
    <n v="27.010999999999999"/>
    <n v="27.010999999999999"/>
    <n v="12863827.901000001"/>
    <n v="59.530999999999999"/>
    <n v="27.914000000000001"/>
    <s v="'31-03-2020"/>
    <n v="21608800"/>
    <s v="GOLD"/>
  </r>
  <r>
    <x v="4"/>
    <s v="M7BS107"/>
    <s v="RAMAYANA"/>
    <s v="S107"/>
    <s v="JBDTBK"/>
    <x v="32"/>
    <x v="33"/>
    <n v="21000000"/>
    <n v="0"/>
    <n v="21000000"/>
    <n v="326"/>
    <n v="9317636.3640000001"/>
    <n v="3820200"/>
    <n v="28.603999999999999"/>
    <n v="21.366"/>
    <n v="1990798.4439999999"/>
    <n v="44.37"/>
    <n v="41"/>
    <m/>
    <m/>
    <m/>
    <n v="0"/>
    <n v="0"/>
    <n v="0"/>
    <n v="0"/>
    <n v="0"/>
    <n v="326"/>
    <n v="9317636.3640000001"/>
    <n v="3820200"/>
    <n v="28.603999999999999"/>
    <n v="21.366"/>
    <n v="1990798.4439999999"/>
    <n v="44.37"/>
    <n v="41"/>
    <s v="'30-03-2020"/>
    <n v="6006840"/>
    <s v="NORMAL"/>
  </r>
  <r>
    <x v="4"/>
    <s v="M7BS109"/>
    <s v="RAMAYANA"/>
    <s v="S109"/>
    <s v="JBDTBK"/>
    <x v="33"/>
    <x v="34"/>
    <n v="10000000"/>
    <n v="0"/>
    <n v="10000000"/>
    <n v="387"/>
    <n v="10119000.005000001"/>
    <n v="5142700"/>
    <n v="30.641999999999999"/>
    <n v="15.784000000000001"/>
    <n v="1597141.075"/>
    <n v="101.19"/>
    <n v="50.822000000000003"/>
    <n v="5"/>
    <n v="31545.455000000002"/>
    <n v="0"/>
    <n v="0"/>
    <n v="23"/>
    <n v="7255.4549999999999"/>
    <n v="0"/>
    <n v="0"/>
    <n v="392"/>
    <n v="10150545.460000001"/>
    <n v="5142700"/>
    <n v="30.641999999999999"/>
    <n v="15.805999999999999"/>
    <n v="1604396.53"/>
    <n v="101.505"/>
    <n v="50.664000000000001"/>
    <s v="'30-03-2020"/>
    <n v="3064200"/>
    <s v="GOLD"/>
  </r>
  <r>
    <x v="4"/>
    <s v="M7BS114"/>
    <s v="SPAR"/>
    <s v="S114"/>
    <s v="JBDTBK"/>
    <x v="34"/>
    <x v="35"/>
    <n v="31100000"/>
    <n v="20700000"/>
    <n v="51800000"/>
    <n v="658"/>
    <n v="18633863.647999998"/>
    <n v="5599150"/>
    <n v="28.530999999999999"/>
    <n v="22.907"/>
    <n v="4268382.4380000001"/>
    <n v="59.915999999999997"/>
    <n v="30.047999999999998"/>
    <n v="87"/>
    <n v="7416363.6349999998"/>
    <n v="3248100"/>
    <n v="30.975000000000001"/>
    <n v="29.709"/>
    <n v="2203308.1949999998"/>
    <n v="35.828000000000003"/>
    <n v="43.795999999999999"/>
    <n v="745"/>
    <n v="26050227.283"/>
    <n v="8847250"/>
    <n v="29.507999999999999"/>
    <n v="24.843"/>
    <n v="6471690.6330000004"/>
    <n v="50.29"/>
    <n v="33.962000000000003"/>
    <s v="'30-03-2020"/>
    <n v="15285144"/>
    <s v="GOLD"/>
  </r>
  <r>
    <x v="4"/>
    <s v="M7BS121"/>
    <s v="SPAR"/>
    <s v="S121"/>
    <s v="JBDTBK"/>
    <x v="35"/>
    <x v="36"/>
    <n v="10500000"/>
    <n v="0"/>
    <n v="10500000"/>
    <n v="282"/>
    <n v="8220545.4570000004"/>
    <n v="3690000"/>
    <n v="26.332000000000001"/>
    <n v="18.861000000000001"/>
    <n v="1550501.977"/>
    <n v="78.290999999999997"/>
    <n v="44.887999999999998"/>
    <m/>
    <m/>
    <m/>
    <n v="0"/>
    <n v="0"/>
    <n v="0"/>
    <n v="0"/>
    <n v="0"/>
    <n v="282"/>
    <n v="8220545.4570000004"/>
    <n v="3690000"/>
    <n v="26.332000000000001"/>
    <n v="18.861000000000001"/>
    <n v="1550501.977"/>
    <n v="78.290999999999997"/>
    <n v="44.887999999999998"/>
    <s v="'30-03-2020"/>
    <n v="2764860"/>
    <s v="GOLD"/>
  </r>
  <r>
    <x v="4"/>
    <s v="M7BS124"/>
    <s v="SPAR"/>
    <s v="S124"/>
    <s v="JBDTBK"/>
    <x v="36"/>
    <x v="37"/>
    <n v="20000000"/>
    <n v="0"/>
    <n v="20000000"/>
    <n v="661"/>
    <n v="17144590.905000001"/>
    <n v="6748550"/>
    <n v="25.399000000000001"/>
    <n v="22.35"/>
    <n v="3831855.145"/>
    <n v="85.722999999999999"/>
    <n v="39.363"/>
    <n v="17"/>
    <n v="218181.81700000001"/>
    <n v="0"/>
    <n v="0"/>
    <n v="30.385000000000002"/>
    <n v="66294.527000000002"/>
    <n v="0"/>
    <n v="0"/>
    <n v="678"/>
    <n v="17362772.721999999"/>
    <n v="6748550"/>
    <n v="25.399000000000001"/>
    <n v="22.451000000000001"/>
    <n v="3898149.6719999998"/>
    <n v="86.813999999999993"/>
    <n v="38.868000000000002"/>
    <s v="'31-03-2020"/>
    <n v="5079800"/>
    <s v="GOLD"/>
  </r>
  <r>
    <x v="4"/>
    <s v="M7BS125"/>
    <s v="SPAR"/>
    <s v="S125"/>
    <s v="JBDTBK"/>
    <x v="37"/>
    <x v="38"/>
    <n v="100000000"/>
    <n v="10000000"/>
    <n v="110000000"/>
    <n v="2471"/>
    <n v="67615277.283000007"/>
    <n v="20601895"/>
    <n v="26.260999999999999"/>
    <n v="25.408999999999999"/>
    <n v="17180343.932999998"/>
    <n v="67.614999999999995"/>
    <n v="30.469000000000001"/>
    <n v="263"/>
    <n v="4026700"/>
    <n v="0"/>
    <n v="24.460999999999999"/>
    <n v="26.972999999999999"/>
    <n v="1086105.45"/>
    <n v="40.267000000000003"/>
    <n v="0"/>
    <n v="2734"/>
    <n v="71641977.283000007"/>
    <n v="20601895"/>
    <n v="26.097000000000001"/>
    <n v="25.497"/>
    <n v="18266449.383000001"/>
    <n v="65.129000000000005"/>
    <n v="28.757000000000001"/>
    <s v="'31-03-2020"/>
    <n v="28706700"/>
    <s v="NORMAL"/>
  </r>
  <r>
    <x v="4"/>
    <s v="M7BS136"/>
    <s v="RAMAYANA"/>
    <s v="S136"/>
    <s v="JABAR"/>
    <x v="38"/>
    <x v="39"/>
    <n v="13000000"/>
    <n v="0"/>
    <n v="13000000"/>
    <n v="235"/>
    <n v="6764727.2719999999"/>
    <n v="3670800"/>
    <n v="20.149000000000001"/>
    <n v="29.574999999999999"/>
    <n v="2000684.352"/>
    <n v="52.036000000000001"/>
    <n v="54.264000000000003"/>
    <m/>
    <m/>
    <m/>
    <n v="0"/>
    <n v="0"/>
    <n v="0"/>
    <n v="0"/>
    <n v="0"/>
    <n v="235"/>
    <n v="6764727.2719999999"/>
    <n v="3670800"/>
    <n v="20.149000000000001"/>
    <n v="29.574999999999999"/>
    <n v="2000684.352"/>
    <n v="52.036000000000001"/>
    <n v="54.264000000000003"/>
    <s v="'30-03-2020"/>
    <n v="2619370"/>
    <e v="#N/A"/>
  </r>
  <r>
    <x v="4"/>
    <e v="#N/A"/>
    <e v="#N/A"/>
    <e v="#N/A"/>
    <e v="#N/A"/>
    <x v="0"/>
    <x v="40"/>
    <n v="1957800000"/>
    <n v="80900000"/>
    <n v="2038700000"/>
    <n v="46055"/>
    <n v="1253601777.293"/>
    <n v="399367445"/>
    <n v="26.532"/>
    <n v="24.65"/>
    <n v="309016461.11299998"/>
    <n v="64.031000000000006"/>
    <n v="31.858000000000001"/>
    <n v="4566"/>
    <n v="84727899.994000003"/>
    <n v="10617520"/>
    <n v="27.163"/>
    <n v="27.353999999999999"/>
    <n v="23176455.443999998"/>
    <n v="104.732"/>
    <n v="12.531000000000001"/>
    <n v="50621"/>
    <n v="1338329677.2869999"/>
    <n v="409984965"/>
    <n v="26.556999999999999"/>
    <n v="24.821000000000002"/>
    <n v="332192916.55699998"/>
    <n v="65.646000000000001"/>
    <n v="30.634"/>
    <m/>
    <n v="541417559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s v="M7BS046"/>
    <s v="RAMAYANA"/>
    <s v="S046"/>
    <s v="JABAR"/>
    <x v="39"/>
    <x v="42"/>
    <n v="20000000"/>
    <n v="0"/>
    <n v="20000000"/>
    <n v="304"/>
    <n v="8983954.5460000001"/>
    <n v="2571950"/>
    <n v="27.157"/>
    <n v="24.704999999999998"/>
    <n v="2219529.7059999998"/>
    <n v="44.92"/>
    <n v="28.628"/>
    <n v="27"/>
    <n v="191727.27299999999"/>
    <n v="0"/>
    <n v="0"/>
    <n v="23.547999999999998"/>
    <n v="45147.273000000001"/>
    <n v="0"/>
    <n v="0"/>
    <n v="331"/>
    <n v="9175681.8190000001"/>
    <n v="2571950"/>
    <n v="27.157"/>
    <n v="24.681000000000001"/>
    <n v="2264676.9789999998"/>
    <n v="45.878"/>
    <n v="28.03"/>
    <s v="'30-03-2020"/>
    <n v="5431400"/>
    <s v="NORMAL"/>
  </r>
  <r>
    <x v="4"/>
    <s v="M7BS061"/>
    <s v="SPAR"/>
    <s v="S061"/>
    <s v="NTT"/>
    <x v="40"/>
    <x v="43"/>
    <n v="60000000"/>
    <n v="0"/>
    <n v="60000000"/>
    <n v="2694"/>
    <n v="75222000.003000006"/>
    <n v="22414800"/>
    <n v="39.512"/>
    <n v="33.018000000000001"/>
    <n v="24836792.043000001"/>
    <n v="125.37"/>
    <n v="29.797999999999998"/>
    <m/>
    <m/>
    <m/>
    <n v="0"/>
    <n v="0"/>
    <n v="0"/>
    <n v="0"/>
    <n v="0"/>
    <n v="2694"/>
    <n v="75222000.003000006"/>
    <n v="22414800"/>
    <n v="39.512"/>
    <n v="33.018000000000001"/>
    <n v="24836792.043000001"/>
    <n v="125.37"/>
    <n v="29.797999999999998"/>
    <s v="'31-03-2020"/>
    <n v="23707200"/>
    <s v="NORMAL"/>
  </r>
  <r>
    <x v="4"/>
    <s v="M7BS082"/>
    <s v="RAMAYANA"/>
    <s v="S082"/>
    <s v="BALI"/>
    <x v="41"/>
    <x v="44"/>
    <n v="63600000"/>
    <n v="0"/>
    <n v="63600000"/>
    <n v="1981"/>
    <n v="52111054.539999999"/>
    <n v="16191940"/>
    <n v="29.13"/>
    <n v="26.983000000000001"/>
    <n v="14061305.720000001"/>
    <n v="81.936000000000007"/>
    <n v="31.071999999999999"/>
    <m/>
    <m/>
    <m/>
    <n v="0"/>
    <n v="0"/>
    <n v="0"/>
    <n v="0"/>
    <n v="0"/>
    <n v="1981"/>
    <n v="52111054.539999999"/>
    <n v="16191940"/>
    <n v="29.13"/>
    <n v="26.983000000000001"/>
    <n v="14061305.720000001"/>
    <n v="81.936000000000007"/>
    <n v="31.071999999999999"/>
    <s v="'31-03-2020"/>
    <n v="18526680"/>
    <s v="NORMAL"/>
  </r>
  <r>
    <x v="4"/>
    <s v="M7BS083"/>
    <s v="RAMAYANA"/>
    <s v="S083"/>
    <s v="JATIM"/>
    <x v="42"/>
    <x v="45"/>
    <n v="100000000"/>
    <n v="0"/>
    <n v="100000000"/>
    <n v="2021"/>
    <n v="68239599.993000001"/>
    <n v="20417540"/>
    <n v="29.844000000000001"/>
    <n v="25.608000000000001"/>
    <n v="17474806.693"/>
    <n v="68.239999999999995"/>
    <n v="29.92"/>
    <m/>
    <m/>
    <m/>
    <n v="0"/>
    <n v="0"/>
    <n v="0"/>
    <n v="0"/>
    <n v="0"/>
    <n v="2021"/>
    <n v="68239599.993000001"/>
    <n v="20417540"/>
    <n v="29.844000000000001"/>
    <n v="25.608000000000001"/>
    <n v="17474806.693"/>
    <n v="68.239999999999995"/>
    <n v="29.92"/>
    <s v="'31-03-2020"/>
    <n v="29844000"/>
    <s v="NORMAL"/>
  </r>
  <r>
    <x v="4"/>
    <s v="M7BS097"/>
    <s v="RAMAYANA"/>
    <s v="S097"/>
    <s v="JABAR"/>
    <x v="43"/>
    <x v="46"/>
    <n v="20000000"/>
    <n v="0"/>
    <n v="20000000"/>
    <n v="393"/>
    <n v="10216545.452"/>
    <n v="3264300"/>
    <n v="25.824000000000002"/>
    <n v="24.196999999999999"/>
    <n v="2472069.5320000001"/>
    <n v="51.082999999999998"/>
    <n v="31.951000000000001"/>
    <n v="0"/>
    <n v="0"/>
    <n v="0"/>
    <n v="0"/>
    <n v="0"/>
    <n v="0"/>
    <n v="0"/>
    <n v="0"/>
    <n v="393"/>
    <n v="10216545.452"/>
    <n v="3264300"/>
    <n v="25.824000000000002"/>
    <n v="24.196999999999999"/>
    <n v="2472069.5320000001"/>
    <n v="51.082999999999998"/>
    <n v="31.951000000000001"/>
    <s v="'30-03-2020"/>
    <n v="5164800.0000000009"/>
    <s v="NORMAL"/>
  </r>
  <r>
    <x v="4"/>
    <s v="M7BS099"/>
    <s v="SPAR"/>
    <s v="S099"/>
    <s v="JABAR"/>
    <x v="44"/>
    <x v="47"/>
    <n v="120000000"/>
    <n v="0"/>
    <n v="120000000"/>
    <n v="3555"/>
    <n v="108876272.728"/>
    <n v="33488700"/>
    <n v="23.805"/>
    <n v="25.06"/>
    <n v="27284327.088"/>
    <n v="90.73"/>
    <n v="30.757999999999999"/>
    <n v="0"/>
    <n v="0"/>
    <n v="0"/>
    <n v="0"/>
    <n v="0"/>
    <n v="0"/>
    <n v="0"/>
    <n v="0"/>
    <n v="3555"/>
    <n v="108876272.728"/>
    <n v="33488700"/>
    <n v="23.805"/>
    <n v="25.06"/>
    <n v="27284327.088"/>
    <n v="90.73"/>
    <n v="30.757999999999999"/>
    <s v="'31-03-2020"/>
    <n v="28566000"/>
    <s v="NORMAL"/>
  </r>
  <r>
    <x v="4"/>
    <s v="M7BS100"/>
    <s v="RAMAYANA"/>
    <s v="S100"/>
    <s v="JABAR"/>
    <x v="45"/>
    <x v="48"/>
    <n v="30000000"/>
    <n v="0"/>
    <n v="30000000"/>
    <n v="931"/>
    <n v="25539454.550000001"/>
    <n v="8048200"/>
    <n v="25.053999999999998"/>
    <n v="24.742999999999999"/>
    <n v="6319110.2000000002"/>
    <n v="85.132000000000005"/>
    <n v="31.513000000000002"/>
    <n v="0"/>
    <n v="0"/>
    <n v="0"/>
    <n v="0"/>
    <n v="0"/>
    <n v="0"/>
    <n v="0"/>
    <n v="0"/>
    <n v="931"/>
    <n v="25539454.550000001"/>
    <n v="8048200"/>
    <n v="25.053999999999998"/>
    <n v="24.742999999999999"/>
    <n v="6319110.2000000002"/>
    <n v="85.132000000000005"/>
    <n v="31.513000000000002"/>
    <s v="'30-03-2020"/>
    <n v="7516200"/>
    <s v="NORMAL"/>
  </r>
  <r>
    <x v="4"/>
    <s v="M7BS106"/>
    <s v="RAMAYANA"/>
    <s v="S106"/>
    <s v="JABAR"/>
    <x v="46"/>
    <x v="49"/>
    <n v="50000000"/>
    <n v="0"/>
    <n v="50000000"/>
    <n v="1262"/>
    <n v="41945136.361000001"/>
    <n v="9561150"/>
    <n v="27.678999999999998"/>
    <n v="28.18"/>
    <n v="11820269.161"/>
    <n v="83.89"/>
    <n v="22.794"/>
    <n v="51"/>
    <n v="578545.45499999996"/>
    <n v="0"/>
    <n v="0"/>
    <n v="23"/>
    <n v="133065.45499999999"/>
    <n v="0"/>
    <n v="0"/>
    <n v="1313"/>
    <n v="42523681.816"/>
    <n v="9561150"/>
    <n v="27.678999999999998"/>
    <n v="28.11"/>
    <n v="11953334.616"/>
    <n v="85.046999999999997"/>
    <n v="22.484000000000002"/>
    <s v="'31-03-2020"/>
    <n v="13839500"/>
    <s v="NORMAL"/>
  </r>
  <r>
    <x v="4"/>
    <s v="M7BS110"/>
    <s v="RAMAYANA"/>
    <s v="S110"/>
    <s v="JATENG"/>
    <x v="47"/>
    <x v="50"/>
    <n v="30000000"/>
    <n v="0"/>
    <n v="30000000"/>
    <n v="688"/>
    <n v="17391200.004000001"/>
    <n v="7493280"/>
    <n v="28.225000000000001"/>
    <n v="24.702000000000002"/>
    <n v="4295920.8540000003"/>
    <n v="57.970999999999997"/>
    <n v="43.087000000000003"/>
    <m/>
    <m/>
    <m/>
    <n v="0"/>
    <n v="0"/>
    <n v="0"/>
    <n v="0"/>
    <n v="0"/>
    <n v="688"/>
    <n v="17391200.004000001"/>
    <n v="7493280"/>
    <n v="28.225000000000001"/>
    <n v="24.702000000000002"/>
    <n v="4295920.8540000003"/>
    <n v="57.970999999999997"/>
    <n v="43.087000000000003"/>
    <s v="'30-03-2020"/>
    <n v="8467500"/>
    <s v="NORMAL"/>
  </r>
  <r>
    <x v="4"/>
    <s v="M7BS203"/>
    <s v="RAMAYANA"/>
    <s v="S203"/>
    <s v="JATENG"/>
    <x v="48"/>
    <x v="51"/>
    <n v="40000000"/>
    <n v="0"/>
    <n v="40000000"/>
    <n v="694"/>
    <n v="17346090.905999999"/>
    <n v="6660100"/>
    <n v="25.689"/>
    <n v="23.023"/>
    <n v="3993529.9959999998"/>
    <n v="43.365000000000002"/>
    <n v="38.395000000000003"/>
    <m/>
    <m/>
    <m/>
    <n v="0"/>
    <n v="0"/>
    <n v="0"/>
    <n v="0"/>
    <n v="0"/>
    <n v="694"/>
    <n v="17346090.905999999"/>
    <n v="6660100"/>
    <n v="25.689"/>
    <n v="23.023"/>
    <n v="3993529.9959999998"/>
    <n v="43.365000000000002"/>
    <n v="38.395000000000003"/>
    <s v="'30-03-2020"/>
    <n v="10275600"/>
    <s v="NORMAL"/>
  </r>
  <r>
    <x v="4"/>
    <s v="M7BS205"/>
    <s v="RAMAYANA"/>
    <s v="S205"/>
    <s v="JABAR"/>
    <x v="49"/>
    <x v="52"/>
    <n v="80000000"/>
    <n v="0"/>
    <n v="80000000"/>
    <n v="2867"/>
    <n v="75562863.627000004"/>
    <n v="23114850"/>
    <n v="26.123000000000001"/>
    <n v="25.771999999999998"/>
    <n v="19474038.377"/>
    <n v="94.453999999999994"/>
    <n v="30.59"/>
    <n v="9"/>
    <n v="68363.635999999999"/>
    <n v="0"/>
    <n v="0"/>
    <n v="23"/>
    <n v="15723.636"/>
    <n v="0"/>
    <n v="0"/>
    <n v="2876"/>
    <n v="75631227.262999997"/>
    <n v="23114850"/>
    <n v="26.123000000000001"/>
    <n v="25.768999999999998"/>
    <n v="19489762.013"/>
    <n v="94.539000000000001"/>
    <n v="30.562999999999999"/>
    <s v="'31-03-2020"/>
    <n v="20898400"/>
    <s v="NORMAL"/>
  </r>
  <r>
    <x v="4"/>
    <s v="M7BS212"/>
    <s v="RAMAYANA"/>
    <s v="S212"/>
    <s v="JABAR"/>
    <x v="50"/>
    <x v="53"/>
    <n v="30000000"/>
    <n v="0"/>
    <n v="30000000"/>
    <n v="552"/>
    <n v="16084909.088"/>
    <n v="5732800"/>
    <n v="27.625"/>
    <n v="22.4"/>
    <n v="3603061.9479999999"/>
    <n v="53.616"/>
    <n v="35.640999999999998"/>
    <n v="8"/>
    <n v="628181.81799999997"/>
    <n v="0"/>
    <n v="0"/>
    <n v="25"/>
    <n v="157045.448"/>
    <n v="0"/>
    <n v="0"/>
    <n v="560"/>
    <n v="16713090.905999999"/>
    <n v="5732800"/>
    <n v="27.625"/>
    <n v="22.498000000000001"/>
    <n v="3760107.3960000002"/>
    <n v="55.71"/>
    <n v="34.301000000000002"/>
    <s v="'30-03-2020"/>
    <n v="8287500"/>
    <s v="NORMAL"/>
  </r>
  <r>
    <x v="4"/>
    <s v="M7BS213"/>
    <s v="RAMAYANA"/>
    <s v="S213"/>
    <s v="JATIM"/>
    <x v="51"/>
    <x v="54"/>
    <n v="50000000"/>
    <n v="0"/>
    <n v="50000000"/>
    <n v="972"/>
    <n v="28099972.721999999"/>
    <n v="9201830"/>
    <n v="23.077000000000002"/>
    <n v="23.263999999999999"/>
    <n v="6537295.5020000003"/>
    <n v="56.2"/>
    <n v="32.747"/>
    <m/>
    <m/>
    <m/>
    <n v="0"/>
    <n v="0"/>
    <n v="0"/>
    <n v="0"/>
    <n v="0"/>
    <n v="972"/>
    <n v="28099972.721999999"/>
    <n v="9201830"/>
    <n v="23.077000000000002"/>
    <n v="23.263999999999999"/>
    <n v="6537295.5020000003"/>
    <n v="56.2"/>
    <n v="32.747"/>
    <s v="'31-03-2020"/>
    <n v="11538500"/>
    <s v="NORMAL"/>
  </r>
  <r>
    <x v="4"/>
    <s v="M7BS216"/>
    <s v="SPAR"/>
    <s v="S216"/>
    <s v="JATIM"/>
    <x v="52"/>
    <x v="55"/>
    <n v="30000000"/>
    <n v="0"/>
    <n v="30000000"/>
    <n v="503"/>
    <n v="13622272.716"/>
    <n v="4006500"/>
    <n v="27.077999999999999"/>
    <n v="27.853000000000002"/>
    <n v="3794162.3760000002"/>
    <n v="45.408000000000001"/>
    <n v="29.411000000000001"/>
    <m/>
    <m/>
    <m/>
    <n v="0"/>
    <n v="0"/>
    <n v="0"/>
    <n v="0"/>
    <n v="0"/>
    <n v="503"/>
    <n v="13622272.716"/>
    <n v="4006500"/>
    <n v="27.077999999999999"/>
    <n v="27.853000000000002"/>
    <n v="3794162.3760000002"/>
    <n v="45.408000000000001"/>
    <n v="29.411000000000001"/>
    <s v="'31-03-2020"/>
    <n v="8123400"/>
    <s v="NORMAL"/>
  </r>
  <r>
    <x v="4"/>
    <s v="M7BS220"/>
    <s v="RAMAYANA"/>
    <s v="S220"/>
    <s v="BALI"/>
    <x v="53"/>
    <x v="56"/>
    <n v="70000000"/>
    <n v="0"/>
    <n v="70000000"/>
    <n v="2244"/>
    <n v="54753999.997000001"/>
    <n v="22119000"/>
    <n v="26.053000000000001"/>
    <n v="25.638999999999999"/>
    <n v="14038144.857000001"/>
    <n v="78.22"/>
    <n v="40.396999999999998"/>
    <n v="0"/>
    <n v="0"/>
    <n v="0"/>
    <n v="0"/>
    <n v="0"/>
    <n v="0"/>
    <n v="0"/>
    <n v="0"/>
    <n v="2244"/>
    <n v="54753999.997000001"/>
    <n v="22119000"/>
    <n v="26.053000000000001"/>
    <n v="25.638999999999999"/>
    <n v="14038144.857000001"/>
    <n v="78.22"/>
    <n v="40.396999999999998"/>
    <s v="'31-03-2020"/>
    <n v="18237100"/>
    <s v="NORMAL"/>
  </r>
  <r>
    <x v="4"/>
    <s v="M7BS221"/>
    <s v="RAMAYANA"/>
    <s v="S221"/>
    <s v="SUMATERA"/>
    <x v="54"/>
    <x v="57"/>
    <n v="20000000"/>
    <n v="0"/>
    <n v="20000000"/>
    <n v="426"/>
    <n v="13261500"/>
    <n v="2658600"/>
    <n v="37.097000000000001"/>
    <n v="34.442"/>
    <n v="4567482.43"/>
    <n v="66.308000000000007"/>
    <n v="20.047999999999998"/>
    <m/>
    <m/>
    <m/>
    <n v="0"/>
    <n v="0"/>
    <n v="0"/>
    <n v="0"/>
    <n v="0"/>
    <n v="426"/>
    <n v="13261500"/>
    <n v="2658600"/>
    <n v="37.097000000000001"/>
    <n v="34.442"/>
    <n v="4567482.43"/>
    <n v="66.308000000000007"/>
    <n v="20.047999999999998"/>
    <s v="'31-03-2020"/>
    <n v="7419400"/>
    <s v="NORMAL"/>
  </r>
  <r>
    <x v="4"/>
    <s v="M7BS223"/>
    <s v="RAMAYANA"/>
    <s v="S223"/>
    <s v="JATIM"/>
    <x v="55"/>
    <x v="58"/>
    <n v="31300000"/>
    <n v="0"/>
    <n v="31300000"/>
    <n v="785"/>
    <n v="19706590.905999999"/>
    <n v="7910050"/>
    <n v="27.378"/>
    <n v="23.46"/>
    <n v="4623222.2659999998"/>
    <n v="62.96"/>
    <n v="40.139000000000003"/>
    <m/>
    <m/>
    <m/>
    <n v="0"/>
    <n v="0"/>
    <n v="0"/>
    <n v="0"/>
    <n v="0"/>
    <n v="785"/>
    <n v="19706590.905999999"/>
    <n v="7910050"/>
    <n v="27.378"/>
    <n v="23.46"/>
    <n v="4623222.2659999998"/>
    <n v="62.96"/>
    <n v="40.139000000000003"/>
    <s v="'30-03-2020"/>
    <n v="8569314"/>
    <s v="NORMAL"/>
  </r>
  <r>
    <x v="4"/>
    <s v="M7BS226"/>
    <s v="RAMAYANA"/>
    <s v="S226"/>
    <s v="SUMATERA"/>
    <x v="56"/>
    <x v="59"/>
    <n v="30000000"/>
    <n v="0"/>
    <n v="30000000"/>
    <n v="692"/>
    <n v="22938999.993999999"/>
    <n v="7886400"/>
    <n v="24.715"/>
    <n v="26.34"/>
    <n v="6042139.324"/>
    <n v="76.462999999999994"/>
    <n v="34.380000000000003"/>
    <m/>
    <m/>
    <m/>
    <n v="0"/>
    <n v="0"/>
    <n v="0"/>
    <n v="0"/>
    <n v="0"/>
    <n v="692"/>
    <n v="22938999.993999999"/>
    <n v="7886400"/>
    <n v="24.715"/>
    <n v="26.34"/>
    <n v="6042139.324"/>
    <n v="76.462999999999994"/>
    <n v="34.380000000000003"/>
    <s v="'30-03-2020"/>
    <n v="7414500"/>
    <s v="NORMAL"/>
  </r>
  <r>
    <x v="4"/>
    <s v="M7BS227"/>
    <s v="SPAR"/>
    <s v="S227"/>
    <s v="JATIM"/>
    <x v="57"/>
    <x v="60"/>
    <n v="70000000"/>
    <n v="0"/>
    <n v="70000000"/>
    <n v="1566"/>
    <n v="54347881.805"/>
    <n v="20116430"/>
    <n v="25.594000000000001"/>
    <n v="23.202000000000002"/>
    <n v="12609870.675000001"/>
    <n v="77.64"/>
    <n v="37.014000000000003"/>
    <m/>
    <m/>
    <m/>
    <n v="0"/>
    <n v="0"/>
    <n v="0"/>
    <n v="0"/>
    <n v="0"/>
    <n v="1566"/>
    <n v="54347881.805"/>
    <n v="20116430"/>
    <n v="25.594000000000001"/>
    <n v="23.202000000000002"/>
    <n v="12609870.675000001"/>
    <n v="77.64"/>
    <n v="37.014000000000003"/>
    <s v="'31-03-2020"/>
    <n v="17915800"/>
    <s v="NORMAL"/>
  </r>
  <r>
    <x v="4"/>
    <s v="M7BS229"/>
    <s v="RAMAYANA"/>
    <s v="S229"/>
    <s v="BALI"/>
    <x v="58"/>
    <x v="61"/>
    <n v="8600000"/>
    <n v="0"/>
    <n v="8600000"/>
    <n v="285"/>
    <n v="6627636.3689999999"/>
    <n v="2412000"/>
    <n v="26.806999999999999"/>
    <n v="9.36"/>
    <n v="620343.14899999998"/>
    <n v="77.066000000000003"/>
    <n v="36.393000000000001"/>
    <m/>
    <m/>
    <m/>
    <n v="0"/>
    <n v="0"/>
    <n v="0"/>
    <n v="0"/>
    <n v="0"/>
    <n v="285"/>
    <n v="6627636.3689999999"/>
    <n v="2412000"/>
    <n v="26.806999999999999"/>
    <n v="9.36"/>
    <n v="620343.14899999998"/>
    <n v="77.066000000000003"/>
    <n v="36.393000000000001"/>
    <s v="'24-03-2020"/>
    <n v="2305402"/>
    <s v="NORMAL"/>
  </r>
  <r>
    <x v="4"/>
    <s v="M7BS230"/>
    <s v="RAMAYANA"/>
    <s v="S230"/>
    <s v="SUMATERA"/>
    <x v="59"/>
    <x v="62"/>
    <n v="40000000"/>
    <n v="20000000"/>
    <n v="60000000"/>
    <n v="1386"/>
    <n v="43348300"/>
    <n v="9675300"/>
    <n v="36.530999999999999"/>
    <n v="37.881999999999998"/>
    <n v="16421094.18"/>
    <n v="108.371"/>
    <n v="22.32"/>
    <n v="1405"/>
    <n v="32506100"/>
    <n v="0"/>
    <n v="23.872"/>
    <n v="29.905999999999999"/>
    <n v="9721230"/>
    <n v="162.53"/>
    <n v="0"/>
    <n v="2791"/>
    <n v="75854400"/>
    <n v="9675300"/>
    <n v="32.311"/>
    <n v="34.463999999999999"/>
    <n v="26142324.18"/>
    <n v="126.42400000000001"/>
    <n v="12.755000000000001"/>
    <s v="'31-03-2020"/>
    <n v="19386600"/>
    <s v="NORMAL"/>
  </r>
  <r>
    <x v="4"/>
    <e v="#N/A"/>
    <e v="#N/A"/>
    <e v="#N/A"/>
    <e v="#N/A"/>
    <x v="0"/>
    <x v="40"/>
    <n v="993500000"/>
    <n v="20000000"/>
    <n v="1013500000"/>
    <n v="26801"/>
    <n v="774226236.30699897"/>
    <n v="244945720"/>
    <n v="27.847000000000001"/>
    <n v="26.75"/>
    <n v="207108516.07699999"/>
    <n v="77.929000000000002"/>
    <n v="31.637"/>
    <n v="1500"/>
    <n v="33972918.181999996"/>
    <n v="0"/>
    <n v="23.872"/>
    <n v="29.648"/>
    <n v="10072211.812000001"/>
    <n v="169.86500000000001"/>
    <n v="0"/>
    <n v="28301"/>
    <n v="808199154.48899901"/>
    <n v="244945720"/>
    <n v="27.768999999999998"/>
    <n v="26.872"/>
    <n v="217180727.889"/>
    <n v="79.742999999999995"/>
    <n v="30.308"/>
    <m/>
    <n v="281438815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s v="M7BO041"/>
    <s v="SPAR"/>
    <s v="O041"/>
    <s v="SUMATERA"/>
    <x v="60"/>
    <x v="64"/>
    <n v="60000000"/>
    <n v="0"/>
    <n v="60000000"/>
    <n v="1423"/>
    <n v="37512181.814000003"/>
    <n v="11032300"/>
    <n v="33.731999999999999"/>
    <n v="34.097000000000001"/>
    <n v="12790359.104"/>
    <n v="62.52"/>
    <n v="29.41"/>
    <m/>
    <m/>
    <m/>
    <n v="0"/>
    <n v="0"/>
    <n v="0"/>
    <n v="0"/>
    <n v="0"/>
    <n v="1423"/>
    <n v="37512181.814000003"/>
    <n v="11032300"/>
    <n v="33.731999999999999"/>
    <n v="34.097000000000001"/>
    <n v="12790359.104"/>
    <n v="62.52"/>
    <n v="29.41"/>
    <s v="'31-03-2020"/>
    <n v="20239200"/>
    <s v="NORMAL"/>
  </r>
  <r>
    <x v="4"/>
    <s v="M7BRS66"/>
    <s v="SPAR"/>
    <s v="RS66"/>
    <s v="SUMATERA"/>
    <x v="61"/>
    <x v="65"/>
    <n v="190000000"/>
    <n v="0"/>
    <n v="190000000"/>
    <n v="4307"/>
    <n v="125343931.817"/>
    <n v="34749775"/>
    <n v="33.771999999999998"/>
    <n v="28.459"/>
    <n v="35671414.037"/>
    <n v="65.97"/>
    <n v="27.724"/>
    <m/>
    <m/>
    <m/>
    <n v="0"/>
    <n v="0"/>
    <n v="0"/>
    <n v="0"/>
    <n v="0"/>
    <n v="4307"/>
    <n v="125343931.817"/>
    <n v="34749775"/>
    <n v="33.771999999999998"/>
    <n v="28.459"/>
    <n v="35671414.037"/>
    <n v="65.97"/>
    <n v="27.724"/>
    <s v="'31-03-2020"/>
    <n v="64166800"/>
    <s v="NORMAL"/>
  </r>
  <r>
    <x v="4"/>
    <s v="M7BRS91"/>
    <s v="RAMAYANA"/>
    <s v="RS91"/>
    <s v="PAPUA"/>
    <x v="62"/>
    <x v="66"/>
    <n v="90000000"/>
    <n v="0"/>
    <n v="90000000"/>
    <n v="2533"/>
    <n v="88357363.636999995"/>
    <n v="26496300"/>
    <n v="43.604999999999997"/>
    <n v="40.665999999999997"/>
    <n v="35931606.357000001"/>
    <n v="98.174999999999997"/>
    <n v="29.988"/>
    <n v="0"/>
    <n v="0"/>
    <n v="0"/>
    <n v="0"/>
    <n v="0"/>
    <n v="0"/>
    <n v="0"/>
    <n v="0"/>
    <n v="2533"/>
    <n v="88357363.636999995"/>
    <n v="26496300"/>
    <n v="43.604999999999997"/>
    <n v="40.665999999999997"/>
    <n v="35931606.357000001"/>
    <n v="98.174999999999997"/>
    <n v="29.988"/>
    <s v="'31-03-2020"/>
    <n v="39244499.999999993"/>
    <s v="NORMAL"/>
  </r>
  <r>
    <x v="4"/>
    <s v="M7BRS94"/>
    <s v="SPAR"/>
    <s v="RS94"/>
    <s v="KALIMANTAN"/>
    <x v="63"/>
    <x v="67"/>
    <n v="50000000"/>
    <n v="0"/>
    <n v="50000000"/>
    <n v="1082"/>
    <n v="31372636.357999999"/>
    <n v="8771300"/>
    <n v="40.161000000000001"/>
    <n v="32.898000000000003"/>
    <n v="10321067.437999999"/>
    <n v="62.744999999999997"/>
    <n v="27.957999999999998"/>
    <m/>
    <m/>
    <m/>
    <n v="0"/>
    <n v="0"/>
    <n v="0"/>
    <n v="0"/>
    <n v="0"/>
    <n v="1082"/>
    <n v="31372636.357999999"/>
    <n v="8771300"/>
    <n v="40.161000000000001"/>
    <n v="32.898000000000003"/>
    <n v="10321067.437999999"/>
    <n v="62.744999999999997"/>
    <n v="27.957999999999998"/>
    <s v="'31-03-2020"/>
    <n v="20080500"/>
    <s v="NORMAL"/>
  </r>
  <r>
    <x v="4"/>
    <s v="M7BS045"/>
    <s v="RAMAYANA"/>
    <s v="S045"/>
    <s v="SUMATERA"/>
    <x v="64"/>
    <x v="68"/>
    <n v="40000000"/>
    <n v="0"/>
    <n v="40000000"/>
    <n v="877"/>
    <n v="24699818.171999998"/>
    <n v="9419700"/>
    <n v="28.934999999999999"/>
    <n v="27.975000000000001"/>
    <n v="6909850.5420000004"/>
    <n v="61.75"/>
    <n v="38.137"/>
    <m/>
    <m/>
    <m/>
    <n v="0"/>
    <n v="0"/>
    <n v="0"/>
    <n v="0"/>
    <n v="0"/>
    <n v="877"/>
    <n v="24699818.171999998"/>
    <n v="9419700"/>
    <n v="28.934999999999999"/>
    <n v="27.975000000000001"/>
    <n v="6909850.5420000004"/>
    <n v="61.75"/>
    <n v="38.137"/>
    <s v="'30-03-2020"/>
    <n v="11574000"/>
    <s v="NORMAL"/>
  </r>
  <r>
    <x v="4"/>
    <s v="M7BS048"/>
    <s v="RAMAYANA"/>
    <s v="S048"/>
    <s v="SUMATERA"/>
    <x v="65"/>
    <x v="69"/>
    <n v="30000000"/>
    <n v="0"/>
    <n v="30000000"/>
    <n v="624"/>
    <n v="16945181.82"/>
    <n v="7726200"/>
    <n v="29.433"/>
    <n v="20.148"/>
    <n v="3414047.19"/>
    <n v="56.484000000000002"/>
    <n v="45.594999999999999"/>
    <m/>
    <m/>
    <m/>
    <n v="0"/>
    <n v="0"/>
    <n v="0"/>
    <n v="0"/>
    <n v="0"/>
    <n v="624"/>
    <n v="16945181.82"/>
    <n v="7726200"/>
    <n v="29.433"/>
    <n v="20.148"/>
    <n v="3414047.19"/>
    <n v="56.484000000000002"/>
    <n v="45.594999999999999"/>
    <s v="'30-03-2020"/>
    <n v="8829900"/>
    <s v="NORMAL"/>
  </r>
  <r>
    <x v="4"/>
    <s v="M7BS051"/>
    <s v="RAMAYANA"/>
    <s v="S051"/>
    <s v="KALIMANTAN"/>
    <x v="66"/>
    <x v="70"/>
    <n v="60000000"/>
    <n v="0"/>
    <n v="60000000"/>
    <n v="969"/>
    <n v="27588818.175999999"/>
    <n v="8837400"/>
    <n v="41.488"/>
    <n v="37.774999999999999"/>
    <n v="10421614.886"/>
    <n v="45.981000000000002"/>
    <n v="32.033000000000001"/>
    <m/>
    <m/>
    <m/>
    <n v="0"/>
    <n v="0"/>
    <n v="0"/>
    <n v="0"/>
    <n v="0"/>
    <n v="969"/>
    <n v="27588818.175999999"/>
    <n v="8837400"/>
    <n v="41.488"/>
    <n v="37.774999999999999"/>
    <n v="10421614.886"/>
    <n v="45.981000000000002"/>
    <n v="32.033000000000001"/>
    <s v="'31-03-2020"/>
    <n v="24892800"/>
    <s v="NORMAL"/>
  </r>
  <r>
    <x v="4"/>
    <s v="M7BS052"/>
    <s v="RAMAYANA"/>
    <s v="S052"/>
    <s v="BANGKA"/>
    <x v="67"/>
    <x v="71"/>
    <n v="30000000"/>
    <n v="0"/>
    <n v="30000000"/>
    <n v="731"/>
    <n v="17790818.173"/>
    <n v="7269700"/>
    <n v="31.181999999999999"/>
    <n v="26.646999999999998"/>
    <n v="4740683.773"/>
    <n v="59.302999999999997"/>
    <n v="40.862000000000002"/>
    <n v="0"/>
    <n v="0"/>
    <n v="0"/>
    <n v="0"/>
    <n v="0"/>
    <n v="0"/>
    <n v="0"/>
    <n v="0"/>
    <n v="731"/>
    <n v="17790818.173"/>
    <n v="7269700"/>
    <n v="31.181999999999999"/>
    <n v="26.646999999999998"/>
    <n v="4740683.773"/>
    <n v="59.302999999999997"/>
    <n v="40.862000000000002"/>
    <s v="'31-03-2020"/>
    <n v="9354600"/>
    <s v="NORMAL"/>
  </r>
  <r>
    <x v="4"/>
    <s v="M7BS055"/>
    <s v="RAMAYANA"/>
    <s v="S055"/>
    <s v="KALIMANTAN"/>
    <x v="68"/>
    <x v="72"/>
    <n v="50000000"/>
    <n v="0"/>
    <n v="50000000"/>
    <n v="627"/>
    <n v="19941909.083999999"/>
    <n v="5009300"/>
    <n v="44.728000000000002"/>
    <n v="36.972000000000001"/>
    <n v="7372934.1739999996"/>
    <n v="39.884"/>
    <n v="25.119"/>
    <m/>
    <m/>
    <m/>
    <n v="0"/>
    <n v="0"/>
    <n v="0"/>
    <n v="0"/>
    <n v="0"/>
    <n v="627"/>
    <n v="19941909.083999999"/>
    <n v="5009300"/>
    <n v="44.728000000000002"/>
    <n v="36.972000000000001"/>
    <n v="7372934.1739999996"/>
    <n v="39.884"/>
    <n v="25.119"/>
    <s v="'28-03-2020"/>
    <n v="22364000"/>
    <s v="NORMAL"/>
  </r>
  <r>
    <x v="4"/>
    <s v="M7BS058"/>
    <s v="RAMAYANA"/>
    <s v="S058"/>
    <s v="SUMATERA"/>
    <x v="69"/>
    <x v="73"/>
    <n v="31600000"/>
    <n v="0"/>
    <n v="31600000"/>
    <n v="489"/>
    <n v="11980109.085000001"/>
    <n v="4578080"/>
    <n v="29.798999999999999"/>
    <n v="28.774999999999999"/>
    <n v="3447266.0649999999"/>
    <n v="37.911999999999999"/>
    <n v="38.213999999999999"/>
    <m/>
    <m/>
    <m/>
    <n v="0"/>
    <n v="0"/>
    <n v="0"/>
    <n v="0"/>
    <n v="0"/>
    <n v="489"/>
    <n v="11980109.085000001"/>
    <n v="4578080"/>
    <n v="29.798999999999999"/>
    <n v="28.774999999999999"/>
    <n v="3447266.0649999999"/>
    <n v="37.911999999999999"/>
    <n v="38.213999999999999"/>
    <s v="'30-03-2020"/>
    <n v="9416484"/>
    <s v="NORMAL"/>
  </r>
  <r>
    <x v="4"/>
    <s v="M7BS060"/>
    <s v="RAMAYANA"/>
    <s v="S060"/>
    <s v="KALIMANTAN"/>
    <x v="70"/>
    <x v="74"/>
    <n v="48900000"/>
    <n v="0"/>
    <n v="48900000"/>
    <n v="1254"/>
    <n v="39664363.633000001"/>
    <n v="11449700"/>
    <n v="36.917999999999999"/>
    <n v="35.341999999999999"/>
    <n v="14018172.302999999"/>
    <n v="81.113"/>
    <n v="28.866"/>
    <m/>
    <m/>
    <m/>
    <n v="0"/>
    <n v="0"/>
    <n v="0"/>
    <n v="0"/>
    <n v="0"/>
    <n v="1254"/>
    <n v="39664363.633000001"/>
    <n v="11449700"/>
    <n v="36.917999999999999"/>
    <n v="35.341999999999999"/>
    <n v="14018172.302999999"/>
    <n v="81.113"/>
    <n v="28.866"/>
    <s v="'31-03-2020"/>
    <n v="18052902"/>
    <s v="NORMAL"/>
  </r>
  <r>
    <x v="4"/>
    <s v="M7BS062"/>
    <s v="RAMAYANA"/>
    <s v="S062"/>
    <s v="SUMATERA"/>
    <x v="71"/>
    <x v="75"/>
    <n v="30000000"/>
    <n v="0"/>
    <n v="30000000"/>
    <n v="607"/>
    <n v="17555815.447999999"/>
    <n v="5129003"/>
    <n v="31.652000000000001"/>
    <n v="30.716000000000001"/>
    <n v="5392373.7280000001"/>
    <n v="58.518999999999998"/>
    <n v="29.215"/>
    <m/>
    <m/>
    <m/>
    <n v="0"/>
    <n v="0"/>
    <n v="0"/>
    <n v="0"/>
    <n v="0"/>
    <n v="607"/>
    <n v="17555815.447999999"/>
    <n v="5129003"/>
    <n v="31.652000000000001"/>
    <n v="30.716000000000001"/>
    <n v="5392373.7280000001"/>
    <n v="58.518999999999998"/>
    <n v="29.215"/>
    <s v="'30-03-2020"/>
    <n v="9495600"/>
    <s v="NORMAL"/>
  </r>
  <r>
    <x v="4"/>
    <s v="M7BS063"/>
    <s v="RAMAYANA"/>
    <s v="S063"/>
    <s v="KALIMANTAN"/>
    <x v="72"/>
    <x v="76"/>
    <n v="30000000"/>
    <n v="0"/>
    <n v="30000000"/>
    <n v="558"/>
    <n v="16298772.721999999"/>
    <n v="6686850"/>
    <n v="32.880000000000003"/>
    <n v="32.848999999999997"/>
    <n v="5354021.892"/>
    <n v="54.329000000000001"/>
    <n v="41.027000000000001"/>
    <m/>
    <m/>
    <m/>
    <n v="0"/>
    <n v="0"/>
    <n v="0"/>
    <n v="0"/>
    <n v="0"/>
    <n v="558"/>
    <n v="16298772.721999999"/>
    <n v="6686850"/>
    <n v="32.880000000000003"/>
    <n v="32.848999999999997"/>
    <n v="5354021.892"/>
    <n v="54.329000000000001"/>
    <n v="41.027000000000001"/>
    <s v="'31-03-2020"/>
    <n v="9864000.0000000019"/>
    <s v="NORMAL"/>
  </r>
  <r>
    <x v="4"/>
    <s v="M7BS077"/>
    <s v="RAMAYANA"/>
    <s v="S077"/>
    <s v="SUMATERA"/>
    <x v="73"/>
    <x v="77"/>
    <n v="20000000"/>
    <n v="0"/>
    <n v="20000000"/>
    <n v="405"/>
    <n v="11916272.725"/>
    <n v="3799100"/>
    <n v="38.265000000000001"/>
    <n v="27.593"/>
    <n v="3288010.2050000001"/>
    <n v="59.581000000000003"/>
    <n v="31.882000000000001"/>
    <m/>
    <m/>
    <m/>
    <n v="0"/>
    <n v="0"/>
    <n v="0"/>
    <n v="0"/>
    <n v="0"/>
    <n v="405"/>
    <n v="11916272.725"/>
    <n v="3799100"/>
    <n v="38.265000000000001"/>
    <n v="27.593"/>
    <n v="3288010.2050000001"/>
    <n v="59.581000000000003"/>
    <n v="31.882000000000001"/>
    <s v="'30-03-2020"/>
    <n v="7653000"/>
    <s v="NORMAL"/>
  </r>
  <r>
    <x v="4"/>
    <s v="M7BS079"/>
    <s v="SPAR"/>
    <s v="S079"/>
    <s v="SULAWESI"/>
    <x v="74"/>
    <x v="78"/>
    <n v="50000000"/>
    <n v="0"/>
    <n v="50000000"/>
    <n v="847"/>
    <n v="23976063.647999998"/>
    <n v="6069530"/>
    <n v="40.582999999999998"/>
    <n v="36.366999999999997"/>
    <n v="8719256.898"/>
    <n v="47.951999999999998"/>
    <n v="25.315000000000001"/>
    <n v="16"/>
    <n v="1210000"/>
    <n v="0"/>
    <n v="0"/>
    <n v="30"/>
    <n v="363000"/>
    <n v="0"/>
    <n v="0"/>
    <n v="863"/>
    <n v="25186063.647999998"/>
    <n v="6069530"/>
    <n v="40.582999999999998"/>
    <n v="36.061"/>
    <n v="9082256.898"/>
    <n v="50.372"/>
    <n v="24.099"/>
    <s v="'28-03-2020"/>
    <n v="20291500"/>
    <s v="NORMAL"/>
  </r>
  <r>
    <x v="4"/>
    <s v="M7BS080"/>
    <s v="RAMAYANA"/>
    <s v="S080"/>
    <s v="SUMATERA"/>
    <x v="75"/>
    <x v="79"/>
    <n v="30000000"/>
    <n v="0"/>
    <n v="30000000"/>
    <n v="557"/>
    <n v="18967727.27"/>
    <n v="5410700"/>
    <n v="33.953000000000003"/>
    <n v="32.630000000000003"/>
    <n v="6189214.8099999996"/>
    <n v="63.225999999999999"/>
    <n v="28.526"/>
    <m/>
    <m/>
    <m/>
    <n v="0"/>
    <n v="0"/>
    <n v="0"/>
    <n v="0"/>
    <n v="0"/>
    <n v="557"/>
    <n v="18967727.27"/>
    <n v="5410700"/>
    <n v="33.953000000000003"/>
    <n v="32.630000000000003"/>
    <n v="6189214.8099999996"/>
    <n v="63.225999999999999"/>
    <n v="28.526"/>
    <s v="'31-03-2020"/>
    <n v="10185900.000000002"/>
    <s v="NORMAL"/>
  </r>
  <r>
    <x v="4"/>
    <s v="M7BS081"/>
    <s v="RAMAYANA"/>
    <s v="S081"/>
    <s v="KALIMANTAN"/>
    <x v="76"/>
    <x v="80"/>
    <n v="70000000"/>
    <n v="0"/>
    <n v="70000000"/>
    <n v="1043"/>
    <n v="37820727.267999999"/>
    <n v="8126100"/>
    <n v="38.828000000000003"/>
    <n v="38.768999999999998"/>
    <n v="14662891.418"/>
    <n v="54.03"/>
    <n v="21.486000000000001"/>
    <m/>
    <m/>
    <m/>
    <n v="0"/>
    <n v="0"/>
    <n v="0"/>
    <n v="0"/>
    <n v="0"/>
    <n v="1043"/>
    <n v="37820727.267999999"/>
    <n v="8126100"/>
    <n v="38.828000000000003"/>
    <n v="38.768999999999998"/>
    <n v="14662891.418"/>
    <n v="54.03"/>
    <n v="21.486000000000001"/>
    <s v="'31-03-2020"/>
    <n v="27179600"/>
    <s v="NORMAL"/>
  </r>
  <r>
    <x v="4"/>
    <s v="M7BS086"/>
    <s v="RAMAYANA"/>
    <s v="S086"/>
    <s v="SUMATERA"/>
    <x v="77"/>
    <x v="81"/>
    <n v="20000000"/>
    <n v="0"/>
    <n v="20000000"/>
    <n v="615"/>
    <n v="19081636.364"/>
    <n v="6768000"/>
    <n v="33.377000000000002"/>
    <n v="31.545000000000002"/>
    <n v="6019306.4639999997"/>
    <n v="95.408000000000001"/>
    <n v="35.469000000000001"/>
    <m/>
    <m/>
    <m/>
    <n v="0"/>
    <n v="0"/>
    <n v="0"/>
    <n v="0"/>
    <n v="0"/>
    <n v="615"/>
    <n v="19081636.364"/>
    <n v="6768000"/>
    <n v="33.377000000000002"/>
    <n v="31.545000000000002"/>
    <n v="6019306.4639999997"/>
    <n v="95.408000000000001"/>
    <n v="35.469000000000001"/>
    <s v="'30-03-2020"/>
    <n v="6675400"/>
    <s v="NORMAL"/>
  </r>
  <r>
    <x v="4"/>
    <s v="M7BS088"/>
    <s v="RAMAYANA"/>
    <s v="S088"/>
    <s v="SUMATERA"/>
    <x v="78"/>
    <x v="82"/>
    <n v="10000000"/>
    <n v="0"/>
    <n v="10000000"/>
    <n v="317"/>
    <n v="6688636.3609999996"/>
    <n v="5380000"/>
    <n v="28.846"/>
    <n v="-2.0659999999999998"/>
    <n v="-138215.24900000001"/>
    <n v="66.885999999999996"/>
    <n v="80.435000000000002"/>
    <m/>
    <m/>
    <m/>
    <n v="0"/>
    <n v="0"/>
    <n v="0"/>
    <n v="0"/>
    <n v="0"/>
    <n v="317"/>
    <n v="6688636.3609999996"/>
    <n v="5380000"/>
    <n v="28.846"/>
    <n v="-2.0659999999999998"/>
    <n v="-138215.24900000001"/>
    <n v="66.885999999999996"/>
    <n v="80.435000000000002"/>
    <s v="'26-03-2020"/>
    <n v="2884600"/>
    <s v="NORMAL"/>
  </r>
  <r>
    <x v="4"/>
    <s v="M7BS089"/>
    <s v="RAMAYANA"/>
    <s v="S089"/>
    <s v="SUMATERA"/>
    <x v="79"/>
    <x v="83"/>
    <n v="20900000"/>
    <n v="0"/>
    <n v="20900000"/>
    <n v="531"/>
    <n v="13797090.905999999"/>
    <n v="5202400"/>
    <n v="32.988"/>
    <n v="30.498000000000001"/>
    <n v="4207816.3360000001"/>
    <n v="66.015000000000001"/>
    <n v="37.706000000000003"/>
    <m/>
    <m/>
    <m/>
    <n v="0"/>
    <n v="0"/>
    <n v="0"/>
    <n v="0"/>
    <n v="0"/>
    <n v="531"/>
    <n v="13797090.905999999"/>
    <n v="5202400"/>
    <n v="32.988"/>
    <n v="30.498000000000001"/>
    <n v="4207816.3360000001"/>
    <n v="66.015000000000001"/>
    <n v="37.706000000000003"/>
    <s v="'30-03-2020"/>
    <n v="6894492"/>
    <s v="NORMAL"/>
  </r>
  <r>
    <x v="4"/>
    <s v="M7BS090"/>
    <s v="RAMAYANA"/>
    <s v="S090"/>
    <s v="SUMATERA"/>
    <x v="80"/>
    <x v="84"/>
    <n v="30000000"/>
    <n v="0"/>
    <n v="30000000"/>
    <n v="662"/>
    <n v="18963227.267999999"/>
    <n v="5819550"/>
    <n v="36.610999999999997"/>
    <n v="31.524999999999999"/>
    <n v="5978198.7779999999"/>
    <n v="63.210999999999999"/>
    <n v="30.689"/>
    <m/>
    <m/>
    <m/>
    <n v="0"/>
    <n v="0"/>
    <n v="0"/>
    <n v="0"/>
    <n v="0"/>
    <n v="662"/>
    <n v="18963227.267999999"/>
    <n v="5819550"/>
    <n v="36.610999999999997"/>
    <n v="31.524999999999999"/>
    <n v="5978198.7779999999"/>
    <n v="63.210999999999999"/>
    <n v="30.689"/>
    <s v="'26-03-2020"/>
    <n v="10983300"/>
    <s v="NORMAL"/>
  </r>
  <r>
    <x v="4"/>
    <s v="M7BS101"/>
    <s v="RAMAYANA"/>
    <s v="S101"/>
    <s v="SUMATERA"/>
    <x v="81"/>
    <x v="85"/>
    <n v="60000000"/>
    <n v="0"/>
    <n v="60000000"/>
    <n v="1006"/>
    <n v="30957772.721000001"/>
    <n v="10557850"/>
    <n v="24.048999999999999"/>
    <n v="22.327999999999999"/>
    <n v="6912108.6509999996"/>
    <n v="51.595999999999997"/>
    <n v="34.103999999999999"/>
    <m/>
    <m/>
    <m/>
    <n v="0"/>
    <n v="0"/>
    <n v="0"/>
    <n v="0"/>
    <n v="0"/>
    <n v="1006"/>
    <n v="30957772.721000001"/>
    <n v="10557850"/>
    <n v="24.048999999999999"/>
    <n v="22.327999999999999"/>
    <n v="6912108.6509999996"/>
    <n v="51.595999999999997"/>
    <n v="34.103999999999999"/>
    <s v="'31-03-2020"/>
    <n v="14429400"/>
    <s v="NORMAL"/>
  </r>
  <r>
    <x v="4"/>
    <s v="M7BS103"/>
    <s v="RAMAYANA"/>
    <s v="S103"/>
    <s v="PAPUA"/>
    <x v="82"/>
    <x v="86"/>
    <n v="110000000"/>
    <n v="0"/>
    <n v="110000000"/>
    <n v="2332"/>
    <n v="81359999.991999999"/>
    <n v="18299100"/>
    <n v="40.686999999999998"/>
    <n v="42.383000000000003"/>
    <n v="34482995.442000002"/>
    <n v="73.963999999999999"/>
    <n v="22.492000000000001"/>
    <m/>
    <m/>
    <m/>
    <n v="0"/>
    <n v="0"/>
    <n v="0"/>
    <n v="0"/>
    <n v="0"/>
    <n v="2332"/>
    <n v="81359999.991999999"/>
    <n v="18299100"/>
    <n v="40.686999999999998"/>
    <n v="42.383000000000003"/>
    <n v="34482995.442000002"/>
    <n v="73.963999999999999"/>
    <n v="22.492000000000001"/>
    <s v="'31-03-2020"/>
    <n v="44755700"/>
    <s v="NORMAL"/>
  </r>
  <r>
    <x v="4"/>
    <e v="#N/A"/>
    <e v="#N/A"/>
    <e v="#N/A"/>
    <e v="#N/A"/>
    <x v="0"/>
    <x v="40"/>
    <n v="1161400000"/>
    <n v="0"/>
    <n v="1161400000"/>
    <n v="24396"/>
    <n v="738580874.46199906"/>
    <n v="222587938"/>
    <n v="36.121000000000002"/>
    <n v="33.322000000000003"/>
    <n v="246106995.24200001"/>
    <n v="63.594000000000001"/>
    <n v="30.137"/>
    <n v="16"/>
    <n v="1210000"/>
    <n v="0"/>
    <n v="0"/>
    <n v="30"/>
    <n v="363000"/>
    <n v="0"/>
    <n v="0"/>
    <n v="24412"/>
    <n v="739790874.46199906"/>
    <n v="222587938"/>
    <n v="36.121000000000002"/>
    <n v="33.316000000000003"/>
    <n v="246469995.24200001"/>
    <n v="63.698"/>
    <n v="30.088000000000001"/>
    <m/>
    <n v="419509294"/>
    <e v="#N/A"/>
  </r>
  <r>
    <x v="4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4"/>
    <e v="#N/A"/>
    <e v="#N/A"/>
    <e v="#N/A"/>
    <e v="#N/A"/>
    <x v="0"/>
    <x v="87"/>
    <n v="4112700000"/>
    <n v="100900000"/>
    <n v="4213600000"/>
    <n v="97252"/>
    <n v="2766408888.0619998"/>
    <n v="866901103"/>
    <n v="29.556999999999999"/>
    <n v="27.553000000000001"/>
    <n v="762231972.43200004"/>
    <n v="67.265000000000001"/>
    <n v="31.337"/>
    <n v="6082"/>
    <n v="119910818.176"/>
    <n v="10617520"/>
    <n v="26.51"/>
    <n v="28.030999999999999"/>
    <n v="33611667.255999997"/>
    <n v="118.84099999999999"/>
    <n v="8.8550000000000004"/>
    <n v="103334"/>
    <n v="2886319706.2379999"/>
    <n v="877518623"/>
    <n v="29.484999999999999"/>
    <n v="27.573"/>
    <n v="795843639.68799996"/>
    <n v="68.5"/>
    <n v="30.402999999999999"/>
    <m/>
    <n v="1242379960"/>
    <e v="#N/A"/>
  </r>
  <r>
    <x v="4"/>
    <e v="#N/A"/>
    <e v="#N/A"/>
    <e v="#N/A"/>
    <e v="#N/A"/>
    <x v="0"/>
    <x v="88"/>
    <n v="4112700000"/>
    <n v="100900000"/>
    <n v="4213600000"/>
    <n v="97252"/>
    <n v="2766408888.0619998"/>
    <n v="866901103"/>
    <n v="29.557487405840401"/>
    <n v="27.553120427037701"/>
    <n v="762231972.43199897"/>
    <n v="67.265029981812404"/>
    <n v="31.336694540744599"/>
    <n v="6082"/>
    <n v="119910818.176"/>
    <n v="10617520"/>
    <n v="26.510338800792798"/>
    <n v="28.030554513160101"/>
    <n v="33611667.255999997"/>
    <n v="118.841246953419"/>
    <n v="8.8545138474629095"/>
    <n v="103334"/>
    <n v="2886319706.2379999"/>
    <n v="877518623"/>
    <n v="29.484519564980001"/>
    <n v="27.572955205481801"/>
    <n v="795843639.68799901"/>
    <n v="68.500087958942402"/>
    <n v="30.4026827348155"/>
    <m/>
    <n v="1242359716.3899972"/>
    <e v="#N/A"/>
  </r>
  <r>
    <x v="4"/>
    <e v="#N/A"/>
    <e v="#N/A"/>
    <e v="#N/A"/>
    <e v="#N/A"/>
    <x v="0"/>
    <x v="89"/>
    <m/>
    <s v="Last Sales 202004 :   ----  m.akhlis -- 01-Apr-2020 09:19:05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92"/>
    <s v="  :  "/>
    <s v="073 (ELECTRONIC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s v="M7C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s v="M7CRS67"/>
    <s v="SPAR"/>
    <s v="RS67"/>
    <s v="JABAR"/>
    <x v="1"/>
    <x v="2"/>
    <n v="70000000"/>
    <n v="0"/>
    <n v="70000000"/>
    <n v="1326"/>
    <n v="45346818.185000002"/>
    <n v="5945000"/>
    <n v="17.597999999999999"/>
    <n v="28.056000000000001"/>
    <n v="12722398.975"/>
    <n v="64.781000000000006"/>
    <n v="13.11"/>
    <n v="0"/>
    <n v="0"/>
    <n v="0"/>
    <n v="0"/>
    <n v="0"/>
    <n v="0"/>
    <n v="0"/>
    <n v="0"/>
    <n v="1326"/>
    <n v="45346818.185000002"/>
    <n v="5945000"/>
    <n v="17.597999999999999"/>
    <n v="28.056000000000001"/>
    <n v="12722398.975"/>
    <n v="64.781000000000006"/>
    <n v="13.11"/>
    <s v="'27-03-2020"/>
    <n v="12318600"/>
    <s v="GOLD"/>
  </r>
  <r>
    <x v="5"/>
    <s v="M7CS002"/>
    <s v="RAMAYANA"/>
    <s v="S002"/>
    <s v="JBDTBK"/>
    <x v="2"/>
    <x v="3"/>
    <n v="40000000"/>
    <n v="0"/>
    <n v="40000000"/>
    <n v="723"/>
    <n v="25910681.824000001"/>
    <n v="2863750"/>
    <n v="15.77"/>
    <n v="22.507000000000001"/>
    <n v="5831713.1440000003"/>
    <n v="64.777000000000001"/>
    <n v="11.052"/>
    <n v="0"/>
    <n v="0"/>
    <n v="0"/>
    <n v="0"/>
    <n v="0"/>
    <n v="0"/>
    <n v="0"/>
    <n v="0"/>
    <n v="723"/>
    <n v="25910681.824000001"/>
    <n v="2863750"/>
    <n v="15.77"/>
    <n v="22.507000000000001"/>
    <n v="5831713.1440000003"/>
    <n v="64.777000000000001"/>
    <n v="11.052"/>
    <s v="'24-03-2020"/>
    <n v="6308000"/>
    <s v="GOLD"/>
  </r>
  <r>
    <x v="5"/>
    <s v="M7CS010"/>
    <s v="RAMAYANA"/>
    <s v="S010"/>
    <s v="JBDTBK"/>
    <x v="3"/>
    <x v="4"/>
    <n v="80000000"/>
    <n v="0"/>
    <n v="80000000"/>
    <n v="1221"/>
    <n v="57356772.728"/>
    <n v="5369050"/>
    <n v="16.869"/>
    <n v="20.402999999999999"/>
    <n v="11702290.968"/>
    <n v="71.695999999999998"/>
    <n v="9.3610000000000007"/>
    <n v="2"/>
    <n v="186363.63699999999"/>
    <n v="0"/>
    <n v="0"/>
    <n v="20"/>
    <n v="37272.726999999999"/>
    <n v="0"/>
    <n v="0"/>
    <n v="1223"/>
    <n v="57543136.365000002"/>
    <n v="5369050"/>
    <n v="16.869"/>
    <n v="20.401"/>
    <n v="11739563.695"/>
    <n v="71.929000000000002"/>
    <n v="9.33"/>
    <s v="'31-03-2020"/>
    <n v="13495200"/>
    <s v="GOLD"/>
  </r>
  <r>
    <x v="5"/>
    <s v="M7CS011"/>
    <s v="RAMAYANA"/>
    <s v="S011"/>
    <s v="JBDTBK"/>
    <x v="4"/>
    <x v="5"/>
    <n v="51100000"/>
    <n v="0"/>
    <n v="51100000"/>
    <n v="847"/>
    <n v="31210090.909000002"/>
    <n v="3867400"/>
    <n v="18.600999999999999"/>
    <n v="21.721"/>
    <n v="6778991.5690000001"/>
    <n v="61.076000000000001"/>
    <n v="12.391999999999999"/>
    <m/>
    <m/>
    <m/>
    <n v="0"/>
    <n v="0"/>
    <n v="0"/>
    <n v="0"/>
    <n v="0"/>
    <n v="847"/>
    <n v="31210090.909000002"/>
    <n v="3867400"/>
    <n v="18.600999999999999"/>
    <n v="21.721"/>
    <n v="6778991.5690000001"/>
    <n v="61.076000000000001"/>
    <n v="12.391999999999999"/>
    <s v="'30-03-2020"/>
    <n v="9505111"/>
    <s v="GOLD"/>
  </r>
  <r>
    <x v="5"/>
    <s v="M7CS013"/>
    <s v="RAMAYANA"/>
    <s v="S013"/>
    <s v="JBDTBK"/>
    <x v="5"/>
    <x v="6"/>
    <n v="31500000"/>
    <n v="0"/>
    <n v="31500000"/>
    <n v="757"/>
    <n v="26848636.366"/>
    <n v="3128500"/>
    <n v="17.302"/>
    <n v="21.844999999999999"/>
    <n v="5865189.4759999998"/>
    <n v="85.233999999999995"/>
    <n v="11.651999999999999"/>
    <n v="0"/>
    <n v="0"/>
    <n v="0"/>
    <n v="0"/>
    <n v="0"/>
    <n v="0"/>
    <n v="0"/>
    <n v="0"/>
    <n v="757"/>
    <n v="26848636.366"/>
    <n v="3128500"/>
    <n v="17.302"/>
    <n v="21.844999999999999"/>
    <n v="5865189.4759999998"/>
    <n v="85.233999999999995"/>
    <n v="11.651999999999999"/>
    <s v="'30-03-2020"/>
    <n v="5450130"/>
    <s v="NORMAL"/>
  </r>
  <r>
    <x v="5"/>
    <s v="M7CS014"/>
    <s v="RAMAYANA"/>
    <s v="S014"/>
    <s v="JBDTBK"/>
    <x v="6"/>
    <x v="7"/>
    <n v="110000000"/>
    <n v="0"/>
    <n v="110000000"/>
    <n v="1590"/>
    <n v="70517500.008000001"/>
    <n v="7240250"/>
    <n v="16.760000000000002"/>
    <n v="18.213000000000001"/>
    <n v="12843112.538000001"/>
    <n v="64.106999999999999"/>
    <n v="10.266999999999999"/>
    <n v="8"/>
    <n v="153181.818"/>
    <n v="0"/>
    <n v="0"/>
    <n v="20"/>
    <n v="30636.367999999999"/>
    <n v="0"/>
    <n v="0"/>
    <n v="1598"/>
    <n v="70670681.826000005"/>
    <n v="7240250"/>
    <n v="16.760000000000002"/>
    <n v="18.216999999999999"/>
    <n v="12873748.905999999"/>
    <n v="64.245999999999995"/>
    <n v="10.244999999999999"/>
    <s v="'31-03-2020"/>
    <n v="18436000.000000004"/>
    <s v="NORMAL"/>
  </r>
  <r>
    <x v="5"/>
    <s v="M7CS015"/>
    <s v="RAMAYANA"/>
    <s v="S015"/>
    <s v="JBDTBK"/>
    <x v="7"/>
    <x v="8"/>
    <n v="50000000"/>
    <n v="0"/>
    <n v="50000000"/>
    <n v="863"/>
    <n v="32326681.818"/>
    <n v="5983450"/>
    <n v="15.047000000000001"/>
    <n v="15.675000000000001"/>
    <n v="5067132.0980000002"/>
    <n v="64.653000000000006"/>
    <n v="18.509"/>
    <m/>
    <m/>
    <m/>
    <n v="0"/>
    <n v="0"/>
    <n v="0"/>
    <n v="0"/>
    <n v="0"/>
    <n v="863"/>
    <n v="32326681.818"/>
    <n v="5983450"/>
    <n v="15.047000000000001"/>
    <n v="15.675000000000001"/>
    <n v="5067132.0980000002"/>
    <n v="64.653000000000006"/>
    <n v="18.509"/>
    <s v="'31-03-2020"/>
    <n v="7523500"/>
    <s v="GOLD"/>
  </r>
  <r>
    <x v="5"/>
    <s v="M7CS020"/>
    <s v="RAMAYANA"/>
    <s v="S020"/>
    <s v="JBDTBK"/>
    <x v="8"/>
    <x v="9"/>
    <n v="120000000"/>
    <n v="0"/>
    <n v="120000000"/>
    <n v="1188"/>
    <n v="72754999.993000001"/>
    <n v="8357400"/>
    <n v="16.937000000000001"/>
    <n v="14.002000000000001"/>
    <n v="10187058.623"/>
    <n v="60.628999999999998"/>
    <n v="11.487"/>
    <n v="4"/>
    <n v="243181.81899999999"/>
    <n v="0"/>
    <n v="0"/>
    <n v="20"/>
    <n v="48636.358999999997"/>
    <n v="0"/>
    <n v="0"/>
    <n v="1192"/>
    <n v="72998181.812000006"/>
    <n v="8357400"/>
    <n v="16.937000000000001"/>
    <n v="14.022"/>
    <n v="10235694.982000001"/>
    <n v="60.832000000000001"/>
    <n v="11.449"/>
    <s v="'31-03-2020"/>
    <n v="20324400.000000004"/>
    <s v="GOLD"/>
  </r>
  <r>
    <x v="5"/>
    <s v="M7CS021"/>
    <s v="RAMAYANA"/>
    <s v="S021"/>
    <s v="JBDTBK"/>
    <x v="9"/>
    <x v="10"/>
    <n v="40000000"/>
    <n v="0"/>
    <n v="40000000"/>
    <n v="786"/>
    <n v="26805727.274"/>
    <n v="3024200"/>
    <n v="17.623999999999999"/>
    <n v="23.08"/>
    <n v="6186887.324"/>
    <n v="67.013999999999996"/>
    <n v="11.282"/>
    <n v="0"/>
    <n v="0"/>
    <n v="0"/>
    <n v="0"/>
    <n v="0"/>
    <n v="0"/>
    <n v="0"/>
    <n v="0"/>
    <n v="786"/>
    <n v="26805727.274"/>
    <n v="3024200"/>
    <n v="17.623999999999999"/>
    <n v="23.08"/>
    <n v="6186887.324"/>
    <n v="67.013999999999996"/>
    <n v="11.282"/>
    <s v="'31-03-2020"/>
    <n v="7049600"/>
    <s v="GOLD"/>
  </r>
  <r>
    <x v="5"/>
    <s v="M7CS022"/>
    <s v="RAMAYANA"/>
    <s v="S022"/>
    <s v="JBDTBK"/>
    <x v="10"/>
    <x v="11"/>
    <n v="52500000"/>
    <n v="0"/>
    <n v="52500000"/>
    <n v="843"/>
    <n v="39727636.364"/>
    <n v="5772100"/>
    <n v="16.170000000000002"/>
    <n v="18.515999999999998"/>
    <n v="7356120.6239999998"/>
    <n v="75.671999999999997"/>
    <n v="14.529"/>
    <n v="8"/>
    <n v="356818.18199999997"/>
    <n v="0"/>
    <n v="0"/>
    <n v="20"/>
    <n v="71363.642000000007"/>
    <n v="0"/>
    <n v="0"/>
    <n v="851"/>
    <n v="40084454.545999996"/>
    <n v="5772100"/>
    <n v="16.170000000000002"/>
    <n v="18.53"/>
    <n v="7427484.2659999998"/>
    <n v="76.350999999999999"/>
    <n v="14.4"/>
    <s v="'31-03-2020"/>
    <n v="8489250.0000000019"/>
    <s v="NORMAL"/>
  </r>
  <r>
    <x v="5"/>
    <s v="M7CS026"/>
    <s v="RAMAYANA"/>
    <s v="S026"/>
    <s v="JBDTBK"/>
    <x v="11"/>
    <x v="12"/>
    <n v="20900000"/>
    <n v="0"/>
    <n v="20900000"/>
    <n v="359"/>
    <n v="13678409.093"/>
    <n v="2627250"/>
    <n v="17.587"/>
    <n v="18.361999999999998"/>
    <n v="2511678.4730000002"/>
    <n v="65.447000000000003"/>
    <n v="19.207000000000001"/>
    <n v="0"/>
    <n v="0"/>
    <n v="0"/>
    <n v="0"/>
    <n v="0"/>
    <n v="0"/>
    <n v="0"/>
    <n v="0"/>
    <n v="359"/>
    <n v="13678409.093"/>
    <n v="2627250"/>
    <n v="17.587"/>
    <n v="18.361999999999998"/>
    <n v="2511678.4730000002"/>
    <n v="65.447000000000003"/>
    <n v="19.207000000000001"/>
    <s v="'30-03-2020"/>
    <n v="3675683"/>
    <s v="GOLD"/>
  </r>
  <r>
    <x v="5"/>
    <s v="M7CS029"/>
    <s v="RAMAYANA"/>
    <s v="S029"/>
    <s v="JBDTBK"/>
    <x v="12"/>
    <x v="13"/>
    <n v="100000000"/>
    <n v="0"/>
    <n v="100000000"/>
    <n v="883"/>
    <n v="40171659.086999997"/>
    <n v="5099175"/>
    <n v="17.082999999999998"/>
    <n v="22.289000000000001"/>
    <n v="8953800.7569999993"/>
    <n v="40.171999999999997"/>
    <n v="12.693"/>
    <n v="5"/>
    <n v="117727.272"/>
    <n v="0"/>
    <n v="0"/>
    <n v="20"/>
    <n v="23545.441999999999"/>
    <n v="0"/>
    <n v="0"/>
    <n v="888"/>
    <n v="40289386.358999997"/>
    <n v="5099175"/>
    <n v="17.082999999999998"/>
    <n v="22.282"/>
    <n v="8977346.1989999991"/>
    <n v="40.289000000000001"/>
    <n v="12.656000000000001"/>
    <s v="'31-03-2020"/>
    <n v="17082999.999999996"/>
    <s v="NORMAL"/>
  </r>
  <r>
    <x v="5"/>
    <s v="M7CS031"/>
    <s v="RAMAYANA"/>
    <s v="S031"/>
    <s v="JBDTBK"/>
    <x v="13"/>
    <x v="14"/>
    <n v="30000000"/>
    <n v="0"/>
    <n v="30000000"/>
    <n v="490"/>
    <n v="26471590.912999999"/>
    <n v="4673250"/>
    <n v="17.303999999999998"/>
    <n v="14.363"/>
    <n v="3802232.713"/>
    <n v="88.239000000000004"/>
    <n v="17.654"/>
    <n v="0"/>
    <n v="0"/>
    <n v="0"/>
    <n v="0"/>
    <n v="0"/>
    <n v="0"/>
    <n v="0"/>
    <n v="0"/>
    <n v="490"/>
    <n v="26471590.912999999"/>
    <n v="4673250"/>
    <n v="17.303999999999998"/>
    <n v="14.363"/>
    <n v="3802232.713"/>
    <n v="88.239000000000004"/>
    <n v="17.654"/>
    <s v="'31-03-2020"/>
    <n v="5191199.9999999991"/>
    <s v="NORMAL"/>
  </r>
  <r>
    <x v="5"/>
    <s v="M7CS032"/>
    <s v="RAMAYANA"/>
    <s v="S032"/>
    <s v="JBDTBK"/>
    <x v="14"/>
    <x v="15"/>
    <n v="40000000"/>
    <n v="0"/>
    <n v="40000000"/>
    <n v="744"/>
    <n v="36424454.545999996"/>
    <n v="4473600"/>
    <n v="18.8"/>
    <n v="22.934999999999999"/>
    <n v="8353950.9560000002"/>
    <n v="91.061000000000007"/>
    <n v="12.282"/>
    <m/>
    <m/>
    <m/>
    <n v="0"/>
    <n v="0"/>
    <n v="0"/>
    <n v="0"/>
    <n v="0"/>
    <n v="744"/>
    <n v="36424454.545999996"/>
    <n v="4473600"/>
    <n v="18.8"/>
    <n v="22.934999999999999"/>
    <n v="8353950.9560000002"/>
    <n v="91.061000000000007"/>
    <n v="12.282"/>
    <s v="'31-03-2020"/>
    <n v="7520000"/>
    <s v="GOLD"/>
  </r>
  <r>
    <x v="5"/>
    <s v="M7CS033"/>
    <s v="RAMAYANA"/>
    <s v="S033"/>
    <s v="JBDTBK"/>
    <x v="15"/>
    <x v="16"/>
    <n v="30000000"/>
    <n v="0"/>
    <n v="30000000"/>
    <n v="511"/>
    <n v="16782181.818"/>
    <n v="1871100"/>
    <n v="18.754000000000001"/>
    <n v="19.783000000000001"/>
    <n v="3320062.9479999999"/>
    <n v="55.941000000000003"/>
    <n v="11.148999999999999"/>
    <n v="0"/>
    <n v="0"/>
    <n v="0"/>
    <n v="0"/>
    <n v="0"/>
    <n v="0"/>
    <n v="0"/>
    <n v="0"/>
    <n v="511"/>
    <n v="16782181.818"/>
    <n v="1871100"/>
    <n v="18.754000000000001"/>
    <n v="19.783000000000001"/>
    <n v="3320062.9479999999"/>
    <n v="55.941000000000003"/>
    <n v="11.148999999999999"/>
    <s v="'31-03-2020"/>
    <n v="5626200"/>
    <s v="NORMAL"/>
  </r>
  <r>
    <x v="5"/>
    <s v="M7CS034"/>
    <s v="SPAR"/>
    <s v="S034"/>
    <s v="JBDTBK"/>
    <x v="16"/>
    <x v="17"/>
    <n v="70000000"/>
    <n v="0"/>
    <n v="70000000"/>
    <n v="1284"/>
    <n v="56355363.625"/>
    <n v="6518100"/>
    <n v="15.885"/>
    <n v="21.431999999999999"/>
    <n v="12078304.015000001"/>
    <n v="80.507999999999996"/>
    <n v="11.566000000000001"/>
    <n v="23"/>
    <n v="1927727.274"/>
    <n v="0"/>
    <n v="0"/>
    <n v="21.119"/>
    <n v="407113.65399999998"/>
    <n v="0"/>
    <n v="0"/>
    <n v="1307"/>
    <n v="58283090.898999996"/>
    <n v="6518100"/>
    <n v="15.885"/>
    <n v="21.422000000000001"/>
    <n v="12485417.669"/>
    <n v="83.262"/>
    <n v="11.183999999999999"/>
    <s v="'31-03-2020"/>
    <n v="11119500"/>
    <s v="NORMAL"/>
  </r>
  <r>
    <x v="5"/>
    <s v="M7CS035"/>
    <s v="SPAR"/>
    <s v="S035"/>
    <s v="JBDTBK"/>
    <x v="17"/>
    <x v="18"/>
    <n v="80000000"/>
    <n v="0"/>
    <n v="80000000"/>
    <n v="1110"/>
    <n v="43702818.189000003"/>
    <n v="5134400"/>
    <n v="17.690999999999999"/>
    <n v="22.318999999999999"/>
    <n v="9754185.9289999995"/>
    <n v="54.628999999999998"/>
    <n v="11.747999999999999"/>
    <n v="0"/>
    <n v="0"/>
    <n v="0"/>
    <n v="0"/>
    <n v="0"/>
    <n v="0"/>
    <n v="0"/>
    <n v="0"/>
    <n v="1110"/>
    <n v="43702818.189000003"/>
    <n v="5134400"/>
    <n v="17.690999999999999"/>
    <n v="22.318999999999999"/>
    <n v="9754185.9289999995"/>
    <n v="54.628999999999998"/>
    <n v="11.747999999999999"/>
    <s v="'31-03-2020"/>
    <n v="14152800"/>
    <s v="NORMAL"/>
  </r>
  <r>
    <x v="5"/>
    <s v="M7CS036"/>
    <s v="RAMAYANA"/>
    <s v="S036"/>
    <s v="JBDTBK"/>
    <x v="18"/>
    <x v="19"/>
    <n v="30000000"/>
    <n v="0"/>
    <n v="30000000"/>
    <n v="500"/>
    <n v="18616409.092"/>
    <n v="1797950"/>
    <n v="17.731000000000002"/>
    <n v="21.687999999999999"/>
    <n v="4037592.3220000002"/>
    <n v="62.055"/>
    <n v="9.6579999999999995"/>
    <n v="6"/>
    <n v="324090.90899999999"/>
    <n v="0"/>
    <n v="0"/>
    <n v="5.415"/>
    <n v="17550.899000000001"/>
    <n v="0"/>
    <n v="0"/>
    <n v="506"/>
    <n v="18940500.000999998"/>
    <n v="1797950"/>
    <n v="17.731000000000002"/>
    <n v="21.41"/>
    <n v="4055143.2209999999"/>
    <n v="63.134999999999998"/>
    <n v="9.4930000000000003"/>
    <s v="'31-03-2020"/>
    <n v="5319300.0000000009"/>
    <s v="NORMAL"/>
  </r>
  <r>
    <x v="5"/>
    <s v="M7CS037"/>
    <s v="SPAR"/>
    <s v="S037"/>
    <s v="JBDTBK"/>
    <x v="19"/>
    <x v="20"/>
    <n v="70000000"/>
    <n v="0"/>
    <n v="70000000"/>
    <n v="1150"/>
    <n v="48063613.637999997"/>
    <n v="5892525"/>
    <n v="17.53"/>
    <n v="24.494"/>
    <n v="11772584.427999999"/>
    <n v="68.662000000000006"/>
    <n v="12.26"/>
    <n v="0"/>
    <n v="0"/>
    <n v="0"/>
    <n v="0"/>
    <n v="0"/>
    <n v="0"/>
    <n v="0"/>
    <n v="0"/>
    <n v="1150"/>
    <n v="48063613.637999997"/>
    <n v="5892525"/>
    <n v="17.53"/>
    <n v="24.494"/>
    <n v="11772584.427999999"/>
    <n v="68.662000000000006"/>
    <n v="12.26"/>
    <s v="'31-03-2020"/>
    <n v="12271000"/>
    <s v="GOLD"/>
  </r>
  <r>
    <x v="5"/>
    <s v="M7CS038"/>
    <s v="RAMAYANA"/>
    <s v="S038"/>
    <s v="JBDTBK"/>
    <x v="20"/>
    <x v="21"/>
    <n v="30000000"/>
    <n v="0"/>
    <n v="30000000"/>
    <n v="605"/>
    <n v="28748409.096999999"/>
    <n v="3442750"/>
    <n v="18.073"/>
    <n v="17.934999999999999"/>
    <n v="5156035.6770000001"/>
    <n v="95.828000000000003"/>
    <n v="11.975"/>
    <n v="0"/>
    <n v="0"/>
    <n v="0"/>
    <n v="0"/>
    <n v="0"/>
    <n v="0"/>
    <n v="0"/>
    <n v="0"/>
    <n v="605"/>
    <n v="28748409.096999999"/>
    <n v="3442750"/>
    <n v="18.073"/>
    <n v="17.934999999999999"/>
    <n v="5156035.6770000001"/>
    <n v="95.828000000000003"/>
    <n v="11.975"/>
    <s v="'31-03-2020"/>
    <n v="5421900"/>
    <s v="GOLD"/>
  </r>
  <r>
    <x v="5"/>
    <s v="M7CS039"/>
    <s v="RAMAYANA"/>
    <s v="S039"/>
    <s v="JATENG"/>
    <x v="21"/>
    <x v="22"/>
    <n v="50000000"/>
    <n v="0"/>
    <n v="50000000"/>
    <n v="893"/>
    <n v="37816454.550999999"/>
    <n v="3876900"/>
    <n v="16.361000000000001"/>
    <n v="21.021000000000001"/>
    <n v="7949336.2609999999"/>
    <n v="75.632999999999996"/>
    <n v="10.252000000000001"/>
    <m/>
    <m/>
    <m/>
    <n v="0"/>
    <n v="0"/>
    <n v="0"/>
    <n v="0"/>
    <n v="0"/>
    <n v="893"/>
    <n v="37816454.550999999"/>
    <n v="3876900"/>
    <n v="16.361000000000001"/>
    <n v="21.021000000000001"/>
    <n v="7949336.2609999999"/>
    <n v="75.632999999999996"/>
    <n v="10.252000000000001"/>
    <s v="'31-03-2020"/>
    <n v="8180500"/>
    <s v="NORMAL"/>
  </r>
  <r>
    <x v="5"/>
    <s v="M7CS040"/>
    <s v="SPAR"/>
    <s v="S040"/>
    <s v="JBDTBK"/>
    <x v="22"/>
    <x v="23"/>
    <n v="60000000"/>
    <n v="0"/>
    <n v="60000000"/>
    <n v="928"/>
    <n v="51242727.277000003"/>
    <n v="6187500"/>
    <n v="16.62"/>
    <n v="24.140999999999998"/>
    <n v="12370273.397"/>
    <n v="85.405000000000001"/>
    <n v="12.074999999999999"/>
    <m/>
    <m/>
    <m/>
    <n v="0"/>
    <n v="0"/>
    <n v="0"/>
    <n v="0"/>
    <n v="0"/>
    <n v="928"/>
    <n v="51242727.277000003"/>
    <n v="6187500"/>
    <n v="16.62"/>
    <n v="24.140999999999998"/>
    <n v="12370273.397"/>
    <n v="85.405000000000001"/>
    <n v="12.074999999999999"/>
    <s v="'31-03-2020"/>
    <n v="9972000.0000000019"/>
    <s v="GOLD"/>
  </r>
  <r>
    <x v="5"/>
    <s v="M7CS043"/>
    <s v="RAMAYANA"/>
    <s v="S043"/>
    <s v="JBDTBK"/>
    <x v="23"/>
    <x v="24"/>
    <n v="31500000"/>
    <n v="0"/>
    <n v="31500000"/>
    <n v="631"/>
    <n v="22138909.092"/>
    <n v="3132700"/>
    <n v="18.047999999999998"/>
    <n v="19.855"/>
    <n v="4395657.4519999996"/>
    <n v="70.281999999999996"/>
    <n v="14.15"/>
    <n v="12"/>
    <n v="257727.27299999999"/>
    <n v="0"/>
    <n v="0"/>
    <n v="6.117"/>
    <n v="15766.383"/>
    <n v="0"/>
    <n v="0"/>
    <n v="643"/>
    <n v="22396636.364999998"/>
    <n v="3132700"/>
    <n v="18.047999999999998"/>
    <n v="19.696999999999999"/>
    <n v="4411423.835"/>
    <n v="71.099999999999994"/>
    <n v="13.987"/>
    <s v="'31-03-2020"/>
    <n v="5685120"/>
    <s v="GOLD"/>
  </r>
  <r>
    <x v="5"/>
    <s v="M7CS047"/>
    <s v="SPAR"/>
    <s v="S047"/>
    <s v="JBDTBK"/>
    <x v="24"/>
    <x v="25"/>
    <n v="70000000"/>
    <n v="0"/>
    <n v="70000000"/>
    <n v="1430"/>
    <n v="51645477.273000002"/>
    <n v="5594975"/>
    <n v="18.344000000000001"/>
    <n v="22.963000000000001"/>
    <n v="11859516.343"/>
    <n v="73.778999999999996"/>
    <n v="10.833"/>
    <m/>
    <m/>
    <m/>
    <n v="0"/>
    <n v="0"/>
    <n v="0"/>
    <n v="0"/>
    <n v="0"/>
    <n v="1430"/>
    <n v="51645477.273000002"/>
    <n v="5594975"/>
    <n v="18.344000000000001"/>
    <n v="22.963000000000001"/>
    <n v="11859516.343"/>
    <n v="73.778999999999996"/>
    <n v="10.833"/>
    <s v="'31-03-2020"/>
    <n v="12840800"/>
    <s v="GOLD"/>
  </r>
  <r>
    <x v="5"/>
    <s v="M7CS049"/>
    <s v="SPAR"/>
    <s v="S049"/>
    <s v="JBDTBK"/>
    <x v="25"/>
    <x v="26"/>
    <n v="31500000"/>
    <n v="21000000"/>
    <n v="52500000"/>
    <n v="763"/>
    <n v="31049681.818"/>
    <n v="4727350"/>
    <n v="15.593999999999999"/>
    <n v="18.853999999999999"/>
    <n v="5854134.5180000002"/>
    <n v="98.57"/>
    <n v="15.225"/>
    <m/>
    <m/>
    <m/>
    <n v="15.593999999999999"/>
    <n v="0"/>
    <n v="0"/>
    <n v="0"/>
    <n v="0"/>
    <n v="763"/>
    <n v="31049681.818"/>
    <n v="4727350"/>
    <n v="15.593999999999999"/>
    <n v="18.853999999999999"/>
    <n v="5854134.5180000002"/>
    <n v="59.142000000000003"/>
    <n v="15.225"/>
    <s v="'31-03-2020"/>
    <n v="8186850"/>
    <s v="NORMAL"/>
  </r>
  <r>
    <x v="5"/>
    <s v="M7CS068"/>
    <s v="RAMAYANA"/>
    <s v="S068"/>
    <s v="JBDTBK"/>
    <x v="26"/>
    <x v="27"/>
    <n v="30000000"/>
    <n v="0"/>
    <n v="30000000"/>
    <n v="435"/>
    <n v="14926363.635"/>
    <n v="1086000"/>
    <n v="17.405000000000001"/>
    <n v="25.405999999999999"/>
    <n v="3792210.5350000001"/>
    <n v="49.755000000000003"/>
    <n v="7.2759999999999998"/>
    <m/>
    <m/>
    <m/>
    <n v="0"/>
    <n v="0"/>
    <n v="0"/>
    <n v="0"/>
    <n v="0"/>
    <n v="435"/>
    <n v="14926363.635"/>
    <n v="1086000"/>
    <n v="17.405000000000001"/>
    <n v="25.405999999999999"/>
    <n v="3792210.5350000001"/>
    <n v="49.755000000000003"/>
    <n v="7.2759999999999998"/>
    <s v="'30-03-2020"/>
    <n v="5221500.0000000009"/>
    <s v="GOLD"/>
  </r>
  <r>
    <x v="5"/>
    <s v="M7CS071"/>
    <s v="SPAR"/>
    <s v="S071"/>
    <s v="JBDTBK"/>
    <x v="27"/>
    <x v="28"/>
    <n v="91800000"/>
    <n v="0"/>
    <n v="91800000"/>
    <n v="1361"/>
    <n v="61184681.817000002"/>
    <n v="8398750"/>
    <n v="14.926"/>
    <n v="24.545000000000002"/>
    <n v="15017801.107000001"/>
    <n v="66.650000000000006"/>
    <n v="13.727"/>
    <n v="11"/>
    <n v="668636.36300000001"/>
    <n v="0"/>
    <n v="0"/>
    <n v="20"/>
    <n v="133727.27299999999"/>
    <n v="0"/>
    <n v="0"/>
    <n v="1372"/>
    <n v="61853318.18"/>
    <n v="8398750"/>
    <n v="14.926"/>
    <n v="24.495999999999999"/>
    <n v="15151528.380000001"/>
    <n v="67.378"/>
    <n v="13.577999999999999"/>
    <s v="'27-03-2020"/>
    <n v="13702068"/>
    <s v="GOLD"/>
  </r>
  <r>
    <x v="5"/>
    <s v="M7CS074"/>
    <s v="SPAR"/>
    <s v="S074"/>
    <s v="JABAR"/>
    <x v="28"/>
    <x v="29"/>
    <n v="80000000"/>
    <n v="0"/>
    <n v="80000000"/>
    <n v="800"/>
    <n v="32642727.272"/>
    <n v="3487500"/>
    <n v="17.524000000000001"/>
    <n v="22.719000000000001"/>
    <n v="7415939.9919999996"/>
    <n v="40.802999999999997"/>
    <n v="10.683999999999999"/>
    <m/>
    <m/>
    <m/>
    <n v="0"/>
    <n v="0"/>
    <n v="0"/>
    <n v="0"/>
    <n v="0"/>
    <n v="800"/>
    <n v="32642727.272"/>
    <n v="3487500"/>
    <n v="17.524000000000001"/>
    <n v="22.719000000000001"/>
    <n v="7415939.9919999996"/>
    <n v="40.802999999999997"/>
    <n v="10.683999999999999"/>
    <s v="'31-03-2020"/>
    <n v="14019200"/>
    <s v="NORMAL"/>
  </r>
  <r>
    <x v="5"/>
    <s v="M7CS075"/>
    <s v="SPAR"/>
    <s v="S075"/>
    <s v="JABAR"/>
    <x v="29"/>
    <x v="30"/>
    <n v="50000000"/>
    <n v="0"/>
    <n v="50000000"/>
    <n v="830"/>
    <n v="34160272.726999998"/>
    <n v="4965200"/>
    <n v="17.533999999999999"/>
    <n v="17.706"/>
    <n v="6048441.0970000001"/>
    <n v="68.320999999999998"/>
    <n v="14.535"/>
    <m/>
    <m/>
    <m/>
    <n v="0"/>
    <n v="0"/>
    <n v="0"/>
    <n v="0"/>
    <n v="0"/>
    <n v="830"/>
    <n v="34160272.726999998"/>
    <n v="4965200"/>
    <n v="17.533999999999999"/>
    <n v="17.706"/>
    <n v="6048441.0970000001"/>
    <n v="68.320999999999998"/>
    <n v="14.535"/>
    <s v="'31-03-2020"/>
    <n v="8767000"/>
    <s v="GOLD"/>
  </r>
  <r>
    <x v="5"/>
    <s v="M7CS102"/>
    <s v="RAMAYANA"/>
    <s v="S102"/>
    <s v="JBDTBK"/>
    <x v="30"/>
    <x v="31"/>
    <n v="120000000"/>
    <n v="0"/>
    <n v="120000000"/>
    <n v="1692"/>
    <n v="74727045.452999994"/>
    <n v="10096350"/>
    <n v="16.774000000000001"/>
    <n v="20.55"/>
    <n v="15356165.273"/>
    <n v="62.273000000000003"/>
    <n v="13.510999999999999"/>
    <n v="0"/>
    <n v="0"/>
    <n v="0"/>
    <n v="0"/>
    <n v="0"/>
    <n v="0"/>
    <n v="0"/>
    <n v="0"/>
    <n v="1692"/>
    <n v="74727045.452999994"/>
    <n v="10096350"/>
    <n v="16.774000000000001"/>
    <n v="20.55"/>
    <n v="15356165.273"/>
    <n v="62.273000000000003"/>
    <n v="13.510999999999999"/>
    <s v="'31-03-2020"/>
    <n v="20128800"/>
    <s v="NORMAL"/>
  </r>
  <r>
    <x v="5"/>
    <s v="M7CS105"/>
    <s v="SPAR"/>
    <s v="S105"/>
    <s v="JBDTBK"/>
    <x v="31"/>
    <x v="32"/>
    <n v="70000000"/>
    <n v="0"/>
    <n v="70000000"/>
    <n v="1038"/>
    <n v="44285022.722999997"/>
    <n v="5450975"/>
    <n v="16.553000000000001"/>
    <n v="21.306000000000001"/>
    <n v="9435370.9829999991"/>
    <n v="63.264000000000003"/>
    <n v="12.308999999999999"/>
    <m/>
    <m/>
    <m/>
    <n v="0"/>
    <n v="0"/>
    <n v="0"/>
    <n v="0"/>
    <n v="0"/>
    <n v="1038"/>
    <n v="44285022.722999997"/>
    <n v="5450975"/>
    <n v="16.553000000000001"/>
    <n v="21.306000000000001"/>
    <n v="9435370.9829999991"/>
    <n v="63.264000000000003"/>
    <n v="12.308999999999999"/>
    <s v="'31-03-2020"/>
    <n v="11587100"/>
    <s v="GOLD"/>
  </r>
  <r>
    <x v="5"/>
    <s v="M7CS107"/>
    <s v="RAMAYANA"/>
    <s v="S107"/>
    <s v="JBDTBK"/>
    <x v="32"/>
    <x v="33"/>
    <n v="21000000"/>
    <n v="0"/>
    <n v="21000000"/>
    <n v="307"/>
    <n v="10282999.997"/>
    <n v="1485200"/>
    <n v="18.878"/>
    <n v="22.984000000000002"/>
    <n v="2363394.4369999999"/>
    <n v="48.966999999999999"/>
    <n v="14.443"/>
    <n v="0"/>
    <n v="0"/>
    <n v="0"/>
    <n v="0"/>
    <n v="0"/>
    <n v="0"/>
    <n v="0"/>
    <n v="0"/>
    <n v="307"/>
    <n v="10282999.997"/>
    <n v="1485200"/>
    <n v="18.878"/>
    <n v="22.984000000000002"/>
    <n v="2363394.4369999999"/>
    <n v="48.966999999999999"/>
    <n v="14.443"/>
    <s v="'30-03-2020"/>
    <n v="3964380"/>
    <s v="NORMAL"/>
  </r>
  <r>
    <x v="5"/>
    <s v="M7CS109"/>
    <s v="RAMAYANA"/>
    <s v="S109"/>
    <s v="JBDTBK"/>
    <x v="33"/>
    <x v="34"/>
    <n v="10000000"/>
    <n v="0"/>
    <n v="10000000"/>
    <n v="186"/>
    <n v="6219227.2769999998"/>
    <n v="980350"/>
    <n v="20.222000000000001"/>
    <n v="22.754999999999999"/>
    <n v="1415177.797"/>
    <n v="62.192"/>
    <n v="15.763"/>
    <n v="0"/>
    <n v="0"/>
    <n v="0"/>
    <n v="0"/>
    <n v="0"/>
    <n v="0"/>
    <n v="0"/>
    <n v="0"/>
    <n v="186"/>
    <n v="6219227.2769999998"/>
    <n v="980350"/>
    <n v="20.222000000000001"/>
    <n v="22.754999999999999"/>
    <n v="1415177.797"/>
    <n v="62.192"/>
    <n v="15.763"/>
    <s v="'30-03-2020"/>
    <n v="2022200"/>
    <s v="GOLD"/>
  </r>
  <r>
    <x v="5"/>
    <s v="M7CS114"/>
    <s v="SPAR"/>
    <s v="S114"/>
    <s v="JBDTBK"/>
    <x v="34"/>
    <x v="35"/>
    <n v="31100000"/>
    <n v="0"/>
    <n v="31100000"/>
    <n v="528"/>
    <n v="17899545.454"/>
    <n v="2338000"/>
    <n v="18.829000000000001"/>
    <n v="19.632999999999999"/>
    <n v="3514142.1740000001"/>
    <n v="57.555"/>
    <n v="13.061999999999999"/>
    <n v="0"/>
    <n v="0"/>
    <n v="0"/>
    <n v="0"/>
    <n v="0"/>
    <n v="0"/>
    <n v="0"/>
    <n v="0"/>
    <n v="528"/>
    <n v="17899545.454"/>
    <n v="2338000"/>
    <n v="18.829000000000001"/>
    <n v="19.632999999999999"/>
    <n v="3514142.1740000001"/>
    <n v="57.555"/>
    <n v="13.061999999999999"/>
    <s v="'30-03-2020"/>
    <n v="5855819"/>
    <s v="GOLD"/>
  </r>
  <r>
    <x v="5"/>
    <s v="M7CS121"/>
    <s v="SPAR"/>
    <s v="S121"/>
    <s v="JBDTBK"/>
    <x v="35"/>
    <x v="36"/>
    <n v="21100000"/>
    <n v="0"/>
    <n v="21100000"/>
    <n v="338"/>
    <n v="8490227.2709999997"/>
    <n v="1191750"/>
    <n v="17.378"/>
    <n v="24.582999999999998"/>
    <n v="2087139.6410000001"/>
    <n v="40.238"/>
    <n v="14.037000000000001"/>
    <m/>
    <m/>
    <m/>
    <n v="0"/>
    <n v="0"/>
    <n v="0"/>
    <n v="0"/>
    <n v="0"/>
    <n v="338"/>
    <n v="8490227.2709999997"/>
    <n v="1191750"/>
    <n v="17.378"/>
    <n v="24.582999999999998"/>
    <n v="2087139.6410000001"/>
    <n v="40.238"/>
    <n v="14.037000000000001"/>
    <s v="'30-03-2020"/>
    <n v="3666758"/>
    <s v="GOLD"/>
  </r>
  <r>
    <x v="5"/>
    <s v="M7CS124"/>
    <s v="SPAR"/>
    <s v="S124"/>
    <s v="JBDTBK"/>
    <x v="36"/>
    <x v="37"/>
    <n v="20000000"/>
    <n v="0"/>
    <n v="20000000"/>
    <n v="329"/>
    <n v="13849409.093"/>
    <n v="1319150"/>
    <n v="16.762"/>
    <n v="22.113"/>
    <n v="3062486.9929999998"/>
    <n v="69.247"/>
    <n v="9.5250000000000004"/>
    <n v="14"/>
    <n v="454090.90899999999"/>
    <n v="0"/>
    <n v="0"/>
    <n v="6.2439999999999998"/>
    <n v="28353.609"/>
    <n v="0"/>
    <n v="0"/>
    <n v="343"/>
    <n v="14303500.002"/>
    <n v="1319150"/>
    <n v="16.762"/>
    <n v="21.609000000000002"/>
    <n v="3090840.602"/>
    <n v="71.518000000000001"/>
    <n v="9.2230000000000008"/>
    <s v="'31-03-2020"/>
    <n v="3352400"/>
    <s v="GOLD"/>
  </r>
  <r>
    <x v="5"/>
    <s v="M7CS125"/>
    <s v="SPAR"/>
    <s v="S125"/>
    <s v="JBDTBK"/>
    <x v="37"/>
    <x v="38"/>
    <n v="100000000"/>
    <n v="0"/>
    <n v="100000000"/>
    <n v="1533"/>
    <n v="70030499.989999995"/>
    <n v="6551450"/>
    <n v="16.143000000000001"/>
    <n v="22.373999999999999"/>
    <n v="15668632.210000001"/>
    <n v="70.03"/>
    <n v="9.3550000000000004"/>
    <n v="31"/>
    <n v="1334545.4539999999"/>
    <n v="0"/>
    <n v="0"/>
    <n v="22.36"/>
    <n v="298409.07400000002"/>
    <n v="0"/>
    <n v="0"/>
    <n v="1564"/>
    <n v="71365045.444000006"/>
    <n v="6551450"/>
    <n v="16.143000000000001"/>
    <n v="22.373999999999999"/>
    <n v="15967041.284"/>
    <n v="71.364999999999995"/>
    <n v="9.18"/>
    <s v="'31-03-2020"/>
    <n v="16143000"/>
    <s v="NORMAL"/>
  </r>
  <r>
    <x v="5"/>
    <s v="M7CS136"/>
    <s v="RAMAYANA"/>
    <s v="S136"/>
    <s v="JABAR"/>
    <x v="38"/>
    <x v="39"/>
    <n v="0"/>
    <n v="0"/>
    <n v="0"/>
    <n v="68"/>
    <n v="4084545.4539999999"/>
    <n v="1112000"/>
    <n v="0"/>
    <n v="36.807000000000002"/>
    <n v="1503380.3940000001"/>
    <n v="0"/>
    <n v="27.225000000000001"/>
    <m/>
    <m/>
    <m/>
    <n v="0"/>
    <n v="0"/>
    <n v="0"/>
    <n v="0"/>
    <n v="0"/>
    <n v="68"/>
    <n v="4084545.4539999999"/>
    <n v="1112000"/>
    <n v="0"/>
    <n v="36.807000000000002"/>
    <n v="1503380.3940000001"/>
    <n v="0"/>
    <n v="27.225000000000001"/>
    <s v="'30-03-2020"/>
    <n v="0"/>
    <e v="#N/A"/>
  </r>
  <r>
    <x v="5"/>
    <e v="#N/A"/>
    <e v="#N/A"/>
    <e v="#N/A"/>
    <e v="#N/A"/>
    <x v="0"/>
    <x v="40"/>
    <n v="2034000000"/>
    <n v="21000000"/>
    <n v="2055000000"/>
    <n v="31870"/>
    <n v="1344496272.7409999"/>
    <n v="165063300"/>
    <n v="17.026"/>
    <n v="21.077999999999999"/>
    <n v="283390524.16100001"/>
    <n v="66.100999999999999"/>
    <n v="12.276999999999999"/>
    <n v="124"/>
    <n v="6024090.9100000001"/>
    <n v="0"/>
    <n v="15.593999999999999"/>
    <n v="18.465"/>
    <n v="1112375.43"/>
    <n v="28.686"/>
    <n v="0"/>
    <n v="31994"/>
    <n v="1350520363.651"/>
    <n v="165063300"/>
    <n v="17.010999999999999"/>
    <n v="21.065999999999999"/>
    <n v="284502899.59100002"/>
    <n v="65.718999999999994"/>
    <n v="12.222"/>
    <m/>
    <n v="349576050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s v="M7CS046"/>
    <s v="RAMAYANA"/>
    <s v="S046"/>
    <s v="JABAR"/>
    <x v="39"/>
    <x v="42"/>
    <n v="20000000"/>
    <n v="0"/>
    <n v="20000000"/>
    <n v="277"/>
    <n v="12857181.819"/>
    <n v="1447600"/>
    <n v="17.922999999999998"/>
    <n v="17.306999999999999"/>
    <n v="2225165.2689999999"/>
    <n v="64.286000000000001"/>
    <n v="11.259"/>
    <m/>
    <m/>
    <m/>
    <n v="0"/>
    <n v="0"/>
    <n v="0"/>
    <n v="0"/>
    <n v="0"/>
    <n v="277"/>
    <n v="12857181.819"/>
    <n v="1447600"/>
    <n v="17.922999999999998"/>
    <n v="17.306999999999999"/>
    <n v="2225165.2689999999"/>
    <n v="64.286000000000001"/>
    <n v="11.259"/>
    <s v="'30-03-2020"/>
    <n v="3584599.9999999995"/>
    <s v="NORMAL"/>
  </r>
  <r>
    <x v="5"/>
    <s v="M7CS061"/>
    <s v="SPAR"/>
    <s v="S061"/>
    <s v="NTT"/>
    <x v="40"/>
    <x v="43"/>
    <n v="110000000"/>
    <n v="0"/>
    <n v="110000000"/>
    <n v="2528"/>
    <n v="116778718.17"/>
    <n v="24741430"/>
    <n v="19.791"/>
    <n v="21.986000000000001"/>
    <n v="25674793.989999998"/>
    <n v="106.16200000000001"/>
    <n v="21.187000000000001"/>
    <m/>
    <m/>
    <m/>
    <n v="0"/>
    <n v="0"/>
    <n v="0"/>
    <n v="0"/>
    <n v="0"/>
    <n v="2528"/>
    <n v="116778718.17"/>
    <n v="24741430"/>
    <n v="19.791"/>
    <n v="21.986000000000001"/>
    <n v="25674793.989999998"/>
    <n v="106.16200000000001"/>
    <n v="21.187000000000001"/>
    <s v="'31-03-2020"/>
    <n v="21770100"/>
    <s v="NORMAL"/>
  </r>
  <r>
    <x v="5"/>
    <s v="M7CS082"/>
    <s v="RAMAYANA"/>
    <s v="S082"/>
    <s v="BALI"/>
    <x v="41"/>
    <x v="44"/>
    <n v="72700000"/>
    <n v="18200000"/>
    <n v="90900000"/>
    <n v="1282"/>
    <n v="52294286.365000002"/>
    <n v="7032360"/>
    <n v="18.067"/>
    <n v="23.771999999999998"/>
    <n v="12431378.585000001"/>
    <n v="71.932000000000002"/>
    <n v="13.448"/>
    <n v="264"/>
    <n v="9647000"/>
    <n v="0"/>
    <n v="18.067"/>
    <n v="15"/>
    <n v="1447050"/>
    <n v="53.005000000000003"/>
    <n v="0"/>
    <n v="1546"/>
    <n v="61941286.365000002"/>
    <n v="7032360"/>
    <n v="18.067"/>
    <n v="22.405999999999999"/>
    <n v="13878428.585000001"/>
    <n v="68.141999999999996"/>
    <n v="11.353"/>
    <s v="'31-03-2020"/>
    <n v="16422903"/>
    <s v="NORMAL"/>
  </r>
  <r>
    <x v="5"/>
    <s v="M7CS083"/>
    <s v="RAMAYANA"/>
    <s v="S083"/>
    <s v="JATIM"/>
    <x v="42"/>
    <x v="45"/>
    <n v="90000000"/>
    <n v="0"/>
    <n v="90000000"/>
    <n v="1409"/>
    <n v="64351001.822999999"/>
    <n v="7646948"/>
    <n v="18.164000000000001"/>
    <n v="25.146999999999998"/>
    <n v="16182465.382999999"/>
    <n v="71.501000000000005"/>
    <n v="11.882999999999999"/>
    <m/>
    <m/>
    <m/>
    <n v="0"/>
    <n v="0"/>
    <n v="0"/>
    <n v="0"/>
    <n v="0"/>
    <n v="1409"/>
    <n v="64351001.822999999"/>
    <n v="7646948"/>
    <n v="18.164000000000001"/>
    <n v="25.146999999999998"/>
    <n v="16182465.382999999"/>
    <n v="71.501000000000005"/>
    <n v="11.882999999999999"/>
    <s v="'31-03-2020"/>
    <n v="16347600.000000002"/>
    <s v="NORMAL"/>
  </r>
  <r>
    <x v="5"/>
    <s v="M7CS097"/>
    <s v="RAMAYANA"/>
    <s v="S097"/>
    <s v="JABAR"/>
    <x v="43"/>
    <x v="46"/>
    <n v="20000000"/>
    <n v="0"/>
    <n v="20000000"/>
    <n v="306"/>
    <n v="13436499.993000001"/>
    <n v="1784350"/>
    <n v="17.042999999999999"/>
    <n v="18.898"/>
    <n v="2539195.443"/>
    <n v="67.182000000000002"/>
    <n v="13.28"/>
    <m/>
    <m/>
    <m/>
    <n v="0"/>
    <n v="0"/>
    <n v="0"/>
    <n v="0"/>
    <n v="0"/>
    <n v="306"/>
    <n v="13436499.993000001"/>
    <n v="1784350"/>
    <n v="17.042999999999999"/>
    <n v="18.898"/>
    <n v="2539195.443"/>
    <n v="67.182000000000002"/>
    <n v="13.28"/>
    <s v="'29-03-2020"/>
    <n v="3408600"/>
    <s v="NORMAL"/>
  </r>
  <r>
    <x v="5"/>
    <s v="M7CS099"/>
    <s v="SPAR"/>
    <s v="S099"/>
    <s v="JABAR"/>
    <x v="44"/>
    <x v="47"/>
    <n v="130000000"/>
    <n v="0"/>
    <n v="130000000"/>
    <n v="2348"/>
    <n v="86848518.179000005"/>
    <n v="7877675"/>
    <n v="15.71"/>
    <n v="26.041"/>
    <n v="22616643.659000002"/>
    <n v="66.807000000000002"/>
    <n v="9.0709999999999997"/>
    <n v="0"/>
    <n v="0"/>
    <n v="0"/>
    <n v="0"/>
    <n v="0"/>
    <n v="0"/>
    <n v="0"/>
    <n v="0"/>
    <n v="2348"/>
    <n v="86848518.179000005"/>
    <n v="7877675"/>
    <n v="15.71"/>
    <n v="26.041"/>
    <n v="22616643.659000002"/>
    <n v="66.807000000000002"/>
    <n v="9.0709999999999997"/>
    <s v="'31-03-2020"/>
    <n v="20423000"/>
    <s v="NORMAL"/>
  </r>
  <r>
    <x v="5"/>
    <s v="M7CS100"/>
    <s v="RAMAYANA"/>
    <s v="S100"/>
    <s v="JABAR"/>
    <x v="45"/>
    <x v="48"/>
    <n v="40000000"/>
    <n v="0"/>
    <n v="40000000"/>
    <n v="784"/>
    <n v="32809318.186999999"/>
    <n v="4957250"/>
    <n v="16.533999999999999"/>
    <n v="21.616"/>
    <n v="7092000.6969999997"/>
    <n v="82.022999999999996"/>
    <n v="15.109"/>
    <m/>
    <m/>
    <m/>
    <n v="0"/>
    <n v="0"/>
    <n v="0"/>
    <n v="0"/>
    <n v="0"/>
    <n v="784"/>
    <n v="32809318.186999999"/>
    <n v="4957250"/>
    <n v="16.533999999999999"/>
    <n v="21.616"/>
    <n v="7092000.6969999997"/>
    <n v="82.022999999999996"/>
    <n v="15.109"/>
    <s v="'30-03-2020"/>
    <n v="6613600"/>
    <s v="NORMAL"/>
  </r>
  <r>
    <x v="5"/>
    <s v="M7CS106"/>
    <s v="RAMAYANA"/>
    <s v="S106"/>
    <s v="JABAR"/>
    <x v="46"/>
    <x v="49"/>
    <n v="50000000"/>
    <n v="0"/>
    <n v="50000000"/>
    <n v="724"/>
    <n v="29093045.456999999"/>
    <n v="3440650"/>
    <n v="16.454000000000001"/>
    <n v="23.704000000000001"/>
    <n v="6896324.3969999999"/>
    <n v="58.186"/>
    <n v="11.826000000000001"/>
    <m/>
    <m/>
    <m/>
    <n v="0"/>
    <n v="0"/>
    <n v="0"/>
    <n v="0"/>
    <n v="0"/>
    <n v="724"/>
    <n v="29093045.456999999"/>
    <n v="3440650"/>
    <n v="16.454000000000001"/>
    <n v="23.704000000000001"/>
    <n v="6896324.3969999999"/>
    <n v="58.186"/>
    <n v="11.826000000000001"/>
    <s v="'31-03-2020"/>
    <n v="8227000"/>
    <s v="NORMAL"/>
  </r>
  <r>
    <x v="5"/>
    <s v="M7CS110"/>
    <s v="RAMAYANA"/>
    <s v="S110"/>
    <s v="JATENG"/>
    <x v="47"/>
    <x v="50"/>
    <n v="40000000"/>
    <n v="0"/>
    <n v="40000000"/>
    <n v="584"/>
    <n v="19067045.456999999"/>
    <n v="2848600"/>
    <n v="19.327999999999999"/>
    <n v="25.724"/>
    <n v="4904753.0769999996"/>
    <n v="47.667999999999999"/>
    <n v="14.94"/>
    <n v="0"/>
    <n v="0"/>
    <n v="0"/>
    <n v="0"/>
    <n v="0"/>
    <n v="0"/>
    <n v="0"/>
    <n v="0"/>
    <n v="584"/>
    <n v="19067045.456999999"/>
    <n v="2848600"/>
    <n v="19.327999999999999"/>
    <n v="25.724"/>
    <n v="4904753.0769999996"/>
    <n v="47.667999999999999"/>
    <n v="14.94"/>
    <s v="'30-03-2020"/>
    <n v="7731200"/>
    <s v="NORMAL"/>
  </r>
  <r>
    <x v="5"/>
    <s v="M7CS203"/>
    <s v="RAMAYANA"/>
    <s v="S203"/>
    <s v="JATENG"/>
    <x v="48"/>
    <x v="51"/>
    <n v="30000000"/>
    <n v="0"/>
    <n v="30000000"/>
    <n v="580"/>
    <n v="20849181.822000001"/>
    <n v="3141700"/>
    <n v="17.548999999999999"/>
    <n v="23.728000000000002"/>
    <n v="4947015.5719999997"/>
    <n v="69.497"/>
    <n v="15.069000000000001"/>
    <n v="0"/>
    <n v="0"/>
    <n v="0"/>
    <n v="0"/>
    <n v="0"/>
    <n v="0"/>
    <n v="0"/>
    <n v="0"/>
    <n v="580"/>
    <n v="20849181.822000001"/>
    <n v="3141700"/>
    <n v="17.548999999999999"/>
    <n v="23.728000000000002"/>
    <n v="4947015.5719999997"/>
    <n v="69.497"/>
    <n v="15.069000000000001"/>
    <s v="'30-03-2020"/>
    <n v="5264700"/>
    <s v="NORMAL"/>
  </r>
  <r>
    <x v="5"/>
    <s v="M7CS205"/>
    <s v="RAMAYANA"/>
    <s v="S205"/>
    <s v="JABAR"/>
    <x v="49"/>
    <x v="52"/>
    <n v="80000000"/>
    <n v="0"/>
    <n v="80000000"/>
    <n v="1632"/>
    <n v="57336863.636"/>
    <n v="6365450"/>
    <n v="16.280999999999999"/>
    <n v="22.181000000000001"/>
    <n v="12717679.216"/>
    <n v="71.671000000000006"/>
    <n v="11.102"/>
    <m/>
    <m/>
    <m/>
    <n v="0"/>
    <n v="0"/>
    <n v="0"/>
    <n v="0"/>
    <n v="0"/>
    <n v="1632"/>
    <n v="57336863.636"/>
    <n v="6365450"/>
    <n v="16.280999999999999"/>
    <n v="22.181000000000001"/>
    <n v="12717679.216"/>
    <n v="71.671000000000006"/>
    <n v="11.102"/>
    <s v="'31-03-2020"/>
    <n v="13024800"/>
    <s v="NORMAL"/>
  </r>
  <r>
    <x v="5"/>
    <s v="M7CS212"/>
    <s v="RAMAYANA"/>
    <s v="S212"/>
    <s v="JABAR"/>
    <x v="50"/>
    <x v="53"/>
    <n v="30000000"/>
    <n v="0"/>
    <n v="30000000"/>
    <n v="407"/>
    <n v="12756272.726"/>
    <n v="1268100"/>
    <n v="18.231999999999999"/>
    <n v="24.972000000000001"/>
    <n v="3185528.8659999999"/>
    <n v="42.521000000000001"/>
    <n v="9.9410000000000007"/>
    <n v="0"/>
    <n v="0"/>
    <n v="0"/>
    <n v="0"/>
    <n v="0"/>
    <n v="0"/>
    <n v="0"/>
    <n v="0"/>
    <n v="407"/>
    <n v="12756272.726"/>
    <n v="1268100"/>
    <n v="18.231999999999999"/>
    <n v="24.972000000000001"/>
    <n v="3185528.8659999999"/>
    <n v="42.521000000000001"/>
    <n v="9.9410000000000007"/>
    <s v="'30-03-2020"/>
    <n v="5469600"/>
    <s v="NORMAL"/>
  </r>
  <r>
    <x v="5"/>
    <s v="M7CS213"/>
    <s v="RAMAYANA"/>
    <s v="S213"/>
    <s v="JATIM"/>
    <x v="51"/>
    <x v="54"/>
    <n v="80000000"/>
    <n v="0"/>
    <n v="80000000"/>
    <n v="921"/>
    <n v="37387454.553999998"/>
    <n v="5830300"/>
    <n v="15.23"/>
    <n v="24.544"/>
    <n v="9176461.5140000004"/>
    <n v="46.734000000000002"/>
    <n v="15.593999999999999"/>
    <m/>
    <m/>
    <m/>
    <n v="0"/>
    <n v="0"/>
    <n v="0"/>
    <n v="0"/>
    <n v="0"/>
    <n v="921"/>
    <n v="37387454.553999998"/>
    <n v="5830300"/>
    <n v="15.23"/>
    <n v="24.544"/>
    <n v="9176461.5140000004"/>
    <n v="46.734000000000002"/>
    <n v="15.593999999999999"/>
    <s v="'31-03-2020"/>
    <n v="12184000"/>
    <s v="NORMAL"/>
  </r>
  <r>
    <x v="5"/>
    <s v="M7CS216"/>
    <s v="SPAR"/>
    <s v="S216"/>
    <s v="JATIM"/>
    <x v="52"/>
    <x v="55"/>
    <n v="30000000"/>
    <n v="0"/>
    <n v="30000000"/>
    <n v="544"/>
    <n v="16320522.734999999"/>
    <n v="1982825"/>
    <n v="18.824999999999999"/>
    <n v="28.32"/>
    <n v="4621951.5049999999"/>
    <n v="54.402000000000001"/>
    <n v="12.148999999999999"/>
    <n v="0"/>
    <n v="0"/>
    <n v="0"/>
    <n v="0"/>
    <n v="0"/>
    <n v="0"/>
    <n v="0"/>
    <n v="0"/>
    <n v="544"/>
    <n v="16320522.734999999"/>
    <n v="1982825"/>
    <n v="18.824999999999999"/>
    <n v="28.32"/>
    <n v="4621951.5049999999"/>
    <n v="54.402000000000001"/>
    <n v="12.148999999999999"/>
    <s v="'31-03-2020"/>
    <n v="5647500"/>
    <s v="NORMAL"/>
  </r>
  <r>
    <x v="5"/>
    <s v="M7CS220"/>
    <s v="RAMAYANA"/>
    <s v="S220"/>
    <s v="BALI"/>
    <x v="53"/>
    <x v="56"/>
    <n v="80000000"/>
    <n v="20000000"/>
    <n v="100000000"/>
    <n v="1353"/>
    <n v="58477545.464000002"/>
    <n v="6453600"/>
    <n v="17.193999999999999"/>
    <n v="23.047000000000001"/>
    <n v="13477102.063999999"/>
    <n v="73.096999999999994"/>
    <n v="11.036"/>
    <n v="249"/>
    <n v="9854363.6359999999"/>
    <n v="0"/>
    <n v="17.193999999999999"/>
    <n v="15"/>
    <n v="1478154.5460000001"/>
    <n v="49.271999999999998"/>
    <n v="0"/>
    <n v="1602"/>
    <n v="68331909.099999994"/>
    <n v="6453600"/>
    <n v="17.193999999999999"/>
    <n v="21.885999999999999"/>
    <n v="14955256.609999999"/>
    <n v="68.331999999999994"/>
    <n v="9.4440000000000008"/>
    <s v="'31-03-2020"/>
    <n v="17194000"/>
    <s v="NORMAL"/>
  </r>
  <r>
    <x v="5"/>
    <s v="M7CS221"/>
    <s v="RAMAYANA"/>
    <s v="S221"/>
    <s v="SUMATERA"/>
    <x v="54"/>
    <x v="57"/>
    <n v="30000000"/>
    <n v="0"/>
    <n v="30000000"/>
    <n v="678"/>
    <n v="24817500"/>
    <n v="3964800"/>
    <n v="23.015000000000001"/>
    <n v="25.393000000000001"/>
    <n v="6301903.7000000002"/>
    <n v="82.724999999999994"/>
    <n v="15.976000000000001"/>
    <m/>
    <m/>
    <m/>
    <n v="0"/>
    <n v="0"/>
    <n v="0"/>
    <n v="0"/>
    <n v="0"/>
    <n v="678"/>
    <n v="24817500"/>
    <n v="3964800"/>
    <n v="23.015000000000001"/>
    <n v="25.393000000000001"/>
    <n v="6301903.7000000002"/>
    <n v="82.724999999999994"/>
    <n v="15.976000000000001"/>
    <s v="'31-03-2020"/>
    <n v="6904500"/>
    <s v="NORMAL"/>
  </r>
  <r>
    <x v="5"/>
    <s v="M7CS223"/>
    <s v="RAMAYANA"/>
    <s v="S223"/>
    <s v="JATIM"/>
    <x v="55"/>
    <x v="58"/>
    <n v="20900000"/>
    <n v="0"/>
    <n v="20900000"/>
    <n v="438"/>
    <n v="14698840.911"/>
    <n v="1803525"/>
    <n v="18.068999999999999"/>
    <n v="25.192"/>
    <n v="3703002.1609999998"/>
    <n v="70.328999999999994"/>
    <n v="12.27"/>
    <m/>
    <m/>
    <m/>
    <n v="0"/>
    <n v="0"/>
    <n v="0"/>
    <n v="0"/>
    <n v="0"/>
    <n v="438"/>
    <n v="14698840.911"/>
    <n v="1803525"/>
    <n v="18.068999999999999"/>
    <n v="25.192"/>
    <n v="3703002.1609999998"/>
    <n v="70.328999999999994"/>
    <n v="12.27"/>
    <s v="'30-03-2020"/>
    <n v="3776421"/>
    <s v="NORMAL"/>
  </r>
  <r>
    <x v="5"/>
    <s v="M7CS226"/>
    <s v="RAMAYANA"/>
    <s v="S226"/>
    <s v="SUMATERA"/>
    <x v="56"/>
    <x v="59"/>
    <n v="40000000"/>
    <n v="0"/>
    <n v="40000000"/>
    <n v="780"/>
    <n v="33435754.535999998"/>
    <n v="6953860"/>
    <n v="18.552"/>
    <n v="20.617999999999999"/>
    <n v="6893924.8159999996"/>
    <n v="83.588999999999999"/>
    <n v="20.797999999999998"/>
    <n v="0"/>
    <n v="0"/>
    <n v="0"/>
    <n v="0"/>
    <n v="0"/>
    <n v="0"/>
    <n v="0"/>
    <n v="0"/>
    <n v="780"/>
    <n v="33435754.535999998"/>
    <n v="6953860"/>
    <n v="18.552"/>
    <n v="20.617999999999999"/>
    <n v="6893924.8159999996"/>
    <n v="83.588999999999999"/>
    <n v="20.797999999999998"/>
    <s v="'30-03-2020"/>
    <n v="7420800"/>
    <s v="NORMAL"/>
  </r>
  <r>
    <x v="5"/>
    <s v="M7CS227"/>
    <s v="SPAR"/>
    <s v="S227"/>
    <s v="JATIM"/>
    <x v="57"/>
    <x v="60"/>
    <n v="70000000"/>
    <n v="0"/>
    <n v="70000000"/>
    <n v="1031"/>
    <n v="38984795.464000002"/>
    <n v="5014425"/>
    <n v="16.890999999999998"/>
    <n v="22.273"/>
    <n v="8682972.3839999996"/>
    <n v="55.692999999999998"/>
    <n v="12.863"/>
    <m/>
    <m/>
    <m/>
    <n v="0"/>
    <n v="0"/>
    <n v="0"/>
    <n v="0"/>
    <n v="0"/>
    <n v="1031"/>
    <n v="38984795.464000002"/>
    <n v="5014425"/>
    <n v="16.890999999999998"/>
    <n v="22.273"/>
    <n v="8682972.3839999996"/>
    <n v="55.692999999999998"/>
    <n v="12.863"/>
    <s v="'31-03-2020"/>
    <n v="11823699.999999998"/>
    <s v="NORMAL"/>
  </r>
  <r>
    <x v="5"/>
    <s v="M7CS229"/>
    <s v="RAMAYANA"/>
    <s v="S229"/>
    <s v="BALI"/>
    <x v="58"/>
    <x v="61"/>
    <n v="17100000"/>
    <n v="0"/>
    <n v="17100000"/>
    <n v="261"/>
    <n v="10098636.370999999"/>
    <n v="1827450"/>
    <n v="18.056999999999999"/>
    <n v="21.344000000000001"/>
    <n v="2155459.9810000001"/>
    <n v="59.055999999999997"/>
    <n v="18.096"/>
    <m/>
    <m/>
    <m/>
    <n v="0"/>
    <n v="0"/>
    <n v="0"/>
    <n v="0"/>
    <n v="0"/>
    <n v="261"/>
    <n v="10098636.370999999"/>
    <n v="1827450"/>
    <n v="18.056999999999999"/>
    <n v="21.344000000000001"/>
    <n v="2155459.9810000001"/>
    <n v="59.055999999999997"/>
    <n v="18.096"/>
    <s v="'24-03-2020"/>
    <n v="3087747"/>
    <s v="NORMAL"/>
  </r>
  <r>
    <x v="5"/>
    <s v="M7CS230"/>
    <s v="RAMAYANA"/>
    <s v="S230"/>
    <s v="SUMATERA"/>
    <x v="59"/>
    <x v="62"/>
    <n v="60000000"/>
    <n v="0"/>
    <n v="60000000"/>
    <n v="1258"/>
    <n v="57284350"/>
    <n v="7717900"/>
    <n v="23.832999999999998"/>
    <n v="30.495999999999999"/>
    <n v="17469270.670000002"/>
    <n v="95.474000000000004"/>
    <n v="13.473000000000001"/>
    <m/>
    <m/>
    <m/>
    <n v="0"/>
    <n v="0"/>
    <n v="0"/>
    <n v="0"/>
    <n v="0"/>
    <n v="1258"/>
    <n v="57284350"/>
    <n v="7717900"/>
    <n v="23.832999999999998"/>
    <n v="30.495999999999999"/>
    <n v="17469270.670000002"/>
    <n v="95.474000000000004"/>
    <n v="13.473000000000001"/>
    <s v="'31-03-2020"/>
    <n v="14299800"/>
    <s v="NORMAL"/>
  </r>
  <r>
    <x v="5"/>
    <e v="#N/A"/>
    <e v="#N/A"/>
    <e v="#N/A"/>
    <e v="#N/A"/>
    <x v="0"/>
    <x v="40"/>
    <n v="1140700000"/>
    <n v="38200000"/>
    <n v="1178900000"/>
    <n v="20125"/>
    <n v="809983333.66900003"/>
    <n v="114100798"/>
    <n v="17.875"/>
    <n v="23.937999999999999"/>
    <n v="193894992.949"/>
    <n v="71.007999999999996"/>
    <n v="14.087"/>
    <n v="513"/>
    <n v="19501363.636"/>
    <n v="0"/>
    <n v="17.61"/>
    <n v="15"/>
    <n v="2925204.5460000001"/>
    <n v="51.051000000000002"/>
    <n v="0"/>
    <n v="20638"/>
    <n v="829484697.30499995"/>
    <n v="114100798"/>
    <n v="17.866"/>
    <n v="23.728000000000002"/>
    <n v="196820197.495"/>
    <n v="70.361000000000004"/>
    <n v="13.756"/>
    <m/>
    <n v="210622274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s v="M7CO041"/>
    <s v="SPAR"/>
    <s v="O041"/>
    <s v="SUMATERA"/>
    <x v="60"/>
    <x v="64"/>
    <n v="60000000"/>
    <n v="0"/>
    <n v="60000000"/>
    <n v="1047"/>
    <n v="40906536.347999997"/>
    <n v="5365530"/>
    <n v="21.056000000000001"/>
    <n v="28.001999999999999"/>
    <n v="11454805.528000001"/>
    <n v="68.177999999999997"/>
    <n v="13.117000000000001"/>
    <n v="0"/>
    <n v="0"/>
    <n v="0"/>
    <n v="0"/>
    <n v="0"/>
    <n v="0"/>
    <n v="0"/>
    <n v="0"/>
    <n v="1047"/>
    <n v="40906536.347999997"/>
    <n v="5365530"/>
    <n v="21.056000000000001"/>
    <n v="28.001999999999999"/>
    <n v="11454805.528000001"/>
    <n v="68.177999999999997"/>
    <n v="13.117000000000001"/>
    <s v="'31-03-2020"/>
    <n v="12633600"/>
    <s v="NORMAL"/>
  </r>
  <r>
    <x v="5"/>
    <s v="M7CRS66"/>
    <s v="SPAR"/>
    <s v="RS66"/>
    <s v="SUMATERA"/>
    <x v="61"/>
    <x v="65"/>
    <n v="140000000"/>
    <n v="0"/>
    <n v="140000000"/>
    <n v="2100"/>
    <n v="86213618.170000002"/>
    <n v="10660450"/>
    <n v="25.332000000000001"/>
    <n v="26.829000000000001"/>
    <n v="23130676.850000001"/>
    <n v="61.581000000000003"/>
    <n v="12.365"/>
    <m/>
    <m/>
    <m/>
    <n v="0"/>
    <n v="0"/>
    <n v="0"/>
    <n v="0"/>
    <n v="0"/>
    <n v="2100"/>
    <n v="86213618.170000002"/>
    <n v="10660450"/>
    <n v="25.332000000000001"/>
    <n v="26.829000000000001"/>
    <n v="23130676.850000001"/>
    <n v="61.581000000000003"/>
    <n v="12.365"/>
    <s v="'31-03-2020"/>
    <n v="35464800"/>
    <s v="NORMAL"/>
  </r>
  <r>
    <x v="5"/>
    <s v="M7CRS91"/>
    <s v="RAMAYANA"/>
    <s v="RS91"/>
    <s v="PAPUA"/>
    <x v="62"/>
    <x v="66"/>
    <n v="130000000"/>
    <n v="10000000"/>
    <n v="140000000"/>
    <n v="2807"/>
    <n v="147751409.09400001"/>
    <n v="33401750"/>
    <n v="25.661000000000001"/>
    <n v="31.303000000000001"/>
    <n v="46251008.333999999"/>
    <n v="113.655"/>
    <n v="22.606999999999999"/>
    <n v="0"/>
    <n v="0"/>
    <n v="0"/>
    <n v="16.373999999999999"/>
    <n v="0"/>
    <n v="0"/>
    <n v="0"/>
    <n v="0"/>
    <n v="2807"/>
    <n v="147751409.09400001"/>
    <n v="33401750"/>
    <n v="24.998000000000001"/>
    <n v="31.303000000000001"/>
    <n v="46251008.333999999"/>
    <n v="105.53700000000001"/>
    <n v="22.606999999999999"/>
    <s v="'31-03-2020"/>
    <n v="34997200"/>
    <s v="NORMAL"/>
  </r>
  <r>
    <x v="5"/>
    <s v="M7CRS94"/>
    <s v="SPAR"/>
    <s v="RS94"/>
    <s v="KALIMANTAN"/>
    <x v="63"/>
    <x v="67"/>
    <n v="50000000"/>
    <n v="0"/>
    <n v="50000000"/>
    <n v="873"/>
    <n v="32032272.721000001"/>
    <n v="5008150"/>
    <n v="26.933"/>
    <n v="32.904000000000003"/>
    <n v="10539969.241"/>
    <n v="64.064999999999998"/>
    <n v="15.635"/>
    <n v="11"/>
    <n v="537727.27300000004"/>
    <n v="0"/>
    <n v="0"/>
    <n v="5.4349999999999996"/>
    <n v="29227.262999999999"/>
    <n v="0"/>
    <n v="0"/>
    <n v="884"/>
    <n v="32569999.993999999"/>
    <n v="5008150"/>
    <n v="26.933"/>
    <n v="32.451000000000001"/>
    <n v="10569196.504000001"/>
    <n v="65.14"/>
    <n v="15.377000000000001"/>
    <s v="'31-03-2020"/>
    <n v="13466500"/>
    <s v="NORMAL"/>
  </r>
  <r>
    <x v="5"/>
    <s v="M7CS045"/>
    <s v="RAMAYANA"/>
    <s v="S045"/>
    <s v="SUMATERA"/>
    <x v="64"/>
    <x v="68"/>
    <n v="40000000"/>
    <n v="0"/>
    <n v="40000000"/>
    <n v="602"/>
    <n v="21168819.078000002"/>
    <n v="3737989"/>
    <n v="23.416"/>
    <n v="24.65"/>
    <n v="5218120.9380000001"/>
    <n v="52.921999999999997"/>
    <n v="17.658000000000001"/>
    <n v="0"/>
    <n v="0"/>
    <n v="0"/>
    <n v="0"/>
    <n v="0"/>
    <n v="0"/>
    <n v="0"/>
    <n v="0"/>
    <n v="602"/>
    <n v="21168819.078000002"/>
    <n v="3737989"/>
    <n v="23.416"/>
    <n v="24.65"/>
    <n v="5218120.9380000001"/>
    <n v="52.921999999999997"/>
    <n v="17.658000000000001"/>
    <s v="'31-03-2020"/>
    <n v="9366400"/>
    <s v="NORMAL"/>
  </r>
  <r>
    <x v="5"/>
    <s v="M7CS048"/>
    <s v="RAMAYANA"/>
    <s v="S048"/>
    <s v="SUMATERA"/>
    <x v="65"/>
    <x v="69"/>
    <n v="30000000"/>
    <n v="0"/>
    <n v="30000000"/>
    <n v="410"/>
    <n v="15139227.277000001"/>
    <n v="2492200"/>
    <n v="19.425000000000001"/>
    <n v="21.91"/>
    <n v="3317045.0070000002"/>
    <n v="50.463999999999999"/>
    <n v="16.462"/>
    <n v="0"/>
    <n v="0"/>
    <n v="0"/>
    <n v="0"/>
    <n v="0"/>
    <n v="0"/>
    <n v="0"/>
    <n v="0"/>
    <n v="410"/>
    <n v="15139227.277000001"/>
    <n v="2492200"/>
    <n v="19.425000000000001"/>
    <n v="21.91"/>
    <n v="3317045.0070000002"/>
    <n v="50.463999999999999"/>
    <n v="16.462"/>
    <s v="'30-03-2020"/>
    <n v="5827500"/>
    <s v="NORMAL"/>
  </r>
  <r>
    <x v="5"/>
    <s v="M7CS051"/>
    <s v="RAMAYANA"/>
    <s v="S051"/>
    <s v="KALIMANTAN"/>
    <x v="66"/>
    <x v="70"/>
    <n v="50000000"/>
    <n v="0"/>
    <n v="50000000"/>
    <n v="1057"/>
    <n v="38047076.365000002"/>
    <n v="4637816"/>
    <n v="24.24"/>
    <n v="34.055999999999997"/>
    <n v="12957340.785"/>
    <n v="76.093999999999994"/>
    <n v="12.19"/>
    <m/>
    <m/>
    <m/>
    <n v="0"/>
    <n v="0"/>
    <n v="0"/>
    <n v="0"/>
    <n v="0"/>
    <n v="1057"/>
    <n v="38047076.365000002"/>
    <n v="4637816"/>
    <n v="24.24"/>
    <n v="34.055999999999997"/>
    <n v="12957340.785"/>
    <n v="76.093999999999994"/>
    <n v="12.19"/>
    <s v="'31-03-2020"/>
    <n v="12120000"/>
    <s v="NORMAL"/>
  </r>
  <r>
    <x v="5"/>
    <s v="M7CS052"/>
    <s v="RAMAYANA"/>
    <s v="S052"/>
    <s v="BANGKA"/>
    <x v="67"/>
    <x v="71"/>
    <n v="40000000"/>
    <n v="0"/>
    <n v="40000000"/>
    <n v="897"/>
    <n v="24747363.634"/>
    <n v="3235300"/>
    <n v="20.411999999999999"/>
    <n v="30.024000000000001"/>
    <n v="7430058.034"/>
    <n v="61.868000000000002"/>
    <n v="13.073"/>
    <m/>
    <m/>
    <m/>
    <n v="0"/>
    <n v="0"/>
    <n v="0"/>
    <n v="0"/>
    <n v="0"/>
    <n v="897"/>
    <n v="24747363.634"/>
    <n v="3235300"/>
    <n v="20.411999999999999"/>
    <n v="30.024000000000001"/>
    <n v="7430058.034"/>
    <n v="61.868000000000002"/>
    <n v="13.073"/>
    <s v="'31-03-2020"/>
    <n v="8164800"/>
    <s v="NORMAL"/>
  </r>
  <r>
    <x v="5"/>
    <s v="M7CS055"/>
    <s v="RAMAYANA"/>
    <s v="S055"/>
    <s v="KALIMANTAN"/>
    <x v="68"/>
    <x v="72"/>
    <n v="40000000"/>
    <n v="10000000"/>
    <n v="50000000"/>
    <n v="646"/>
    <n v="26399022.723000001"/>
    <n v="4793975"/>
    <n v="31.035"/>
    <n v="32.043999999999997"/>
    <n v="8459183.8430000003"/>
    <n v="65.998000000000005"/>
    <n v="18.16"/>
    <n v="43"/>
    <n v="2598636.3650000002"/>
    <n v="0"/>
    <n v="19.303999999999998"/>
    <n v="6.1520000000000001"/>
    <n v="159872.715"/>
    <n v="25.986000000000001"/>
    <n v="0"/>
    <n v="689"/>
    <n v="28997659.088"/>
    <n v="4793975"/>
    <n v="28.689"/>
    <n v="29.722999999999999"/>
    <n v="8619056.5580000002"/>
    <n v="57.994999999999997"/>
    <n v="16.532"/>
    <s v="'29-03-2020"/>
    <n v="14344500"/>
    <s v="NORMAL"/>
  </r>
  <r>
    <x v="5"/>
    <s v="M7CS058"/>
    <s v="RAMAYANA"/>
    <s v="S058"/>
    <s v="SUMATERA"/>
    <x v="69"/>
    <x v="73"/>
    <n v="31600000"/>
    <n v="0"/>
    <n v="31600000"/>
    <n v="444"/>
    <n v="19311713.625999998"/>
    <n v="7491515"/>
    <n v="17.902999999999999"/>
    <n v="13.279"/>
    <n v="2564395.1460000002"/>
    <n v="61.113"/>
    <n v="38.792999999999999"/>
    <n v="1"/>
    <n v="95454.544999999998"/>
    <n v="0"/>
    <n v="0"/>
    <n v="6.38"/>
    <n v="6089.9949999999999"/>
    <n v="0"/>
    <n v="0"/>
    <n v="445"/>
    <n v="19407168.171"/>
    <n v="7491515"/>
    <n v="17.902999999999999"/>
    <n v="13.244999999999999"/>
    <n v="2570485.1409999998"/>
    <n v="61.414999999999999"/>
    <n v="38.601999999999997"/>
    <s v="'30-03-2020"/>
    <n v="5657348"/>
    <s v="NORMAL"/>
  </r>
  <r>
    <x v="5"/>
    <s v="M7CS060"/>
    <s v="RAMAYANA"/>
    <s v="S060"/>
    <s v="KALIMANTAN"/>
    <x v="70"/>
    <x v="74"/>
    <n v="65200000"/>
    <n v="0"/>
    <n v="65200000"/>
    <n v="1298"/>
    <n v="52635299.994000003"/>
    <n v="8256520"/>
    <n v="23.652999999999999"/>
    <n v="31.007000000000001"/>
    <n v="16320483.004000001"/>
    <n v="80.728999999999999"/>
    <n v="15.686"/>
    <n v="0"/>
    <n v="0"/>
    <n v="0"/>
    <n v="0"/>
    <n v="0"/>
    <n v="0"/>
    <n v="0"/>
    <n v="0"/>
    <n v="1298"/>
    <n v="52635299.994000003"/>
    <n v="8256520"/>
    <n v="23.652999999999999"/>
    <n v="31.007000000000001"/>
    <n v="16320483.004000001"/>
    <n v="80.728999999999999"/>
    <n v="15.686"/>
    <s v="'31-03-2020"/>
    <n v="15421756"/>
    <s v="NORMAL"/>
  </r>
  <r>
    <x v="5"/>
    <s v="M7CS062"/>
    <s v="RAMAYANA"/>
    <s v="S062"/>
    <s v="SUMATERA"/>
    <x v="71"/>
    <x v="75"/>
    <n v="30000000"/>
    <n v="0"/>
    <n v="30000000"/>
    <n v="500"/>
    <n v="17321999.993999999"/>
    <n v="2775230"/>
    <n v="17.613"/>
    <n v="25.815999999999999"/>
    <n v="4471836.1940000001"/>
    <n v="57.74"/>
    <n v="16.021000000000001"/>
    <m/>
    <m/>
    <m/>
    <n v="0"/>
    <n v="0"/>
    <n v="0"/>
    <n v="0"/>
    <n v="0"/>
    <n v="500"/>
    <n v="17321999.993999999"/>
    <n v="2775230"/>
    <n v="17.613"/>
    <n v="25.815999999999999"/>
    <n v="4471836.1940000001"/>
    <n v="57.74"/>
    <n v="16.021000000000001"/>
    <s v="'30-03-2020"/>
    <n v="5283900"/>
    <s v="NORMAL"/>
  </r>
  <r>
    <x v="5"/>
    <s v="M7CS063"/>
    <s v="RAMAYANA"/>
    <s v="S063"/>
    <s v="KALIMANTAN"/>
    <x v="72"/>
    <x v="76"/>
    <n v="20000000"/>
    <n v="0"/>
    <n v="20000000"/>
    <n v="448"/>
    <n v="16744250.003"/>
    <n v="4756225"/>
    <n v="18.364999999999998"/>
    <n v="24.071000000000002"/>
    <n v="4030425.773"/>
    <n v="83.721000000000004"/>
    <n v="28.405000000000001"/>
    <m/>
    <m/>
    <m/>
    <n v="0"/>
    <n v="0"/>
    <n v="0"/>
    <n v="0"/>
    <n v="0"/>
    <n v="448"/>
    <n v="16744250.003"/>
    <n v="4756225"/>
    <n v="18.364999999999998"/>
    <n v="24.071000000000002"/>
    <n v="4030425.773"/>
    <n v="83.721000000000004"/>
    <n v="28.405000000000001"/>
    <s v="'31-03-2020"/>
    <n v="3672999.9999999995"/>
    <s v="NORMAL"/>
  </r>
  <r>
    <x v="5"/>
    <s v="M7CS077"/>
    <s v="RAMAYANA"/>
    <s v="S077"/>
    <s v="SUMATERA"/>
    <x v="73"/>
    <x v="77"/>
    <n v="20000000"/>
    <n v="0"/>
    <n v="20000000"/>
    <n v="437"/>
    <n v="15381659.084000001"/>
    <n v="2139975"/>
    <n v="25.268999999999998"/>
    <n v="30.120999999999999"/>
    <n v="4633139.9840000002"/>
    <n v="76.908000000000001"/>
    <n v="13.913"/>
    <n v="2"/>
    <n v="95454.544999999998"/>
    <n v="0"/>
    <n v="0"/>
    <n v="5.141"/>
    <n v="4907.2749999999996"/>
    <n v="0"/>
    <n v="0"/>
    <n v="439"/>
    <n v="15477113.629000001"/>
    <n v="2139975"/>
    <n v="25.268999999999998"/>
    <n v="29.966999999999999"/>
    <n v="4638047.2589999996"/>
    <n v="77.385999999999996"/>
    <n v="13.827"/>
    <s v="'29-03-2020"/>
    <n v="5053799.9999999991"/>
    <s v="NORMAL"/>
  </r>
  <r>
    <x v="5"/>
    <s v="M7CS079"/>
    <s v="SPAR"/>
    <s v="S079"/>
    <s v="SULAWESI"/>
    <x v="74"/>
    <x v="78"/>
    <n v="70000000"/>
    <n v="10000000"/>
    <n v="80000000"/>
    <n v="967"/>
    <n v="34266936.357000001"/>
    <n v="4216770"/>
    <n v="27.245000000000001"/>
    <n v="32.869999999999997"/>
    <n v="11263689.987"/>
    <n v="48.953000000000003"/>
    <n v="12.305999999999999"/>
    <n v="30"/>
    <n v="1109545.4539999999"/>
    <n v="0"/>
    <n v="17.731000000000002"/>
    <n v="5.8920000000000003"/>
    <n v="65369.974000000002"/>
    <n v="11.095000000000001"/>
    <n v="0"/>
    <n v="997"/>
    <n v="35376481.810999997"/>
    <n v="4216770"/>
    <n v="26.056000000000001"/>
    <n v="32.024000000000001"/>
    <n v="11329059.960999999"/>
    <n v="44.220999999999997"/>
    <n v="11.92"/>
    <s v="'28-03-2020"/>
    <n v="20844800"/>
    <s v="NORMAL"/>
  </r>
  <r>
    <x v="5"/>
    <s v="M7CS080"/>
    <s v="RAMAYANA"/>
    <s v="S080"/>
    <s v="SUMATERA"/>
    <x v="75"/>
    <x v="79"/>
    <n v="20000000"/>
    <n v="0"/>
    <n v="20000000"/>
    <n v="539"/>
    <n v="18051318.173999999"/>
    <n v="2712850"/>
    <n v="22.902999999999999"/>
    <n v="30.6"/>
    <n v="5523634.1840000004"/>
    <n v="90.257000000000005"/>
    <n v="15.029"/>
    <m/>
    <m/>
    <m/>
    <n v="0"/>
    <n v="0"/>
    <n v="0"/>
    <n v="0"/>
    <n v="0"/>
    <n v="539"/>
    <n v="18051318.173999999"/>
    <n v="2712850"/>
    <n v="22.902999999999999"/>
    <n v="30.6"/>
    <n v="5523634.1840000004"/>
    <n v="90.257000000000005"/>
    <n v="15.029"/>
    <s v="'31-03-2020"/>
    <n v="4580600"/>
    <s v="NORMAL"/>
  </r>
  <r>
    <x v="5"/>
    <s v="M7CS081"/>
    <s v="RAMAYANA"/>
    <s v="S081"/>
    <s v="KALIMANTAN"/>
    <x v="76"/>
    <x v="80"/>
    <n v="70000000"/>
    <n v="0"/>
    <n v="70000000"/>
    <n v="1317"/>
    <n v="50117727.270999998"/>
    <n v="4994900"/>
    <n v="30.948"/>
    <n v="34.899000000000001"/>
    <n v="17490503.271000002"/>
    <n v="71.596999999999994"/>
    <n v="9.9659999999999993"/>
    <n v="0"/>
    <n v="0"/>
    <n v="0"/>
    <n v="0"/>
    <n v="0"/>
    <n v="0"/>
    <n v="0"/>
    <n v="0"/>
    <n v="1317"/>
    <n v="50117727.270999998"/>
    <n v="4994900"/>
    <n v="30.948"/>
    <n v="34.899000000000001"/>
    <n v="17490503.271000002"/>
    <n v="71.596999999999994"/>
    <n v="9.9659999999999993"/>
    <s v="'31-03-2020"/>
    <n v="21663600"/>
    <s v="NORMAL"/>
  </r>
  <r>
    <x v="5"/>
    <s v="M7CS086"/>
    <s v="RAMAYANA"/>
    <s v="S086"/>
    <s v="SUMATERA"/>
    <x v="77"/>
    <x v="81"/>
    <n v="20000000"/>
    <n v="0"/>
    <n v="20000000"/>
    <n v="499"/>
    <n v="18635436.355999999"/>
    <n v="3183750"/>
    <n v="19.867999999999999"/>
    <n v="27.004000000000001"/>
    <n v="5032258.0659999996"/>
    <n v="93.177000000000007"/>
    <n v="17.084"/>
    <n v="2"/>
    <n v="119545.454"/>
    <n v="0"/>
    <n v="0"/>
    <n v="6.0839999999999996"/>
    <n v="7272.7240000000002"/>
    <n v="0"/>
    <n v="0"/>
    <n v="501"/>
    <n v="18754981.809999999"/>
    <n v="3183750"/>
    <n v="19.867999999999999"/>
    <n v="26.87"/>
    <n v="5039530.79"/>
    <n v="93.775000000000006"/>
    <n v="16.975000000000001"/>
    <s v="'30-03-2020"/>
    <n v="3973600"/>
    <s v="NORMAL"/>
  </r>
  <r>
    <x v="5"/>
    <s v="M7CS088"/>
    <s v="RAMAYANA"/>
    <s v="S088"/>
    <s v="SUMATERA"/>
    <x v="78"/>
    <x v="82"/>
    <n v="10000000"/>
    <n v="0"/>
    <n v="10000000"/>
    <n v="331"/>
    <n v="12892835.453"/>
    <n v="8134581"/>
    <n v="17.521999999999998"/>
    <n v="-1.002"/>
    <n v="-129184.04700000001"/>
    <n v="128.928"/>
    <n v="63.094000000000001"/>
    <n v="2"/>
    <n v="143181.818"/>
    <n v="0"/>
    <n v="0"/>
    <n v="5.9669999999999996"/>
    <n v="8543.6280000000006"/>
    <n v="0"/>
    <n v="0"/>
    <n v="333"/>
    <n v="13036017.271"/>
    <n v="8134581"/>
    <n v="17.521999999999998"/>
    <n v="-0.92500000000000004"/>
    <n v="-120640.41899999999"/>
    <n v="130.36000000000001"/>
    <n v="62.401000000000003"/>
    <s v="'26-03-2020"/>
    <n v="1752199.9999999998"/>
    <s v="NORMAL"/>
  </r>
  <r>
    <x v="5"/>
    <s v="M7CS089"/>
    <s v="RAMAYANA"/>
    <s v="S089"/>
    <s v="SUMATERA"/>
    <x v="79"/>
    <x v="83"/>
    <n v="20900000"/>
    <n v="0"/>
    <n v="20900000"/>
    <n v="403"/>
    <n v="12175590.905999999"/>
    <n v="1691180"/>
    <n v="23.783000000000001"/>
    <n v="31.251999999999999"/>
    <n v="3805163.676"/>
    <n v="58.256"/>
    <n v="13.89"/>
    <n v="0"/>
    <n v="0"/>
    <n v="0"/>
    <n v="0"/>
    <n v="0"/>
    <n v="0"/>
    <n v="0"/>
    <n v="0"/>
    <n v="403"/>
    <n v="12175590.905999999"/>
    <n v="1691180"/>
    <n v="23.783000000000001"/>
    <n v="31.251999999999999"/>
    <n v="3805163.676"/>
    <n v="58.256"/>
    <n v="13.89"/>
    <s v="'30-03-2020"/>
    <n v="4970647"/>
    <s v="NORMAL"/>
  </r>
  <r>
    <x v="5"/>
    <s v="M7CS090"/>
    <s v="RAMAYANA"/>
    <s v="S090"/>
    <s v="SUMATERA"/>
    <x v="80"/>
    <x v="84"/>
    <n v="20000000"/>
    <n v="0"/>
    <n v="20000000"/>
    <n v="410"/>
    <n v="13647068.173"/>
    <n v="1678225"/>
    <n v="22.76"/>
    <n v="28.391999999999999"/>
    <n v="3874646.7230000002"/>
    <n v="68.234999999999999"/>
    <n v="12.297000000000001"/>
    <m/>
    <m/>
    <m/>
    <n v="0"/>
    <n v="0"/>
    <n v="0"/>
    <n v="0"/>
    <n v="0"/>
    <n v="410"/>
    <n v="13647068.173"/>
    <n v="1678225"/>
    <n v="22.76"/>
    <n v="28.391999999999999"/>
    <n v="3874646.7230000002"/>
    <n v="68.234999999999999"/>
    <n v="12.297000000000001"/>
    <s v="'26-03-2020"/>
    <n v="4552000.0000000009"/>
    <s v="NORMAL"/>
  </r>
  <r>
    <x v="5"/>
    <s v="M7CS101"/>
    <s v="RAMAYANA"/>
    <s v="S101"/>
    <s v="SUMATERA"/>
    <x v="81"/>
    <x v="85"/>
    <n v="50000000"/>
    <n v="0"/>
    <n v="50000000"/>
    <n v="815"/>
    <n v="39020068.189000003"/>
    <n v="6294275"/>
    <n v="16.024000000000001"/>
    <n v="19.102"/>
    <n v="7453595.8190000001"/>
    <n v="78.040000000000006"/>
    <n v="16.131"/>
    <n v="1"/>
    <n v="28181.817999999999"/>
    <n v="0"/>
    <n v="0"/>
    <n v="4.7610000000000001"/>
    <n v="1341.818"/>
    <n v="0"/>
    <n v="0"/>
    <n v="816"/>
    <n v="39048250.006999999"/>
    <n v="6294275"/>
    <n v="16.024000000000001"/>
    <n v="19.091999999999999"/>
    <n v="7454937.6370000001"/>
    <n v="78.096999999999994"/>
    <n v="16.119"/>
    <s v="'31-03-2020"/>
    <n v="8012000"/>
    <s v="NORMAL"/>
  </r>
  <r>
    <x v="5"/>
    <s v="M7CS103"/>
    <s v="RAMAYANA"/>
    <s v="S103"/>
    <s v="PAPUA"/>
    <x v="82"/>
    <x v="86"/>
    <n v="170000000"/>
    <n v="20000000"/>
    <n v="190000000"/>
    <n v="2753"/>
    <n v="153260727.26899999"/>
    <n v="34931400"/>
    <n v="27.207999999999998"/>
    <n v="32.488999999999997"/>
    <n v="49792575.509000003"/>
    <n v="90.153000000000006"/>
    <n v="22.792000000000002"/>
    <n v="20"/>
    <n v="1072272.7279999999"/>
    <n v="0"/>
    <n v="17.916"/>
    <n v="5.3659999999999997"/>
    <n v="57534.527999999998"/>
    <n v="5.3609999999999998"/>
    <n v="0"/>
    <n v="2773"/>
    <n v="154332999.99700001"/>
    <n v="34931400"/>
    <n v="26.23"/>
    <n v="32.299999999999997"/>
    <n v="49850110.037"/>
    <n v="81.227999999999994"/>
    <n v="22.634"/>
    <s v="'31-03-2020"/>
    <n v="49837000"/>
    <s v="NORMAL"/>
  </r>
  <r>
    <x v="5"/>
    <e v="#N/A"/>
    <e v="#N/A"/>
    <e v="#N/A"/>
    <e v="#N/A"/>
    <x v="0"/>
    <x v="40"/>
    <n v="1197700000"/>
    <n v="50000000"/>
    <n v="1247700000"/>
    <n v="21600"/>
    <n v="905867976.25899994"/>
    <n v="166590556"/>
    <n v="24.442"/>
    <n v="29.241"/>
    <n v="264885371.84900001"/>
    <n v="75.634"/>
    <n v="18.39"/>
    <n v="112"/>
    <n v="5800000"/>
    <n v="0"/>
    <n v="17.847999999999999"/>
    <n v="5.8650000000000002"/>
    <n v="340159.92"/>
    <n v="11.6"/>
    <n v="0"/>
    <n v="21712"/>
    <n v="911667976.25899899"/>
    <n v="166590556"/>
    <n v="24.177"/>
    <n v="29.091999999999999"/>
    <n v="265225531.76899999"/>
    <n v="73.067999999999998"/>
    <n v="18.273"/>
    <m/>
    <n v="301656429"/>
    <e v="#N/A"/>
  </r>
  <r>
    <x v="5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5"/>
    <e v="#N/A"/>
    <e v="#N/A"/>
    <e v="#N/A"/>
    <e v="#N/A"/>
    <x v="0"/>
    <x v="87"/>
    <n v="4372400000"/>
    <n v="109200000"/>
    <n v="4481600000"/>
    <n v="73595"/>
    <n v="3060347582.6689901"/>
    <n v="445754654"/>
    <n v="19.279"/>
    <n v="24.251000000000001"/>
    <n v="742170888.95899999"/>
    <n v="69.992000000000004"/>
    <n v="14.565"/>
    <n v="749"/>
    <n v="31325454.546"/>
    <n v="0"/>
    <n v="17.331"/>
    <n v="13.975"/>
    <n v="4377739.8959999997"/>
    <n v="28.686"/>
    <n v="0"/>
    <n v="74344"/>
    <n v="3091673037.2149901"/>
    <n v="445754654"/>
    <n v="19.231000000000002"/>
    <n v="24.146999999999998"/>
    <n v="746548628.85500002"/>
    <n v="68.986000000000004"/>
    <n v="14.417999999999999"/>
    <m/>
    <n v="861856496"/>
    <e v="#N/A"/>
  </r>
  <r>
    <x v="5"/>
    <e v="#N/A"/>
    <e v="#N/A"/>
    <e v="#N/A"/>
    <e v="#N/A"/>
    <x v="0"/>
    <x v="88"/>
    <n v="4372400000"/>
    <n v="109200000"/>
    <n v="4481600000"/>
    <n v="73595"/>
    <n v="3060347582.6690001"/>
    <n v="445754654"/>
    <n v="19.278584107355201"/>
    <n v="24.251195947871199"/>
    <n v="742170888.95899999"/>
    <n v="69.992397371443602"/>
    <n v="14.5654910744238"/>
    <n v="749"/>
    <n v="31325454.546"/>
    <n v="0"/>
    <n v="17.3313504304029"/>
    <n v="13.975024335469699"/>
    <n v="4377739.8959999997"/>
    <n v="28.686313686813101"/>
    <n v="0"/>
    <n v="74344"/>
    <n v="3091673037.2150002"/>
    <n v="445754654"/>
    <n v="19.2311372317922"/>
    <n v="24.1470757052465"/>
    <n v="746548628.85500002"/>
    <n v="68.985921037464294"/>
    <n v="14.4179105822114"/>
    <m/>
    <n v="861862646.17999923"/>
    <e v="#N/A"/>
  </r>
  <r>
    <x v="5"/>
    <e v="#N/A"/>
    <e v="#N/A"/>
    <e v="#N/A"/>
    <e v="#N/A"/>
    <x v="0"/>
    <x v="89"/>
    <m/>
    <s v="Last Sales 202004 :   ----  m.akhlis -- 01-Apr-2020 09:19:13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92"/>
    <s v="  :  "/>
    <s v="081 (BEAUTY,HOME CARE AND CLEANING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s v="M8A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s v="M8ARS67"/>
    <s v="SPAR"/>
    <s v="RS67"/>
    <s v="JABAR"/>
    <x v="1"/>
    <x v="2"/>
    <n v="960000000"/>
    <n v="0"/>
    <n v="960000000"/>
    <n v="31346"/>
    <n v="490310880.014"/>
    <n v="31503932"/>
    <n v="10.506"/>
    <n v="13.741"/>
    <n v="67373852.263999999"/>
    <n v="51.073999999999998"/>
    <n v="6.4249999999999998"/>
    <m/>
    <m/>
    <m/>
    <n v="0"/>
    <n v="0"/>
    <n v="0"/>
    <n v="0"/>
    <n v="0"/>
    <n v="31346"/>
    <n v="490310880.014"/>
    <n v="31503932"/>
    <n v="10.506"/>
    <n v="13.741"/>
    <n v="67373852.263999999"/>
    <n v="51.073999999999998"/>
    <n v="6.4249999999999998"/>
    <s v="'27-03-2020"/>
    <n v="100857600"/>
    <s v="GOLD"/>
  </r>
  <r>
    <x v="6"/>
    <s v="M8AS002"/>
    <s v="RAMAYANA"/>
    <s v="S002"/>
    <s v="JBDTBK"/>
    <x v="2"/>
    <x v="3"/>
    <n v="450000000"/>
    <n v="0"/>
    <n v="450000000"/>
    <n v="28002"/>
    <n v="297666331.84299999"/>
    <n v="16612435"/>
    <n v="11.63"/>
    <n v="15.045999999999999"/>
    <n v="44786349.873000003"/>
    <n v="66.147999999999996"/>
    <n v="5.5810000000000004"/>
    <m/>
    <m/>
    <m/>
    <n v="0"/>
    <n v="0"/>
    <n v="0"/>
    <n v="0"/>
    <n v="0"/>
    <n v="28002"/>
    <n v="297666331.84299999"/>
    <n v="16612435"/>
    <n v="11.63"/>
    <n v="15.045999999999999"/>
    <n v="44786349.873000003"/>
    <n v="66.147999999999996"/>
    <n v="5.5810000000000004"/>
    <s v="'24-03-2020"/>
    <n v="52335000"/>
    <s v="GOLD"/>
  </r>
  <r>
    <x v="6"/>
    <s v="M8AS010"/>
    <s v="RAMAYANA"/>
    <s v="S010"/>
    <s v="JBDTBK"/>
    <x v="3"/>
    <x v="4"/>
    <n v="490000000"/>
    <n v="0"/>
    <n v="490000000"/>
    <n v="43622"/>
    <n v="447054034.57200003"/>
    <n v="24287037"/>
    <n v="12.119"/>
    <n v="16.318999999999999"/>
    <n v="72955822.151999995"/>
    <n v="91.236000000000004"/>
    <n v="5.4329999999999998"/>
    <m/>
    <m/>
    <m/>
    <n v="0"/>
    <n v="0"/>
    <n v="0"/>
    <n v="0"/>
    <n v="0"/>
    <n v="43622"/>
    <n v="447054034.57200003"/>
    <n v="24287037"/>
    <n v="12.119"/>
    <n v="16.318999999999999"/>
    <n v="72955822.151999995"/>
    <n v="91.236000000000004"/>
    <n v="5.4329999999999998"/>
    <s v="'31-03-2020"/>
    <n v="59383100"/>
    <s v="GOLD"/>
  </r>
  <r>
    <x v="6"/>
    <s v="M8AS011"/>
    <s v="RAMAYANA"/>
    <s v="S011"/>
    <s v="JBDTBK"/>
    <x v="4"/>
    <x v="5"/>
    <n v="419000000"/>
    <n v="0"/>
    <n v="419000000"/>
    <n v="32687"/>
    <n v="363608928.17799997"/>
    <n v="29695029"/>
    <n v="13.585000000000001"/>
    <n v="22.617000000000001"/>
    <n v="82238559.038000003"/>
    <n v="86.78"/>
    <n v="8.1669999999999998"/>
    <m/>
    <m/>
    <m/>
    <n v="0"/>
    <n v="0"/>
    <n v="0"/>
    <n v="0"/>
    <n v="0"/>
    <n v="32687"/>
    <n v="363608928.17799997"/>
    <n v="29695029"/>
    <n v="13.585000000000001"/>
    <n v="22.617000000000001"/>
    <n v="82238559.038000003"/>
    <n v="86.78"/>
    <n v="8.1669999999999998"/>
    <s v="'30-03-2020"/>
    <n v="56921150"/>
    <s v="GOLD"/>
  </r>
  <r>
    <x v="6"/>
    <s v="M8AS013"/>
    <s v="RAMAYANA"/>
    <s v="S013"/>
    <s v="JBDTBK"/>
    <x v="5"/>
    <x v="6"/>
    <n v="398500000"/>
    <n v="0"/>
    <n v="398500000"/>
    <n v="41603"/>
    <n v="355390269.99299997"/>
    <n v="20556678"/>
    <n v="11.705"/>
    <n v="16.109000000000002"/>
    <n v="57248334.213"/>
    <n v="89.182000000000002"/>
    <n v="5.7839999999999998"/>
    <m/>
    <m/>
    <m/>
    <n v="0"/>
    <n v="0"/>
    <n v="0"/>
    <n v="0"/>
    <n v="0"/>
    <n v="41603"/>
    <n v="355390269.99299997"/>
    <n v="20556678"/>
    <n v="11.705"/>
    <n v="16.109000000000002"/>
    <n v="57248334.213"/>
    <n v="89.182000000000002"/>
    <n v="5.7839999999999998"/>
    <s v="'31-03-2020"/>
    <n v="46644425"/>
    <s v="NORMAL"/>
  </r>
  <r>
    <x v="6"/>
    <s v="M8AS014"/>
    <s v="RAMAYANA"/>
    <s v="S014"/>
    <s v="JBDTBK"/>
    <x v="6"/>
    <x v="7"/>
    <n v="730000000"/>
    <n v="0"/>
    <n v="730000000"/>
    <n v="58400"/>
    <n v="650615018.18700004"/>
    <n v="42782080"/>
    <n v="11.622999999999999"/>
    <n v="22.818999999999999"/>
    <n v="148462151.67699999"/>
    <n v="89.125"/>
    <n v="6.5759999999999996"/>
    <m/>
    <m/>
    <m/>
    <n v="0"/>
    <n v="0"/>
    <n v="0"/>
    <n v="0"/>
    <n v="0"/>
    <n v="58400"/>
    <n v="650615018.18700004"/>
    <n v="42782080"/>
    <n v="11.622999999999999"/>
    <n v="22.818999999999999"/>
    <n v="148462151.67699999"/>
    <n v="89.125"/>
    <n v="6.5759999999999996"/>
    <s v="'31-03-2020"/>
    <n v="84847899.999999985"/>
    <s v="NORMAL"/>
  </r>
  <r>
    <x v="6"/>
    <s v="M8AS015"/>
    <s v="RAMAYANA"/>
    <s v="S015"/>
    <s v="JBDTBK"/>
    <x v="7"/>
    <x v="8"/>
    <n v="620000000"/>
    <n v="0"/>
    <n v="620000000"/>
    <n v="47404"/>
    <n v="473929525.45599997"/>
    <n v="36824547"/>
    <n v="12.135999999999999"/>
    <n v="14.773"/>
    <n v="70015341.005999997"/>
    <n v="76.44"/>
    <n v="7.77"/>
    <m/>
    <m/>
    <m/>
    <n v="0"/>
    <n v="0"/>
    <n v="0"/>
    <n v="0"/>
    <n v="0"/>
    <n v="47404"/>
    <n v="473929525.45599997"/>
    <n v="36824547"/>
    <n v="12.135999999999999"/>
    <n v="14.773"/>
    <n v="70015341.005999997"/>
    <n v="76.44"/>
    <n v="7.77"/>
    <s v="'31-03-2020"/>
    <n v="75243200"/>
    <s v="GOLD"/>
  </r>
  <r>
    <x v="6"/>
    <s v="M8AS020"/>
    <s v="RAMAYANA"/>
    <s v="S020"/>
    <s v="JBDTBK"/>
    <x v="8"/>
    <x v="9"/>
    <n v="420000000"/>
    <n v="0"/>
    <n v="420000000"/>
    <n v="29587"/>
    <n v="329876001.82099998"/>
    <n v="27133448"/>
    <n v="11.173999999999999"/>
    <n v="13.151999999999999"/>
    <n v="43384816.520999998"/>
    <n v="78.542000000000002"/>
    <n v="8.2249999999999996"/>
    <m/>
    <m/>
    <m/>
    <n v="0"/>
    <n v="0"/>
    <n v="0"/>
    <n v="0"/>
    <n v="0"/>
    <n v="29587"/>
    <n v="329876001.82099998"/>
    <n v="27133448"/>
    <n v="11.173999999999999"/>
    <n v="13.151999999999999"/>
    <n v="43384816.520999998"/>
    <n v="78.542000000000002"/>
    <n v="8.2249999999999996"/>
    <s v="'31-03-2020"/>
    <n v="46930800"/>
    <s v="GOLD"/>
  </r>
  <r>
    <x v="6"/>
    <s v="M8AS021"/>
    <s v="RAMAYANA"/>
    <s v="S021"/>
    <s v="JBDTBK"/>
    <x v="9"/>
    <x v="10"/>
    <n v="330000000"/>
    <n v="0"/>
    <n v="330000000"/>
    <n v="32323"/>
    <n v="345295800.00700003"/>
    <n v="24223745"/>
    <n v="12.191000000000001"/>
    <n v="14.065"/>
    <n v="48567159.927000001"/>
    <n v="104.63500000000001"/>
    <n v="7.0149999999999997"/>
    <m/>
    <m/>
    <m/>
    <n v="0"/>
    <n v="0"/>
    <n v="0"/>
    <n v="0"/>
    <n v="0"/>
    <n v="32323"/>
    <n v="345295800.00700003"/>
    <n v="24223745"/>
    <n v="12.191000000000001"/>
    <n v="14.065"/>
    <n v="48567159.927000001"/>
    <n v="104.63500000000001"/>
    <n v="7.0149999999999997"/>
    <s v="'31-03-2020"/>
    <n v="40230300.000000007"/>
    <s v="GOLD"/>
  </r>
  <r>
    <x v="6"/>
    <s v="M8AS022"/>
    <s v="RAMAYANA"/>
    <s v="S022"/>
    <s v="JBDTBK"/>
    <x v="10"/>
    <x v="11"/>
    <n v="577800000"/>
    <n v="0"/>
    <n v="577800000"/>
    <n v="40790"/>
    <n v="489709655.44999999"/>
    <n v="36729404"/>
    <n v="10.827"/>
    <n v="31.276"/>
    <n v="153159779.99000001"/>
    <n v="84.754000000000005"/>
    <n v="7.5"/>
    <m/>
    <m/>
    <m/>
    <n v="0"/>
    <n v="0"/>
    <n v="0"/>
    <n v="0"/>
    <n v="0"/>
    <n v="40790"/>
    <n v="489709655.44999999"/>
    <n v="36729404"/>
    <n v="10.827"/>
    <n v="31.276"/>
    <n v="153159779.99000001"/>
    <n v="84.754000000000005"/>
    <n v="7.5"/>
    <s v="'31-03-2020"/>
    <n v="62558406"/>
    <s v="NORMAL"/>
  </r>
  <r>
    <x v="6"/>
    <s v="M8AS026"/>
    <s v="RAMAYANA"/>
    <s v="S026"/>
    <s v="JBDTBK"/>
    <x v="11"/>
    <x v="12"/>
    <n v="209200000"/>
    <n v="0"/>
    <n v="209200000"/>
    <n v="13793"/>
    <n v="148687725.43900001"/>
    <n v="11270752"/>
    <n v="10.319000000000001"/>
    <n v="28.143999999999998"/>
    <n v="41846521.208999999"/>
    <n v="71.073999999999998"/>
    <n v="7.58"/>
    <m/>
    <m/>
    <m/>
    <n v="0"/>
    <n v="0"/>
    <n v="0"/>
    <n v="0"/>
    <n v="0"/>
    <n v="13793"/>
    <n v="148687725.43900001"/>
    <n v="11270752"/>
    <n v="10.319000000000001"/>
    <n v="28.143999999999998"/>
    <n v="41846521.208999999"/>
    <n v="71.073999999999998"/>
    <n v="7.58"/>
    <s v="'30-03-2020"/>
    <n v="21587348"/>
    <s v="GOLD"/>
  </r>
  <r>
    <x v="6"/>
    <s v="M8AS029"/>
    <s v="RAMAYANA"/>
    <s v="S029"/>
    <s v="JBDTBK"/>
    <x v="12"/>
    <x v="13"/>
    <n v="670000000"/>
    <n v="0"/>
    <n v="670000000"/>
    <n v="43397"/>
    <n v="546156596.36000001"/>
    <n v="36679319"/>
    <n v="11.882"/>
    <n v="13.868"/>
    <n v="75738729.150000006"/>
    <n v="81.516000000000005"/>
    <n v="6.7160000000000002"/>
    <m/>
    <m/>
    <m/>
    <n v="0"/>
    <n v="0"/>
    <n v="0"/>
    <n v="0"/>
    <n v="0"/>
    <n v="43397"/>
    <n v="546156596.36000001"/>
    <n v="36679319"/>
    <n v="11.882"/>
    <n v="13.868"/>
    <n v="75738729.150000006"/>
    <n v="81.516000000000005"/>
    <n v="6.7160000000000002"/>
    <s v="'31-03-2020"/>
    <n v="79609400"/>
    <s v="NORMAL"/>
  </r>
  <r>
    <x v="6"/>
    <s v="M8AS031"/>
    <s v="RAMAYANA"/>
    <s v="S031"/>
    <s v="JBDTBK"/>
    <x v="13"/>
    <x v="14"/>
    <n v="140000000"/>
    <n v="0"/>
    <n v="140000000"/>
    <n v="15248"/>
    <n v="146684983.64399999"/>
    <n v="7985518"/>
    <n v="11.295999999999999"/>
    <n v="18.103000000000002"/>
    <n v="26554310.914000001"/>
    <n v="104.77500000000001"/>
    <n v="5.444"/>
    <m/>
    <m/>
    <m/>
    <n v="0"/>
    <n v="0"/>
    <n v="0"/>
    <n v="0"/>
    <n v="0"/>
    <n v="15248"/>
    <n v="146684983.64399999"/>
    <n v="7985518"/>
    <n v="11.295999999999999"/>
    <n v="18.103000000000002"/>
    <n v="26554310.914000001"/>
    <n v="104.77500000000001"/>
    <n v="5.444"/>
    <s v="'31-03-2020"/>
    <n v="15814400"/>
    <s v="NORMAL"/>
  </r>
  <r>
    <x v="6"/>
    <s v="M8AS032"/>
    <s v="RAMAYANA"/>
    <s v="S032"/>
    <s v="JBDTBK"/>
    <x v="14"/>
    <x v="15"/>
    <n v="340000000"/>
    <n v="0"/>
    <n v="340000000"/>
    <n v="34884"/>
    <n v="360336925.44199997"/>
    <n v="15035982"/>
    <n v="14.291"/>
    <n v="19.052"/>
    <n v="68652821.351999998"/>
    <n v="105.98099999999999"/>
    <n v="4.173"/>
    <m/>
    <m/>
    <m/>
    <n v="0"/>
    <n v="0"/>
    <n v="0"/>
    <n v="0"/>
    <n v="0"/>
    <n v="34884"/>
    <n v="360336925.44199997"/>
    <n v="15035982"/>
    <n v="14.291"/>
    <n v="19.052"/>
    <n v="68652821.351999998"/>
    <n v="105.98099999999999"/>
    <n v="4.173"/>
    <s v="'31-03-2020"/>
    <n v="48589400"/>
    <s v="GOLD"/>
  </r>
  <r>
    <x v="6"/>
    <s v="M8AS033"/>
    <s v="RAMAYANA"/>
    <s v="S033"/>
    <s v="JBDTBK"/>
    <x v="15"/>
    <x v="16"/>
    <n v="310000000"/>
    <n v="0"/>
    <n v="310000000"/>
    <n v="21932"/>
    <n v="268215662.71700001"/>
    <n v="21423096"/>
    <n v="11.782"/>
    <n v="13.721"/>
    <n v="36801589.137000002"/>
    <n v="86.521000000000001"/>
    <n v="7.9870000000000001"/>
    <n v="0"/>
    <n v="0"/>
    <n v="0"/>
    <n v="0"/>
    <n v="0"/>
    <n v="0"/>
    <n v="0"/>
    <n v="0"/>
    <n v="21932"/>
    <n v="268215662.71700001"/>
    <n v="21423096"/>
    <n v="11.782"/>
    <n v="13.721"/>
    <n v="36801589.137000002"/>
    <n v="86.521000000000001"/>
    <n v="7.9870000000000001"/>
    <s v="'31-03-2020"/>
    <n v="36524200"/>
    <s v="NORMAL"/>
  </r>
  <r>
    <x v="6"/>
    <s v="M8AS034"/>
    <s v="SPAR"/>
    <s v="S034"/>
    <s v="JBDTBK"/>
    <x v="16"/>
    <x v="17"/>
    <n v="520000000"/>
    <n v="0"/>
    <n v="520000000"/>
    <n v="47214"/>
    <n v="518391740.91600001"/>
    <n v="37356585"/>
    <n v="11.334"/>
    <n v="18.204999999999998"/>
    <n v="94374481.025999993"/>
    <n v="99.691000000000003"/>
    <n v="7.2060000000000004"/>
    <m/>
    <m/>
    <m/>
    <n v="0"/>
    <n v="0"/>
    <n v="0"/>
    <n v="0"/>
    <n v="0"/>
    <n v="47214"/>
    <n v="518391740.91600001"/>
    <n v="37356585"/>
    <n v="11.334"/>
    <n v="18.204999999999998"/>
    <n v="94374481.025999993"/>
    <n v="99.691000000000003"/>
    <n v="7.2060000000000004"/>
    <s v="'31-03-2020"/>
    <n v="58936800"/>
    <s v="NORMAL"/>
  </r>
  <r>
    <x v="6"/>
    <s v="M8AS035"/>
    <s v="SPAR"/>
    <s v="S035"/>
    <s v="JBDTBK"/>
    <x v="17"/>
    <x v="18"/>
    <n v="450000000"/>
    <n v="0"/>
    <n v="450000000"/>
    <n v="30149"/>
    <n v="368336579.10000002"/>
    <n v="28750663"/>
    <n v="12.234999999999999"/>
    <n v="35.043999999999997"/>
    <n v="129080087.20999999"/>
    <n v="81.852999999999994"/>
    <n v="7.806"/>
    <m/>
    <m/>
    <m/>
    <n v="0"/>
    <n v="0"/>
    <n v="0"/>
    <n v="0"/>
    <n v="0"/>
    <n v="30149"/>
    <n v="368336579.10000002"/>
    <n v="28750663"/>
    <n v="12.234999999999999"/>
    <n v="35.043999999999997"/>
    <n v="129080087.20999999"/>
    <n v="81.852999999999994"/>
    <n v="7.806"/>
    <s v="'31-03-2020"/>
    <n v="55057500"/>
    <s v="NORMAL"/>
  </r>
  <r>
    <x v="6"/>
    <s v="M8AS036"/>
    <s v="RAMAYANA"/>
    <s v="S036"/>
    <s v="JBDTBK"/>
    <x v="18"/>
    <x v="19"/>
    <n v="150000000"/>
    <n v="0"/>
    <n v="150000000"/>
    <n v="13251"/>
    <n v="164167945.449"/>
    <n v="14186260"/>
    <n v="10.585000000000001"/>
    <n v="35.340000000000003"/>
    <n v="58017541.729000002"/>
    <n v="109.44499999999999"/>
    <n v="8.641"/>
    <m/>
    <m/>
    <m/>
    <n v="0"/>
    <n v="0"/>
    <n v="0"/>
    <n v="0"/>
    <n v="0"/>
    <n v="13251"/>
    <n v="164167945.449"/>
    <n v="14186260"/>
    <n v="10.585000000000001"/>
    <n v="35.340000000000003"/>
    <n v="58017541.729000002"/>
    <n v="109.44499999999999"/>
    <n v="8.641"/>
    <s v="'31-03-2020"/>
    <n v="15877500.000000002"/>
    <s v="NORMAL"/>
  </r>
  <r>
    <x v="6"/>
    <s v="M8AS037"/>
    <s v="SPAR"/>
    <s v="S037"/>
    <s v="JBDTBK"/>
    <x v="19"/>
    <x v="20"/>
    <n v="510000000"/>
    <n v="0"/>
    <n v="510000000"/>
    <n v="35166"/>
    <n v="321718144.55500001"/>
    <n v="16941216"/>
    <n v="10.465"/>
    <n v="16.524000000000001"/>
    <n v="53161092.284999996"/>
    <n v="63.082000000000001"/>
    <n v="5.266"/>
    <m/>
    <m/>
    <m/>
    <n v="0"/>
    <n v="0"/>
    <n v="0"/>
    <n v="0"/>
    <n v="0"/>
    <n v="35166"/>
    <n v="321718144.55500001"/>
    <n v="16941216"/>
    <n v="10.465"/>
    <n v="16.524000000000001"/>
    <n v="53161092.284999996"/>
    <n v="63.082000000000001"/>
    <n v="5.266"/>
    <s v="'31-03-2020"/>
    <n v="53371500"/>
    <s v="GOLD"/>
  </r>
  <r>
    <x v="6"/>
    <s v="M8AS038"/>
    <s v="RAMAYANA"/>
    <s v="S038"/>
    <s v="JBDTBK"/>
    <x v="20"/>
    <x v="21"/>
    <n v="190000000"/>
    <n v="0"/>
    <n v="190000000"/>
    <n v="18858"/>
    <n v="180781159.09599999"/>
    <n v="8760025"/>
    <n v="11.83"/>
    <n v="18.684000000000001"/>
    <n v="33777648.185999997"/>
    <n v="95.147999999999996"/>
    <n v="4.8460000000000001"/>
    <m/>
    <m/>
    <m/>
    <n v="0"/>
    <n v="0"/>
    <n v="0"/>
    <n v="0"/>
    <n v="0"/>
    <n v="18858"/>
    <n v="180781159.09599999"/>
    <n v="8760025"/>
    <n v="11.83"/>
    <n v="18.684000000000001"/>
    <n v="33777648.185999997"/>
    <n v="95.147999999999996"/>
    <n v="4.8460000000000001"/>
    <s v="'31-03-2020"/>
    <n v="22477000"/>
    <s v="GOLD"/>
  </r>
  <r>
    <x v="6"/>
    <s v="M8AS039"/>
    <s v="RAMAYANA"/>
    <s v="S039"/>
    <s v="JATENG"/>
    <x v="21"/>
    <x v="22"/>
    <n v="250000000"/>
    <n v="0"/>
    <n v="250000000"/>
    <n v="14115"/>
    <n v="168784287.27000001"/>
    <n v="14571009"/>
    <n v="10.693"/>
    <n v="12.058"/>
    <n v="20351755.02"/>
    <n v="67.513999999999996"/>
    <n v="8.6329999999999991"/>
    <m/>
    <m/>
    <m/>
    <n v="0"/>
    <n v="0"/>
    <n v="0"/>
    <n v="0"/>
    <n v="0"/>
    <n v="14115"/>
    <n v="168784287.27000001"/>
    <n v="14571009"/>
    <n v="10.693"/>
    <n v="12.058"/>
    <n v="20351755.02"/>
    <n v="67.513999999999996"/>
    <n v="8.6329999999999991"/>
    <s v="'31-03-2020"/>
    <n v="26732500"/>
    <s v="NORMAL"/>
  </r>
  <r>
    <x v="6"/>
    <s v="M8AS040"/>
    <s v="SPAR"/>
    <s v="S040"/>
    <s v="JBDTBK"/>
    <x v="22"/>
    <x v="23"/>
    <n v="560000000"/>
    <n v="0"/>
    <n v="560000000"/>
    <n v="40735"/>
    <n v="497994520.01899999"/>
    <n v="28472378"/>
    <n v="12.125"/>
    <n v="16.428999999999998"/>
    <n v="81816907.899000004"/>
    <n v="88.927999999999997"/>
    <n v="5.7169999999999996"/>
    <n v="23"/>
    <n v="507272.72600000002"/>
    <n v="0"/>
    <n v="0"/>
    <n v="25"/>
    <n v="126818.186"/>
    <n v="0"/>
    <n v="0"/>
    <n v="40758"/>
    <n v="498501792.745"/>
    <n v="28472378"/>
    <n v="12.125"/>
    <n v="16.437999999999999"/>
    <n v="81943726.084999993"/>
    <n v="89.018000000000001"/>
    <n v="5.7119999999999997"/>
    <s v="'31-03-2020"/>
    <n v="67900000"/>
    <s v="GOLD"/>
  </r>
  <r>
    <x v="6"/>
    <s v="M8AS043"/>
    <s v="RAMAYANA"/>
    <s v="S043"/>
    <s v="JBDTBK"/>
    <x v="23"/>
    <x v="24"/>
    <n v="325700000"/>
    <n v="0"/>
    <n v="325700000"/>
    <n v="25861"/>
    <n v="262754068.18700001"/>
    <n v="20495450"/>
    <n v="10.882"/>
    <n v="14.522"/>
    <n v="38156702.997000001"/>
    <n v="80.674000000000007"/>
    <n v="7.8"/>
    <m/>
    <m/>
    <m/>
    <n v="0"/>
    <n v="0"/>
    <n v="0"/>
    <n v="0"/>
    <n v="0"/>
    <n v="25861"/>
    <n v="262754068.18700001"/>
    <n v="20495450"/>
    <n v="10.882"/>
    <n v="14.522"/>
    <n v="38156702.997000001"/>
    <n v="80.674000000000007"/>
    <n v="7.8"/>
    <s v="'31-03-2020"/>
    <n v="35442674"/>
    <s v="GOLD"/>
  </r>
  <r>
    <x v="6"/>
    <s v="M8AS047"/>
    <s v="SPAR"/>
    <s v="S047"/>
    <s v="JBDTBK"/>
    <x v="24"/>
    <x v="25"/>
    <n v="740000000"/>
    <n v="0"/>
    <n v="740000000"/>
    <n v="63171"/>
    <n v="745558439.08599997"/>
    <n v="49349017"/>
    <n v="12.047000000000001"/>
    <n v="15.363"/>
    <n v="114538770.176"/>
    <n v="100.751"/>
    <n v="6.6189999999999998"/>
    <m/>
    <m/>
    <m/>
    <n v="0"/>
    <n v="0"/>
    <n v="0"/>
    <n v="0"/>
    <n v="0"/>
    <n v="63171"/>
    <n v="745558439.08599997"/>
    <n v="49349017"/>
    <n v="12.047000000000001"/>
    <n v="15.363"/>
    <n v="114538770.176"/>
    <n v="100.751"/>
    <n v="6.6189999999999998"/>
    <s v="'31-03-2020"/>
    <n v="89147800"/>
    <s v="GOLD"/>
  </r>
  <r>
    <x v="6"/>
    <s v="M8AS049"/>
    <s v="SPAR"/>
    <s v="S049"/>
    <s v="JBDTBK"/>
    <x v="25"/>
    <x v="26"/>
    <n v="272900000"/>
    <n v="0"/>
    <n v="272900000"/>
    <n v="22607"/>
    <n v="238482396.36000001"/>
    <n v="15770914"/>
    <n v="9.3089999999999993"/>
    <n v="16.891999999999999"/>
    <n v="40283543.189999998"/>
    <n v="87.388000000000005"/>
    <n v="6.6130000000000004"/>
    <m/>
    <m/>
    <m/>
    <n v="0"/>
    <n v="0"/>
    <n v="0"/>
    <n v="0"/>
    <n v="0"/>
    <n v="22607"/>
    <n v="238482396.36000001"/>
    <n v="15770914"/>
    <n v="9.3089999999999993"/>
    <n v="16.891999999999999"/>
    <n v="40283543.189999998"/>
    <n v="87.388000000000005"/>
    <n v="6.6130000000000004"/>
    <s v="'31-03-2020"/>
    <n v="25404261"/>
    <s v="NORMAL"/>
  </r>
  <r>
    <x v="6"/>
    <s v="M8AS068"/>
    <s v="RAMAYANA"/>
    <s v="S068"/>
    <s v="JBDTBK"/>
    <x v="26"/>
    <x v="27"/>
    <n v="180000000"/>
    <n v="0"/>
    <n v="180000000"/>
    <n v="12083"/>
    <n v="120535420.911"/>
    <n v="10021637"/>
    <n v="11.558999999999999"/>
    <n v="15.731"/>
    <n v="18961442.601"/>
    <n v="66.963999999999999"/>
    <n v="8.3140000000000001"/>
    <m/>
    <m/>
    <m/>
    <n v="0"/>
    <n v="0"/>
    <n v="0"/>
    <n v="0"/>
    <n v="0"/>
    <n v="12083"/>
    <n v="120535420.911"/>
    <n v="10021637"/>
    <n v="11.558999999999999"/>
    <n v="15.731"/>
    <n v="18961442.601"/>
    <n v="66.963999999999999"/>
    <n v="8.3140000000000001"/>
    <s v="'30-03-2020"/>
    <n v="20806199.999999996"/>
    <s v="GOLD"/>
  </r>
  <r>
    <x v="6"/>
    <s v="M8AS071"/>
    <s v="SPAR"/>
    <s v="S071"/>
    <s v="JBDTBK"/>
    <x v="27"/>
    <x v="28"/>
    <n v="673100000"/>
    <n v="0"/>
    <n v="673100000"/>
    <n v="44829"/>
    <n v="505357661.81400001"/>
    <n v="37284622"/>
    <n v="9.8140000000000001"/>
    <n v="23.599"/>
    <n v="119258964.574"/>
    <n v="75.078999999999994"/>
    <n v="7.3780000000000001"/>
    <m/>
    <m/>
    <m/>
    <n v="0"/>
    <n v="0"/>
    <n v="0"/>
    <n v="0"/>
    <n v="0"/>
    <n v="44829"/>
    <n v="505357661.81400001"/>
    <n v="37284622"/>
    <n v="9.8140000000000001"/>
    <n v="23.599"/>
    <n v="119258964.574"/>
    <n v="75.078999999999994"/>
    <n v="7.3780000000000001"/>
    <s v="'27-03-2020"/>
    <n v="66058034"/>
    <s v="GOLD"/>
  </r>
  <r>
    <x v="6"/>
    <s v="M8AS074"/>
    <s v="SPAR"/>
    <s v="S074"/>
    <s v="JABAR"/>
    <x v="28"/>
    <x v="29"/>
    <n v="440000000"/>
    <n v="0"/>
    <n v="440000000"/>
    <n v="28561"/>
    <n v="275536630.88300002"/>
    <n v="13073806"/>
    <n v="13.615"/>
    <n v="17.86"/>
    <n v="49210376.133000001"/>
    <n v="62.622"/>
    <n v="4.7450000000000001"/>
    <m/>
    <m/>
    <m/>
    <n v="0"/>
    <n v="0"/>
    <n v="0"/>
    <n v="0"/>
    <n v="0"/>
    <n v="28561"/>
    <n v="275536630.88300002"/>
    <n v="13073806"/>
    <n v="13.615"/>
    <n v="17.86"/>
    <n v="49210376.133000001"/>
    <n v="62.622"/>
    <n v="4.7450000000000001"/>
    <s v="'31-03-2020"/>
    <n v="59906000"/>
    <s v="NORMAL"/>
  </r>
  <r>
    <x v="6"/>
    <s v="M8AS075"/>
    <s v="SPAR"/>
    <s v="S075"/>
    <s v="JABAR"/>
    <x v="29"/>
    <x v="30"/>
    <n v="460000000"/>
    <n v="0"/>
    <n v="460000000"/>
    <n v="28866"/>
    <n v="338235029.11000001"/>
    <n v="29774868"/>
    <n v="10.504"/>
    <n v="13.166"/>
    <n v="44532528.740000002"/>
    <n v="73.528999999999996"/>
    <n v="8.8030000000000008"/>
    <m/>
    <m/>
    <m/>
    <n v="0"/>
    <n v="0"/>
    <n v="0"/>
    <n v="0"/>
    <n v="0"/>
    <n v="28866"/>
    <n v="338235029.11000001"/>
    <n v="29774868"/>
    <n v="10.504"/>
    <n v="13.166"/>
    <n v="44532528.740000002"/>
    <n v="73.528999999999996"/>
    <n v="8.8030000000000008"/>
    <s v="'31-03-2020"/>
    <n v="48318400"/>
    <s v="GOLD"/>
  </r>
  <r>
    <x v="6"/>
    <s v="M8AS102"/>
    <s v="RAMAYANA"/>
    <s v="S102"/>
    <s v="JBDTBK"/>
    <x v="30"/>
    <x v="31"/>
    <n v="860000000"/>
    <n v="0"/>
    <n v="860000000"/>
    <n v="74727"/>
    <n v="714174381.80400002"/>
    <n v="40287330"/>
    <n v="12.301"/>
    <n v="18.216000000000001"/>
    <n v="130091641.704"/>
    <n v="83.043999999999997"/>
    <n v="5.641"/>
    <m/>
    <m/>
    <m/>
    <n v="0"/>
    <n v="0"/>
    <n v="0"/>
    <n v="0"/>
    <n v="0"/>
    <n v="74727"/>
    <n v="714174381.80400002"/>
    <n v="40287330"/>
    <n v="12.301"/>
    <n v="18.216000000000001"/>
    <n v="130091641.704"/>
    <n v="83.043999999999997"/>
    <n v="5.641"/>
    <s v="'31-03-2020"/>
    <n v="105788600"/>
    <s v="NORMAL"/>
  </r>
  <r>
    <x v="6"/>
    <s v="M8AS105"/>
    <s v="SPAR"/>
    <s v="S105"/>
    <s v="JBDTBK"/>
    <x v="31"/>
    <x v="32"/>
    <n v="490000000"/>
    <n v="0"/>
    <n v="490000000"/>
    <n v="28847"/>
    <n v="340208500.89399999"/>
    <n v="26934099"/>
    <n v="10.58"/>
    <n v="14.467000000000001"/>
    <n v="49216583.294"/>
    <n v="69.430000000000007"/>
    <n v="7.9169999999999998"/>
    <m/>
    <m/>
    <m/>
    <n v="0"/>
    <n v="0"/>
    <n v="0"/>
    <n v="0"/>
    <n v="0"/>
    <n v="28847"/>
    <n v="340208500.89399999"/>
    <n v="26934099"/>
    <n v="10.58"/>
    <n v="14.467000000000001"/>
    <n v="49216583.294"/>
    <n v="69.430000000000007"/>
    <n v="7.9169999999999998"/>
    <s v="'31-03-2020"/>
    <n v="51842000"/>
    <s v="GOLD"/>
  </r>
  <r>
    <x v="6"/>
    <s v="M8AS107"/>
    <s v="RAMAYANA"/>
    <s v="S107"/>
    <s v="JBDTBK"/>
    <x v="32"/>
    <x v="33"/>
    <n v="220800000"/>
    <n v="0"/>
    <n v="220800000"/>
    <n v="12386"/>
    <n v="172247161.82100001"/>
    <n v="17321222"/>
    <n v="11.311"/>
    <n v="41.515999999999998"/>
    <n v="71510435.150999993"/>
    <n v="78.010000000000005"/>
    <n v="10.055999999999999"/>
    <m/>
    <m/>
    <m/>
    <n v="0"/>
    <n v="0"/>
    <n v="0"/>
    <n v="0"/>
    <n v="0"/>
    <n v="12386"/>
    <n v="172247161.82100001"/>
    <n v="17321222"/>
    <n v="11.311"/>
    <n v="41.515999999999998"/>
    <n v="71510435.150999993"/>
    <n v="78.010000000000005"/>
    <n v="10.055999999999999"/>
    <s v="'30-03-2020"/>
    <n v="24974688"/>
    <s v="NORMAL"/>
  </r>
  <r>
    <x v="6"/>
    <s v="M8AS109"/>
    <s v="RAMAYANA"/>
    <s v="S109"/>
    <s v="JBDTBK"/>
    <x v="33"/>
    <x v="34"/>
    <n v="150000000"/>
    <n v="0"/>
    <n v="150000000"/>
    <n v="8477"/>
    <n v="76182131.827999994"/>
    <n v="5093830"/>
    <n v="12.073"/>
    <n v="16.239000000000001"/>
    <n v="12371563.187999999"/>
    <n v="50.787999999999997"/>
    <n v="6.6859999999999999"/>
    <m/>
    <m/>
    <m/>
    <n v="0"/>
    <n v="0"/>
    <n v="0"/>
    <n v="0"/>
    <n v="0"/>
    <n v="8477"/>
    <n v="76182131.827999994"/>
    <n v="5093830"/>
    <n v="12.073"/>
    <n v="16.239000000000001"/>
    <n v="12371563.187999999"/>
    <n v="50.787999999999997"/>
    <n v="6.6859999999999999"/>
    <s v="'30-03-2020"/>
    <n v="18109500"/>
    <s v="GOLD"/>
  </r>
  <r>
    <x v="6"/>
    <s v="M8AS114"/>
    <s v="SPAR"/>
    <s v="S114"/>
    <s v="JBDTBK"/>
    <x v="34"/>
    <x v="35"/>
    <n v="259300000"/>
    <n v="0"/>
    <n v="259300000"/>
    <n v="17941"/>
    <n v="211267940.933"/>
    <n v="16761765"/>
    <n v="13.839"/>
    <n v="13.881"/>
    <n v="29325219.072999999"/>
    <n v="81.475999999999999"/>
    <n v="7.9340000000000002"/>
    <m/>
    <m/>
    <m/>
    <n v="0"/>
    <n v="0"/>
    <n v="0"/>
    <n v="0"/>
    <n v="0"/>
    <n v="17941"/>
    <n v="211267940.933"/>
    <n v="16761765"/>
    <n v="13.839"/>
    <n v="13.881"/>
    <n v="29325219.072999999"/>
    <n v="81.475999999999999"/>
    <n v="7.9340000000000002"/>
    <s v="'30-03-2020"/>
    <n v="35884527"/>
    <s v="GOLD"/>
  </r>
  <r>
    <x v="6"/>
    <s v="M8AS121"/>
    <s v="SPAR"/>
    <s v="S121"/>
    <s v="JBDTBK"/>
    <x v="35"/>
    <x v="36"/>
    <n v="137000000"/>
    <n v="0"/>
    <n v="137000000"/>
    <n v="8373"/>
    <n v="94391070"/>
    <n v="6826323"/>
    <n v="11.311"/>
    <n v="17.265000000000001"/>
    <n v="16296655.01"/>
    <n v="68.899000000000001"/>
    <n v="7.2320000000000002"/>
    <m/>
    <m/>
    <m/>
    <n v="0"/>
    <n v="0"/>
    <n v="0"/>
    <n v="0"/>
    <n v="0"/>
    <n v="8373"/>
    <n v="94391070"/>
    <n v="6826323"/>
    <n v="11.311"/>
    <n v="17.265000000000001"/>
    <n v="16296655.01"/>
    <n v="68.899000000000001"/>
    <n v="7.2320000000000002"/>
    <s v="'30-03-2020"/>
    <n v="15496070"/>
    <s v="GOLD"/>
  </r>
  <r>
    <x v="6"/>
    <s v="M8AS124"/>
    <s v="SPAR"/>
    <s v="S124"/>
    <s v="JBDTBK"/>
    <x v="36"/>
    <x v="37"/>
    <n v="130000000"/>
    <n v="0"/>
    <n v="130000000"/>
    <n v="12178"/>
    <n v="122065553.64"/>
    <n v="6921391"/>
    <n v="10.048"/>
    <n v="15.387"/>
    <n v="18782129.239999998"/>
    <n v="93.897000000000006"/>
    <n v="5.67"/>
    <m/>
    <m/>
    <m/>
    <n v="0"/>
    <n v="0"/>
    <n v="0"/>
    <n v="0"/>
    <n v="0"/>
    <n v="12178"/>
    <n v="122065553.64"/>
    <n v="6921391"/>
    <n v="10.048"/>
    <n v="15.387"/>
    <n v="18782129.239999998"/>
    <n v="93.897000000000006"/>
    <n v="5.67"/>
    <s v="'31-03-2020"/>
    <n v="13062400"/>
    <s v="GOLD"/>
  </r>
  <r>
    <x v="6"/>
    <s v="M8AS125"/>
    <s v="SPAR"/>
    <s v="S125"/>
    <s v="JBDTBK"/>
    <x v="37"/>
    <x v="38"/>
    <n v="710000000"/>
    <n v="0"/>
    <n v="710000000"/>
    <n v="120922"/>
    <n v="694412961.81099999"/>
    <n v="28974872"/>
    <n v="12.577"/>
    <n v="27.655999999999999"/>
    <n v="192048597.91100001"/>
    <n v="97.805000000000007"/>
    <n v="4.173"/>
    <n v="4"/>
    <n v="194318.18100000001"/>
    <n v="13750"/>
    <n v="0"/>
    <n v="25"/>
    <n v="48580.000999999997"/>
    <n v="0"/>
    <n v="7.0759999999999996"/>
    <n v="120926"/>
    <n v="694607279.99199998"/>
    <n v="28988622"/>
    <n v="12.577"/>
    <n v="27.655999999999999"/>
    <n v="192097177.912"/>
    <n v="97.831999999999994"/>
    <n v="4.173"/>
    <s v="'31-03-2020"/>
    <n v="89296700"/>
    <s v="NORMAL"/>
  </r>
  <r>
    <x v="6"/>
    <s v="M8AS136"/>
    <s v="RAMAYANA"/>
    <s v="S136"/>
    <s v="JABAR"/>
    <x v="38"/>
    <x v="39"/>
    <n v="32600000"/>
    <n v="0"/>
    <n v="32600000"/>
    <n v="2203"/>
    <n v="22376349.088"/>
    <n v="1587341"/>
    <n v="9.0079999999999991"/>
    <n v="32.655000000000001"/>
    <n v="7306897.1279999996"/>
    <n v="68.638999999999996"/>
    <n v="7.0940000000000003"/>
    <m/>
    <m/>
    <m/>
    <n v="0"/>
    <n v="0"/>
    <n v="0"/>
    <n v="0"/>
    <n v="0"/>
    <n v="2203"/>
    <n v="22376349.088"/>
    <n v="1587341"/>
    <n v="9.0079999999999991"/>
    <n v="32.655000000000001"/>
    <n v="7306897.1279999996"/>
    <n v="68.638999999999996"/>
    <n v="7.0940000000000003"/>
    <s v="'30-03-2020"/>
    <n v="2936608"/>
    <e v="#N/A"/>
  </r>
  <r>
    <x v="6"/>
    <s v="M8AS999"/>
    <s v="RAMAYANA"/>
    <s v="S999"/>
    <s v="TRADER"/>
    <x v="84"/>
    <x v="94"/>
    <n v="1320000000"/>
    <n v="0"/>
    <n v="1320000000"/>
    <n v="115200"/>
    <n v="266181552"/>
    <n v="0"/>
    <n v="2.222"/>
    <n v="2.5339999999999998"/>
    <n v="6745392"/>
    <n v="20.164999999999999"/>
    <n v="0"/>
    <m/>
    <m/>
    <m/>
    <n v="0"/>
    <n v="0"/>
    <n v="0"/>
    <n v="0"/>
    <n v="0"/>
    <n v="115200"/>
    <n v="266181552"/>
    <n v="0"/>
    <n v="2.222"/>
    <n v="2.5339999999999998"/>
    <n v="6745392"/>
    <n v="20.164999999999999"/>
    <n v="0"/>
    <s v="'16-03-2020"/>
    <n v="29330400"/>
    <s v="NORMAL"/>
  </r>
  <r>
    <x v="6"/>
    <e v="#N/A"/>
    <e v="#N/A"/>
    <e v="#N/A"/>
    <e v="#N/A"/>
    <x v="0"/>
    <x v="40"/>
    <n v="17095900000"/>
    <n v="0"/>
    <n v="17095900000"/>
    <n v="1341738"/>
    <n v="13133679965.698"/>
    <n v="858259625"/>
    <n v="10.881"/>
    <n v="18.783999999999999"/>
    <n v="2467003093.888"/>
    <n v="76.823999999999998"/>
    <n v="6.5350000000000001"/>
    <n v="27"/>
    <n v="701590.90700000001"/>
    <n v="13750"/>
    <n v="0"/>
    <n v="25"/>
    <n v="175398.18700000001"/>
    <n v="0"/>
    <n v="1.96"/>
    <n v="1341765"/>
    <n v="13134381556.605"/>
    <n v="858273375"/>
    <n v="10.881"/>
    <n v="18.783999999999999"/>
    <n v="2467178492.0749998"/>
    <n v="76.828000000000003"/>
    <n v="6.5350000000000001"/>
    <m/>
    <n v="1860204879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s v="M8AS046"/>
    <s v="RAMAYANA"/>
    <s v="S046"/>
    <s v="JABAR"/>
    <x v="39"/>
    <x v="42"/>
    <n v="170000000"/>
    <n v="0"/>
    <n v="170000000"/>
    <n v="9078"/>
    <n v="92812623.633000001"/>
    <n v="6226689"/>
    <n v="11.48"/>
    <n v="15.324"/>
    <n v="14222516.722999999"/>
    <n v="54.595999999999997"/>
    <n v="6.7089999999999996"/>
    <m/>
    <m/>
    <m/>
    <n v="0"/>
    <n v="0"/>
    <n v="0"/>
    <n v="0"/>
    <n v="0"/>
    <n v="9078"/>
    <n v="92812623.633000001"/>
    <n v="6226689"/>
    <n v="11.48"/>
    <n v="15.324"/>
    <n v="14222516.722999999"/>
    <n v="54.595999999999997"/>
    <n v="6.7089999999999996"/>
    <s v="'30-03-2020"/>
    <n v="19516000"/>
    <s v="NORMAL"/>
  </r>
  <r>
    <x v="6"/>
    <s v="M8AS061"/>
    <s v="SPAR"/>
    <s v="S061"/>
    <s v="NTT"/>
    <x v="40"/>
    <x v="43"/>
    <n v="560000000"/>
    <n v="0"/>
    <n v="560000000"/>
    <n v="46732"/>
    <n v="541052940.92200005"/>
    <n v="46036876"/>
    <n v="14.416"/>
    <n v="15.801"/>
    <n v="85490039.942000002"/>
    <n v="96.617000000000004"/>
    <n v="8.5090000000000003"/>
    <m/>
    <m/>
    <m/>
    <n v="0"/>
    <n v="0"/>
    <n v="0"/>
    <n v="0"/>
    <n v="0"/>
    <n v="46732"/>
    <n v="541052940.92200005"/>
    <n v="46036876"/>
    <n v="14.416"/>
    <n v="15.801"/>
    <n v="85490039.942000002"/>
    <n v="96.617000000000004"/>
    <n v="8.5090000000000003"/>
    <s v="'31-03-2020"/>
    <n v="80729600"/>
    <s v="NORMAL"/>
  </r>
  <r>
    <x v="6"/>
    <s v="M8AS082"/>
    <s v="RAMAYANA"/>
    <s v="S082"/>
    <s v="BALI"/>
    <x v="41"/>
    <x v="44"/>
    <n v="781800000"/>
    <n v="0"/>
    <n v="781800000"/>
    <n v="70300"/>
    <n v="718622481.829"/>
    <n v="46170170"/>
    <n v="10.786"/>
    <n v="14.063000000000001"/>
    <n v="101060367.559"/>
    <n v="91.918999999999997"/>
    <n v="6.4249999999999998"/>
    <m/>
    <m/>
    <m/>
    <n v="0"/>
    <n v="0"/>
    <n v="0"/>
    <n v="0"/>
    <n v="0"/>
    <n v="70300"/>
    <n v="718622481.829"/>
    <n v="46170170"/>
    <n v="10.786"/>
    <n v="14.063000000000001"/>
    <n v="101060367.559"/>
    <n v="91.918999999999997"/>
    <n v="6.4249999999999998"/>
    <s v="'31-03-2020"/>
    <n v="84324948"/>
    <s v="NORMAL"/>
  </r>
  <r>
    <x v="6"/>
    <s v="M8AS083"/>
    <s v="RAMAYANA"/>
    <s v="S083"/>
    <s v="JATIM"/>
    <x v="42"/>
    <x v="45"/>
    <n v="140000000"/>
    <n v="0"/>
    <n v="140000000"/>
    <n v="10550"/>
    <n v="116974491.816"/>
    <n v="5908859"/>
    <n v="11.776"/>
    <n v="16.870999999999999"/>
    <n v="19735348.965999998"/>
    <n v="83.552999999999997"/>
    <n v="5.0510000000000002"/>
    <m/>
    <m/>
    <m/>
    <n v="0"/>
    <n v="0"/>
    <n v="0"/>
    <n v="0"/>
    <n v="0"/>
    <n v="10550"/>
    <n v="116974491.816"/>
    <n v="5908859"/>
    <n v="11.776"/>
    <n v="16.870999999999999"/>
    <n v="19735348.965999998"/>
    <n v="83.552999999999997"/>
    <n v="5.0510000000000002"/>
    <s v="'31-03-2020"/>
    <n v="16486400"/>
    <s v="NORMAL"/>
  </r>
  <r>
    <x v="6"/>
    <s v="M8AS097"/>
    <s v="RAMAYANA"/>
    <s v="S097"/>
    <s v="JABAR"/>
    <x v="43"/>
    <x v="46"/>
    <n v="100000000"/>
    <n v="0"/>
    <n v="100000000"/>
    <n v="7843"/>
    <n v="98816957.260000005"/>
    <n v="9931897"/>
    <n v="10.173999999999999"/>
    <n v="13.076000000000001"/>
    <n v="12921060.77"/>
    <n v="98.816999999999993"/>
    <n v="10.051"/>
    <m/>
    <m/>
    <m/>
    <n v="0"/>
    <n v="0"/>
    <n v="0"/>
    <n v="0"/>
    <n v="0"/>
    <n v="7843"/>
    <n v="98816957.260000005"/>
    <n v="9931897"/>
    <n v="10.173999999999999"/>
    <n v="13.076000000000001"/>
    <n v="12921060.77"/>
    <n v="98.816999999999993"/>
    <n v="10.051"/>
    <s v="'30-03-2020"/>
    <n v="10174000"/>
    <s v="NORMAL"/>
  </r>
  <r>
    <x v="6"/>
    <s v="M8AS099"/>
    <s v="SPAR"/>
    <s v="S099"/>
    <s v="JABAR"/>
    <x v="44"/>
    <x v="47"/>
    <n v="680000000"/>
    <n v="0"/>
    <n v="680000000"/>
    <n v="49732"/>
    <n v="664073088.19500005"/>
    <n v="57424403"/>
    <n v="10.955"/>
    <n v="18.417999999999999"/>
    <n v="122310962.755"/>
    <n v="97.658000000000001"/>
    <n v="8.6470000000000002"/>
    <m/>
    <m/>
    <m/>
    <n v="0"/>
    <n v="0"/>
    <n v="0"/>
    <n v="0"/>
    <n v="0"/>
    <n v="49732"/>
    <n v="664073088.19500005"/>
    <n v="57424403"/>
    <n v="10.955"/>
    <n v="18.417999999999999"/>
    <n v="122310962.755"/>
    <n v="97.658000000000001"/>
    <n v="8.6470000000000002"/>
    <s v="'31-03-2020"/>
    <n v="74494000"/>
    <s v="NORMAL"/>
  </r>
  <r>
    <x v="6"/>
    <s v="M8AS100"/>
    <s v="RAMAYANA"/>
    <s v="S100"/>
    <s v="JABAR"/>
    <x v="45"/>
    <x v="48"/>
    <n v="220000000"/>
    <n v="0"/>
    <n v="220000000"/>
    <n v="16569"/>
    <n v="235250196.34599999"/>
    <n v="24185584"/>
    <n v="9.8710000000000004"/>
    <n v="9.0190000000000001"/>
    <n v="21218268.306000002"/>
    <n v="106.932"/>
    <n v="10.281000000000001"/>
    <m/>
    <m/>
    <m/>
    <n v="0"/>
    <n v="0"/>
    <n v="0"/>
    <n v="0"/>
    <n v="0"/>
    <n v="16569"/>
    <n v="235250196.34599999"/>
    <n v="24185584"/>
    <n v="9.8710000000000004"/>
    <n v="9.0190000000000001"/>
    <n v="21218268.306000002"/>
    <n v="106.932"/>
    <n v="10.281000000000001"/>
    <s v="'30-03-2020"/>
    <n v="21716200"/>
    <s v="NORMAL"/>
  </r>
  <r>
    <x v="6"/>
    <s v="M8AS106"/>
    <s v="RAMAYANA"/>
    <s v="S106"/>
    <s v="JABAR"/>
    <x v="46"/>
    <x v="49"/>
    <n v="370000000"/>
    <n v="0"/>
    <n v="370000000"/>
    <n v="21073"/>
    <n v="293721873.65100002"/>
    <n v="26567214"/>
    <n v="11.349"/>
    <n v="12.170999999999999"/>
    <n v="35749933.300999999"/>
    <n v="79.384"/>
    <n v="9.0449999999999999"/>
    <m/>
    <m/>
    <m/>
    <n v="0"/>
    <n v="0"/>
    <n v="0"/>
    <n v="0"/>
    <n v="0"/>
    <n v="21073"/>
    <n v="293721873.65100002"/>
    <n v="26567214"/>
    <n v="11.349"/>
    <n v="12.170999999999999"/>
    <n v="35749933.300999999"/>
    <n v="79.384"/>
    <n v="9.0449999999999999"/>
    <s v="'31-03-2020"/>
    <n v="41991300"/>
    <s v="NORMAL"/>
  </r>
  <r>
    <x v="6"/>
    <s v="M8AS110"/>
    <s v="RAMAYANA"/>
    <s v="S110"/>
    <s v="JATENG"/>
    <x v="47"/>
    <x v="50"/>
    <n v="270000000"/>
    <n v="0"/>
    <n v="270000000"/>
    <n v="15733"/>
    <n v="200114855.43799999"/>
    <n v="16635784"/>
    <n v="12.669"/>
    <n v="12.66"/>
    <n v="25334774.368000001"/>
    <n v="74.117000000000004"/>
    <n v="8.3130000000000006"/>
    <m/>
    <m/>
    <m/>
    <n v="0"/>
    <n v="0"/>
    <n v="0"/>
    <n v="0"/>
    <n v="0"/>
    <n v="15733"/>
    <n v="200114855.43799999"/>
    <n v="16635784"/>
    <n v="12.669"/>
    <n v="12.66"/>
    <n v="25334774.368000001"/>
    <n v="74.117000000000004"/>
    <n v="8.3130000000000006"/>
    <s v="'30-03-2020"/>
    <n v="34206300"/>
    <s v="NORMAL"/>
  </r>
  <r>
    <x v="6"/>
    <s v="M8AS203"/>
    <s v="RAMAYANA"/>
    <s v="S203"/>
    <s v="JATENG"/>
    <x v="48"/>
    <x v="51"/>
    <n v="110000000"/>
    <n v="0"/>
    <n v="110000000"/>
    <n v="6926"/>
    <n v="95145062.717999995"/>
    <n v="10865131"/>
    <n v="10.920999999999999"/>
    <n v="14.308999999999999"/>
    <n v="13614009.328"/>
    <n v="86.495999999999995"/>
    <n v="11.42"/>
    <m/>
    <m/>
    <m/>
    <n v="0"/>
    <n v="0"/>
    <n v="0"/>
    <n v="0"/>
    <n v="0"/>
    <n v="6926"/>
    <n v="95145062.717999995"/>
    <n v="10865131"/>
    <n v="10.920999999999999"/>
    <n v="14.308999999999999"/>
    <n v="13614009.328"/>
    <n v="86.495999999999995"/>
    <n v="11.42"/>
    <s v="'30-03-2020"/>
    <n v="12013100"/>
    <s v="NORMAL"/>
  </r>
  <r>
    <x v="6"/>
    <s v="M8AS205"/>
    <s v="RAMAYANA"/>
    <s v="S205"/>
    <s v="JABAR"/>
    <x v="49"/>
    <x v="52"/>
    <n v="660000000"/>
    <n v="0"/>
    <n v="660000000"/>
    <n v="53872"/>
    <n v="650861740.90600002"/>
    <n v="59437210"/>
    <n v="10.833"/>
    <n v="13.363"/>
    <n v="86973081.216000006"/>
    <n v="98.614999999999995"/>
    <n v="9.1319999999999997"/>
    <m/>
    <m/>
    <m/>
    <n v="0"/>
    <n v="0"/>
    <n v="0"/>
    <n v="0"/>
    <n v="0"/>
    <n v="53872"/>
    <n v="650861740.90600002"/>
    <n v="59437210"/>
    <n v="10.833"/>
    <n v="13.363"/>
    <n v="86973081.216000006"/>
    <n v="98.614999999999995"/>
    <n v="9.1319999999999997"/>
    <s v="'31-03-2020"/>
    <n v="71497800"/>
    <s v="NORMAL"/>
  </r>
  <r>
    <x v="6"/>
    <s v="M8AS212"/>
    <s v="RAMAYANA"/>
    <s v="S212"/>
    <s v="JABAR"/>
    <x v="50"/>
    <x v="53"/>
    <n v="200000000"/>
    <n v="0"/>
    <n v="200000000"/>
    <n v="12632"/>
    <n v="152478783.62099999"/>
    <n v="12817613"/>
    <n v="11.048"/>
    <n v="12.694000000000001"/>
    <n v="19355806.000999998"/>
    <n v="76.239000000000004"/>
    <n v="8.4060000000000006"/>
    <m/>
    <m/>
    <m/>
    <n v="0"/>
    <n v="0"/>
    <n v="0"/>
    <n v="0"/>
    <n v="0"/>
    <n v="12632"/>
    <n v="152478783.62099999"/>
    <n v="12817613"/>
    <n v="11.048"/>
    <n v="12.694000000000001"/>
    <n v="19355806.000999998"/>
    <n v="76.239000000000004"/>
    <n v="8.4060000000000006"/>
    <s v="'30-03-2020"/>
    <n v="22096000"/>
    <s v="NORMAL"/>
  </r>
  <r>
    <x v="6"/>
    <s v="M8AS213"/>
    <s v="RAMAYANA"/>
    <s v="S213"/>
    <s v="JATIM"/>
    <x v="51"/>
    <x v="54"/>
    <n v="190000000"/>
    <n v="0"/>
    <n v="190000000"/>
    <n v="17550"/>
    <n v="179434659.993"/>
    <n v="20799299"/>
    <n v="9.0920000000000005"/>
    <n v="10.462"/>
    <n v="18772153.642999999"/>
    <n v="94.438999999999993"/>
    <n v="11.592000000000001"/>
    <m/>
    <m/>
    <m/>
    <n v="0"/>
    <n v="0"/>
    <n v="0"/>
    <n v="0"/>
    <n v="0"/>
    <n v="17550"/>
    <n v="179434659.993"/>
    <n v="20799299"/>
    <n v="9.0920000000000005"/>
    <n v="10.462"/>
    <n v="18772153.642999999"/>
    <n v="94.438999999999993"/>
    <n v="11.592000000000001"/>
    <s v="'31-03-2020"/>
    <n v="17274800"/>
    <s v="NORMAL"/>
  </r>
  <r>
    <x v="6"/>
    <s v="M8AS216"/>
    <s v="SPAR"/>
    <s v="S216"/>
    <s v="JATIM"/>
    <x v="52"/>
    <x v="55"/>
    <n v="180000000"/>
    <n v="0"/>
    <n v="180000000"/>
    <n v="16282"/>
    <n v="202142016.375"/>
    <n v="28339832"/>
    <n v="10.669"/>
    <n v="10.682"/>
    <n v="21592563.715"/>
    <n v="112.301"/>
    <n v="14.02"/>
    <m/>
    <m/>
    <m/>
    <n v="0"/>
    <n v="0"/>
    <n v="0"/>
    <n v="0"/>
    <n v="0"/>
    <n v="16282"/>
    <n v="202142016.375"/>
    <n v="28339832"/>
    <n v="10.669"/>
    <n v="10.682"/>
    <n v="21592563.715"/>
    <n v="112.301"/>
    <n v="14.02"/>
    <s v="'31-03-2020"/>
    <n v="19204200"/>
    <s v="NORMAL"/>
  </r>
  <r>
    <x v="6"/>
    <s v="M8AS220"/>
    <s v="RAMAYANA"/>
    <s v="S220"/>
    <s v="BALI"/>
    <x v="53"/>
    <x v="56"/>
    <n v="530000000"/>
    <n v="0"/>
    <n v="530000000"/>
    <n v="42710"/>
    <n v="414237120.00199997"/>
    <n v="26004868"/>
    <n v="10.85"/>
    <n v="15.398"/>
    <n v="63784191.942000002"/>
    <n v="78.158000000000001"/>
    <n v="6.2779999999999996"/>
    <m/>
    <m/>
    <m/>
    <n v="0"/>
    <n v="0"/>
    <n v="0"/>
    <n v="0"/>
    <n v="0"/>
    <n v="42710"/>
    <n v="414237120.00199997"/>
    <n v="26004868"/>
    <n v="10.85"/>
    <n v="15.398"/>
    <n v="63784191.942000002"/>
    <n v="78.158000000000001"/>
    <n v="6.2779999999999996"/>
    <s v="'31-03-2020"/>
    <n v="57505000"/>
    <s v="NORMAL"/>
  </r>
  <r>
    <x v="6"/>
    <s v="M8AS221"/>
    <s v="RAMAYANA"/>
    <s v="S221"/>
    <s v="SUMATERA"/>
    <x v="54"/>
    <x v="57"/>
    <n v="160000000"/>
    <n v="0"/>
    <n v="160000000"/>
    <n v="11746"/>
    <n v="172042230"/>
    <n v="26967586"/>
    <n v="13.09"/>
    <n v="7.8650000000000002"/>
    <n v="13531172.32"/>
    <n v="107.526"/>
    <n v="15.675000000000001"/>
    <m/>
    <m/>
    <m/>
    <n v="0"/>
    <n v="0"/>
    <n v="0"/>
    <n v="0"/>
    <n v="0"/>
    <n v="11746"/>
    <n v="172042230"/>
    <n v="26967586"/>
    <n v="13.09"/>
    <n v="7.8650000000000002"/>
    <n v="13531172.32"/>
    <n v="107.526"/>
    <n v="15.675000000000001"/>
    <s v="'31-03-2020"/>
    <n v="20944000"/>
    <s v="NORMAL"/>
  </r>
  <r>
    <x v="6"/>
    <s v="M8AS223"/>
    <s v="RAMAYANA"/>
    <s v="S223"/>
    <s v="JATIM"/>
    <x v="55"/>
    <x v="58"/>
    <n v="229900000"/>
    <n v="0"/>
    <n v="229900000"/>
    <n v="13649"/>
    <n v="158671898.178"/>
    <n v="16378312"/>
    <n v="10.787000000000001"/>
    <n v="13.054"/>
    <n v="20713410.938000001"/>
    <n v="69.018000000000001"/>
    <n v="10.321999999999999"/>
    <m/>
    <m/>
    <m/>
    <n v="0"/>
    <n v="0"/>
    <n v="0"/>
    <n v="0"/>
    <n v="0"/>
    <n v="13649"/>
    <n v="158671898.178"/>
    <n v="16378312"/>
    <n v="10.787000000000001"/>
    <n v="13.054"/>
    <n v="20713410.938000001"/>
    <n v="69.018000000000001"/>
    <n v="10.321999999999999"/>
    <s v="'30-03-2020"/>
    <n v="24799313"/>
    <s v="NORMAL"/>
  </r>
  <r>
    <x v="6"/>
    <s v="M8AS226"/>
    <s v="RAMAYANA"/>
    <s v="S226"/>
    <s v="SUMATERA"/>
    <x v="56"/>
    <x v="59"/>
    <n v="190000000"/>
    <n v="0"/>
    <n v="190000000"/>
    <n v="14919"/>
    <n v="182173785.454"/>
    <n v="36645611"/>
    <n v="9.7370000000000001"/>
    <n v="-1.323"/>
    <n v="-2409522.3360000001"/>
    <n v="95.881"/>
    <n v="20.116"/>
    <m/>
    <m/>
    <m/>
    <n v="0"/>
    <n v="0"/>
    <n v="0"/>
    <n v="0"/>
    <n v="0"/>
    <n v="14919"/>
    <n v="182173785.454"/>
    <n v="36645611"/>
    <n v="9.7370000000000001"/>
    <n v="-1.323"/>
    <n v="-2409522.3360000001"/>
    <n v="95.881"/>
    <n v="20.116"/>
    <s v="'30-03-2020"/>
    <n v="18500300"/>
    <s v="NORMAL"/>
  </r>
  <r>
    <x v="6"/>
    <s v="M8AS227"/>
    <s v="SPAR"/>
    <s v="S227"/>
    <s v="JATIM"/>
    <x v="57"/>
    <x v="60"/>
    <n v="340000000"/>
    <n v="0"/>
    <n v="340000000"/>
    <n v="24768"/>
    <n v="315180223.64200002"/>
    <n v="31683429"/>
    <n v="10.084"/>
    <n v="33.07"/>
    <n v="104230209.12199999"/>
    <n v="92.7"/>
    <n v="10.052"/>
    <m/>
    <m/>
    <m/>
    <n v="0"/>
    <n v="0"/>
    <n v="0"/>
    <n v="0"/>
    <n v="0"/>
    <n v="24768"/>
    <n v="315180223.64200002"/>
    <n v="31683429"/>
    <n v="10.084"/>
    <n v="33.07"/>
    <n v="104230209.12199999"/>
    <n v="92.7"/>
    <n v="10.052"/>
    <s v="'31-03-2020"/>
    <n v="34285600"/>
    <s v="NORMAL"/>
  </r>
  <r>
    <x v="6"/>
    <s v="M8AS229"/>
    <s v="RAMAYANA"/>
    <s v="S229"/>
    <s v="BALI"/>
    <x v="58"/>
    <x v="61"/>
    <n v="145700000"/>
    <n v="0"/>
    <n v="145700000"/>
    <n v="7012"/>
    <n v="70136180.001000002"/>
    <n v="3168927"/>
    <n v="10.561999999999999"/>
    <n v="16.315999999999999"/>
    <n v="11443736.181"/>
    <n v="48.137"/>
    <n v="4.5179999999999998"/>
    <m/>
    <m/>
    <m/>
    <n v="0"/>
    <n v="0"/>
    <n v="0"/>
    <n v="0"/>
    <n v="0"/>
    <n v="7012"/>
    <n v="70136180.001000002"/>
    <n v="3168927"/>
    <n v="10.561999999999999"/>
    <n v="16.315999999999999"/>
    <n v="11443736.181"/>
    <n v="48.137"/>
    <n v="4.5179999999999998"/>
    <s v="'24-03-2020"/>
    <n v="15388834"/>
    <s v="NORMAL"/>
  </r>
  <r>
    <x v="6"/>
    <s v="M8AS230"/>
    <s v="RAMAYANA"/>
    <s v="S230"/>
    <s v="SUMATERA"/>
    <x v="59"/>
    <x v="62"/>
    <n v="410000000"/>
    <n v="0"/>
    <n v="410000000"/>
    <n v="36454"/>
    <n v="568156685"/>
    <n v="65986327"/>
    <n v="13.757"/>
    <n v="15.741"/>
    <n v="89433709.900000006"/>
    <n v="138.57499999999999"/>
    <n v="11.614000000000001"/>
    <m/>
    <m/>
    <m/>
    <n v="0"/>
    <n v="0"/>
    <n v="0"/>
    <n v="0"/>
    <n v="0"/>
    <n v="36454"/>
    <n v="568156685"/>
    <n v="65986327"/>
    <n v="13.757"/>
    <n v="15.741"/>
    <n v="89433709.900000006"/>
    <n v="138.57499999999999"/>
    <n v="11.614000000000001"/>
    <s v="'31-03-2020"/>
    <n v="56403700"/>
    <s v="NORMAL"/>
  </r>
  <r>
    <x v="6"/>
    <e v="#N/A"/>
    <e v="#N/A"/>
    <e v="#N/A"/>
    <e v="#N/A"/>
    <x v="0"/>
    <x v="40"/>
    <n v="6637400000"/>
    <n v="0"/>
    <n v="6637400000"/>
    <n v="506130"/>
    <n v="6122099894.9799995"/>
    <n v="578181621"/>
    <n v="11.353"/>
    <n v="14.686"/>
    <n v="899077794.65999997"/>
    <n v="92.236000000000004"/>
    <n v="9.4440000000000008"/>
    <n v="0"/>
    <n v="0"/>
    <n v="0"/>
    <n v="0"/>
    <n v="0"/>
    <n v="0"/>
    <n v="0"/>
    <n v="0"/>
    <n v="506130"/>
    <n v="6122099894.9799995"/>
    <n v="578181621"/>
    <n v="11.353"/>
    <n v="14.686"/>
    <n v="899077794.65999997"/>
    <n v="92.236000000000004"/>
    <n v="9.4440000000000008"/>
    <m/>
    <n v="753544022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s v="M8AO041"/>
    <s v="SPAR"/>
    <s v="O041"/>
    <s v="SUMATERA"/>
    <x v="60"/>
    <x v="64"/>
    <n v="400000000"/>
    <n v="0"/>
    <n v="400000000"/>
    <n v="28029"/>
    <n v="472163160.88800001"/>
    <n v="40756010"/>
    <n v="12.919"/>
    <n v="8.5920000000000005"/>
    <n v="40566758.568000004"/>
    <n v="118.041"/>
    <n v="8.6319999999999997"/>
    <m/>
    <m/>
    <m/>
    <n v="0"/>
    <n v="0"/>
    <n v="0"/>
    <n v="0"/>
    <n v="0"/>
    <n v="28029"/>
    <n v="472163160.88800001"/>
    <n v="40756010"/>
    <n v="12.919"/>
    <n v="8.5920000000000005"/>
    <n v="40566758.568000004"/>
    <n v="118.041"/>
    <n v="8.6319999999999997"/>
    <s v="'31-03-2020"/>
    <n v="51676000"/>
    <s v="NORMAL"/>
  </r>
  <r>
    <x v="6"/>
    <s v="M8ARS66"/>
    <s v="SPAR"/>
    <s v="RS66"/>
    <s v="SUMATERA"/>
    <x v="61"/>
    <x v="65"/>
    <n v="1150000000"/>
    <n v="0"/>
    <n v="1150000000"/>
    <n v="64970"/>
    <n v="915476848.18299997"/>
    <n v="50622167"/>
    <n v="11.705"/>
    <n v="12.378"/>
    <n v="113320514.623"/>
    <n v="79.606999999999999"/>
    <n v="5.53"/>
    <m/>
    <m/>
    <m/>
    <n v="0"/>
    <n v="0"/>
    <n v="0"/>
    <n v="0"/>
    <n v="0"/>
    <n v="64970"/>
    <n v="915476848.18299997"/>
    <n v="50622167"/>
    <n v="11.705"/>
    <n v="12.378"/>
    <n v="113320514.623"/>
    <n v="79.606999999999999"/>
    <n v="5.53"/>
    <s v="'31-03-2020"/>
    <n v="134607500"/>
    <s v="NORMAL"/>
  </r>
  <r>
    <x v="6"/>
    <s v="M8ARS91"/>
    <s v="RAMAYANA"/>
    <s v="RS91"/>
    <s v="PAPUA"/>
    <x v="62"/>
    <x v="66"/>
    <n v="540000000"/>
    <n v="0"/>
    <n v="540000000"/>
    <n v="35417"/>
    <n v="489674277.26800001"/>
    <n v="28906696"/>
    <n v="10.689"/>
    <n v="16.904"/>
    <n v="82774095.137999997"/>
    <n v="90.68"/>
    <n v="5.9029999999999996"/>
    <m/>
    <m/>
    <m/>
    <n v="0"/>
    <n v="0"/>
    <n v="0"/>
    <n v="0"/>
    <n v="0"/>
    <n v="35417"/>
    <n v="489674277.26800001"/>
    <n v="28906696"/>
    <n v="10.689"/>
    <n v="16.904"/>
    <n v="82774095.137999997"/>
    <n v="90.68"/>
    <n v="5.9029999999999996"/>
    <s v="'31-03-2020"/>
    <n v="57720600"/>
    <s v="NORMAL"/>
  </r>
  <r>
    <x v="6"/>
    <s v="M8ARS94"/>
    <s v="SPAR"/>
    <s v="RS94"/>
    <s v="KALIMANTAN"/>
    <x v="63"/>
    <x v="67"/>
    <n v="310000000"/>
    <n v="0"/>
    <n v="310000000"/>
    <n v="13865"/>
    <n v="219404634.53600001"/>
    <n v="13819572"/>
    <n v="11.778"/>
    <n v="14.143000000000001"/>
    <n v="31030058.995999999"/>
    <n v="70.775999999999996"/>
    <n v="6.2990000000000004"/>
    <m/>
    <m/>
    <m/>
    <n v="0"/>
    <n v="0"/>
    <n v="0"/>
    <n v="0"/>
    <n v="0"/>
    <n v="13865"/>
    <n v="219404634.53600001"/>
    <n v="13819572"/>
    <n v="11.778"/>
    <n v="14.143000000000001"/>
    <n v="31030058.995999999"/>
    <n v="70.775999999999996"/>
    <n v="6.2990000000000004"/>
    <s v="'31-03-2020"/>
    <n v="36511800"/>
    <s v="NORMAL"/>
  </r>
  <r>
    <x v="6"/>
    <s v="M8AS045"/>
    <s v="RAMAYANA"/>
    <s v="S045"/>
    <s v="SUMATERA"/>
    <x v="64"/>
    <x v="68"/>
    <n v="160000000"/>
    <n v="0"/>
    <n v="160000000"/>
    <n v="8908"/>
    <n v="93098126.357999995"/>
    <n v="7663311"/>
    <n v="14.853999999999999"/>
    <n v="16.393000000000001"/>
    <n v="15261734.578"/>
    <n v="58.186"/>
    <n v="8.2309999999999999"/>
    <m/>
    <m/>
    <m/>
    <n v="0"/>
    <n v="0"/>
    <n v="0"/>
    <n v="0"/>
    <n v="0"/>
    <n v="8908"/>
    <n v="93098126.357999995"/>
    <n v="7663311"/>
    <n v="14.853999999999999"/>
    <n v="16.393000000000001"/>
    <n v="15261734.578"/>
    <n v="58.186"/>
    <n v="8.2309999999999999"/>
    <s v="'31-03-2020"/>
    <n v="23766400"/>
    <s v="NORMAL"/>
  </r>
  <r>
    <x v="6"/>
    <s v="M8AS048"/>
    <s v="RAMAYANA"/>
    <s v="S048"/>
    <s v="SUMATERA"/>
    <x v="65"/>
    <x v="69"/>
    <n v="160000000"/>
    <n v="0"/>
    <n v="160000000"/>
    <n v="8378"/>
    <n v="76679802.723000005"/>
    <n v="5223842"/>
    <n v="11.596"/>
    <n v="13.432"/>
    <n v="10299636.153000001"/>
    <n v="47.924999999999997"/>
    <n v="6.8129999999999997"/>
    <m/>
    <m/>
    <m/>
    <n v="0"/>
    <n v="0"/>
    <n v="0"/>
    <n v="0"/>
    <n v="0"/>
    <n v="8378"/>
    <n v="76679802.723000005"/>
    <n v="5223842"/>
    <n v="11.596"/>
    <n v="13.432"/>
    <n v="10299636.153000001"/>
    <n v="47.924999999999997"/>
    <n v="6.8129999999999997"/>
    <s v="'30-03-2020"/>
    <n v="18553600"/>
    <s v="NORMAL"/>
  </r>
  <r>
    <x v="6"/>
    <s v="M8AS051"/>
    <s v="RAMAYANA"/>
    <s v="S051"/>
    <s v="KALIMANTAN"/>
    <x v="66"/>
    <x v="70"/>
    <n v="320000000"/>
    <n v="0"/>
    <n v="320000000"/>
    <n v="17270"/>
    <n v="250309093.63"/>
    <n v="19084828"/>
    <n v="13.916"/>
    <n v="13.579000000000001"/>
    <n v="33989036.149999999"/>
    <n v="78.221999999999994"/>
    <n v="7.625"/>
    <m/>
    <m/>
    <m/>
    <n v="0"/>
    <n v="0"/>
    <n v="0"/>
    <n v="0"/>
    <n v="0"/>
    <n v="17270"/>
    <n v="250309093.63"/>
    <n v="19084828"/>
    <n v="13.916"/>
    <n v="13.579000000000001"/>
    <n v="33989036.149999999"/>
    <n v="78.221999999999994"/>
    <n v="7.625"/>
    <s v="'31-03-2020"/>
    <n v="44531200"/>
    <s v="NORMAL"/>
  </r>
  <r>
    <x v="6"/>
    <s v="M8AS052"/>
    <s v="RAMAYANA"/>
    <s v="S052"/>
    <s v="BANGKA"/>
    <x v="67"/>
    <x v="71"/>
    <n v="310000000"/>
    <n v="0"/>
    <n v="310000000"/>
    <n v="14619"/>
    <n v="195940831.817"/>
    <n v="22709885"/>
    <n v="12.084"/>
    <n v="8.8919999999999995"/>
    <n v="17422318.436999999"/>
    <n v="63.207000000000001"/>
    <n v="11.59"/>
    <m/>
    <m/>
    <m/>
    <n v="0"/>
    <n v="0"/>
    <n v="0"/>
    <n v="0"/>
    <n v="0"/>
    <n v="14619"/>
    <n v="195940831.817"/>
    <n v="22709885"/>
    <n v="12.084"/>
    <n v="8.8919999999999995"/>
    <n v="17422318.436999999"/>
    <n v="63.207000000000001"/>
    <n v="11.59"/>
    <s v="'31-03-2020"/>
    <n v="37460400"/>
    <s v="NORMAL"/>
  </r>
  <r>
    <x v="6"/>
    <s v="M8AS055"/>
    <s v="RAMAYANA"/>
    <s v="S055"/>
    <s v="KALIMANTAN"/>
    <x v="68"/>
    <x v="72"/>
    <n v="180000000"/>
    <n v="0"/>
    <n v="180000000"/>
    <n v="8675"/>
    <n v="97030984.546000004"/>
    <n v="9755892"/>
    <n v="11.523999999999999"/>
    <n v="11.757999999999999"/>
    <n v="11408529.306"/>
    <n v="53.905999999999999"/>
    <n v="10.054"/>
    <m/>
    <m/>
    <m/>
    <n v="0"/>
    <n v="0"/>
    <n v="0"/>
    <n v="0"/>
    <n v="0"/>
    <n v="8675"/>
    <n v="97030984.546000004"/>
    <n v="9755892"/>
    <n v="11.523999999999999"/>
    <n v="11.757999999999999"/>
    <n v="11408529.306"/>
    <n v="53.905999999999999"/>
    <n v="10.054"/>
    <s v="'29-03-2020"/>
    <n v="20743199.999999996"/>
    <s v="NORMAL"/>
  </r>
  <r>
    <x v="6"/>
    <s v="M8AS058"/>
    <s v="RAMAYANA"/>
    <s v="S058"/>
    <s v="SUMATERA"/>
    <x v="69"/>
    <x v="73"/>
    <n v="147700000"/>
    <n v="0"/>
    <n v="147700000"/>
    <n v="12052"/>
    <n v="184233529.06"/>
    <n v="15414772"/>
    <n v="10.977"/>
    <n v="7.9740000000000002"/>
    <n v="14689913.09"/>
    <n v="124.735"/>
    <n v="8.3670000000000009"/>
    <m/>
    <m/>
    <m/>
    <n v="0"/>
    <n v="0"/>
    <n v="0"/>
    <n v="0"/>
    <n v="0"/>
    <n v="12052"/>
    <n v="184233529.06"/>
    <n v="15414772"/>
    <n v="10.977"/>
    <n v="7.9740000000000002"/>
    <n v="14689913.09"/>
    <n v="124.735"/>
    <n v="8.3670000000000009"/>
    <s v="'30-03-2020"/>
    <n v="16213029"/>
    <s v="NORMAL"/>
  </r>
  <r>
    <x v="6"/>
    <s v="M8AS060"/>
    <s v="RAMAYANA"/>
    <s v="S060"/>
    <s v="KALIMANTAN"/>
    <x v="70"/>
    <x v="74"/>
    <n v="203700000"/>
    <n v="0"/>
    <n v="203700000"/>
    <n v="12298"/>
    <n v="143736805.44299999"/>
    <n v="13872899"/>
    <n v="9.8219999999999992"/>
    <n v="14.071"/>
    <n v="20224957.552999999"/>
    <n v="70.563000000000002"/>
    <n v="9.6519999999999992"/>
    <m/>
    <m/>
    <m/>
    <n v="0"/>
    <n v="0"/>
    <n v="0"/>
    <n v="0"/>
    <n v="0"/>
    <n v="12298"/>
    <n v="143736805.44299999"/>
    <n v="13872899"/>
    <n v="9.8219999999999992"/>
    <n v="14.071"/>
    <n v="20224957.552999999"/>
    <n v="70.563000000000002"/>
    <n v="9.6519999999999992"/>
    <s v="'31-03-2020"/>
    <n v="20007413.999999996"/>
    <s v="NORMAL"/>
  </r>
  <r>
    <x v="6"/>
    <s v="M8AS062"/>
    <s v="RAMAYANA"/>
    <s v="S062"/>
    <s v="SUMATERA"/>
    <x v="71"/>
    <x v="75"/>
    <n v="210000000"/>
    <n v="0"/>
    <n v="210000000"/>
    <n v="17008"/>
    <n v="209686919.09"/>
    <n v="15082448"/>
    <n v="14.154"/>
    <n v="11.176"/>
    <n v="23433646.149999999"/>
    <n v="99.850999999999999"/>
    <n v="7.1929999999999996"/>
    <m/>
    <m/>
    <m/>
    <n v="0"/>
    <n v="0"/>
    <n v="0"/>
    <n v="0"/>
    <n v="0"/>
    <n v="17008"/>
    <n v="209686919.09"/>
    <n v="15082448"/>
    <n v="14.154"/>
    <n v="11.176"/>
    <n v="23433646.149999999"/>
    <n v="99.850999999999999"/>
    <n v="7.1929999999999996"/>
    <s v="'30-03-2020"/>
    <n v="29723400"/>
    <s v="NORMAL"/>
  </r>
  <r>
    <x v="6"/>
    <s v="M8AS063"/>
    <s v="RAMAYANA"/>
    <s v="S063"/>
    <s v="KALIMANTAN"/>
    <x v="72"/>
    <x v="76"/>
    <n v="150000000"/>
    <n v="0"/>
    <n v="150000000"/>
    <n v="10456"/>
    <n v="116023080.008"/>
    <n v="10736194"/>
    <n v="9.8219999999999992"/>
    <n v="13.653"/>
    <n v="15840473.308"/>
    <n v="77.349000000000004"/>
    <n v="9.2530000000000001"/>
    <m/>
    <m/>
    <m/>
    <n v="0"/>
    <n v="0"/>
    <n v="0"/>
    <n v="0"/>
    <n v="0"/>
    <n v="10456"/>
    <n v="116023080.008"/>
    <n v="10736194"/>
    <n v="9.8219999999999992"/>
    <n v="13.653"/>
    <n v="15840473.308"/>
    <n v="77.349000000000004"/>
    <n v="9.2530000000000001"/>
    <s v="'31-03-2020"/>
    <n v="14732999.999999998"/>
    <s v="NORMAL"/>
  </r>
  <r>
    <x v="6"/>
    <s v="M8AS077"/>
    <s v="RAMAYANA"/>
    <s v="S077"/>
    <s v="SUMATERA"/>
    <x v="73"/>
    <x v="77"/>
    <n v="290000000"/>
    <n v="0"/>
    <n v="290000000"/>
    <n v="13810"/>
    <n v="165021138.185"/>
    <n v="8808323"/>
    <n v="10.894"/>
    <n v="12.452999999999999"/>
    <n v="20549752.695"/>
    <n v="56.904000000000003"/>
    <n v="5.3380000000000001"/>
    <m/>
    <m/>
    <m/>
    <n v="0"/>
    <n v="0"/>
    <n v="0"/>
    <n v="0"/>
    <n v="0"/>
    <n v="13810"/>
    <n v="165021138.185"/>
    <n v="8808323"/>
    <n v="10.894"/>
    <n v="12.452999999999999"/>
    <n v="20549752.695"/>
    <n v="56.904000000000003"/>
    <n v="5.3380000000000001"/>
    <s v="'30-03-2020"/>
    <n v="31592600"/>
    <s v="NORMAL"/>
  </r>
  <r>
    <x v="6"/>
    <s v="M8AS079"/>
    <s v="SPAR"/>
    <s v="S079"/>
    <s v="SULAWESI"/>
    <x v="74"/>
    <x v="78"/>
    <n v="300000000"/>
    <n v="0"/>
    <n v="300000000"/>
    <n v="15009"/>
    <n v="255462355.449"/>
    <n v="22509105"/>
    <n v="13.964"/>
    <n v="10.927"/>
    <n v="27915286.118999999"/>
    <n v="85.153999999999996"/>
    <n v="8.8109999999999999"/>
    <m/>
    <m/>
    <m/>
    <n v="0"/>
    <n v="0"/>
    <n v="0"/>
    <n v="0"/>
    <n v="0"/>
    <n v="15009"/>
    <n v="255462355.449"/>
    <n v="22509105"/>
    <n v="13.964"/>
    <n v="10.927"/>
    <n v="27915286.118999999"/>
    <n v="85.153999999999996"/>
    <n v="8.8109999999999999"/>
    <s v="'28-03-2020"/>
    <n v="41892000"/>
    <s v="NORMAL"/>
  </r>
  <r>
    <x v="6"/>
    <s v="M8AS080"/>
    <s v="RAMAYANA"/>
    <s v="S080"/>
    <s v="SUMATERA"/>
    <x v="75"/>
    <x v="79"/>
    <n v="210000000"/>
    <n v="0"/>
    <n v="210000000"/>
    <n v="19520"/>
    <n v="189396156.35600001"/>
    <n v="23387128"/>
    <n v="12.932"/>
    <n v="19.821000000000002"/>
    <n v="37540449.776000001"/>
    <n v="90.188999999999993"/>
    <n v="12.348000000000001"/>
    <m/>
    <m/>
    <m/>
    <n v="0"/>
    <n v="0"/>
    <n v="0"/>
    <n v="0"/>
    <n v="0"/>
    <n v="19520"/>
    <n v="189396156.35600001"/>
    <n v="23387128"/>
    <n v="12.932"/>
    <n v="19.821000000000002"/>
    <n v="37540449.776000001"/>
    <n v="90.188999999999993"/>
    <n v="12.348000000000001"/>
    <s v="'31-03-2020"/>
    <n v="27157200"/>
    <s v="NORMAL"/>
  </r>
  <r>
    <x v="6"/>
    <s v="M8AS081"/>
    <s v="RAMAYANA"/>
    <s v="S081"/>
    <s v="KALIMANTAN"/>
    <x v="76"/>
    <x v="80"/>
    <n v="630000000"/>
    <n v="0"/>
    <n v="630000000"/>
    <n v="27468"/>
    <n v="512363006.37400001"/>
    <n v="55764818"/>
    <n v="10.53"/>
    <n v="10.189"/>
    <n v="52205796.634000003"/>
    <n v="81.326999999999998"/>
    <n v="10.884"/>
    <m/>
    <m/>
    <m/>
    <n v="0"/>
    <n v="0"/>
    <n v="0"/>
    <n v="0"/>
    <n v="0"/>
    <n v="27468"/>
    <n v="512363006.37400001"/>
    <n v="55764818"/>
    <n v="10.53"/>
    <n v="10.189"/>
    <n v="52205796.634000003"/>
    <n v="81.326999999999998"/>
    <n v="10.884"/>
    <s v="'31-03-2020"/>
    <n v="66339000"/>
    <s v="NORMAL"/>
  </r>
  <r>
    <x v="6"/>
    <s v="M8AS086"/>
    <s v="RAMAYANA"/>
    <s v="S086"/>
    <s v="SUMATERA"/>
    <x v="77"/>
    <x v="81"/>
    <n v="200000000"/>
    <n v="0"/>
    <n v="200000000"/>
    <n v="12558"/>
    <n v="150725744.55899999"/>
    <n v="12581806"/>
    <n v="12.669"/>
    <n v="12.255000000000001"/>
    <n v="18470719.219000001"/>
    <n v="75.363"/>
    <n v="8.3469999999999995"/>
    <m/>
    <m/>
    <m/>
    <n v="0"/>
    <n v="0"/>
    <n v="0"/>
    <n v="0"/>
    <n v="0"/>
    <n v="12558"/>
    <n v="150725744.55899999"/>
    <n v="12581806"/>
    <n v="12.669"/>
    <n v="12.255000000000001"/>
    <n v="18470719.219000001"/>
    <n v="75.363"/>
    <n v="8.3469999999999995"/>
    <s v="'30-03-2020"/>
    <n v="25338000"/>
    <s v="NORMAL"/>
  </r>
  <r>
    <x v="6"/>
    <s v="M8AS088"/>
    <s v="RAMAYANA"/>
    <s v="S088"/>
    <s v="SUMATERA"/>
    <x v="78"/>
    <x v="82"/>
    <n v="180000000"/>
    <n v="0"/>
    <n v="180000000"/>
    <n v="5295"/>
    <n v="91024452.731000006"/>
    <n v="7816302"/>
    <n v="10.461"/>
    <n v="20.164999999999999"/>
    <n v="18355172.451000001"/>
    <n v="50.569000000000003"/>
    <n v="8.5869999999999997"/>
    <m/>
    <m/>
    <m/>
    <n v="0"/>
    <n v="0"/>
    <n v="0"/>
    <n v="0"/>
    <n v="0"/>
    <n v="5295"/>
    <n v="91024452.731000006"/>
    <n v="7816302"/>
    <n v="10.461"/>
    <n v="20.164999999999999"/>
    <n v="18355172.451000001"/>
    <n v="50.569000000000003"/>
    <n v="8.5869999999999997"/>
    <s v="'26-03-2020"/>
    <n v="18829800"/>
    <s v="NORMAL"/>
  </r>
  <r>
    <x v="6"/>
    <s v="M8AS089"/>
    <s v="RAMAYANA"/>
    <s v="S089"/>
    <s v="SUMATERA"/>
    <x v="79"/>
    <x v="83"/>
    <n v="73200000"/>
    <n v="0"/>
    <n v="73200000"/>
    <n v="4294"/>
    <n v="79415425.450000003"/>
    <n v="6267923"/>
    <n v="12.855"/>
    <n v="11.603"/>
    <n v="9214503.7699999996"/>
    <n v="108.491"/>
    <n v="7.8929999999999998"/>
    <m/>
    <m/>
    <m/>
    <n v="0"/>
    <n v="0"/>
    <n v="0"/>
    <n v="0"/>
    <n v="0"/>
    <n v="4294"/>
    <n v="79415425.450000003"/>
    <n v="6267923"/>
    <n v="12.855"/>
    <n v="11.603"/>
    <n v="9214503.7699999996"/>
    <n v="108.491"/>
    <n v="7.8929999999999998"/>
    <s v="'30-03-2020"/>
    <n v="9409860"/>
    <s v="NORMAL"/>
  </r>
  <r>
    <x v="6"/>
    <s v="M8AS090"/>
    <s v="RAMAYANA"/>
    <s v="S090"/>
    <s v="SUMATERA"/>
    <x v="80"/>
    <x v="84"/>
    <n v="100000000"/>
    <n v="0"/>
    <n v="100000000"/>
    <n v="5224"/>
    <n v="56254320.894000001"/>
    <n v="2371167"/>
    <n v="14.497"/>
    <n v="20.376000000000001"/>
    <n v="11462489.563999999"/>
    <n v="56.253999999999998"/>
    <n v="4.2149999999999999"/>
    <m/>
    <m/>
    <m/>
    <n v="0"/>
    <n v="0"/>
    <n v="0"/>
    <n v="0"/>
    <n v="0"/>
    <n v="5224"/>
    <n v="56254320.894000001"/>
    <n v="2371167"/>
    <n v="14.497"/>
    <n v="20.376000000000001"/>
    <n v="11462489.563999999"/>
    <n v="56.253999999999998"/>
    <n v="4.2149999999999999"/>
    <s v="'26-03-2020"/>
    <n v="14497000"/>
    <s v="NORMAL"/>
  </r>
  <r>
    <x v="6"/>
    <s v="M8AS101"/>
    <s v="RAMAYANA"/>
    <s v="S101"/>
    <s v="SUMATERA"/>
    <x v="81"/>
    <x v="85"/>
    <n v="180000000"/>
    <n v="0"/>
    <n v="180000000"/>
    <n v="11343"/>
    <n v="120254846.344"/>
    <n v="7751869"/>
    <n v="9.8390000000000004"/>
    <n v="17.231000000000002"/>
    <n v="20720912.403999999"/>
    <n v="66.808000000000007"/>
    <n v="6.4459999999999997"/>
    <m/>
    <m/>
    <m/>
    <n v="0"/>
    <n v="0"/>
    <n v="0"/>
    <n v="0"/>
    <n v="0"/>
    <n v="11343"/>
    <n v="120254846.344"/>
    <n v="7751869"/>
    <n v="9.8390000000000004"/>
    <n v="17.231000000000002"/>
    <n v="20720912.403999999"/>
    <n v="66.808000000000007"/>
    <n v="6.4459999999999997"/>
    <s v="'31-03-2020"/>
    <n v="17710200"/>
    <s v="NORMAL"/>
  </r>
  <r>
    <x v="6"/>
    <s v="M8AS103"/>
    <s v="RAMAYANA"/>
    <s v="S103"/>
    <s v="PAPUA"/>
    <x v="82"/>
    <x v="86"/>
    <n v="430000000"/>
    <n v="0"/>
    <n v="430000000"/>
    <n v="24340"/>
    <n v="377038413.64300001"/>
    <n v="18905510"/>
    <n v="15.702"/>
    <n v="18.277999999999999"/>
    <n v="68916771.743000001"/>
    <n v="87.683000000000007"/>
    <n v="5.0140000000000002"/>
    <m/>
    <m/>
    <m/>
    <n v="0"/>
    <n v="0"/>
    <n v="0"/>
    <n v="0"/>
    <n v="0"/>
    <n v="24340"/>
    <n v="377038413.64300001"/>
    <n v="18905510"/>
    <n v="15.702"/>
    <n v="18.277999999999999"/>
    <n v="68916771.743000001"/>
    <n v="87.683000000000007"/>
    <n v="5.0140000000000002"/>
    <s v="'31-03-2020"/>
    <n v="67518600"/>
    <s v="NORMAL"/>
  </r>
  <r>
    <x v="6"/>
    <e v="#N/A"/>
    <e v="#N/A"/>
    <e v="#N/A"/>
    <e v="#N/A"/>
    <x v="0"/>
    <x v="40"/>
    <n v="6834600000"/>
    <n v="0"/>
    <n v="6834600000"/>
    <n v="390806"/>
    <n v="5460413953.5349903"/>
    <n v="419812467"/>
    <n v="12.093"/>
    <n v="13.105"/>
    <n v="715613526.42499995"/>
    <n v="79.894000000000005"/>
    <n v="7.6879999999999997"/>
    <n v="0"/>
    <n v="0"/>
    <n v="0"/>
    <n v="0"/>
    <n v="0"/>
    <n v="0"/>
    <n v="0"/>
    <n v="0"/>
    <n v="390806"/>
    <n v="5460413953.5349903"/>
    <n v="419812467"/>
    <n v="12.093"/>
    <n v="13.105"/>
    <n v="715613526.42499995"/>
    <n v="79.894000000000005"/>
    <n v="7.6879999999999997"/>
    <m/>
    <n v="826508178"/>
    <e v="#N/A"/>
  </r>
  <r>
    <x v="6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87"/>
    <n v="30567900000"/>
    <n v="0"/>
    <n v="30567900000"/>
    <n v="2238674"/>
    <n v="24716193814.213001"/>
    <n v="1856253713"/>
    <n v="11.255000000000001"/>
    <n v="16.513999999999999"/>
    <n v="4081694414.973"/>
    <n v="80.856999999999999"/>
    <n v="7.51"/>
    <n v="27"/>
    <n v="701590.90700000001"/>
    <n v="13750"/>
    <n v="0"/>
    <n v="25"/>
    <n v="175398.18700000001"/>
    <n v="0"/>
    <n v="1.96"/>
    <n v="2238701"/>
    <n v="24716895405.119999"/>
    <n v="1856267463"/>
    <n v="11.255000000000001"/>
    <n v="16.513999999999999"/>
    <n v="4081869813.1599998"/>
    <n v="80.858999999999995"/>
    <n v="7.51"/>
    <m/>
    <n v="3440417145"/>
    <e v="#N/A"/>
  </r>
  <r>
    <x v="6"/>
    <e v="#N/A"/>
    <e v="#N/A"/>
    <e v="#N/A"/>
    <e v="#N/A"/>
    <x v="0"/>
    <x v="88"/>
    <n v="30567900000"/>
    <n v="0"/>
    <n v="30567900000"/>
    <n v="2238674"/>
    <n v="24716193814.213001"/>
    <n v="1856253713"/>
    <n v="11.254621418154301"/>
    <n v="16.514251529399399"/>
    <n v="4081694414.973"/>
    <n v="80.8566954688186"/>
    <n v="7.5102733331560296"/>
    <n v="27"/>
    <n v="701590.90700000001"/>
    <n v="13750"/>
    <n v="0"/>
    <n v="25.000065600907199"/>
    <n v="175398.18700000001"/>
    <n v="0"/>
    <n v="1.9598315575090499"/>
    <n v="2238701"/>
    <n v="24716895405.119999"/>
    <n v="1856267463"/>
    <n v="11.254621418154301"/>
    <n v="16.514492399860401"/>
    <n v="4081869813.1599998"/>
    <n v="80.858990657258104"/>
    <n v="7.5101157834550696"/>
    <m/>
    <n v="3440301420.4799886"/>
    <e v="#N/A"/>
  </r>
  <r>
    <x v="6"/>
    <e v="#N/A"/>
    <e v="#N/A"/>
    <e v="#N/A"/>
    <e v="#N/A"/>
    <x v="0"/>
    <x v="89"/>
    <m/>
    <s v="Last Sales 202004 :   ----  m.akhlis -- 01-Apr-2020 09:19:22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6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92"/>
    <s v="  :  "/>
    <s v="082 (FOODS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s v="M8B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s v="M8BRS67"/>
    <s v="SPAR"/>
    <s v="RS67"/>
    <s v="JABAR"/>
    <x v="1"/>
    <x v="2"/>
    <n v="670000000"/>
    <n v="0"/>
    <n v="670000000"/>
    <n v="88835"/>
    <n v="465512566.27700001"/>
    <n v="28386493"/>
    <n v="7.66"/>
    <n v="18.053999999999998"/>
    <n v="84042846.847000003"/>
    <n v="69.478999999999999"/>
    <n v="6.0979999999999999"/>
    <m/>
    <m/>
    <m/>
    <n v="0"/>
    <n v="0"/>
    <n v="0"/>
    <n v="0"/>
    <n v="0"/>
    <n v="88835"/>
    <n v="465512566.27700001"/>
    <n v="28386493"/>
    <n v="7.66"/>
    <n v="18.053999999999998"/>
    <n v="84042846.847000003"/>
    <n v="69.478999999999999"/>
    <n v="6.0979999999999999"/>
    <s v="'27-03-2020"/>
    <n v="51322000"/>
    <s v="GOLD"/>
  </r>
  <r>
    <x v="7"/>
    <s v="M8BS002"/>
    <s v="RAMAYANA"/>
    <s v="S002"/>
    <s v="JBDTBK"/>
    <x v="2"/>
    <x v="3"/>
    <n v="500000000"/>
    <n v="0"/>
    <n v="500000000"/>
    <n v="121394"/>
    <n v="427450080.00400001"/>
    <n v="31188157"/>
    <n v="6.4160000000000004"/>
    <n v="26.696999999999999"/>
    <n v="114117038.574"/>
    <n v="85.49"/>
    <n v="7.2960000000000003"/>
    <m/>
    <m/>
    <m/>
    <n v="0"/>
    <n v="0"/>
    <n v="0"/>
    <n v="0"/>
    <n v="0"/>
    <n v="121394"/>
    <n v="427450080.00400001"/>
    <n v="31188157"/>
    <n v="6.4160000000000004"/>
    <n v="26.696999999999999"/>
    <n v="114117038.574"/>
    <n v="85.49"/>
    <n v="7.2960000000000003"/>
    <s v="'24-03-2020"/>
    <n v="32080000"/>
    <s v="GOLD"/>
  </r>
  <r>
    <x v="7"/>
    <s v="M8BS010"/>
    <s v="RAMAYANA"/>
    <s v="S010"/>
    <s v="JBDTBK"/>
    <x v="3"/>
    <x v="4"/>
    <n v="420000000"/>
    <n v="0"/>
    <n v="420000000"/>
    <n v="66402"/>
    <n v="426078114.25199997"/>
    <n v="34992127"/>
    <n v="8.234"/>
    <n v="12.813000000000001"/>
    <n v="54594903.281999998"/>
    <n v="101.447"/>
    <n v="8.2129999999999992"/>
    <m/>
    <m/>
    <m/>
    <n v="0"/>
    <n v="0"/>
    <n v="0"/>
    <n v="0"/>
    <n v="0"/>
    <n v="66402"/>
    <n v="426078114.25199997"/>
    <n v="34992127"/>
    <n v="8.234"/>
    <n v="12.813000000000001"/>
    <n v="54594903.281999998"/>
    <n v="101.447"/>
    <n v="8.2129999999999992"/>
    <s v="'31-03-2020"/>
    <n v="34582800"/>
    <s v="GOLD"/>
  </r>
  <r>
    <x v="7"/>
    <s v="M8BS011"/>
    <s v="RAMAYANA"/>
    <s v="S011"/>
    <s v="JBDTBK"/>
    <x v="4"/>
    <x v="5"/>
    <n v="429300000"/>
    <n v="0"/>
    <n v="429300000"/>
    <n v="188466"/>
    <n v="712378332.00999999"/>
    <n v="90509707"/>
    <n v="7.8079999999999998"/>
    <n v="11.009"/>
    <n v="78422815.579999998"/>
    <n v="165.94"/>
    <n v="12.705"/>
    <m/>
    <m/>
    <m/>
    <n v="0"/>
    <n v="0"/>
    <n v="0"/>
    <n v="0"/>
    <n v="0"/>
    <n v="188466"/>
    <n v="712378332.00999999"/>
    <n v="90509707"/>
    <n v="7.8079999999999998"/>
    <n v="11.009"/>
    <n v="78422815.579999998"/>
    <n v="165.94"/>
    <n v="12.705"/>
    <s v="'30-03-2020"/>
    <n v="33519744"/>
    <s v="GOLD"/>
  </r>
  <r>
    <x v="7"/>
    <s v="M8BS013"/>
    <s v="RAMAYANA"/>
    <s v="S013"/>
    <s v="JBDTBK"/>
    <x v="5"/>
    <x v="6"/>
    <n v="576700000"/>
    <n v="0"/>
    <n v="576700000"/>
    <n v="148131"/>
    <n v="762701002.73399997"/>
    <n v="106146587"/>
    <n v="7.0389999999999997"/>
    <n v="13.945"/>
    <n v="106359127.03399999"/>
    <n v="132.25299999999999"/>
    <n v="13.917"/>
    <m/>
    <m/>
    <m/>
    <n v="0"/>
    <n v="0"/>
    <n v="0"/>
    <n v="0"/>
    <n v="0"/>
    <n v="148131"/>
    <n v="762701002.73399997"/>
    <n v="106146587"/>
    <n v="7.0389999999999997"/>
    <n v="13.945"/>
    <n v="106359127.03399999"/>
    <n v="132.25299999999999"/>
    <n v="13.917"/>
    <s v="'31-03-2020"/>
    <n v="40593913"/>
    <s v="NORMAL"/>
  </r>
  <r>
    <x v="7"/>
    <s v="M8BS014"/>
    <s v="RAMAYANA"/>
    <s v="S014"/>
    <s v="JBDTBK"/>
    <x v="6"/>
    <x v="7"/>
    <n v="580000000"/>
    <n v="0"/>
    <n v="580000000"/>
    <n v="115222"/>
    <n v="572110415.16999996"/>
    <n v="41589307"/>
    <n v="6.819"/>
    <n v="12.964"/>
    <n v="74169041.290000007"/>
    <n v="98.64"/>
    <n v="7.2690000000000001"/>
    <m/>
    <m/>
    <m/>
    <n v="0"/>
    <n v="0"/>
    <n v="0"/>
    <n v="0"/>
    <n v="0"/>
    <n v="115222"/>
    <n v="572110415.16999996"/>
    <n v="41589307"/>
    <n v="6.819"/>
    <n v="12.964"/>
    <n v="74169041.290000007"/>
    <n v="98.64"/>
    <n v="7.2690000000000001"/>
    <s v="'31-03-2020"/>
    <n v="39550200"/>
    <s v="NORMAL"/>
  </r>
  <r>
    <x v="7"/>
    <s v="M8BS015"/>
    <s v="RAMAYANA"/>
    <s v="S015"/>
    <s v="JBDTBK"/>
    <x v="7"/>
    <x v="8"/>
    <n v="560000000"/>
    <n v="0"/>
    <n v="560000000"/>
    <n v="88850"/>
    <n v="577499514.09200001"/>
    <n v="127516837"/>
    <n v="6.1219999999999999"/>
    <n v="27.766999999999999"/>
    <n v="160353720.662"/>
    <n v="103.125"/>
    <n v="22.081"/>
    <m/>
    <m/>
    <m/>
    <n v="0"/>
    <n v="0"/>
    <n v="0"/>
    <n v="0"/>
    <n v="0"/>
    <n v="88850"/>
    <n v="577499514.09200001"/>
    <n v="127516837"/>
    <n v="6.1219999999999999"/>
    <n v="27.766999999999999"/>
    <n v="160353720.662"/>
    <n v="103.125"/>
    <n v="22.081"/>
    <s v="'31-03-2020"/>
    <n v="34283200"/>
    <s v="GOLD"/>
  </r>
  <r>
    <x v="7"/>
    <s v="M8BS020"/>
    <s v="RAMAYANA"/>
    <s v="S020"/>
    <s v="JBDTBK"/>
    <x v="8"/>
    <x v="9"/>
    <n v="490000000"/>
    <n v="0"/>
    <n v="490000000"/>
    <n v="75082"/>
    <n v="406326166.81599998"/>
    <n v="32666019"/>
    <n v="6.891"/>
    <n v="14.225"/>
    <n v="57801049.456"/>
    <n v="82.924000000000007"/>
    <n v="8.0389999999999997"/>
    <m/>
    <m/>
    <m/>
    <n v="0"/>
    <n v="0"/>
    <n v="0"/>
    <n v="0"/>
    <n v="0"/>
    <n v="75082"/>
    <n v="406326166.81599998"/>
    <n v="32666019"/>
    <n v="6.891"/>
    <n v="14.225"/>
    <n v="57801049.456"/>
    <n v="82.924000000000007"/>
    <n v="8.0389999999999997"/>
    <s v="'31-03-2020"/>
    <n v="33765900"/>
    <s v="GOLD"/>
  </r>
  <r>
    <x v="7"/>
    <s v="M8BS021"/>
    <s v="RAMAYANA"/>
    <s v="S021"/>
    <s v="JBDTBK"/>
    <x v="9"/>
    <x v="10"/>
    <n v="330000000"/>
    <n v="0"/>
    <n v="330000000"/>
    <n v="46729"/>
    <n v="298410159.99000001"/>
    <n v="25517092"/>
    <n v="8.3840000000000003"/>
    <n v="12.345000000000001"/>
    <n v="36840191.079999998"/>
    <n v="90.427000000000007"/>
    <n v="8.5510000000000002"/>
    <m/>
    <m/>
    <m/>
    <n v="0"/>
    <n v="0"/>
    <n v="0"/>
    <n v="0"/>
    <n v="0"/>
    <n v="46729"/>
    <n v="298410159.99000001"/>
    <n v="25517092"/>
    <n v="8.3840000000000003"/>
    <n v="12.345000000000001"/>
    <n v="36840191.079999998"/>
    <n v="90.427000000000007"/>
    <n v="8.5510000000000002"/>
    <s v="'31-03-2020"/>
    <n v="27667200"/>
    <s v="GOLD"/>
  </r>
  <r>
    <x v="7"/>
    <s v="M8BS022"/>
    <s v="RAMAYANA"/>
    <s v="S022"/>
    <s v="JBDTBK"/>
    <x v="10"/>
    <x v="11"/>
    <n v="483300000"/>
    <n v="0"/>
    <n v="483300000"/>
    <n v="224404"/>
    <n v="728293773.53299999"/>
    <n v="51897877"/>
    <n v="8.4819999999999993"/>
    <n v="20.587"/>
    <n v="149933465.48300001"/>
    <n v="150.69200000000001"/>
    <n v="7.1260000000000003"/>
    <m/>
    <m/>
    <m/>
    <n v="0"/>
    <n v="0"/>
    <n v="0"/>
    <n v="0"/>
    <n v="0"/>
    <n v="224404"/>
    <n v="728293773.53299999"/>
    <n v="51897877"/>
    <n v="8.4819999999999993"/>
    <n v="20.587"/>
    <n v="149933465.48300001"/>
    <n v="150.69200000000001"/>
    <n v="7.1260000000000003"/>
    <s v="'31-03-2020"/>
    <n v="40993505.999999993"/>
    <s v="NORMAL"/>
  </r>
  <r>
    <x v="7"/>
    <s v="M8BS026"/>
    <s v="RAMAYANA"/>
    <s v="S026"/>
    <s v="JBDTBK"/>
    <x v="11"/>
    <x v="12"/>
    <n v="209200000"/>
    <n v="0"/>
    <n v="209200000"/>
    <n v="38018"/>
    <n v="273476822.64099997"/>
    <n v="17462686"/>
    <n v="8.4849999999999994"/>
    <n v="18.155000000000001"/>
    <n v="49649648.181000002"/>
    <n v="130.72499999999999"/>
    <n v="6.3849999999999998"/>
    <m/>
    <m/>
    <m/>
    <n v="0"/>
    <n v="0"/>
    <n v="0"/>
    <n v="0"/>
    <n v="0"/>
    <n v="38018"/>
    <n v="273476822.64099997"/>
    <n v="17462686"/>
    <n v="8.4849999999999994"/>
    <n v="18.155000000000001"/>
    <n v="49649648.181000002"/>
    <n v="130.72499999999999"/>
    <n v="6.3849999999999998"/>
    <s v="'30-03-2020"/>
    <n v="17750620"/>
    <s v="GOLD"/>
  </r>
  <r>
    <x v="7"/>
    <s v="M8BS029"/>
    <s v="RAMAYANA"/>
    <s v="S029"/>
    <s v="JBDTBK"/>
    <x v="12"/>
    <x v="13"/>
    <n v="550000000"/>
    <n v="0"/>
    <n v="550000000"/>
    <n v="145101"/>
    <n v="736182765.90999997"/>
    <n v="80313286"/>
    <n v="8.8829999999999991"/>
    <n v="12.579000000000001"/>
    <n v="92600862.329999998"/>
    <n v="133.851"/>
    <n v="10.909000000000001"/>
    <m/>
    <m/>
    <m/>
    <n v="0"/>
    <n v="0"/>
    <n v="0"/>
    <n v="0"/>
    <n v="0"/>
    <n v="145101"/>
    <n v="736182765.90999997"/>
    <n v="80313286"/>
    <n v="8.8829999999999991"/>
    <n v="12.579000000000001"/>
    <n v="92600862.329999998"/>
    <n v="133.851"/>
    <n v="10.909000000000001"/>
    <s v="'31-03-2020"/>
    <n v="48856499.999999993"/>
    <s v="NORMAL"/>
  </r>
  <r>
    <x v="7"/>
    <s v="M8BS031"/>
    <s v="RAMAYANA"/>
    <s v="S031"/>
    <s v="JBDTBK"/>
    <x v="13"/>
    <x v="14"/>
    <n v="260000000"/>
    <n v="0"/>
    <n v="260000000"/>
    <n v="29803"/>
    <n v="202975072.90900001"/>
    <n v="12284830"/>
    <n v="7.04"/>
    <n v="21.202000000000002"/>
    <n v="43034562.739"/>
    <n v="78.066999999999993"/>
    <n v="6.0519999999999996"/>
    <m/>
    <m/>
    <m/>
    <n v="0"/>
    <n v="0"/>
    <n v="0"/>
    <n v="0"/>
    <n v="0"/>
    <n v="29803"/>
    <n v="202975072.90900001"/>
    <n v="12284830"/>
    <n v="7.04"/>
    <n v="21.202000000000002"/>
    <n v="43034562.739"/>
    <n v="78.066999999999993"/>
    <n v="6.0519999999999996"/>
    <s v="'31-03-2020"/>
    <n v="18304000"/>
    <s v="NORMAL"/>
  </r>
  <r>
    <x v="7"/>
    <s v="M8BS032"/>
    <s v="RAMAYANA"/>
    <s v="S032"/>
    <s v="JBDTBK"/>
    <x v="14"/>
    <x v="15"/>
    <n v="330000000"/>
    <n v="0"/>
    <n v="330000000"/>
    <n v="74159"/>
    <n v="357244926.361"/>
    <n v="20312486"/>
    <n v="8.4480000000000004"/>
    <n v="16.015999999999998"/>
    <n v="57217564.840999998"/>
    <n v="108.256"/>
    <n v="5.6859999999999999"/>
    <m/>
    <m/>
    <m/>
    <n v="0"/>
    <n v="0"/>
    <n v="0"/>
    <n v="0"/>
    <n v="0"/>
    <n v="74159"/>
    <n v="357244926.361"/>
    <n v="20312486"/>
    <n v="8.4480000000000004"/>
    <n v="16.015999999999998"/>
    <n v="57217564.840999998"/>
    <n v="108.256"/>
    <n v="5.6859999999999999"/>
    <s v="'31-03-2020"/>
    <n v="27878400"/>
    <s v="GOLD"/>
  </r>
  <r>
    <x v="7"/>
    <s v="M8BS033"/>
    <s v="RAMAYANA"/>
    <s v="S033"/>
    <s v="JBDTBK"/>
    <x v="15"/>
    <x v="16"/>
    <n v="230000000"/>
    <n v="0"/>
    <n v="230000000"/>
    <n v="66413"/>
    <n v="422815642.273"/>
    <n v="51496056"/>
    <n v="12.766999999999999"/>
    <n v="11.801"/>
    <n v="49897488.443000004"/>
    <n v="183.833"/>
    <n v="12.179"/>
    <m/>
    <m/>
    <m/>
    <n v="0"/>
    <n v="0"/>
    <n v="0"/>
    <n v="0"/>
    <n v="0"/>
    <n v="66413"/>
    <n v="422815642.273"/>
    <n v="51496056"/>
    <n v="12.766999999999999"/>
    <n v="11.801"/>
    <n v="49897488.443000004"/>
    <n v="183.833"/>
    <n v="12.179"/>
    <s v="'31-03-2020"/>
    <n v="29364100"/>
    <s v="NORMAL"/>
  </r>
  <r>
    <x v="7"/>
    <s v="M8BS034"/>
    <s v="SPAR"/>
    <s v="S034"/>
    <s v="JBDTBK"/>
    <x v="16"/>
    <x v="17"/>
    <n v="780000000"/>
    <n v="0"/>
    <n v="780000000"/>
    <n v="134910"/>
    <n v="657670717.63800001"/>
    <n v="59747419"/>
    <n v="6.4630000000000001"/>
    <n v="13.196999999999999"/>
    <n v="86794472.387999997"/>
    <n v="84.316999999999993"/>
    <n v="9.0850000000000009"/>
    <m/>
    <m/>
    <m/>
    <n v="0"/>
    <n v="0"/>
    <n v="0"/>
    <n v="0"/>
    <n v="0"/>
    <n v="134910"/>
    <n v="657670717.63800001"/>
    <n v="59747419"/>
    <n v="6.4630000000000001"/>
    <n v="13.196999999999999"/>
    <n v="86794472.387999997"/>
    <n v="84.316999999999993"/>
    <n v="9.0850000000000009"/>
    <s v="'31-03-2020"/>
    <n v="50411400"/>
    <s v="NORMAL"/>
  </r>
  <r>
    <x v="7"/>
    <s v="M8BS035"/>
    <s v="SPAR"/>
    <s v="S035"/>
    <s v="JBDTBK"/>
    <x v="17"/>
    <x v="18"/>
    <n v="420000000"/>
    <n v="0"/>
    <n v="420000000"/>
    <n v="73329"/>
    <n v="419322292.18900001"/>
    <n v="44383199"/>
    <n v="7.1980000000000004"/>
    <n v="22.036000000000001"/>
    <n v="92400930.949000001"/>
    <n v="99.838999999999999"/>
    <n v="10.585000000000001"/>
    <m/>
    <m/>
    <m/>
    <n v="0"/>
    <n v="0"/>
    <n v="0"/>
    <n v="0"/>
    <n v="0"/>
    <n v="73329"/>
    <n v="419322292.18900001"/>
    <n v="44383199"/>
    <n v="7.1980000000000004"/>
    <n v="22.036000000000001"/>
    <n v="92400930.949000001"/>
    <n v="99.838999999999999"/>
    <n v="10.585000000000001"/>
    <s v="'31-03-2020"/>
    <n v="30231600"/>
    <s v="NORMAL"/>
  </r>
  <r>
    <x v="7"/>
    <s v="M8BS036"/>
    <s v="RAMAYANA"/>
    <s v="S036"/>
    <s v="JBDTBK"/>
    <x v="18"/>
    <x v="19"/>
    <n v="210000000"/>
    <n v="0"/>
    <n v="210000000"/>
    <n v="36678"/>
    <n v="219485217.91"/>
    <n v="19809793"/>
    <n v="7.2140000000000004"/>
    <n v="9.9149999999999991"/>
    <n v="21762742.27"/>
    <n v="104.517"/>
    <n v="9.0259999999999998"/>
    <m/>
    <m/>
    <m/>
    <n v="0"/>
    <n v="0"/>
    <n v="0"/>
    <n v="0"/>
    <n v="0"/>
    <n v="36678"/>
    <n v="219485217.91"/>
    <n v="19809793"/>
    <n v="7.2140000000000004"/>
    <n v="9.9149999999999991"/>
    <n v="21762742.27"/>
    <n v="104.517"/>
    <n v="9.0259999999999998"/>
    <s v="'31-03-2020"/>
    <n v="15149400"/>
    <s v="NORMAL"/>
  </r>
  <r>
    <x v="7"/>
    <s v="M8BS037"/>
    <s v="SPAR"/>
    <s v="S037"/>
    <s v="JBDTBK"/>
    <x v="19"/>
    <x v="20"/>
    <n v="370000000"/>
    <n v="0"/>
    <n v="370000000"/>
    <n v="126533"/>
    <n v="505755644.46700001"/>
    <n v="33177679"/>
    <n v="9.1519999999999992"/>
    <n v="17.094999999999999"/>
    <n v="86457851.116999999"/>
    <n v="136.691"/>
    <n v="6.56"/>
    <m/>
    <m/>
    <m/>
    <n v="0"/>
    <n v="0"/>
    <n v="0"/>
    <n v="0"/>
    <n v="0"/>
    <n v="126533"/>
    <n v="505755644.46700001"/>
    <n v="33177679"/>
    <n v="9.1519999999999992"/>
    <n v="17.094999999999999"/>
    <n v="86457851.116999999"/>
    <n v="136.691"/>
    <n v="6.56"/>
    <s v="'31-03-2020"/>
    <n v="33862399.999999993"/>
    <s v="GOLD"/>
  </r>
  <r>
    <x v="7"/>
    <s v="M8BS038"/>
    <s v="RAMAYANA"/>
    <s v="S038"/>
    <s v="JBDTBK"/>
    <x v="20"/>
    <x v="21"/>
    <n v="320000000"/>
    <n v="0"/>
    <n v="320000000"/>
    <n v="110392"/>
    <n v="442833831.08399999"/>
    <n v="29777900"/>
    <n v="7.3529999999999998"/>
    <n v="11.076000000000001"/>
    <n v="49047018.294"/>
    <n v="138.386"/>
    <n v="6.7240000000000002"/>
    <m/>
    <m/>
    <m/>
    <n v="0"/>
    <n v="0"/>
    <n v="0"/>
    <n v="0"/>
    <n v="0"/>
    <n v="110392"/>
    <n v="442833831.08399999"/>
    <n v="29777900"/>
    <n v="7.3529999999999998"/>
    <n v="11.076000000000001"/>
    <n v="49047018.294"/>
    <n v="138.386"/>
    <n v="6.7240000000000002"/>
    <s v="'31-03-2020"/>
    <n v="23529600"/>
    <s v="GOLD"/>
  </r>
  <r>
    <x v="7"/>
    <s v="M8BS039"/>
    <s v="RAMAYANA"/>
    <s v="S039"/>
    <s v="JATENG"/>
    <x v="21"/>
    <x v="22"/>
    <n v="280000000"/>
    <n v="0"/>
    <n v="280000000"/>
    <n v="56457"/>
    <n v="324494688.54799998"/>
    <n v="20157260"/>
    <n v="7.016"/>
    <n v="9.8829999999999991"/>
    <n v="32071114.338"/>
    <n v="115.89100000000001"/>
    <n v="6.2119999999999997"/>
    <m/>
    <m/>
    <m/>
    <n v="0"/>
    <n v="0"/>
    <n v="0"/>
    <n v="0"/>
    <n v="0"/>
    <n v="56457"/>
    <n v="324494688.54799998"/>
    <n v="20157260"/>
    <n v="7.016"/>
    <n v="9.8829999999999991"/>
    <n v="32071114.338"/>
    <n v="115.89100000000001"/>
    <n v="6.2119999999999997"/>
    <s v="'31-03-2020"/>
    <n v="19644800"/>
    <s v="NORMAL"/>
  </r>
  <r>
    <x v="7"/>
    <s v="M8BS040"/>
    <s v="SPAR"/>
    <s v="S040"/>
    <s v="JBDTBK"/>
    <x v="22"/>
    <x v="23"/>
    <n v="590000000"/>
    <n v="0"/>
    <n v="590000000"/>
    <n v="135059"/>
    <n v="629565368.63300002"/>
    <n v="46237908"/>
    <n v="7.6340000000000003"/>
    <n v="15.598000000000001"/>
    <n v="98199801.103"/>
    <n v="106.706"/>
    <n v="7.3440000000000003"/>
    <m/>
    <m/>
    <m/>
    <n v="0"/>
    <n v="0"/>
    <n v="0"/>
    <n v="0"/>
    <n v="0"/>
    <n v="135059"/>
    <n v="629565368.63300002"/>
    <n v="46237908"/>
    <n v="7.6340000000000003"/>
    <n v="15.598000000000001"/>
    <n v="98199801.103"/>
    <n v="106.706"/>
    <n v="7.3440000000000003"/>
    <s v="'31-03-2020"/>
    <n v="45040600"/>
    <s v="GOLD"/>
  </r>
  <r>
    <x v="7"/>
    <s v="M8BS043"/>
    <s v="RAMAYANA"/>
    <s v="S043"/>
    <s v="JBDTBK"/>
    <x v="23"/>
    <x v="24"/>
    <n v="378200000"/>
    <n v="0"/>
    <n v="378200000"/>
    <n v="76029"/>
    <n v="394384047.46499997"/>
    <n v="27440980"/>
    <n v="7.343"/>
    <n v="15.491"/>
    <n v="61094615.795000002"/>
    <n v="104.279"/>
    <n v="6.9580000000000002"/>
    <m/>
    <m/>
    <m/>
    <n v="0"/>
    <n v="0"/>
    <n v="0"/>
    <n v="0"/>
    <n v="0"/>
    <n v="76029"/>
    <n v="394384047.46499997"/>
    <n v="27440980"/>
    <n v="7.343"/>
    <n v="15.491"/>
    <n v="61094615.795000002"/>
    <n v="104.279"/>
    <n v="6.9580000000000002"/>
    <s v="'31-03-2020"/>
    <n v="27771226"/>
    <s v="GOLD"/>
  </r>
  <r>
    <x v="7"/>
    <s v="M8BS047"/>
    <s v="SPAR"/>
    <s v="S047"/>
    <s v="JBDTBK"/>
    <x v="24"/>
    <x v="25"/>
    <n v="890000000"/>
    <n v="0"/>
    <n v="890000000"/>
    <n v="150423"/>
    <n v="928365179.98899996"/>
    <n v="155838822"/>
    <n v="7.4630000000000001"/>
    <n v="10.598000000000001"/>
    <n v="98386509.929000005"/>
    <n v="104.31100000000001"/>
    <n v="16.786000000000001"/>
    <m/>
    <m/>
    <m/>
    <n v="0"/>
    <n v="0"/>
    <n v="0"/>
    <n v="0"/>
    <n v="0"/>
    <n v="150423"/>
    <n v="928365179.98899996"/>
    <n v="155838822"/>
    <n v="7.4630000000000001"/>
    <n v="10.598000000000001"/>
    <n v="98386509.929000005"/>
    <n v="104.31100000000001"/>
    <n v="16.786000000000001"/>
    <s v="'31-03-2020"/>
    <n v="66420700"/>
    <s v="GOLD"/>
  </r>
  <r>
    <x v="7"/>
    <s v="M8BS049"/>
    <s v="SPAR"/>
    <s v="S049"/>
    <s v="JBDTBK"/>
    <x v="25"/>
    <x v="26"/>
    <n v="272900000"/>
    <n v="0"/>
    <n v="272900000"/>
    <n v="76140"/>
    <n v="399466286.37400001"/>
    <n v="30827106"/>
    <n v="7.4969999999999999"/>
    <n v="16.64"/>
    <n v="66473089.123999998"/>
    <n v="146.37799999999999"/>
    <n v="7.7169999999999996"/>
    <m/>
    <m/>
    <m/>
    <n v="0"/>
    <n v="0"/>
    <n v="0"/>
    <n v="0"/>
    <n v="0"/>
    <n v="76140"/>
    <n v="399466286.37400001"/>
    <n v="30827106"/>
    <n v="7.4969999999999999"/>
    <n v="16.64"/>
    <n v="66473089.123999998"/>
    <n v="146.37799999999999"/>
    <n v="7.7169999999999996"/>
    <s v="'31-03-2020"/>
    <n v="20459313"/>
    <s v="NORMAL"/>
  </r>
  <r>
    <x v="7"/>
    <s v="M8BS068"/>
    <s v="RAMAYANA"/>
    <s v="S068"/>
    <s v="JBDTBK"/>
    <x v="26"/>
    <x v="27"/>
    <n v="350000000"/>
    <n v="0"/>
    <n v="350000000"/>
    <n v="52288"/>
    <n v="286775601.09500003"/>
    <n v="20715793"/>
    <n v="7.0810000000000004"/>
    <n v="18.082999999999998"/>
    <n v="51857201.185000002"/>
    <n v="81.936000000000007"/>
    <n v="7.2240000000000002"/>
    <m/>
    <m/>
    <m/>
    <n v="0"/>
    <n v="0"/>
    <n v="0"/>
    <n v="0"/>
    <n v="0"/>
    <n v="52288"/>
    <n v="286775601.09500003"/>
    <n v="20715793"/>
    <n v="7.0810000000000004"/>
    <n v="18.082999999999998"/>
    <n v="51857201.185000002"/>
    <n v="81.936000000000007"/>
    <n v="7.2240000000000002"/>
    <s v="'30-03-2020"/>
    <n v="24783500"/>
    <s v="GOLD"/>
  </r>
  <r>
    <x v="7"/>
    <s v="M8BS071"/>
    <s v="SPAR"/>
    <s v="S071"/>
    <s v="JBDTBK"/>
    <x v="27"/>
    <x v="28"/>
    <n v="673100000"/>
    <n v="0"/>
    <n v="673100000"/>
    <n v="78612"/>
    <n v="552142409.273"/>
    <n v="51451809"/>
    <n v="6.0730000000000004"/>
    <n v="13.069000000000001"/>
    <n v="72158524.133000001"/>
    <n v="82.03"/>
    <n v="9.3190000000000008"/>
    <m/>
    <m/>
    <m/>
    <n v="0"/>
    <n v="0"/>
    <n v="0"/>
    <n v="0"/>
    <n v="0"/>
    <n v="78612"/>
    <n v="552142409.273"/>
    <n v="51451809"/>
    <n v="6.0730000000000004"/>
    <n v="13.069000000000001"/>
    <n v="72158524.133000001"/>
    <n v="82.03"/>
    <n v="9.3190000000000008"/>
    <s v="'27-03-2020"/>
    <n v="40877363.000000007"/>
    <s v="GOLD"/>
  </r>
  <r>
    <x v="7"/>
    <s v="M8BS074"/>
    <s v="SPAR"/>
    <s v="S074"/>
    <s v="JABAR"/>
    <x v="28"/>
    <x v="29"/>
    <n v="450000000"/>
    <n v="0"/>
    <n v="450000000"/>
    <n v="86648"/>
    <n v="385778522.26999998"/>
    <n v="21238274"/>
    <n v="9.2739999999999991"/>
    <n v="13.025"/>
    <n v="50246503.340000004"/>
    <n v="85.728999999999999"/>
    <n v="5.5049999999999999"/>
    <m/>
    <m/>
    <m/>
    <n v="0"/>
    <n v="0"/>
    <n v="0"/>
    <n v="0"/>
    <n v="0"/>
    <n v="86648"/>
    <n v="385778522.26999998"/>
    <n v="21238274"/>
    <n v="9.2739999999999991"/>
    <n v="13.025"/>
    <n v="50246503.340000004"/>
    <n v="85.728999999999999"/>
    <n v="5.5049999999999999"/>
    <s v="'31-03-2020"/>
    <n v="41732999.999999993"/>
    <s v="NORMAL"/>
  </r>
  <r>
    <x v="7"/>
    <s v="M8BS075"/>
    <s v="SPAR"/>
    <s v="S075"/>
    <s v="JABAR"/>
    <x v="29"/>
    <x v="30"/>
    <n v="330000000"/>
    <n v="0"/>
    <n v="330000000"/>
    <n v="68002"/>
    <n v="360012789.55599999"/>
    <n v="38498379"/>
    <n v="7.1340000000000003"/>
    <n v="15.096"/>
    <n v="54347842.535999998"/>
    <n v="109.095"/>
    <n v="10.694000000000001"/>
    <m/>
    <m/>
    <m/>
    <n v="0"/>
    <n v="0"/>
    <n v="0"/>
    <n v="0"/>
    <n v="0"/>
    <n v="68002"/>
    <n v="360012789.55599999"/>
    <n v="38498379"/>
    <n v="7.1340000000000003"/>
    <n v="15.096"/>
    <n v="54347842.535999998"/>
    <n v="109.095"/>
    <n v="10.694000000000001"/>
    <s v="'31-03-2020"/>
    <n v="23542200"/>
    <s v="GOLD"/>
  </r>
  <r>
    <x v="7"/>
    <s v="M8BS102"/>
    <s v="RAMAYANA"/>
    <s v="S102"/>
    <s v="JBDTBK"/>
    <x v="30"/>
    <x v="31"/>
    <n v="770000000"/>
    <n v="0"/>
    <n v="770000000"/>
    <n v="134009"/>
    <n v="721812947.72099996"/>
    <n v="48934975"/>
    <n v="9.76"/>
    <n v="18.146999999999998"/>
    <n v="130989986.48100001"/>
    <n v="93.742000000000004"/>
    <n v="6.7789999999999999"/>
    <m/>
    <m/>
    <m/>
    <n v="0"/>
    <n v="0"/>
    <n v="0"/>
    <n v="0"/>
    <n v="0"/>
    <n v="134009"/>
    <n v="721812947.72099996"/>
    <n v="48934975"/>
    <n v="9.76"/>
    <n v="18.146999999999998"/>
    <n v="130989986.48100001"/>
    <n v="93.742000000000004"/>
    <n v="6.7789999999999999"/>
    <s v="'31-03-2020"/>
    <n v="75152000"/>
    <s v="NORMAL"/>
  </r>
  <r>
    <x v="7"/>
    <s v="M8BS105"/>
    <s v="SPAR"/>
    <s v="S105"/>
    <s v="JBDTBK"/>
    <x v="31"/>
    <x v="32"/>
    <n v="450000000"/>
    <n v="0"/>
    <n v="450000000"/>
    <n v="54057"/>
    <n v="456098554.98799998"/>
    <n v="81614113"/>
    <n v="8.4060000000000006"/>
    <n v="5.0730000000000004"/>
    <n v="23135892.458000001"/>
    <n v="101.355"/>
    <n v="17.893999999999998"/>
    <m/>
    <m/>
    <m/>
    <n v="0"/>
    <n v="0"/>
    <n v="0"/>
    <n v="0"/>
    <n v="0"/>
    <n v="54057"/>
    <n v="456098554.98799998"/>
    <n v="81614113"/>
    <n v="8.4060000000000006"/>
    <n v="5.0730000000000004"/>
    <n v="23135892.458000001"/>
    <n v="101.355"/>
    <n v="17.893999999999998"/>
    <s v="'31-03-2020"/>
    <n v="37827000.000000007"/>
    <s v="GOLD"/>
  </r>
  <r>
    <x v="7"/>
    <s v="M8BS107"/>
    <s v="RAMAYANA"/>
    <s v="S107"/>
    <s v="JBDTBK"/>
    <x v="32"/>
    <x v="33"/>
    <n v="325900000"/>
    <n v="0"/>
    <n v="325900000"/>
    <n v="80449"/>
    <n v="486833159.27999997"/>
    <n v="119649794"/>
    <n v="7.68"/>
    <n v="29.856000000000002"/>
    <n v="145351191.38999999"/>
    <n v="149.381"/>
    <n v="24.577000000000002"/>
    <m/>
    <m/>
    <m/>
    <n v="0"/>
    <n v="0"/>
    <n v="0"/>
    <n v="0"/>
    <n v="0"/>
    <n v="80449"/>
    <n v="486833159.27999997"/>
    <n v="119649794"/>
    <n v="7.68"/>
    <n v="29.856000000000002"/>
    <n v="145351191.38999999"/>
    <n v="149.381"/>
    <n v="24.577000000000002"/>
    <s v="'30-03-2020"/>
    <n v="25029120"/>
    <s v="NORMAL"/>
  </r>
  <r>
    <x v="7"/>
    <s v="M8BS109"/>
    <s v="RAMAYANA"/>
    <s v="S109"/>
    <s v="JBDTBK"/>
    <x v="33"/>
    <x v="34"/>
    <n v="210000000"/>
    <n v="0"/>
    <n v="210000000"/>
    <n v="77903"/>
    <n v="280741429.72000003"/>
    <n v="19447172"/>
    <n v="9.1549999999999994"/>
    <n v="10.678000000000001"/>
    <n v="29978055.370000001"/>
    <n v="133.68600000000001"/>
    <n v="6.9269999999999996"/>
    <m/>
    <m/>
    <m/>
    <n v="0"/>
    <n v="0"/>
    <n v="0"/>
    <n v="0"/>
    <n v="0"/>
    <n v="77903"/>
    <n v="280741429.72000003"/>
    <n v="19447172"/>
    <n v="9.1549999999999994"/>
    <n v="10.678000000000001"/>
    <n v="29978055.370000001"/>
    <n v="133.68600000000001"/>
    <n v="6.9269999999999996"/>
    <s v="'30-03-2020"/>
    <n v="19225499.999999996"/>
    <s v="GOLD"/>
  </r>
  <r>
    <x v="7"/>
    <s v="M8BS114"/>
    <s v="SPAR"/>
    <s v="S114"/>
    <s v="JBDTBK"/>
    <x v="34"/>
    <x v="35"/>
    <n v="342200000"/>
    <n v="0"/>
    <n v="342200000"/>
    <n v="53251"/>
    <n v="483345928.19199997"/>
    <n v="115284454"/>
    <n v="7.7480000000000002"/>
    <n v="24.538"/>
    <n v="118602630.462"/>
    <n v="141.24700000000001"/>
    <n v="23.850999999999999"/>
    <m/>
    <m/>
    <m/>
    <n v="0"/>
    <n v="0"/>
    <n v="0"/>
    <n v="0"/>
    <n v="0"/>
    <n v="53251"/>
    <n v="483345928.19199997"/>
    <n v="115284454"/>
    <n v="7.7480000000000002"/>
    <n v="24.538"/>
    <n v="118602630.462"/>
    <n v="141.24700000000001"/>
    <n v="23.850999999999999"/>
    <s v="'30-03-2020"/>
    <n v="26513656"/>
    <s v="GOLD"/>
  </r>
  <r>
    <x v="7"/>
    <s v="M8BS121"/>
    <s v="SPAR"/>
    <s v="S121"/>
    <s v="JBDTBK"/>
    <x v="35"/>
    <x v="36"/>
    <n v="200200000"/>
    <n v="0"/>
    <n v="200200000"/>
    <n v="51164"/>
    <n v="251229192.289"/>
    <n v="12785381"/>
    <n v="7.07"/>
    <n v="14.621"/>
    <n v="36731539.888999999"/>
    <n v="125.489"/>
    <n v="5.0890000000000004"/>
    <m/>
    <m/>
    <m/>
    <n v="0"/>
    <n v="0"/>
    <n v="0"/>
    <n v="0"/>
    <n v="0"/>
    <n v="51164"/>
    <n v="251229192.289"/>
    <n v="12785381"/>
    <n v="7.07"/>
    <n v="14.621"/>
    <n v="36731539.888999999"/>
    <n v="125.489"/>
    <n v="5.0890000000000004"/>
    <s v="'30-03-2020"/>
    <n v="14154140"/>
    <s v="GOLD"/>
  </r>
  <r>
    <x v="7"/>
    <s v="M8BS124"/>
    <s v="SPAR"/>
    <s v="S124"/>
    <s v="JBDTBK"/>
    <x v="36"/>
    <x v="37"/>
    <n v="225000000"/>
    <n v="0"/>
    <n v="225000000"/>
    <n v="41126"/>
    <n v="232125264.08700001"/>
    <n v="21495227"/>
    <n v="6.82"/>
    <n v="7.266"/>
    <n v="16865082.596999999"/>
    <n v="103.167"/>
    <n v="9.26"/>
    <m/>
    <m/>
    <m/>
    <n v="0"/>
    <n v="0"/>
    <n v="0"/>
    <n v="0"/>
    <n v="0"/>
    <n v="41126"/>
    <n v="232125264.08700001"/>
    <n v="21495227"/>
    <n v="6.82"/>
    <n v="7.266"/>
    <n v="16865082.596999999"/>
    <n v="103.167"/>
    <n v="9.26"/>
    <s v="'31-03-2020"/>
    <n v="15345000"/>
    <s v="GOLD"/>
  </r>
  <r>
    <x v="7"/>
    <s v="M8BS125"/>
    <s v="SPAR"/>
    <s v="S125"/>
    <s v="JBDTBK"/>
    <x v="37"/>
    <x v="38"/>
    <n v="720000000"/>
    <n v="0"/>
    <n v="720000000"/>
    <n v="210028"/>
    <n v="828357543.37199998"/>
    <n v="65611296"/>
    <n v="10.218999999999999"/>
    <n v="10.667999999999999"/>
    <n v="88372635.312000006"/>
    <n v="115.05"/>
    <n v="7.9210000000000003"/>
    <m/>
    <m/>
    <m/>
    <n v="0"/>
    <n v="0"/>
    <n v="0"/>
    <n v="0"/>
    <n v="0"/>
    <n v="210028"/>
    <n v="828357543.37199998"/>
    <n v="65611296"/>
    <n v="10.218999999999999"/>
    <n v="10.667999999999999"/>
    <n v="88372635.312000006"/>
    <n v="115.05"/>
    <n v="7.9210000000000003"/>
    <s v="'31-03-2020"/>
    <n v="73576800"/>
    <s v="NORMAL"/>
  </r>
  <r>
    <x v="7"/>
    <s v="M8BS136"/>
    <s v="RAMAYANA"/>
    <s v="S136"/>
    <s v="JABAR"/>
    <x v="38"/>
    <x v="39"/>
    <n v="52200000"/>
    <n v="0"/>
    <n v="52200000"/>
    <n v="6402"/>
    <n v="57701460.909999996"/>
    <n v="5337463"/>
    <n v="7.1909999999999998"/>
    <n v="31.670999999999999"/>
    <n v="18274456.09"/>
    <n v="110.539"/>
    <n v="9.25"/>
    <m/>
    <m/>
    <m/>
    <n v="0"/>
    <n v="0"/>
    <n v="0"/>
    <n v="0"/>
    <n v="0"/>
    <n v="6402"/>
    <n v="57701460.909999996"/>
    <n v="5337463"/>
    <n v="7.1909999999999998"/>
    <n v="31.670999999999999"/>
    <n v="18274456.09"/>
    <n v="110.539"/>
    <n v="9.25"/>
    <s v="'30-03-2020"/>
    <n v="3753702"/>
    <e v="#N/A"/>
  </r>
  <r>
    <x v="7"/>
    <s v="M8BS999"/>
    <s v="RAMAYANA"/>
    <s v="S999"/>
    <s v="TRADER"/>
    <x v="84"/>
    <x v="94"/>
    <n v="1660000000"/>
    <n v="0"/>
    <n v="1660000000"/>
    <n v="0"/>
    <n v="0"/>
    <n v="0"/>
    <n v="2.0649999999999999"/>
    <n v="0"/>
    <n v="0"/>
    <n v="0"/>
    <n v="0"/>
    <n v="0"/>
    <n v="0"/>
    <n v="0"/>
    <n v="0"/>
    <n v="0"/>
    <n v="0"/>
    <n v="0"/>
    <n v="0"/>
    <n v="0"/>
    <n v="0"/>
    <n v="0"/>
    <n v="2.0649999999999999"/>
    <n v="0"/>
    <n v="0"/>
    <n v="0"/>
    <n v="0"/>
    <m/>
    <n v="34279000"/>
    <s v="NORMAL"/>
  </r>
  <r>
    <x v="7"/>
    <e v="#N/A"/>
    <e v="#N/A"/>
    <e v="#N/A"/>
    <e v="#N/A"/>
    <x v="0"/>
    <x v="40"/>
    <n v="17888200000"/>
    <n v="0"/>
    <n v="17888200000"/>
    <n v="3486898"/>
    <n v="17673753432.021999"/>
    <n v="1841741743"/>
    <n v="7.2610000000000001"/>
    <n v="15.494999999999999"/>
    <n v="2738634012.3720002"/>
    <n v="98.801000000000002"/>
    <n v="10.420999999999999"/>
    <n v="0"/>
    <n v="0"/>
    <n v="0"/>
    <n v="0"/>
    <n v="0"/>
    <n v="0"/>
    <n v="0"/>
    <n v="0"/>
    <n v="3486898"/>
    <n v="17673753432.021999"/>
    <n v="1841741743"/>
    <n v="7.2610000000000001"/>
    <n v="15.494999999999999"/>
    <n v="2738634012.3720002"/>
    <n v="98.801000000000002"/>
    <n v="10.420999999999999"/>
    <m/>
    <n v="1298862202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s v="M8BS046"/>
    <s v="RAMAYANA"/>
    <s v="S046"/>
    <s v="JABAR"/>
    <x v="39"/>
    <x v="42"/>
    <n v="280000000"/>
    <n v="0"/>
    <n v="280000000"/>
    <n v="23669"/>
    <n v="331482751.83200002"/>
    <n v="47891165"/>
    <n v="7.2919999999999998"/>
    <n v="-2.2490000000000001"/>
    <n v="-7453927.4979999997"/>
    <n v="118.387"/>
    <n v="14.448"/>
    <m/>
    <m/>
    <m/>
    <n v="0"/>
    <n v="0"/>
    <n v="0"/>
    <n v="0"/>
    <n v="0"/>
    <n v="23669"/>
    <n v="331482751.83200002"/>
    <n v="47891165"/>
    <n v="7.2919999999999998"/>
    <n v="-2.2490000000000001"/>
    <n v="-7453927.4979999997"/>
    <n v="118.387"/>
    <n v="14.448"/>
    <s v="'30-03-2020"/>
    <n v="20417600"/>
    <s v="NORMAL"/>
  </r>
  <r>
    <x v="7"/>
    <s v="M8BS061"/>
    <s v="SPAR"/>
    <s v="S061"/>
    <s v="NTT"/>
    <x v="40"/>
    <x v="43"/>
    <n v="410000000"/>
    <n v="0"/>
    <n v="410000000"/>
    <n v="43110"/>
    <n v="387837545.01599997"/>
    <n v="39124108"/>
    <n v="8.68"/>
    <n v="17.251000000000001"/>
    <n v="66906491.836000003"/>
    <n v="94.594999999999999"/>
    <n v="10.087999999999999"/>
    <m/>
    <m/>
    <m/>
    <n v="0"/>
    <n v="0"/>
    <n v="0"/>
    <n v="0"/>
    <n v="0"/>
    <n v="43110"/>
    <n v="387837545.01599997"/>
    <n v="39124108"/>
    <n v="8.68"/>
    <n v="17.251000000000001"/>
    <n v="66906491.836000003"/>
    <n v="94.594999999999999"/>
    <n v="10.087999999999999"/>
    <s v="'31-03-2020"/>
    <n v="35588000"/>
    <s v="NORMAL"/>
  </r>
  <r>
    <x v="7"/>
    <s v="M8BS082"/>
    <s v="RAMAYANA"/>
    <s v="S082"/>
    <s v="BALI"/>
    <x v="41"/>
    <x v="44"/>
    <n v="727300000"/>
    <n v="0"/>
    <n v="727300000"/>
    <n v="115552"/>
    <n v="832475695.46200001"/>
    <n v="115844680"/>
    <n v="7.351"/>
    <n v="7.8689999999999998"/>
    <n v="65506840.442000002"/>
    <n v="114.461"/>
    <n v="13.916"/>
    <m/>
    <m/>
    <m/>
    <n v="0"/>
    <n v="0"/>
    <n v="0"/>
    <n v="0"/>
    <n v="0"/>
    <n v="115552"/>
    <n v="832475695.46200001"/>
    <n v="115844680"/>
    <n v="7.351"/>
    <n v="7.8689999999999998"/>
    <n v="65506840.442000002"/>
    <n v="114.461"/>
    <n v="13.916"/>
    <s v="'31-03-2020"/>
    <n v="53463823"/>
    <s v="NORMAL"/>
  </r>
  <r>
    <x v="7"/>
    <s v="M8BS083"/>
    <s v="RAMAYANA"/>
    <s v="S083"/>
    <s v="JATIM"/>
    <x v="42"/>
    <x v="45"/>
    <n v="230000000"/>
    <n v="0"/>
    <n v="230000000"/>
    <n v="37144"/>
    <n v="249311550.91100001"/>
    <n v="20032584"/>
    <n v="7.2839999999999998"/>
    <n v="11.654"/>
    <n v="29053678.000999998"/>
    <n v="108.396"/>
    <n v="8.0350000000000001"/>
    <m/>
    <m/>
    <m/>
    <n v="0"/>
    <n v="0"/>
    <n v="0"/>
    <n v="0"/>
    <n v="0"/>
    <n v="37144"/>
    <n v="249311550.91100001"/>
    <n v="20032584"/>
    <n v="7.2839999999999998"/>
    <n v="11.654"/>
    <n v="29053678.000999998"/>
    <n v="108.396"/>
    <n v="8.0350000000000001"/>
    <s v="'31-03-2020"/>
    <n v="16753200"/>
    <s v="NORMAL"/>
  </r>
  <r>
    <x v="7"/>
    <s v="M8BS097"/>
    <s v="RAMAYANA"/>
    <s v="S097"/>
    <s v="JABAR"/>
    <x v="43"/>
    <x v="46"/>
    <n v="310000000"/>
    <n v="0"/>
    <n v="310000000"/>
    <n v="24288"/>
    <n v="407789495.46399999"/>
    <n v="46491575"/>
    <n v="6.9340000000000002"/>
    <n v="2.8370000000000002"/>
    <n v="11570469.014"/>
    <n v="131.54499999999999"/>
    <n v="11.401"/>
    <m/>
    <m/>
    <m/>
    <n v="0"/>
    <n v="0"/>
    <n v="0"/>
    <n v="0"/>
    <n v="0"/>
    <n v="24288"/>
    <n v="407789495.46399999"/>
    <n v="46491575"/>
    <n v="6.9340000000000002"/>
    <n v="2.8370000000000002"/>
    <n v="11570469.014"/>
    <n v="131.54499999999999"/>
    <n v="11.401"/>
    <s v="'30-03-2020"/>
    <n v="21495400"/>
    <s v="NORMAL"/>
  </r>
  <r>
    <x v="7"/>
    <s v="M8BS099"/>
    <s v="SPAR"/>
    <s v="S099"/>
    <s v="JABAR"/>
    <x v="44"/>
    <x v="47"/>
    <n v="820000000"/>
    <n v="0"/>
    <n v="820000000"/>
    <n v="97838"/>
    <n v="820687271.34300005"/>
    <n v="88430599"/>
    <n v="6.3920000000000003"/>
    <n v="14.226000000000001"/>
    <n v="116747062.933"/>
    <n v="100.084"/>
    <n v="10.775"/>
    <m/>
    <m/>
    <m/>
    <n v="0"/>
    <n v="0"/>
    <n v="0"/>
    <n v="0"/>
    <n v="0"/>
    <n v="97838"/>
    <n v="820687271.34300005"/>
    <n v="88430599"/>
    <n v="6.3920000000000003"/>
    <n v="14.226000000000001"/>
    <n v="116747062.933"/>
    <n v="100.084"/>
    <n v="10.775"/>
    <s v="'31-03-2020"/>
    <n v="52414400"/>
    <s v="NORMAL"/>
  </r>
  <r>
    <x v="7"/>
    <s v="M8BS100"/>
    <s v="RAMAYANA"/>
    <s v="S100"/>
    <s v="JABAR"/>
    <x v="45"/>
    <x v="48"/>
    <n v="310000000"/>
    <n v="0"/>
    <n v="310000000"/>
    <n v="33824"/>
    <n v="305173656.833"/>
    <n v="33057340"/>
    <n v="6.7270000000000003"/>
    <n v="3.8740000000000001"/>
    <n v="11822167.132999999"/>
    <n v="98.442999999999998"/>
    <n v="10.832000000000001"/>
    <m/>
    <m/>
    <m/>
    <n v="0"/>
    <n v="0"/>
    <n v="0"/>
    <n v="0"/>
    <n v="0"/>
    <n v="33824"/>
    <n v="305173656.833"/>
    <n v="33057340"/>
    <n v="6.7270000000000003"/>
    <n v="3.8740000000000001"/>
    <n v="11822167.132999999"/>
    <n v="98.442999999999998"/>
    <n v="10.832000000000001"/>
    <s v="'30-03-2020"/>
    <n v="20853700"/>
    <s v="NORMAL"/>
  </r>
  <r>
    <x v="7"/>
    <s v="M8BS106"/>
    <s v="RAMAYANA"/>
    <s v="S106"/>
    <s v="JABAR"/>
    <x v="46"/>
    <x v="49"/>
    <n v="400000000"/>
    <n v="0"/>
    <n v="400000000"/>
    <n v="39194"/>
    <n v="322501009.99599999"/>
    <n v="25471824"/>
    <n v="6.694"/>
    <n v="9.5389999999999997"/>
    <n v="30762400.375999998"/>
    <n v="80.625"/>
    <n v="7.8979999999999997"/>
    <m/>
    <m/>
    <m/>
    <n v="0"/>
    <n v="0"/>
    <n v="0"/>
    <n v="0"/>
    <n v="0"/>
    <n v="39194"/>
    <n v="322501009.99599999"/>
    <n v="25471824"/>
    <n v="6.694"/>
    <n v="9.5389999999999997"/>
    <n v="30762400.375999998"/>
    <n v="80.625"/>
    <n v="7.8979999999999997"/>
    <s v="'31-03-2020"/>
    <n v="26776000"/>
    <s v="NORMAL"/>
  </r>
  <r>
    <x v="7"/>
    <s v="M8BS110"/>
    <s v="RAMAYANA"/>
    <s v="S110"/>
    <s v="JATENG"/>
    <x v="47"/>
    <x v="50"/>
    <n v="270000000"/>
    <n v="0"/>
    <n v="270000000"/>
    <n v="32702"/>
    <n v="263995101.81799999"/>
    <n v="26249175"/>
    <n v="13.09"/>
    <n v="4.4189999999999996"/>
    <n v="11666168.488"/>
    <n v="97.775999999999996"/>
    <n v="9.9429999999999996"/>
    <m/>
    <m/>
    <m/>
    <n v="0"/>
    <n v="0"/>
    <n v="0"/>
    <n v="0"/>
    <n v="0"/>
    <n v="32702"/>
    <n v="263995101.81799999"/>
    <n v="26249175"/>
    <n v="13.09"/>
    <n v="4.4189999999999996"/>
    <n v="11666168.488"/>
    <n v="97.775999999999996"/>
    <n v="9.9429999999999996"/>
    <s v="'30-03-2020"/>
    <n v="35343000"/>
    <s v="NORMAL"/>
  </r>
  <r>
    <x v="7"/>
    <s v="M8BS203"/>
    <s v="RAMAYANA"/>
    <s v="S203"/>
    <s v="JATENG"/>
    <x v="48"/>
    <x v="51"/>
    <n v="170000000"/>
    <n v="0"/>
    <n v="170000000"/>
    <n v="31259"/>
    <n v="235355836.00799999"/>
    <n v="22219433"/>
    <n v="6.8979999999999997"/>
    <n v="5.782"/>
    <n v="13607616.448000001"/>
    <n v="138.44499999999999"/>
    <n v="9.4410000000000007"/>
    <m/>
    <m/>
    <m/>
    <n v="0"/>
    <n v="0"/>
    <n v="0"/>
    <n v="0"/>
    <n v="0"/>
    <n v="31259"/>
    <n v="235355836.00799999"/>
    <n v="22219433"/>
    <n v="6.8979999999999997"/>
    <n v="5.782"/>
    <n v="13607616.448000001"/>
    <n v="138.44499999999999"/>
    <n v="9.4410000000000007"/>
    <s v="'30-03-2020"/>
    <n v="11726600"/>
    <s v="NORMAL"/>
  </r>
  <r>
    <x v="7"/>
    <s v="M8BS205"/>
    <s v="RAMAYANA"/>
    <s v="S205"/>
    <s v="JABAR"/>
    <x v="49"/>
    <x v="52"/>
    <n v="880000000"/>
    <n v="0"/>
    <n v="880000000"/>
    <n v="104845"/>
    <n v="930147838.82799995"/>
    <n v="108129164"/>
    <n v="6.6239999999999997"/>
    <n v="4.34"/>
    <n v="40372644.678000003"/>
    <n v="105.699"/>
    <n v="11.625"/>
    <m/>
    <m/>
    <m/>
    <n v="0"/>
    <n v="0"/>
    <n v="0"/>
    <n v="0"/>
    <n v="0"/>
    <n v="104845"/>
    <n v="930147838.82799995"/>
    <n v="108129164"/>
    <n v="6.6239999999999997"/>
    <n v="4.34"/>
    <n v="40372644.678000003"/>
    <n v="105.699"/>
    <n v="11.625"/>
    <s v="'31-03-2020"/>
    <n v="58291200"/>
    <s v="NORMAL"/>
  </r>
  <r>
    <x v="7"/>
    <s v="M8BS212"/>
    <s v="RAMAYANA"/>
    <s v="S212"/>
    <s v="JABAR"/>
    <x v="50"/>
    <x v="53"/>
    <n v="340000000"/>
    <n v="0"/>
    <n v="340000000"/>
    <n v="38863"/>
    <n v="328523991.89499998"/>
    <n v="33159453"/>
    <n v="7.4180000000000001"/>
    <n v="7.12"/>
    <n v="23390450.295000002"/>
    <n v="96.625"/>
    <n v="10.093"/>
    <m/>
    <m/>
    <m/>
    <n v="0"/>
    <n v="0"/>
    <n v="0"/>
    <n v="0"/>
    <n v="0"/>
    <n v="38863"/>
    <n v="328523991.89499998"/>
    <n v="33159453"/>
    <n v="7.4180000000000001"/>
    <n v="7.12"/>
    <n v="23390450.295000002"/>
    <n v="96.625"/>
    <n v="10.093"/>
    <s v="'31-03-2020"/>
    <n v="25221200"/>
    <s v="NORMAL"/>
  </r>
  <r>
    <x v="7"/>
    <s v="M8BS213"/>
    <s v="RAMAYANA"/>
    <s v="S213"/>
    <s v="JATIM"/>
    <x v="51"/>
    <x v="54"/>
    <n v="440000000"/>
    <n v="0"/>
    <n v="440000000"/>
    <n v="49820"/>
    <n v="386445918.20300001"/>
    <n v="43286920"/>
    <n v="6.1959999999999997"/>
    <n v="8.9809999999999999"/>
    <n v="34706281.722999997"/>
    <n v="87.828999999999994"/>
    <n v="11.201000000000001"/>
    <m/>
    <m/>
    <m/>
    <n v="0"/>
    <n v="0"/>
    <n v="0"/>
    <n v="0"/>
    <n v="0"/>
    <n v="49820"/>
    <n v="386445918.20300001"/>
    <n v="43286920"/>
    <n v="6.1959999999999997"/>
    <n v="8.9809999999999999"/>
    <n v="34706281.722999997"/>
    <n v="87.828999999999994"/>
    <n v="11.201000000000001"/>
    <s v="'31-03-2020"/>
    <n v="27262400"/>
    <s v="NORMAL"/>
  </r>
  <r>
    <x v="7"/>
    <s v="M8BS216"/>
    <s v="SPAR"/>
    <s v="S216"/>
    <s v="JATIM"/>
    <x v="52"/>
    <x v="55"/>
    <n v="420000000"/>
    <n v="0"/>
    <n v="420000000"/>
    <n v="44064"/>
    <n v="420950524.07800001"/>
    <n v="46301131"/>
    <n v="7.2709999999999999"/>
    <n v="6.0339999999999998"/>
    <n v="25400171.818"/>
    <n v="100.226"/>
    <n v="10.999000000000001"/>
    <m/>
    <m/>
    <m/>
    <n v="0"/>
    <n v="0"/>
    <n v="0"/>
    <n v="0"/>
    <n v="0"/>
    <n v="44064"/>
    <n v="420950524.07800001"/>
    <n v="46301131"/>
    <n v="7.2709999999999999"/>
    <n v="6.0339999999999998"/>
    <n v="25400171.818"/>
    <n v="100.226"/>
    <n v="10.999000000000001"/>
    <s v="'31-03-2020"/>
    <n v="30538200"/>
    <s v="NORMAL"/>
  </r>
  <r>
    <x v="7"/>
    <s v="M8BS220"/>
    <s v="RAMAYANA"/>
    <s v="S220"/>
    <s v="BALI"/>
    <x v="53"/>
    <x v="56"/>
    <n v="550000000"/>
    <n v="0"/>
    <n v="550000000"/>
    <n v="71319"/>
    <n v="619081355.44799995"/>
    <n v="96448329"/>
    <n v="6.9950000000000001"/>
    <n v="6.8869999999999996"/>
    <n v="42636918.938000001"/>
    <n v="112.56"/>
    <n v="15.579000000000001"/>
    <m/>
    <m/>
    <m/>
    <n v="0"/>
    <n v="0"/>
    <n v="0"/>
    <n v="0"/>
    <n v="0"/>
    <n v="71319"/>
    <n v="619081355.44799995"/>
    <n v="96448329"/>
    <n v="6.9950000000000001"/>
    <n v="6.8869999999999996"/>
    <n v="42636918.938000001"/>
    <n v="112.56"/>
    <n v="15.579000000000001"/>
    <s v="'31-03-2020"/>
    <n v="38472500"/>
    <s v="NORMAL"/>
  </r>
  <r>
    <x v="7"/>
    <s v="M8BS221"/>
    <s v="RAMAYANA"/>
    <s v="S221"/>
    <s v="SUMATERA"/>
    <x v="54"/>
    <x v="57"/>
    <n v="340000000"/>
    <n v="20000000"/>
    <n v="360000000"/>
    <n v="25015"/>
    <n v="261618432"/>
    <n v="15057418"/>
    <n v="6.1790000000000003"/>
    <n v="16.132999999999999"/>
    <n v="42207801.420000002"/>
    <n v="76.947000000000003"/>
    <n v="5.7549999999999999"/>
    <n v="590"/>
    <n v="16227000"/>
    <n v="0"/>
    <n v="6.1790000000000003"/>
    <n v="5"/>
    <n v="811350"/>
    <n v="81.135000000000005"/>
    <n v="0"/>
    <n v="25605"/>
    <n v="277845432"/>
    <n v="15057418"/>
    <n v="6.1790000000000003"/>
    <n v="15.483000000000001"/>
    <n v="43019151.420000002"/>
    <n v="77.179000000000002"/>
    <n v="5.4189999999999996"/>
    <s v="'31-03-2020"/>
    <n v="22244400"/>
    <s v="NORMAL"/>
  </r>
  <r>
    <x v="7"/>
    <s v="M8BS223"/>
    <s v="RAMAYANA"/>
    <s v="S223"/>
    <s v="JATIM"/>
    <x v="55"/>
    <x v="58"/>
    <n v="407500000"/>
    <n v="0"/>
    <n v="407500000"/>
    <n v="48573"/>
    <n v="425489859.54400003"/>
    <n v="40994105"/>
    <n v="7.351"/>
    <n v="4.5970000000000004"/>
    <n v="19561141.884"/>
    <n v="104.41500000000001"/>
    <n v="9.6349999999999998"/>
    <m/>
    <m/>
    <m/>
    <n v="0"/>
    <n v="0"/>
    <n v="0"/>
    <n v="0"/>
    <n v="0"/>
    <n v="48573"/>
    <n v="425489859.54400003"/>
    <n v="40994105"/>
    <n v="7.351"/>
    <n v="4.5970000000000004"/>
    <n v="19561141.884"/>
    <n v="104.41500000000001"/>
    <n v="9.6349999999999998"/>
    <s v="'30-03-2020"/>
    <n v="29955325"/>
    <s v="NORMAL"/>
  </r>
  <r>
    <x v="7"/>
    <s v="M8BS226"/>
    <s v="RAMAYANA"/>
    <s v="S226"/>
    <s v="SUMATERA"/>
    <x v="56"/>
    <x v="59"/>
    <n v="240000000"/>
    <n v="0"/>
    <n v="240000000"/>
    <n v="21074"/>
    <n v="188549325.90799999"/>
    <n v="8632848"/>
    <n v="6.6360000000000001"/>
    <n v="4.4720000000000004"/>
    <n v="8431319.2479999997"/>
    <n v="78.561999999999998"/>
    <n v="4.5789999999999997"/>
    <m/>
    <m/>
    <m/>
    <n v="0"/>
    <n v="0"/>
    <n v="0"/>
    <n v="0"/>
    <n v="0"/>
    <n v="21074"/>
    <n v="188549325.90799999"/>
    <n v="8632848"/>
    <n v="6.6360000000000001"/>
    <n v="4.4720000000000004"/>
    <n v="8431319.2479999997"/>
    <n v="78.561999999999998"/>
    <n v="4.5789999999999997"/>
    <s v="'30-03-2020"/>
    <n v="15926400"/>
    <s v="NORMAL"/>
  </r>
  <r>
    <x v="7"/>
    <s v="M8BS227"/>
    <s v="SPAR"/>
    <s v="S227"/>
    <s v="JATIM"/>
    <x v="57"/>
    <x v="60"/>
    <n v="570000000"/>
    <n v="0"/>
    <n v="570000000"/>
    <n v="52277"/>
    <n v="408954887.73400003"/>
    <n v="42138531"/>
    <n v="6.8719999999999999"/>
    <n v="10.56"/>
    <n v="43184617.214000002"/>
    <n v="71.745999999999995"/>
    <n v="10.304"/>
    <m/>
    <m/>
    <m/>
    <n v="0"/>
    <n v="0"/>
    <n v="0"/>
    <n v="0"/>
    <n v="0"/>
    <n v="52277"/>
    <n v="408954887.73400003"/>
    <n v="42138531"/>
    <n v="6.8719999999999999"/>
    <n v="10.56"/>
    <n v="43184617.214000002"/>
    <n v="71.745999999999995"/>
    <n v="10.304"/>
    <s v="'31-03-2020"/>
    <n v="39170400"/>
    <s v="NORMAL"/>
  </r>
  <r>
    <x v="7"/>
    <s v="M8BS229"/>
    <s v="RAMAYANA"/>
    <s v="S229"/>
    <s v="BALI"/>
    <x v="58"/>
    <x v="61"/>
    <n v="120000000"/>
    <n v="0"/>
    <n v="120000000"/>
    <n v="13849"/>
    <n v="145798925.461"/>
    <n v="22996302"/>
    <n v="7.1980000000000004"/>
    <n v="12.659000000000001"/>
    <n v="18457373.131000001"/>
    <n v="121.499"/>
    <n v="15.773"/>
    <m/>
    <m/>
    <m/>
    <n v="0"/>
    <n v="0"/>
    <n v="0"/>
    <n v="0"/>
    <n v="0"/>
    <n v="13849"/>
    <n v="145798925.461"/>
    <n v="22996302"/>
    <n v="7.1980000000000004"/>
    <n v="12.659000000000001"/>
    <n v="18457373.131000001"/>
    <n v="121.499"/>
    <n v="15.773"/>
    <s v="'24-03-2020"/>
    <n v="8637600"/>
    <s v="NORMAL"/>
  </r>
  <r>
    <x v="7"/>
    <s v="M8BS230"/>
    <s v="RAMAYANA"/>
    <s v="S230"/>
    <s v="SUMATERA"/>
    <x v="59"/>
    <x v="62"/>
    <n v="590000000"/>
    <n v="20000000"/>
    <n v="610000000"/>
    <n v="49779"/>
    <n v="474690662"/>
    <n v="19320638"/>
    <n v="6.41"/>
    <n v="20.3"/>
    <n v="96362107.049999997"/>
    <n v="80.456000000000003"/>
    <n v="4.07"/>
    <n v="1443"/>
    <n v="40302500"/>
    <n v="0"/>
    <n v="6.41"/>
    <n v="5"/>
    <n v="2015125"/>
    <n v="201.512"/>
    <n v="0"/>
    <n v="51222"/>
    <n v="514993162"/>
    <n v="19320638"/>
    <n v="6.41"/>
    <n v="19.103000000000002"/>
    <n v="98377232.049999997"/>
    <n v="84.424999999999997"/>
    <n v="3.7519999999999998"/>
    <s v="'31-03-2020"/>
    <n v="39101000"/>
    <s v="NORMAL"/>
  </r>
  <r>
    <x v="7"/>
    <e v="#N/A"/>
    <e v="#N/A"/>
    <e v="#N/A"/>
    <e v="#N/A"/>
    <x v="0"/>
    <x v="40"/>
    <n v="8824800000"/>
    <n v="40000000"/>
    <n v="8864800000"/>
    <n v="998058"/>
    <n v="8746861635.7819996"/>
    <n v="941277322"/>
    <n v="7.1059999999999999"/>
    <n v="8.516"/>
    <n v="744899794.57200003"/>
    <n v="99.117000000000004"/>
    <n v="10.760999999999999"/>
    <n v="2033"/>
    <n v="56529500"/>
    <n v="0"/>
    <n v="6.2939999999999996"/>
    <n v="5"/>
    <n v="2826475"/>
    <n v="141.32400000000001"/>
    <n v="0"/>
    <n v="1000091"/>
    <n v="8803391135.7819996"/>
    <n v="941277322"/>
    <n v="7.1029999999999998"/>
    <n v="8.4939999999999998"/>
    <n v="747726269.57200003"/>
    <n v="99.307000000000002"/>
    <n v="10.692"/>
    <m/>
    <n v="629666744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s v="M8BO041"/>
    <s v="SPAR"/>
    <s v="O041"/>
    <s v="SUMATERA"/>
    <x v="60"/>
    <x v="64"/>
    <n v="480000000"/>
    <n v="0"/>
    <n v="480000000"/>
    <n v="34271"/>
    <n v="305033050.454"/>
    <n v="14862464"/>
    <n v="7.0090000000000003"/>
    <n v="12.249000000000001"/>
    <n v="37363054.294"/>
    <n v="63.548999999999999"/>
    <n v="4.8719999999999999"/>
    <m/>
    <m/>
    <m/>
    <n v="0"/>
    <n v="0"/>
    <n v="0"/>
    <n v="0"/>
    <n v="0"/>
    <n v="34271"/>
    <n v="305033050.454"/>
    <n v="14862464"/>
    <n v="7.0090000000000003"/>
    <n v="12.249000000000001"/>
    <n v="37363054.294"/>
    <n v="63.548999999999999"/>
    <n v="4.8719999999999999"/>
    <s v="'31-03-2020"/>
    <n v="33643200"/>
    <s v="NORMAL"/>
  </r>
  <r>
    <x v="7"/>
    <s v="M8BRS66"/>
    <s v="SPAR"/>
    <s v="RS66"/>
    <s v="SUMATERA"/>
    <x v="61"/>
    <x v="65"/>
    <n v="1080000000"/>
    <n v="0"/>
    <n v="1080000000"/>
    <n v="88589"/>
    <n v="817090697.27600002"/>
    <n v="37662678"/>
    <n v="12.112"/>
    <n v="13.776999999999999"/>
    <n v="112571896.976"/>
    <n v="75.656999999999996"/>
    <n v="4.609"/>
    <m/>
    <m/>
    <m/>
    <n v="0"/>
    <n v="0"/>
    <n v="0"/>
    <n v="0"/>
    <n v="0"/>
    <n v="88589"/>
    <n v="817090697.27600002"/>
    <n v="37662678"/>
    <n v="12.112"/>
    <n v="13.776999999999999"/>
    <n v="112571896.976"/>
    <n v="75.656999999999996"/>
    <n v="4.609"/>
    <s v="'31-03-2020"/>
    <n v="130809600"/>
    <s v="NORMAL"/>
  </r>
  <r>
    <x v="7"/>
    <s v="M8BRS91"/>
    <s v="RAMAYANA"/>
    <s v="RS91"/>
    <s v="PAPUA"/>
    <x v="62"/>
    <x v="66"/>
    <n v="800000000"/>
    <n v="0"/>
    <n v="800000000"/>
    <n v="66820"/>
    <n v="525441240.90499997"/>
    <n v="36608479"/>
    <n v="6.6619999999999999"/>
    <n v="21.056000000000001"/>
    <n v="110636020.02500001"/>
    <n v="65.680000000000007"/>
    <n v="6.9669999999999996"/>
    <m/>
    <m/>
    <m/>
    <n v="0"/>
    <n v="0"/>
    <n v="0"/>
    <n v="0"/>
    <n v="0"/>
    <n v="66820"/>
    <n v="525441240.90499997"/>
    <n v="36608479"/>
    <n v="6.6619999999999999"/>
    <n v="21.056000000000001"/>
    <n v="110636020.02500001"/>
    <n v="65.680000000000007"/>
    <n v="6.9669999999999996"/>
    <s v="'31-03-2020"/>
    <n v="53296000"/>
    <s v="NORMAL"/>
  </r>
  <r>
    <x v="7"/>
    <s v="M8BRS94"/>
    <s v="SPAR"/>
    <s v="RS94"/>
    <s v="KALIMANTAN"/>
    <x v="63"/>
    <x v="67"/>
    <n v="320000000"/>
    <n v="0"/>
    <n v="320000000"/>
    <n v="28891"/>
    <n v="318248018.19999999"/>
    <n v="38811095"/>
    <n v="9.0239999999999991"/>
    <n v="9.5660000000000007"/>
    <n v="30443796.02"/>
    <n v="99.453000000000003"/>
    <n v="12.195"/>
    <m/>
    <m/>
    <m/>
    <n v="0"/>
    <n v="0"/>
    <n v="0"/>
    <n v="0"/>
    <n v="0"/>
    <n v="28891"/>
    <n v="318248018.19999999"/>
    <n v="38811095"/>
    <n v="9.0239999999999991"/>
    <n v="9.5660000000000007"/>
    <n v="30443796.02"/>
    <n v="99.453000000000003"/>
    <n v="12.195"/>
    <s v="'31-03-2020"/>
    <n v="28876799.999999996"/>
    <s v="NORMAL"/>
  </r>
  <r>
    <x v="7"/>
    <s v="M8BS045"/>
    <s v="RAMAYANA"/>
    <s v="S045"/>
    <s v="SUMATERA"/>
    <x v="64"/>
    <x v="68"/>
    <n v="400000000"/>
    <n v="0"/>
    <n v="400000000"/>
    <n v="27736"/>
    <n v="309341096.36299998"/>
    <n v="20512694"/>
    <n v="7.4820000000000002"/>
    <n v="11.212999999999999"/>
    <n v="34687244.163000003"/>
    <n v="77.334999999999994"/>
    <n v="6.6310000000000002"/>
    <m/>
    <m/>
    <m/>
    <n v="0"/>
    <n v="0"/>
    <n v="0"/>
    <n v="0"/>
    <n v="0"/>
    <n v="27736"/>
    <n v="309341096.36299998"/>
    <n v="20512694"/>
    <n v="7.4820000000000002"/>
    <n v="11.212999999999999"/>
    <n v="34687244.163000003"/>
    <n v="77.334999999999994"/>
    <n v="6.6310000000000002"/>
    <s v="'31-03-2020"/>
    <n v="29928000"/>
    <s v="NORMAL"/>
  </r>
  <r>
    <x v="7"/>
    <s v="M8BS048"/>
    <s v="RAMAYANA"/>
    <s v="S048"/>
    <s v="SUMATERA"/>
    <x v="65"/>
    <x v="69"/>
    <n v="180000000"/>
    <n v="0"/>
    <n v="180000000"/>
    <n v="27803"/>
    <n v="259163687.72099999"/>
    <n v="21027838"/>
    <n v="7.9029999999999996"/>
    <n v="4.8789999999999996"/>
    <n v="12643589.151000001"/>
    <n v="143.97999999999999"/>
    <n v="8.1140000000000008"/>
    <m/>
    <m/>
    <m/>
    <n v="0"/>
    <n v="0"/>
    <n v="0"/>
    <n v="0"/>
    <n v="0"/>
    <n v="27803"/>
    <n v="259163687.72099999"/>
    <n v="21027838"/>
    <n v="7.9029999999999996"/>
    <n v="4.8789999999999996"/>
    <n v="12643589.151000001"/>
    <n v="143.97999999999999"/>
    <n v="8.1140000000000008"/>
    <s v="'30-03-2020"/>
    <n v="14225400"/>
    <s v="NORMAL"/>
  </r>
  <r>
    <x v="7"/>
    <s v="M8BS051"/>
    <s v="RAMAYANA"/>
    <s v="S051"/>
    <s v="KALIMANTAN"/>
    <x v="66"/>
    <x v="70"/>
    <n v="300000000"/>
    <n v="0"/>
    <n v="300000000"/>
    <n v="26612"/>
    <n v="230260516.35800001"/>
    <n v="12971930"/>
    <n v="11.917"/>
    <n v="14.109"/>
    <n v="32487919.668000001"/>
    <n v="76.754000000000005"/>
    <n v="5.6340000000000003"/>
    <m/>
    <m/>
    <m/>
    <n v="0"/>
    <n v="0"/>
    <n v="0"/>
    <n v="0"/>
    <n v="0"/>
    <n v="26612"/>
    <n v="230260516.35800001"/>
    <n v="12971930"/>
    <n v="11.917"/>
    <n v="14.109"/>
    <n v="32487919.668000001"/>
    <n v="76.754000000000005"/>
    <n v="5.6340000000000003"/>
    <s v="'31-03-2020"/>
    <n v="35751000"/>
    <s v="NORMAL"/>
  </r>
  <r>
    <x v="7"/>
    <s v="M8BS052"/>
    <s v="RAMAYANA"/>
    <s v="S052"/>
    <s v="BANGKA"/>
    <x v="67"/>
    <x v="71"/>
    <n v="280000000"/>
    <n v="0"/>
    <n v="280000000"/>
    <n v="31047"/>
    <n v="341395838.17299998"/>
    <n v="28703698"/>
    <n v="11.228999999999999"/>
    <n v="5.4269999999999996"/>
    <n v="18528797.713"/>
    <n v="121.92700000000001"/>
    <n v="8.4079999999999995"/>
    <m/>
    <m/>
    <m/>
    <n v="0"/>
    <n v="0"/>
    <n v="0"/>
    <n v="0"/>
    <n v="0"/>
    <n v="31047"/>
    <n v="341395838.17299998"/>
    <n v="28703698"/>
    <n v="11.228999999999999"/>
    <n v="5.4269999999999996"/>
    <n v="18528797.713"/>
    <n v="121.92700000000001"/>
    <n v="8.4079999999999995"/>
    <s v="'31-03-2020"/>
    <n v="31441200"/>
    <s v="NORMAL"/>
  </r>
  <r>
    <x v="7"/>
    <s v="M8BS055"/>
    <s v="RAMAYANA"/>
    <s v="S055"/>
    <s v="KALIMANTAN"/>
    <x v="68"/>
    <x v="72"/>
    <n v="270000000"/>
    <n v="0"/>
    <n v="270000000"/>
    <n v="15275"/>
    <n v="156679632.72999999"/>
    <n v="19620019"/>
    <n v="10.468999999999999"/>
    <n v="8.6579999999999995"/>
    <n v="13565752.529999999"/>
    <n v="58.029000000000003"/>
    <n v="12.522"/>
    <m/>
    <m/>
    <m/>
    <n v="0"/>
    <n v="0"/>
    <n v="0"/>
    <n v="0"/>
    <n v="0"/>
    <n v="15275"/>
    <n v="156679632.72999999"/>
    <n v="19620019"/>
    <n v="10.468999999999999"/>
    <n v="8.6579999999999995"/>
    <n v="13565752.529999999"/>
    <n v="58.029000000000003"/>
    <n v="12.522"/>
    <s v="'29-03-2020"/>
    <n v="28266300"/>
    <s v="NORMAL"/>
  </r>
  <r>
    <x v="7"/>
    <s v="M8BS058"/>
    <s v="RAMAYANA"/>
    <s v="S058"/>
    <s v="SUMATERA"/>
    <x v="69"/>
    <x v="73"/>
    <n v="179300000"/>
    <n v="0"/>
    <n v="179300000"/>
    <n v="23278"/>
    <n v="129943985.45999999"/>
    <n v="4763220"/>
    <n v="6.7679999999999998"/>
    <n v="10.528"/>
    <n v="13680491.449999999"/>
    <n v="72.472999999999999"/>
    <n v="3.6659999999999999"/>
    <m/>
    <m/>
    <m/>
    <n v="0"/>
    <n v="0"/>
    <n v="0"/>
    <n v="0"/>
    <n v="0"/>
    <n v="23278"/>
    <n v="129943985.45999999"/>
    <n v="4763220"/>
    <n v="6.7679999999999998"/>
    <n v="10.528"/>
    <n v="13680491.449999999"/>
    <n v="72.472999999999999"/>
    <n v="3.6659999999999999"/>
    <s v="'30-03-2020"/>
    <n v="12135024"/>
    <s v="NORMAL"/>
  </r>
  <r>
    <x v="7"/>
    <s v="M8BS060"/>
    <s v="RAMAYANA"/>
    <s v="S060"/>
    <s v="KALIMANTAN"/>
    <x v="70"/>
    <x v="74"/>
    <n v="285200000"/>
    <n v="0"/>
    <n v="285200000"/>
    <n v="30528"/>
    <n v="297689373.185"/>
    <n v="22508923"/>
    <n v="6.6929999999999996"/>
    <n v="18.838999999999999"/>
    <n v="56082007.515000001"/>
    <n v="104.379"/>
    <n v="7.5609999999999999"/>
    <m/>
    <m/>
    <m/>
    <n v="0"/>
    <n v="0"/>
    <n v="0"/>
    <n v="0"/>
    <n v="0"/>
    <n v="30528"/>
    <n v="297689373.185"/>
    <n v="22508923"/>
    <n v="6.6929999999999996"/>
    <n v="18.838999999999999"/>
    <n v="56082007.515000001"/>
    <n v="104.379"/>
    <n v="7.5609999999999999"/>
    <s v="'31-03-2020"/>
    <n v="19088436"/>
    <s v="NORMAL"/>
  </r>
  <r>
    <x v="7"/>
    <s v="M8BS062"/>
    <s v="RAMAYANA"/>
    <s v="S062"/>
    <s v="SUMATERA"/>
    <x v="71"/>
    <x v="75"/>
    <n v="190000000"/>
    <n v="0"/>
    <n v="190000000"/>
    <n v="29249"/>
    <n v="185401536.09400001"/>
    <n v="8152916"/>
    <n v="7.1660000000000004"/>
    <n v="10.335000000000001"/>
    <n v="19161789.313999999"/>
    <n v="97.58"/>
    <n v="4.3970000000000002"/>
    <m/>
    <m/>
    <m/>
    <n v="0"/>
    <n v="0"/>
    <n v="0"/>
    <n v="0"/>
    <n v="0"/>
    <n v="29249"/>
    <n v="185401536.09400001"/>
    <n v="8152916"/>
    <n v="7.1660000000000004"/>
    <n v="10.335000000000001"/>
    <n v="19161789.313999999"/>
    <n v="97.58"/>
    <n v="4.3970000000000002"/>
    <s v="'30-03-2020"/>
    <n v="13615400"/>
    <s v="NORMAL"/>
  </r>
  <r>
    <x v="7"/>
    <s v="M8BS063"/>
    <s v="RAMAYANA"/>
    <s v="S063"/>
    <s v="KALIMANTAN"/>
    <x v="72"/>
    <x v="76"/>
    <n v="240000000"/>
    <n v="0"/>
    <n v="240000000"/>
    <n v="24319"/>
    <n v="247758931.083"/>
    <n v="29109668"/>
    <n v="6.694"/>
    <n v="11.504"/>
    <n v="28502235.072999999"/>
    <n v="103.233"/>
    <n v="11.749000000000001"/>
    <m/>
    <m/>
    <m/>
    <n v="0"/>
    <n v="0"/>
    <n v="0"/>
    <n v="0"/>
    <n v="0"/>
    <n v="24319"/>
    <n v="247758931.083"/>
    <n v="29109668"/>
    <n v="6.694"/>
    <n v="11.504"/>
    <n v="28502235.072999999"/>
    <n v="103.233"/>
    <n v="11.749000000000001"/>
    <s v="'31-03-2020"/>
    <n v="16065600"/>
    <s v="NORMAL"/>
  </r>
  <r>
    <x v="7"/>
    <s v="M8BS077"/>
    <s v="RAMAYANA"/>
    <s v="S077"/>
    <s v="SUMATERA"/>
    <x v="73"/>
    <x v="77"/>
    <n v="270000000"/>
    <n v="0"/>
    <n v="270000000"/>
    <n v="21968"/>
    <n v="222645611.81099999"/>
    <n v="10262307"/>
    <n v="16.373999999999999"/>
    <n v="19.817"/>
    <n v="44122116.601000004"/>
    <n v="82.460999999999999"/>
    <n v="4.609"/>
    <m/>
    <m/>
    <m/>
    <n v="0"/>
    <n v="0"/>
    <n v="0"/>
    <n v="0"/>
    <n v="0"/>
    <n v="21968"/>
    <n v="222645611.81099999"/>
    <n v="10262307"/>
    <n v="16.373999999999999"/>
    <n v="19.817"/>
    <n v="44122116.601000004"/>
    <n v="82.460999999999999"/>
    <n v="4.609"/>
    <s v="'30-03-2020"/>
    <n v="44209800"/>
    <s v="NORMAL"/>
  </r>
  <r>
    <x v="7"/>
    <s v="M8BS079"/>
    <s v="SPAR"/>
    <s v="S079"/>
    <s v="SULAWESI"/>
    <x v="74"/>
    <x v="78"/>
    <n v="510000000"/>
    <n v="0"/>
    <n v="510000000"/>
    <n v="43707"/>
    <n v="461090608.634"/>
    <n v="38311428"/>
    <n v="7.2140000000000004"/>
    <n v="8.6280000000000001"/>
    <n v="39782621.144000001"/>
    <n v="90.41"/>
    <n v="8.3089999999999993"/>
    <m/>
    <m/>
    <m/>
    <n v="0"/>
    <n v="0"/>
    <n v="0"/>
    <n v="0"/>
    <n v="0"/>
    <n v="43707"/>
    <n v="461090608.634"/>
    <n v="38311428"/>
    <n v="7.2140000000000004"/>
    <n v="8.6280000000000001"/>
    <n v="39782621.144000001"/>
    <n v="90.41"/>
    <n v="8.3089999999999993"/>
    <s v="'28-03-2020"/>
    <n v="36791400"/>
    <s v="NORMAL"/>
  </r>
  <r>
    <x v="7"/>
    <s v="M8BS080"/>
    <s v="RAMAYANA"/>
    <s v="S080"/>
    <s v="SUMATERA"/>
    <x v="75"/>
    <x v="79"/>
    <n v="270000000"/>
    <n v="0"/>
    <n v="270000000"/>
    <n v="22920"/>
    <n v="365596561.36299998"/>
    <n v="75093915"/>
    <n v="10.029"/>
    <n v="4.5590000000000002"/>
    <n v="16669323.653000001"/>
    <n v="135.40600000000001"/>
    <n v="20.54"/>
    <m/>
    <m/>
    <m/>
    <n v="0"/>
    <n v="0"/>
    <n v="0"/>
    <n v="0"/>
    <n v="0"/>
    <n v="22920"/>
    <n v="365596561.36299998"/>
    <n v="75093915"/>
    <n v="10.029"/>
    <n v="4.5590000000000002"/>
    <n v="16669323.653000001"/>
    <n v="135.40600000000001"/>
    <n v="20.54"/>
    <s v="'31-03-2020"/>
    <n v="27078300"/>
    <s v="NORMAL"/>
  </r>
  <r>
    <x v="7"/>
    <s v="M8BS081"/>
    <s v="RAMAYANA"/>
    <s v="S081"/>
    <s v="KALIMANTAN"/>
    <x v="76"/>
    <x v="80"/>
    <n v="630000000"/>
    <n v="0"/>
    <n v="630000000"/>
    <n v="42402"/>
    <n v="471152225.01200002"/>
    <n v="49440015"/>
    <n v="8.9139999999999997"/>
    <n v="11.331"/>
    <n v="53386610.851999998"/>
    <n v="74.786000000000001"/>
    <n v="10.493"/>
    <m/>
    <m/>
    <m/>
    <n v="0"/>
    <n v="0"/>
    <n v="0"/>
    <n v="0"/>
    <n v="0"/>
    <n v="42402"/>
    <n v="471152225.01200002"/>
    <n v="49440015"/>
    <n v="8.9139999999999997"/>
    <n v="11.331"/>
    <n v="53386610.851999998"/>
    <n v="74.786000000000001"/>
    <n v="10.493"/>
    <s v="'31-03-2020"/>
    <n v="56158200"/>
    <s v="NORMAL"/>
  </r>
  <r>
    <x v="7"/>
    <s v="M8BS086"/>
    <s v="RAMAYANA"/>
    <s v="S086"/>
    <s v="SUMATERA"/>
    <x v="77"/>
    <x v="81"/>
    <n v="290000000"/>
    <n v="0"/>
    <n v="290000000"/>
    <n v="25653"/>
    <n v="279709042.273"/>
    <n v="33861981"/>
    <n v="7.5880000000000001"/>
    <n v="7.6849999999999996"/>
    <n v="21495491.002999999"/>
    <n v="96.450999999999993"/>
    <n v="12.106"/>
    <m/>
    <m/>
    <m/>
    <n v="0"/>
    <n v="0"/>
    <n v="0"/>
    <n v="0"/>
    <n v="0"/>
    <n v="25653"/>
    <n v="279709042.273"/>
    <n v="33861981"/>
    <n v="7.5880000000000001"/>
    <n v="7.6849999999999996"/>
    <n v="21495491.002999999"/>
    <n v="96.450999999999993"/>
    <n v="12.106"/>
    <s v="'30-03-2020"/>
    <n v="22005200"/>
    <s v="NORMAL"/>
  </r>
  <r>
    <x v="7"/>
    <s v="M8BS088"/>
    <s v="RAMAYANA"/>
    <s v="S088"/>
    <s v="SUMATERA"/>
    <x v="78"/>
    <x v="82"/>
    <n v="200000000"/>
    <n v="0"/>
    <n v="200000000"/>
    <n v="14417"/>
    <n v="189261479.71900001"/>
    <n v="10435038"/>
    <n v="11.164999999999999"/>
    <n v="8.3230000000000004"/>
    <n v="15752026.698999999"/>
    <n v="94.631"/>
    <n v="5.5140000000000002"/>
    <m/>
    <m/>
    <m/>
    <n v="0"/>
    <n v="0"/>
    <n v="0"/>
    <n v="0"/>
    <n v="0"/>
    <n v="14417"/>
    <n v="189261479.71900001"/>
    <n v="10435038"/>
    <n v="11.164999999999999"/>
    <n v="8.3230000000000004"/>
    <n v="15752026.698999999"/>
    <n v="94.631"/>
    <n v="5.5140000000000002"/>
    <s v="'26-03-2020"/>
    <n v="22330000"/>
    <s v="NORMAL"/>
  </r>
  <r>
    <x v="7"/>
    <s v="M8BS089"/>
    <s v="RAMAYANA"/>
    <s v="S089"/>
    <s v="SUMATERA"/>
    <x v="79"/>
    <x v="83"/>
    <n v="177700000"/>
    <n v="0"/>
    <n v="177700000"/>
    <n v="10975"/>
    <n v="104786810.903"/>
    <n v="7671496"/>
    <n v="7.72"/>
    <n v="8.8360000000000003"/>
    <n v="9258727.7430000007"/>
    <n v="58.968000000000004"/>
    <n v="7.3209999999999997"/>
    <m/>
    <m/>
    <m/>
    <n v="0"/>
    <n v="0"/>
    <n v="0"/>
    <n v="0"/>
    <n v="0"/>
    <n v="10975"/>
    <n v="104786810.903"/>
    <n v="7671496"/>
    <n v="7.72"/>
    <n v="8.8360000000000003"/>
    <n v="9258727.7430000007"/>
    <n v="58.968000000000004"/>
    <n v="7.3209999999999997"/>
    <s v="'30-03-2020"/>
    <n v="13718440"/>
    <s v="NORMAL"/>
  </r>
  <r>
    <x v="7"/>
    <s v="M8BS090"/>
    <s v="RAMAYANA"/>
    <s v="S090"/>
    <s v="SUMATERA"/>
    <x v="80"/>
    <x v="84"/>
    <n v="220000000"/>
    <n v="0"/>
    <n v="220000000"/>
    <n v="14349"/>
    <n v="136815712.26699999"/>
    <n v="3282709"/>
    <n v="11.071999999999999"/>
    <n v="10.590999999999999"/>
    <n v="14490743.617000001"/>
    <n v="62.189"/>
    <n v="2.399"/>
    <m/>
    <m/>
    <m/>
    <n v="0"/>
    <n v="0"/>
    <n v="0"/>
    <n v="0"/>
    <n v="0"/>
    <n v="14349"/>
    <n v="136815712.26699999"/>
    <n v="3282709"/>
    <n v="11.071999999999999"/>
    <n v="10.590999999999999"/>
    <n v="14490743.617000001"/>
    <n v="62.189"/>
    <n v="2.399"/>
    <s v="'26-03-2020"/>
    <n v="24358400"/>
    <s v="NORMAL"/>
  </r>
  <r>
    <x v="7"/>
    <s v="M8BS101"/>
    <s v="RAMAYANA"/>
    <s v="S101"/>
    <s v="SUMATERA"/>
    <x v="81"/>
    <x v="85"/>
    <n v="320000000"/>
    <n v="0"/>
    <n v="320000000"/>
    <n v="50174"/>
    <n v="276009423.63700002"/>
    <n v="18248697"/>
    <n v="6.4569999999999999"/>
    <n v="7.5730000000000004"/>
    <n v="20902000.596999999"/>
    <n v="86.253"/>
    <n v="6.6120000000000001"/>
    <m/>
    <m/>
    <m/>
    <n v="0"/>
    <n v="0"/>
    <n v="0"/>
    <n v="0"/>
    <n v="0"/>
    <n v="50174"/>
    <n v="276009423.63700002"/>
    <n v="18248697"/>
    <n v="6.4569999999999999"/>
    <n v="7.5730000000000004"/>
    <n v="20902000.596999999"/>
    <n v="86.253"/>
    <n v="6.6120000000000001"/>
    <s v="'31-03-2020"/>
    <n v="20662400"/>
    <s v="NORMAL"/>
  </r>
  <r>
    <x v="7"/>
    <s v="M8BS103"/>
    <s v="RAMAYANA"/>
    <s v="S103"/>
    <s v="PAPUA"/>
    <x v="82"/>
    <x v="86"/>
    <n v="460000000"/>
    <n v="0"/>
    <n v="460000000"/>
    <n v="48715"/>
    <n v="437629440"/>
    <n v="52924403"/>
    <n v="17.053999999999998"/>
    <n v="17.661000000000001"/>
    <n v="77288677.849999994"/>
    <n v="95.137"/>
    <n v="12.093"/>
    <m/>
    <m/>
    <m/>
    <n v="0"/>
    <n v="0"/>
    <n v="0"/>
    <n v="0"/>
    <n v="0"/>
    <n v="48715"/>
    <n v="437629440"/>
    <n v="52924403"/>
    <n v="17.053999999999998"/>
    <n v="17.661000000000001"/>
    <n v="77288677.849999994"/>
    <n v="95.137"/>
    <n v="12.093"/>
    <s v="'31-03-2020"/>
    <n v="78448399.999999985"/>
    <s v="NORMAL"/>
  </r>
  <r>
    <x v="7"/>
    <e v="#N/A"/>
    <e v="#N/A"/>
    <e v="#N/A"/>
    <e v="#N/A"/>
    <x v="0"/>
    <x v="40"/>
    <n v="8352200000"/>
    <n v="0"/>
    <n v="8352200000"/>
    <n v="749698"/>
    <n v="7068144519.6209898"/>
    <n v="594847611"/>
    <n v="9.4930000000000003"/>
    <n v="11.792"/>
    <n v="833502933.65100002"/>
    <n v="84.626000000000005"/>
    <n v="8.4160000000000004"/>
    <n v="0"/>
    <n v="0"/>
    <n v="0"/>
    <n v="0"/>
    <n v="0"/>
    <n v="0"/>
    <n v="0"/>
    <n v="0"/>
    <n v="749698"/>
    <n v="7068144519.6209898"/>
    <n v="594847611"/>
    <n v="9.4930000000000003"/>
    <n v="11.792"/>
    <n v="833502933.65100002"/>
    <n v="84.626000000000005"/>
    <n v="8.4160000000000004"/>
    <m/>
    <n v="792874346"/>
    <e v="#N/A"/>
  </r>
  <r>
    <x v="7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87"/>
    <n v="35065200000"/>
    <n v="40000000"/>
    <n v="35105200000"/>
    <n v="5234654"/>
    <n v="33488759587.424999"/>
    <n v="3377866676"/>
    <n v="7.7539999999999996"/>
    <n v="12.891"/>
    <n v="4317036740.5950003"/>
    <n v="95.504000000000005"/>
    <n v="10.087"/>
    <n v="2033"/>
    <n v="56529500"/>
    <n v="0"/>
    <n v="6.2939999999999996"/>
    <n v="5"/>
    <n v="2826475"/>
    <n v="141.32400000000001"/>
    <n v="0"/>
    <n v="5236687"/>
    <n v="33545289087.424999"/>
    <n v="3377866676"/>
    <n v="7.7519999999999998"/>
    <n v="12.878"/>
    <n v="4319863215.5950003"/>
    <n v="95.555999999999997"/>
    <n v="10.07"/>
    <m/>
    <n v="2721355104"/>
    <e v="#N/A"/>
  </r>
  <r>
    <x v="7"/>
    <e v="#N/A"/>
    <e v="#N/A"/>
    <e v="#N/A"/>
    <e v="#N/A"/>
    <x v="0"/>
    <x v="88"/>
    <n v="35065200000"/>
    <n v="40000000"/>
    <n v="35105200000"/>
    <n v="5234654"/>
    <n v="33488759587.424999"/>
    <n v="3377866676"/>
    <n v="7.7537252164824304"/>
    <n v="12.891002216206401"/>
    <n v="4317036740.5949898"/>
    <n v="95.504259457881304"/>
    <n v="10.0865685012364"/>
    <n v="2033"/>
    <n v="56529500"/>
    <n v="0"/>
    <n v="6.294349875"/>
    <n v="5"/>
    <n v="2826475"/>
    <n v="141.32374999999999"/>
    <n v="0"/>
    <n v="5236687"/>
    <n v="33545289087.424999"/>
    <n v="3377866676"/>
    <n v="7.75206235702972"/>
    <n v="12.877704539485901"/>
    <n v="4319863215.5949898"/>
    <n v="95.556467666969496"/>
    <n v="10.069570923048699"/>
    <m/>
    <n v="2721376994.5599971"/>
    <e v="#N/A"/>
  </r>
  <r>
    <x v="7"/>
    <e v="#N/A"/>
    <e v="#N/A"/>
    <e v="#N/A"/>
    <e v="#N/A"/>
    <x v="0"/>
    <x v="89"/>
    <m/>
    <s v="Last Sales 202004 :   ----  m.akhlis -- 01-Apr-2020 09:19:30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7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92"/>
    <s v="  :  "/>
    <s v="083 (DRINKS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s v="M8C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s v="M8CRS67"/>
    <s v="SPAR"/>
    <s v="RS67"/>
    <s v="JABAR"/>
    <x v="1"/>
    <x v="2"/>
    <n v="270000000"/>
    <n v="0"/>
    <n v="270000000"/>
    <n v="21943"/>
    <n v="159822524.54499999"/>
    <n v="4401433"/>
    <n v="7.8330000000000002"/>
    <n v="14.898999999999999"/>
    <n v="23811598.175000001"/>
    <n v="59.194000000000003"/>
    <n v="2.754"/>
    <m/>
    <m/>
    <m/>
    <n v="0"/>
    <n v="0"/>
    <n v="0"/>
    <n v="0"/>
    <n v="0"/>
    <n v="21943"/>
    <n v="159822524.54499999"/>
    <n v="4401433"/>
    <n v="7.8330000000000002"/>
    <n v="14.898999999999999"/>
    <n v="23811598.175000001"/>
    <n v="59.194000000000003"/>
    <n v="2.754"/>
    <s v="'27-03-2020"/>
    <n v="21149100"/>
    <s v="GOLD"/>
  </r>
  <r>
    <x v="8"/>
    <s v="M8CS002"/>
    <s v="RAMAYANA"/>
    <s v="S002"/>
    <s v="JBDTBK"/>
    <x v="2"/>
    <x v="3"/>
    <n v="180000000"/>
    <n v="0"/>
    <n v="180000000"/>
    <n v="14201"/>
    <n v="116184146.36499999"/>
    <n v="3150554"/>
    <n v="5.69"/>
    <n v="14.065"/>
    <n v="16341512.725"/>
    <n v="64.546999999999997"/>
    <n v="2.7120000000000002"/>
    <m/>
    <m/>
    <m/>
    <n v="0"/>
    <n v="0"/>
    <n v="0"/>
    <n v="0"/>
    <n v="0"/>
    <n v="14201"/>
    <n v="116184146.36499999"/>
    <n v="3150554"/>
    <n v="5.69"/>
    <n v="14.065"/>
    <n v="16341512.725"/>
    <n v="64.546999999999997"/>
    <n v="2.7120000000000002"/>
    <s v="'24-03-2020"/>
    <n v="10242000.000000002"/>
    <s v="GOLD"/>
  </r>
  <r>
    <x v="8"/>
    <s v="M8CS010"/>
    <s v="RAMAYANA"/>
    <s v="S010"/>
    <s v="JBDTBK"/>
    <x v="3"/>
    <x v="4"/>
    <n v="230000000"/>
    <n v="0"/>
    <n v="230000000"/>
    <n v="22376"/>
    <n v="197628013.61899999"/>
    <n v="5617465"/>
    <n v="7.9640000000000004"/>
    <n v="13.353"/>
    <n v="26389003.138999999"/>
    <n v="85.924999999999997"/>
    <n v="2.8420000000000001"/>
    <m/>
    <m/>
    <m/>
    <n v="0"/>
    <n v="0"/>
    <n v="0"/>
    <n v="0"/>
    <n v="0"/>
    <n v="22376"/>
    <n v="197628013.61899999"/>
    <n v="5617465"/>
    <n v="7.9640000000000004"/>
    <n v="13.353"/>
    <n v="26389003.138999999"/>
    <n v="85.924999999999997"/>
    <n v="2.8420000000000001"/>
    <s v="'31-03-2020"/>
    <n v="18317200"/>
    <s v="GOLD"/>
  </r>
  <r>
    <x v="8"/>
    <s v="M8CS011"/>
    <s v="RAMAYANA"/>
    <s v="S011"/>
    <s v="JBDTBK"/>
    <x v="4"/>
    <x v="5"/>
    <n v="194200000"/>
    <n v="0"/>
    <n v="194200000"/>
    <n v="23078"/>
    <n v="186804809.088"/>
    <n v="7333815"/>
    <n v="8.3810000000000002"/>
    <n v="11.670999999999999"/>
    <n v="21802621.338"/>
    <n v="96.191999999999993"/>
    <n v="3.9260000000000002"/>
    <m/>
    <m/>
    <m/>
    <n v="0"/>
    <n v="0"/>
    <n v="0"/>
    <n v="0"/>
    <n v="0"/>
    <n v="23078"/>
    <n v="186804809.088"/>
    <n v="7333815"/>
    <n v="8.3810000000000002"/>
    <n v="11.670999999999999"/>
    <n v="21802621.338"/>
    <n v="96.191999999999993"/>
    <n v="3.9260000000000002"/>
    <s v="'30-03-2020"/>
    <n v="16275902"/>
    <s v="GOLD"/>
  </r>
  <r>
    <x v="8"/>
    <s v="M8CS013"/>
    <s v="RAMAYANA"/>
    <s v="S013"/>
    <s v="JBDTBK"/>
    <x v="5"/>
    <x v="6"/>
    <n v="220200000"/>
    <n v="0"/>
    <n v="220200000"/>
    <n v="22802"/>
    <n v="186561683.63800001"/>
    <n v="5608243"/>
    <n v="6.1959999999999997"/>
    <n v="11.010999999999999"/>
    <n v="20541915.188000001"/>
    <n v="84.724000000000004"/>
    <n v="3.0059999999999998"/>
    <m/>
    <m/>
    <m/>
    <n v="0"/>
    <n v="0"/>
    <n v="0"/>
    <n v="0"/>
    <n v="0"/>
    <n v="22802"/>
    <n v="186561683.63800001"/>
    <n v="5608243"/>
    <n v="6.1959999999999997"/>
    <n v="11.010999999999999"/>
    <n v="20541915.188000001"/>
    <n v="84.724000000000004"/>
    <n v="3.0059999999999998"/>
    <s v="'31-03-2020"/>
    <n v="13643592"/>
    <s v="NORMAL"/>
  </r>
  <r>
    <x v="8"/>
    <s v="M8CS014"/>
    <s v="RAMAYANA"/>
    <s v="S014"/>
    <s v="JBDTBK"/>
    <x v="6"/>
    <x v="7"/>
    <n v="220000000"/>
    <n v="0"/>
    <n v="220000000"/>
    <n v="27149"/>
    <n v="227234799.99900001"/>
    <n v="6847190"/>
    <n v="7.8019999999999996"/>
    <n v="13.598000000000001"/>
    <n v="30899698.259"/>
    <n v="103.289"/>
    <n v="3.0129999999999999"/>
    <m/>
    <m/>
    <m/>
    <n v="0"/>
    <n v="0"/>
    <n v="0"/>
    <n v="0"/>
    <n v="0"/>
    <n v="27149"/>
    <n v="227234799.99900001"/>
    <n v="6847190"/>
    <n v="7.8019999999999996"/>
    <n v="13.598000000000001"/>
    <n v="30899698.259"/>
    <n v="103.289"/>
    <n v="3.0129999999999999"/>
    <s v="'31-03-2020"/>
    <n v="17164400"/>
    <s v="NORMAL"/>
  </r>
  <r>
    <x v="8"/>
    <s v="M8CS015"/>
    <s v="RAMAYANA"/>
    <s v="S015"/>
    <s v="JBDTBK"/>
    <x v="7"/>
    <x v="8"/>
    <n v="220000000"/>
    <n v="0"/>
    <n v="220000000"/>
    <n v="22485"/>
    <n v="191714914.55899999"/>
    <n v="5428774"/>
    <n v="7.3250000000000002"/>
    <n v="11.156000000000001"/>
    <n v="21387896.528999999"/>
    <n v="87.143000000000001"/>
    <n v="2.8319999999999999"/>
    <m/>
    <m/>
    <m/>
    <n v="0"/>
    <n v="0"/>
    <n v="0"/>
    <n v="0"/>
    <n v="0"/>
    <n v="22485"/>
    <n v="191714914.55899999"/>
    <n v="5428774"/>
    <n v="7.3250000000000002"/>
    <n v="11.156000000000001"/>
    <n v="21387896.528999999"/>
    <n v="87.143000000000001"/>
    <n v="2.8319999999999999"/>
    <s v="'31-03-2020"/>
    <n v="16115000"/>
    <s v="GOLD"/>
  </r>
  <r>
    <x v="8"/>
    <s v="M8CS020"/>
    <s v="RAMAYANA"/>
    <s v="S020"/>
    <s v="JBDTBK"/>
    <x v="8"/>
    <x v="9"/>
    <n v="200000000"/>
    <n v="0"/>
    <n v="200000000"/>
    <n v="20664"/>
    <n v="153313377.271"/>
    <n v="4737140"/>
    <n v="8.4329999999999998"/>
    <n v="10.393000000000001"/>
    <n v="15934371.620999999"/>
    <n v="76.656999999999996"/>
    <n v="3.09"/>
    <m/>
    <m/>
    <m/>
    <n v="0"/>
    <n v="0"/>
    <n v="0"/>
    <n v="0"/>
    <n v="0"/>
    <n v="20664"/>
    <n v="153313377.271"/>
    <n v="4737140"/>
    <n v="8.4329999999999998"/>
    <n v="10.393000000000001"/>
    <n v="15934371.620999999"/>
    <n v="76.656999999999996"/>
    <n v="3.09"/>
    <s v="'31-03-2020"/>
    <n v="16866000"/>
    <s v="GOLD"/>
  </r>
  <r>
    <x v="8"/>
    <s v="M8CS021"/>
    <s v="RAMAYANA"/>
    <s v="S021"/>
    <s v="JBDTBK"/>
    <x v="9"/>
    <x v="10"/>
    <n v="130000000"/>
    <n v="0"/>
    <n v="130000000"/>
    <n v="16913"/>
    <n v="124972141.82799999"/>
    <n v="4572829"/>
    <n v="9.7230000000000008"/>
    <n v="12.225"/>
    <n v="15278067.138"/>
    <n v="96.132000000000005"/>
    <n v="3.6589999999999998"/>
    <m/>
    <m/>
    <m/>
    <n v="0"/>
    <n v="0"/>
    <n v="0"/>
    <n v="0"/>
    <n v="0"/>
    <n v="16913"/>
    <n v="124972141.82799999"/>
    <n v="4572829"/>
    <n v="9.7230000000000008"/>
    <n v="12.225"/>
    <n v="15278067.138"/>
    <n v="96.132000000000005"/>
    <n v="3.6589999999999998"/>
    <s v="'31-03-2020"/>
    <n v="12639900"/>
    <s v="GOLD"/>
  </r>
  <r>
    <x v="8"/>
    <s v="M8CS022"/>
    <s v="RAMAYANA"/>
    <s v="S022"/>
    <s v="JBDTBK"/>
    <x v="10"/>
    <x v="11"/>
    <n v="252100000"/>
    <n v="0"/>
    <n v="252100000"/>
    <n v="29338"/>
    <n v="239346587.27000001"/>
    <n v="6168654"/>
    <n v="8.1050000000000004"/>
    <n v="13.667"/>
    <n v="32712312.52"/>
    <n v="94.941000000000003"/>
    <n v="2.577"/>
    <m/>
    <m/>
    <m/>
    <n v="0"/>
    <n v="0"/>
    <n v="0"/>
    <n v="0"/>
    <n v="0"/>
    <n v="29338"/>
    <n v="239346587.27000001"/>
    <n v="6168654"/>
    <n v="8.1050000000000004"/>
    <n v="13.667"/>
    <n v="32712312.52"/>
    <n v="94.941000000000003"/>
    <n v="2.577"/>
    <s v="'31-03-2020"/>
    <n v="20432705"/>
    <s v="NORMAL"/>
  </r>
  <r>
    <x v="8"/>
    <s v="M8CS026"/>
    <s v="RAMAYANA"/>
    <s v="S026"/>
    <s v="JBDTBK"/>
    <x v="11"/>
    <x v="12"/>
    <n v="62800000"/>
    <n v="0"/>
    <n v="62800000"/>
    <n v="12351"/>
    <n v="88395876.373999998"/>
    <n v="2838831"/>
    <n v="11.643000000000001"/>
    <n v="15.311"/>
    <n v="13534081.544"/>
    <n v="140.75800000000001"/>
    <n v="3.2109999999999999"/>
    <m/>
    <m/>
    <m/>
    <n v="0"/>
    <n v="0"/>
    <n v="0"/>
    <n v="0"/>
    <n v="0"/>
    <n v="12351"/>
    <n v="88395876.373999998"/>
    <n v="2838831"/>
    <n v="11.643000000000001"/>
    <n v="15.311"/>
    <n v="13534081.544"/>
    <n v="140.75800000000001"/>
    <n v="3.2109999999999999"/>
    <s v="'30-03-2020"/>
    <n v="7311804"/>
    <s v="GOLD"/>
  </r>
  <r>
    <x v="8"/>
    <s v="M8CS029"/>
    <s v="RAMAYANA"/>
    <s v="S029"/>
    <s v="JBDTBK"/>
    <x v="12"/>
    <x v="13"/>
    <n v="290000000"/>
    <n v="0"/>
    <n v="290000000"/>
    <n v="29376"/>
    <n v="246365445.454"/>
    <n v="8313655"/>
    <n v="6.5659999999999998"/>
    <n v="12.28"/>
    <n v="30254310.044"/>
    <n v="84.953999999999994"/>
    <n v="3.375"/>
    <m/>
    <m/>
    <m/>
    <n v="0"/>
    <n v="0"/>
    <n v="0"/>
    <n v="0"/>
    <n v="0"/>
    <n v="29376"/>
    <n v="246365445.454"/>
    <n v="8313655"/>
    <n v="6.5659999999999998"/>
    <n v="12.28"/>
    <n v="30254310.044"/>
    <n v="84.953999999999994"/>
    <n v="3.375"/>
    <s v="'31-03-2020"/>
    <n v="19041400"/>
    <s v="NORMAL"/>
  </r>
  <r>
    <x v="8"/>
    <s v="M8CS031"/>
    <s v="RAMAYANA"/>
    <s v="S031"/>
    <s v="JBDTBK"/>
    <x v="13"/>
    <x v="14"/>
    <n v="80000000"/>
    <n v="0"/>
    <n v="80000000"/>
    <n v="11800"/>
    <n v="94596451.818000004"/>
    <n v="2406568"/>
    <n v="11.622"/>
    <n v="13.44"/>
    <n v="12714020.728"/>
    <n v="118.246"/>
    <n v="2.544"/>
    <m/>
    <m/>
    <m/>
    <n v="0"/>
    <n v="0"/>
    <n v="0"/>
    <n v="0"/>
    <n v="0"/>
    <n v="11800"/>
    <n v="94596451.818000004"/>
    <n v="2406568"/>
    <n v="11.622"/>
    <n v="13.44"/>
    <n v="12714020.728"/>
    <n v="118.246"/>
    <n v="2.544"/>
    <s v="'31-03-2020"/>
    <n v="9297600"/>
    <s v="NORMAL"/>
  </r>
  <r>
    <x v="8"/>
    <s v="M8CS032"/>
    <s v="RAMAYANA"/>
    <s v="S032"/>
    <s v="JBDTBK"/>
    <x v="14"/>
    <x v="15"/>
    <n v="160000000"/>
    <n v="0"/>
    <n v="160000000"/>
    <n v="20369"/>
    <n v="170046644.54300001"/>
    <n v="3751501"/>
    <n v="9.0570000000000004"/>
    <n v="13.919"/>
    <n v="23668375.213"/>
    <n v="106.279"/>
    <n v="2.206"/>
    <m/>
    <m/>
    <m/>
    <n v="0"/>
    <n v="0"/>
    <n v="0"/>
    <n v="0"/>
    <n v="0"/>
    <n v="20369"/>
    <n v="170046644.54300001"/>
    <n v="3751501"/>
    <n v="9.0570000000000004"/>
    <n v="13.919"/>
    <n v="23668375.213"/>
    <n v="106.279"/>
    <n v="2.206"/>
    <s v="'31-03-2020"/>
    <n v="14491200"/>
    <s v="GOLD"/>
  </r>
  <r>
    <x v="8"/>
    <s v="M8CS033"/>
    <s v="RAMAYANA"/>
    <s v="S033"/>
    <s v="JBDTBK"/>
    <x v="15"/>
    <x v="16"/>
    <n v="150000000"/>
    <n v="0"/>
    <n v="150000000"/>
    <n v="16424"/>
    <n v="134219282.72"/>
    <n v="3251274"/>
    <n v="7.0979999999999999"/>
    <n v="13.455"/>
    <n v="18058839.370000001"/>
    <n v="89.48"/>
    <n v="2.4220000000000002"/>
    <m/>
    <m/>
    <m/>
    <n v="0"/>
    <n v="0"/>
    <n v="0"/>
    <n v="0"/>
    <n v="0"/>
    <n v="16424"/>
    <n v="134219282.72"/>
    <n v="3251274"/>
    <n v="7.0979999999999999"/>
    <n v="13.455"/>
    <n v="18058839.370000001"/>
    <n v="89.48"/>
    <n v="2.4220000000000002"/>
    <s v="'31-03-2020"/>
    <n v="10647000"/>
    <s v="NORMAL"/>
  </r>
  <r>
    <x v="8"/>
    <s v="M8CS034"/>
    <s v="SPAR"/>
    <s v="S034"/>
    <s v="JBDTBK"/>
    <x v="16"/>
    <x v="17"/>
    <n v="280000000"/>
    <n v="0"/>
    <n v="280000000"/>
    <n v="32740"/>
    <n v="245861531.81600001"/>
    <n v="10370005"/>
    <n v="8.9499999999999993"/>
    <n v="13.76"/>
    <n v="33829747.736000001"/>
    <n v="87.808000000000007"/>
    <n v="4.218"/>
    <m/>
    <m/>
    <m/>
    <n v="0"/>
    <n v="0"/>
    <n v="0"/>
    <n v="0"/>
    <n v="0"/>
    <n v="32740"/>
    <n v="245861531.81600001"/>
    <n v="10370005"/>
    <n v="8.9499999999999993"/>
    <n v="13.76"/>
    <n v="33829747.736000001"/>
    <n v="87.808000000000007"/>
    <n v="4.218"/>
    <s v="'31-03-2020"/>
    <n v="25060000"/>
    <s v="NORMAL"/>
  </r>
  <r>
    <x v="8"/>
    <s v="M8CS035"/>
    <s v="SPAR"/>
    <s v="S035"/>
    <s v="JBDTBK"/>
    <x v="17"/>
    <x v="18"/>
    <n v="250000000"/>
    <n v="0"/>
    <n v="250000000"/>
    <n v="28514"/>
    <n v="362450379.09600002"/>
    <n v="121909463"/>
    <n v="8.8140000000000001"/>
    <n v="7.16"/>
    <n v="25952223.116"/>
    <n v="144.97999999999999"/>
    <n v="33.634999999999998"/>
    <m/>
    <m/>
    <m/>
    <n v="0"/>
    <n v="0"/>
    <n v="0"/>
    <n v="0"/>
    <n v="0"/>
    <n v="28514"/>
    <n v="362450379.09600002"/>
    <n v="121909463"/>
    <n v="8.8140000000000001"/>
    <n v="7.16"/>
    <n v="25952223.116"/>
    <n v="144.97999999999999"/>
    <n v="33.634999999999998"/>
    <s v="'31-03-2020"/>
    <n v="22035000"/>
    <s v="NORMAL"/>
  </r>
  <r>
    <x v="8"/>
    <s v="M8CS036"/>
    <s v="RAMAYANA"/>
    <s v="S036"/>
    <s v="JBDTBK"/>
    <x v="18"/>
    <x v="19"/>
    <n v="70000000"/>
    <n v="0"/>
    <n v="70000000"/>
    <n v="11018"/>
    <n v="83831485.457000002"/>
    <n v="1986561"/>
    <n v="9.8390000000000004"/>
    <n v="11.837"/>
    <n v="9923483.9570000004"/>
    <n v="119.759"/>
    <n v="2.37"/>
    <m/>
    <m/>
    <m/>
    <n v="0"/>
    <n v="0"/>
    <n v="0"/>
    <n v="0"/>
    <n v="0"/>
    <n v="11018"/>
    <n v="83831485.457000002"/>
    <n v="1986561"/>
    <n v="9.8390000000000004"/>
    <n v="11.837"/>
    <n v="9923483.9570000004"/>
    <n v="119.759"/>
    <n v="2.37"/>
    <s v="'31-03-2020"/>
    <n v="6887300"/>
    <s v="NORMAL"/>
  </r>
  <r>
    <x v="8"/>
    <s v="M8CS037"/>
    <s v="SPAR"/>
    <s v="S037"/>
    <s v="JBDTBK"/>
    <x v="19"/>
    <x v="20"/>
    <n v="150000000"/>
    <n v="0"/>
    <n v="150000000"/>
    <n v="19859"/>
    <n v="183380898.17399999"/>
    <n v="6736282"/>
    <n v="6.306"/>
    <n v="21.411999999999999"/>
    <n v="39265464.263999999"/>
    <n v="122.254"/>
    <n v="3.673"/>
    <m/>
    <m/>
    <m/>
    <n v="0"/>
    <n v="0"/>
    <n v="0"/>
    <n v="0"/>
    <n v="0"/>
    <n v="19859"/>
    <n v="183380898.17399999"/>
    <n v="6736282"/>
    <n v="6.306"/>
    <n v="21.411999999999999"/>
    <n v="39265464.263999999"/>
    <n v="122.254"/>
    <n v="3.673"/>
    <s v="'31-03-2020"/>
    <n v="9459000"/>
    <s v="GOLD"/>
  </r>
  <r>
    <x v="8"/>
    <s v="M8CS038"/>
    <s v="RAMAYANA"/>
    <s v="S038"/>
    <s v="JBDTBK"/>
    <x v="20"/>
    <x v="21"/>
    <n v="170000000"/>
    <n v="0"/>
    <n v="170000000"/>
    <n v="20497"/>
    <n v="176955332.72299999"/>
    <n v="3495589"/>
    <n v="6.6580000000000004"/>
    <n v="12.382999999999999"/>
    <n v="21912474.313000001"/>
    <n v="104.09099999999999"/>
    <n v="1.9750000000000001"/>
    <m/>
    <m/>
    <m/>
    <n v="0"/>
    <n v="0"/>
    <n v="0"/>
    <n v="0"/>
    <n v="0"/>
    <n v="20497"/>
    <n v="176955332.72299999"/>
    <n v="3495589"/>
    <n v="6.6580000000000004"/>
    <n v="12.382999999999999"/>
    <n v="21912474.313000001"/>
    <n v="104.09099999999999"/>
    <n v="1.9750000000000001"/>
    <s v="'31-03-2020"/>
    <n v="11318600"/>
    <s v="GOLD"/>
  </r>
  <r>
    <x v="8"/>
    <s v="M8CS039"/>
    <s v="RAMAYANA"/>
    <s v="S039"/>
    <s v="JATENG"/>
    <x v="21"/>
    <x v="22"/>
    <n v="130000000"/>
    <n v="0"/>
    <n v="130000000"/>
    <n v="18348"/>
    <n v="147714262.72600001"/>
    <n v="3929756"/>
    <n v="8.8960000000000008"/>
    <n v="10.61"/>
    <n v="15673058.806"/>
    <n v="113.626"/>
    <n v="2.66"/>
    <m/>
    <m/>
    <m/>
    <n v="0"/>
    <n v="0"/>
    <n v="0"/>
    <n v="0"/>
    <n v="0"/>
    <n v="18348"/>
    <n v="147714262.72600001"/>
    <n v="3929756"/>
    <n v="8.8960000000000008"/>
    <n v="10.61"/>
    <n v="15673058.806"/>
    <n v="113.626"/>
    <n v="2.66"/>
    <s v="'31-03-2020"/>
    <n v="11564800"/>
    <s v="NORMAL"/>
  </r>
  <r>
    <x v="8"/>
    <s v="M8CS040"/>
    <s v="SPAR"/>
    <s v="S040"/>
    <s v="JBDTBK"/>
    <x v="22"/>
    <x v="23"/>
    <n v="300000000"/>
    <n v="0"/>
    <n v="300000000"/>
    <n v="30176"/>
    <n v="241697649.095"/>
    <n v="7714171"/>
    <n v="5.9569999999999999"/>
    <n v="14.233000000000001"/>
    <n v="34401309.204999998"/>
    <n v="80.566000000000003"/>
    <n v="3.1920000000000002"/>
    <m/>
    <m/>
    <m/>
    <n v="0"/>
    <n v="0"/>
    <n v="0"/>
    <n v="0"/>
    <n v="0"/>
    <n v="30176"/>
    <n v="241697649.095"/>
    <n v="7714171"/>
    <n v="5.9569999999999999"/>
    <n v="14.233000000000001"/>
    <n v="34401309.204999998"/>
    <n v="80.566000000000003"/>
    <n v="3.1920000000000002"/>
    <s v="'31-03-2020"/>
    <n v="17871000"/>
    <s v="GOLD"/>
  </r>
  <r>
    <x v="8"/>
    <s v="M8CS043"/>
    <s v="RAMAYANA"/>
    <s v="S043"/>
    <s v="JBDTBK"/>
    <x v="23"/>
    <x v="24"/>
    <n v="115600000"/>
    <n v="0"/>
    <n v="115600000"/>
    <n v="14350"/>
    <n v="107478606.351"/>
    <n v="4120743"/>
    <n v="7.742"/>
    <n v="15.718"/>
    <n v="16893877.570999999"/>
    <n v="92.974999999999994"/>
    <n v="3.8340000000000001"/>
    <m/>
    <m/>
    <m/>
    <n v="0"/>
    <n v="0"/>
    <n v="0"/>
    <n v="0"/>
    <n v="0"/>
    <n v="14350"/>
    <n v="107478606.351"/>
    <n v="4120743"/>
    <n v="7.742"/>
    <n v="15.718"/>
    <n v="16893877.570999999"/>
    <n v="92.974999999999994"/>
    <n v="3.8340000000000001"/>
    <s v="'31-03-2020"/>
    <n v="8949752"/>
    <s v="GOLD"/>
  </r>
  <r>
    <x v="8"/>
    <s v="M8CS047"/>
    <s v="SPAR"/>
    <s v="S047"/>
    <s v="JBDTBK"/>
    <x v="24"/>
    <x v="25"/>
    <n v="370000000"/>
    <n v="0"/>
    <n v="370000000"/>
    <n v="40118"/>
    <n v="372468288.18400002"/>
    <n v="14763133"/>
    <n v="5.8090000000000002"/>
    <n v="13.656000000000001"/>
    <n v="50863039.174000002"/>
    <n v="100.667"/>
    <n v="3.964"/>
    <m/>
    <m/>
    <m/>
    <n v="0"/>
    <n v="0"/>
    <n v="0"/>
    <n v="0"/>
    <n v="0"/>
    <n v="40118"/>
    <n v="372468288.18400002"/>
    <n v="14763133"/>
    <n v="5.8090000000000002"/>
    <n v="13.656000000000001"/>
    <n v="50863039.174000002"/>
    <n v="100.667"/>
    <n v="3.964"/>
    <s v="'31-03-2020"/>
    <n v="21493300"/>
    <s v="GOLD"/>
  </r>
  <r>
    <x v="8"/>
    <s v="M8CS049"/>
    <s v="SPAR"/>
    <s v="S049"/>
    <s v="JBDTBK"/>
    <x v="25"/>
    <x v="26"/>
    <n v="115400000"/>
    <n v="0"/>
    <n v="115400000"/>
    <n v="21231"/>
    <n v="152068811.82499999"/>
    <n v="4546722"/>
    <n v="9.0649999999999995"/>
    <n v="17.951000000000001"/>
    <n v="27297252.765000001"/>
    <n v="131.77500000000001"/>
    <n v="2.99"/>
    <m/>
    <m/>
    <m/>
    <n v="0"/>
    <n v="0"/>
    <n v="0"/>
    <n v="0"/>
    <n v="0"/>
    <n v="21231"/>
    <n v="152068811.82499999"/>
    <n v="4546722"/>
    <n v="9.0649999999999995"/>
    <n v="17.951000000000001"/>
    <n v="27297252.765000001"/>
    <n v="131.77500000000001"/>
    <n v="2.99"/>
    <s v="'31-03-2020"/>
    <n v="10461010"/>
    <s v="NORMAL"/>
  </r>
  <r>
    <x v="8"/>
    <s v="M8CS068"/>
    <s v="RAMAYANA"/>
    <s v="S068"/>
    <s v="JBDTBK"/>
    <x v="26"/>
    <x v="27"/>
    <n v="80000000"/>
    <n v="0"/>
    <n v="80000000"/>
    <n v="10532"/>
    <n v="88439216.364999995"/>
    <n v="2369492"/>
    <n v="9.3930000000000007"/>
    <n v="9.8109999999999999"/>
    <n v="8676703.9450000003"/>
    <n v="110.54900000000001"/>
    <n v="2.6789999999999998"/>
    <m/>
    <m/>
    <m/>
    <n v="0"/>
    <n v="0"/>
    <n v="0"/>
    <n v="0"/>
    <n v="0"/>
    <n v="10532"/>
    <n v="88439216.364999995"/>
    <n v="2369492"/>
    <n v="9.3930000000000007"/>
    <n v="9.8109999999999999"/>
    <n v="8676703.9450000003"/>
    <n v="110.54900000000001"/>
    <n v="2.6789999999999998"/>
    <s v="'30-03-2020"/>
    <n v="7514400"/>
    <s v="GOLD"/>
  </r>
  <r>
    <x v="8"/>
    <s v="M8CS071"/>
    <s v="SPAR"/>
    <s v="S071"/>
    <s v="JBDTBK"/>
    <x v="27"/>
    <x v="28"/>
    <n v="295800000"/>
    <n v="0"/>
    <n v="295800000"/>
    <n v="32317"/>
    <n v="254064386.37"/>
    <n v="6780925"/>
    <n v="7.5490000000000004"/>
    <n v="14.659000000000001"/>
    <n v="37242475.079999998"/>
    <n v="85.891000000000005"/>
    <n v="2.669"/>
    <m/>
    <m/>
    <m/>
    <n v="0"/>
    <n v="0"/>
    <n v="0"/>
    <n v="0"/>
    <n v="0"/>
    <n v="32317"/>
    <n v="254064386.37"/>
    <n v="6780925"/>
    <n v="7.5490000000000004"/>
    <n v="14.659000000000001"/>
    <n v="37242475.079999998"/>
    <n v="85.891000000000005"/>
    <n v="2.669"/>
    <s v="'27-03-2020"/>
    <n v="22329942"/>
    <s v="GOLD"/>
  </r>
  <r>
    <x v="8"/>
    <s v="M8CS074"/>
    <s v="SPAR"/>
    <s v="S074"/>
    <s v="JABAR"/>
    <x v="28"/>
    <x v="29"/>
    <n v="260000000"/>
    <n v="0"/>
    <n v="260000000"/>
    <n v="23321"/>
    <n v="162309479.07699999"/>
    <n v="4891668"/>
    <n v="6.2720000000000002"/>
    <n v="13.028"/>
    <n v="21145561.397"/>
    <n v="62.427"/>
    <n v="3.0139999999999998"/>
    <m/>
    <m/>
    <m/>
    <n v="0"/>
    <n v="0"/>
    <n v="0"/>
    <n v="0"/>
    <n v="0"/>
    <n v="23321"/>
    <n v="162309479.07699999"/>
    <n v="4891668"/>
    <n v="6.2720000000000002"/>
    <n v="13.028"/>
    <n v="21145561.397"/>
    <n v="62.427"/>
    <n v="3.0139999999999998"/>
    <s v="'31-03-2020"/>
    <n v="16307200"/>
    <s v="NORMAL"/>
  </r>
  <r>
    <x v="8"/>
    <s v="M8CS075"/>
    <s v="SPAR"/>
    <s v="S075"/>
    <s v="JABAR"/>
    <x v="29"/>
    <x v="30"/>
    <n v="200000000"/>
    <n v="0"/>
    <n v="200000000"/>
    <n v="19411"/>
    <n v="214037325.46000001"/>
    <n v="54182182"/>
    <n v="9.375"/>
    <n v="5.5140000000000002"/>
    <n v="11802331.560000001"/>
    <n v="107.01900000000001"/>
    <n v="25.314"/>
    <m/>
    <m/>
    <m/>
    <n v="0"/>
    <n v="0"/>
    <n v="0"/>
    <n v="0"/>
    <n v="0"/>
    <n v="19411"/>
    <n v="214037325.46000001"/>
    <n v="54182182"/>
    <n v="9.375"/>
    <n v="5.5140000000000002"/>
    <n v="11802331.560000001"/>
    <n v="107.01900000000001"/>
    <n v="25.314"/>
    <s v="'31-03-2020"/>
    <n v="18750000"/>
    <s v="GOLD"/>
  </r>
  <r>
    <x v="8"/>
    <s v="M8CS102"/>
    <s v="RAMAYANA"/>
    <s v="S102"/>
    <s v="JBDTBK"/>
    <x v="30"/>
    <x v="31"/>
    <n v="430000000"/>
    <n v="0"/>
    <n v="430000000"/>
    <n v="45998"/>
    <n v="378723526.37"/>
    <n v="8815871"/>
    <n v="8.1660000000000004"/>
    <n v="20.966999999999999"/>
    <n v="79406679.819999993"/>
    <n v="88.075000000000003"/>
    <n v="2.3279999999999998"/>
    <m/>
    <m/>
    <m/>
    <n v="0"/>
    <n v="0"/>
    <n v="0"/>
    <n v="0"/>
    <n v="0"/>
    <n v="45998"/>
    <n v="378723526.37"/>
    <n v="8815871"/>
    <n v="8.1660000000000004"/>
    <n v="20.966999999999999"/>
    <n v="79406679.819999993"/>
    <n v="88.075000000000003"/>
    <n v="2.3279999999999998"/>
    <s v="'31-03-2020"/>
    <n v="35113800"/>
    <s v="NORMAL"/>
  </r>
  <r>
    <x v="8"/>
    <s v="M8CS105"/>
    <s v="SPAR"/>
    <s v="S105"/>
    <s v="JBDTBK"/>
    <x v="31"/>
    <x v="32"/>
    <n v="200000000"/>
    <n v="0"/>
    <n v="200000000"/>
    <n v="20426"/>
    <n v="151961738.171"/>
    <n v="4051118"/>
    <n v="8.2309999999999999"/>
    <n v="13.157"/>
    <n v="19993842.230999999"/>
    <n v="75.980999999999995"/>
    <n v="2.6659999999999999"/>
    <m/>
    <m/>
    <m/>
    <n v="0"/>
    <n v="0"/>
    <n v="0"/>
    <n v="0"/>
    <n v="0"/>
    <n v="20426"/>
    <n v="151961738.171"/>
    <n v="4051118"/>
    <n v="8.2309999999999999"/>
    <n v="13.157"/>
    <n v="19993842.230999999"/>
    <n v="75.980999999999995"/>
    <n v="2.6659999999999999"/>
    <s v="'31-03-2020"/>
    <n v="16462000"/>
    <s v="GOLD"/>
  </r>
  <r>
    <x v="8"/>
    <s v="M8CS107"/>
    <s v="RAMAYANA"/>
    <s v="S107"/>
    <s v="JBDTBK"/>
    <x v="32"/>
    <x v="33"/>
    <n v="94600000"/>
    <n v="0"/>
    <n v="94600000"/>
    <n v="12549"/>
    <n v="105035409.994"/>
    <n v="2856229"/>
    <n v="8.9339999999999993"/>
    <n v="9.9"/>
    <n v="10398826.733999999"/>
    <n v="111.03100000000001"/>
    <n v="2.7189999999999999"/>
    <m/>
    <m/>
    <m/>
    <n v="0"/>
    <n v="0"/>
    <n v="0"/>
    <n v="0"/>
    <n v="0"/>
    <n v="12549"/>
    <n v="105035409.994"/>
    <n v="2856229"/>
    <n v="8.9339999999999993"/>
    <n v="9.9"/>
    <n v="10398826.733999999"/>
    <n v="111.03100000000001"/>
    <n v="2.7189999999999999"/>
    <s v="'30-03-2020"/>
    <n v="8451563.9999999981"/>
    <s v="NORMAL"/>
  </r>
  <r>
    <x v="8"/>
    <s v="M8CS109"/>
    <s v="RAMAYANA"/>
    <s v="S109"/>
    <s v="JBDTBK"/>
    <x v="33"/>
    <x v="34"/>
    <n v="90000000"/>
    <n v="0"/>
    <n v="90000000"/>
    <n v="12478"/>
    <n v="99697659.086999997"/>
    <n v="2656475"/>
    <n v="6.4039999999999999"/>
    <n v="15.951000000000001"/>
    <n v="15902440.497"/>
    <n v="110.77500000000001"/>
    <n v="2.665"/>
    <m/>
    <m/>
    <m/>
    <n v="0"/>
    <n v="0"/>
    <n v="0"/>
    <n v="0"/>
    <n v="0"/>
    <n v="12478"/>
    <n v="99697659.086999997"/>
    <n v="2656475"/>
    <n v="6.4039999999999999"/>
    <n v="15.951000000000001"/>
    <n v="15902440.497"/>
    <n v="110.77500000000001"/>
    <n v="2.665"/>
    <s v="'30-03-2020"/>
    <n v="5763600"/>
    <s v="GOLD"/>
  </r>
  <r>
    <x v="8"/>
    <s v="M8CS114"/>
    <s v="SPAR"/>
    <s v="S114"/>
    <s v="JBDTBK"/>
    <x v="34"/>
    <x v="35"/>
    <n v="155600000"/>
    <n v="0"/>
    <n v="155600000"/>
    <n v="16430"/>
    <n v="126471520.90000001"/>
    <n v="2824297"/>
    <n v="10.622999999999999"/>
    <n v="11.46"/>
    <n v="14493498.58"/>
    <n v="81.28"/>
    <n v="2.2330000000000001"/>
    <m/>
    <m/>
    <m/>
    <n v="0"/>
    <n v="0"/>
    <n v="0"/>
    <n v="0"/>
    <n v="0"/>
    <n v="16430"/>
    <n v="126471520.90000001"/>
    <n v="2824297"/>
    <n v="10.622999999999999"/>
    <n v="11.46"/>
    <n v="14493498.58"/>
    <n v="81.28"/>
    <n v="2.2330000000000001"/>
    <s v="'30-03-2020"/>
    <n v="16529388"/>
    <s v="GOLD"/>
  </r>
  <r>
    <x v="8"/>
    <s v="M8CS121"/>
    <s v="SPAR"/>
    <s v="S121"/>
    <s v="JBDTBK"/>
    <x v="35"/>
    <x v="36"/>
    <n v="84300000"/>
    <n v="0"/>
    <n v="84300000"/>
    <n v="9529"/>
    <n v="69839046.357999995"/>
    <n v="2169549"/>
    <n v="8.9600000000000009"/>
    <n v="7.7359999999999998"/>
    <n v="5402836.9479999999"/>
    <n v="82.846000000000004"/>
    <n v="3.1059999999999999"/>
    <m/>
    <m/>
    <m/>
    <n v="0"/>
    <n v="0"/>
    <n v="0"/>
    <n v="0"/>
    <n v="0"/>
    <n v="9529"/>
    <n v="69839046.357999995"/>
    <n v="2169549"/>
    <n v="8.9600000000000009"/>
    <n v="7.7359999999999998"/>
    <n v="5402836.9479999999"/>
    <n v="82.846000000000004"/>
    <n v="3.1059999999999999"/>
    <s v="'30-03-2020"/>
    <n v="7553280.0000000009"/>
    <s v="GOLD"/>
  </r>
  <r>
    <x v="8"/>
    <s v="M8CS124"/>
    <s v="SPAR"/>
    <s v="S124"/>
    <s v="JBDTBK"/>
    <x v="36"/>
    <x v="37"/>
    <n v="85000000"/>
    <n v="0"/>
    <n v="85000000"/>
    <n v="12305"/>
    <n v="87350306.354000002"/>
    <n v="3724788"/>
    <n v="8.8689999999999998"/>
    <n v="8.3049999999999997"/>
    <n v="7254197.4139999999"/>
    <n v="102.765"/>
    <n v="4.2640000000000002"/>
    <m/>
    <m/>
    <m/>
    <n v="0"/>
    <n v="0"/>
    <n v="0"/>
    <n v="0"/>
    <n v="0"/>
    <n v="12305"/>
    <n v="87350306.354000002"/>
    <n v="3724788"/>
    <n v="8.8689999999999998"/>
    <n v="8.3049999999999997"/>
    <n v="7254197.4139999999"/>
    <n v="102.765"/>
    <n v="4.2640000000000002"/>
    <s v="'31-03-2020"/>
    <n v="7538650"/>
    <s v="GOLD"/>
  </r>
  <r>
    <x v="8"/>
    <s v="M8CS125"/>
    <s v="SPAR"/>
    <s v="S125"/>
    <s v="JBDTBK"/>
    <x v="37"/>
    <x v="38"/>
    <n v="370000000"/>
    <n v="0"/>
    <n v="370000000"/>
    <n v="36903"/>
    <n v="280128149.09100002"/>
    <n v="5925101"/>
    <n v="9.5109999999999992"/>
    <n v="12.632"/>
    <n v="35386127.761"/>
    <n v="75.709999999999994"/>
    <n v="2.1150000000000002"/>
    <m/>
    <m/>
    <m/>
    <n v="0"/>
    <n v="0"/>
    <n v="0"/>
    <n v="0"/>
    <n v="0"/>
    <n v="36903"/>
    <n v="280128149.09100002"/>
    <n v="5925101"/>
    <n v="9.5109999999999992"/>
    <n v="12.632"/>
    <n v="35386127.761"/>
    <n v="75.709999999999994"/>
    <n v="2.1150000000000002"/>
    <s v="'31-03-2020"/>
    <n v="35190699.999999993"/>
    <s v="NORMAL"/>
  </r>
  <r>
    <x v="8"/>
    <s v="M8CS136"/>
    <s v="RAMAYANA"/>
    <s v="S136"/>
    <s v="JABAR"/>
    <x v="38"/>
    <x v="39"/>
    <n v="19600000"/>
    <n v="0"/>
    <n v="19600000"/>
    <n v="3201"/>
    <n v="18391585.454"/>
    <n v="406721"/>
    <n v="5.7169999999999996"/>
    <n v="34.441000000000003"/>
    <n v="6334256.4939999999"/>
    <n v="93.834999999999994"/>
    <n v="2.2109999999999999"/>
    <m/>
    <m/>
    <m/>
    <n v="0"/>
    <n v="0"/>
    <n v="0"/>
    <n v="0"/>
    <n v="0"/>
    <n v="3201"/>
    <n v="18391585.454"/>
    <n v="406721"/>
    <n v="5.7169999999999996"/>
    <n v="34.441000000000003"/>
    <n v="6334256.4939999999"/>
    <n v="93.834999999999994"/>
    <n v="2.2109999999999999"/>
    <s v="'30-03-2020"/>
    <n v="1120532"/>
    <e v="#N/A"/>
  </r>
  <r>
    <x v="8"/>
    <s v="M8CS999"/>
    <s v="RAMAYANA"/>
    <s v="S999"/>
    <s v="TRADER"/>
    <x v="84"/>
    <x v="94"/>
    <n v="2030000000"/>
    <n v="0"/>
    <n v="2030000000"/>
    <n v="33600"/>
    <n v="1515545391"/>
    <n v="0"/>
    <n v="1.931"/>
    <n v="-13.273999999999999"/>
    <n v="-201168501"/>
    <n v="74.656999999999996"/>
    <n v="0"/>
    <m/>
    <m/>
    <m/>
    <n v="0"/>
    <n v="0"/>
    <n v="0"/>
    <n v="0"/>
    <n v="0"/>
    <n v="33600"/>
    <n v="1515545391"/>
    <n v="0"/>
    <n v="1.931"/>
    <n v="-13.273999999999999"/>
    <n v="-201168501"/>
    <n v="74.656999999999996"/>
    <n v="0"/>
    <s v="'30-03-2020"/>
    <n v="39199300"/>
    <s v="NORMAL"/>
  </r>
  <r>
    <x v="8"/>
    <e v="#N/A"/>
    <e v="#N/A"/>
    <e v="#N/A"/>
    <e v="#N/A"/>
    <x v="0"/>
    <x v="40"/>
    <n v="9205200000"/>
    <n v="0"/>
    <n v="9205200000"/>
    <n v="837120"/>
    <n v="8143108684.5889902"/>
    <n v="355654767"/>
    <n v="6.5890000000000004"/>
    <n v="8.2479999999999993"/>
    <n v="671611831.89900005"/>
    <n v="88.462000000000003"/>
    <n v="4.3680000000000003"/>
    <n v="0"/>
    <n v="0"/>
    <n v="0"/>
    <n v="0"/>
    <n v="0"/>
    <n v="0"/>
    <n v="0"/>
    <n v="0"/>
    <n v="837120"/>
    <n v="8143108684.5889902"/>
    <n v="355654767"/>
    <n v="6.5890000000000004"/>
    <n v="8.2479999999999993"/>
    <n v="671611831.89900005"/>
    <n v="88.462000000000003"/>
    <n v="4.3680000000000003"/>
    <m/>
    <n v="606530628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s v="M8CS046"/>
    <s v="RAMAYANA"/>
    <s v="S046"/>
    <s v="JABAR"/>
    <x v="39"/>
    <x v="42"/>
    <n v="70000000"/>
    <n v="0"/>
    <n v="70000000"/>
    <n v="5752"/>
    <n v="44857674.550999999"/>
    <n v="1962283"/>
    <n v="8.8699999999999992"/>
    <n v="10.041"/>
    <n v="4504317.0109999999"/>
    <n v="64.081999999999994"/>
    <n v="4.3739999999999997"/>
    <m/>
    <m/>
    <m/>
    <n v="0"/>
    <n v="0"/>
    <n v="0"/>
    <n v="0"/>
    <n v="0"/>
    <n v="5752"/>
    <n v="44857674.550999999"/>
    <n v="1962283"/>
    <n v="8.8699999999999992"/>
    <n v="10.041"/>
    <n v="4504317.0109999999"/>
    <n v="64.081999999999994"/>
    <n v="4.3739999999999997"/>
    <s v="'30-03-2020"/>
    <n v="6209000"/>
    <s v="NORMAL"/>
  </r>
  <r>
    <x v="8"/>
    <s v="M8CS061"/>
    <s v="SPAR"/>
    <s v="S061"/>
    <s v="NTT"/>
    <x v="40"/>
    <x v="43"/>
    <n v="240000000"/>
    <n v="0"/>
    <n v="240000000"/>
    <n v="21431"/>
    <n v="227333322.72400001"/>
    <n v="6841770"/>
    <n v="11.065"/>
    <n v="16.062999999999999"/>
    <n v="36517167.333999999"/>
    <n v="94.721999999999994"/>
    <n v="3.01"/>
    <m/>
    <m/>
    <m/>
    <n v="0"/>
    <n v="0"/>
    <n v="0"/>
    <n v="0"/>
    <n v="0"/>
    <n v="21431"/>
    <n v="227333322.72400001"/>
    <n v="6841770"/>
    <n v="11.065"/>
    <n v="16.062999999999999"/>
    <n v="36517167.333999999"/>
    <n v="94.721999999999994"/>
    <n v="3.01"/>
    <s v="'31-03-2020"/>
    <n v="26556000"/>
    <s v="NORMAL"/>
  </r>
  <r>
    <x v="8"/>
    <s v="M8CS082"/>
    <s v="RAMAYANA"/>
    <s v="S082"/>
    <s v="BALI"/>
    <x v="41"/>
    <x v="44"/>
    <n v="236400000"/>
    <n v="0"/>
    <n v="236400000"/>
    <n v="34832"/>
    <n v="280100882.72299999"/>
    <n v="17669824"/>
    <n v="9.5410000000000004"/>
    <n v="11.071999999999999"/>
    <n v="31013742.623"/>
    <n v="118.486"/>
    <n v="6.3079999999999998"/>
    <m/>
    <m/>
    <m/>
    <n v="0"/>
    <n v="0"/>
    <n v="0"/>
    <n v="0"/>
    <n v="0"/>
    <n v="34832"/>
    <n v="280100882.72299999"/>
    <n v="17669824"/>
    <n v="9.5410000000000004"/>
    <n v="11.071999999999999"/>
    <n v="31013742.623"/>
    <n v="118.486"/>
    <n v="6.3079999999999998"/>
    <s v="'31-03-2020"/>
    <n v="22554924"/>
    <s v="NORMAL"/>
  </r>
  <r>
    <x v="8"/>
    <s v="M8CS083"/>
    <s v="RAMAYANA"/>
    <s v="S083"/>
    <s v="JATIM"/>
    <x v="42"/>
    <x v="45"/>
    <n v="80000000"/>
    <n v="0"/>
    <n v="80000000"/>
    <n v="9079"/>
    <n v="78680933.640000001"/>
    <n v="2625963"/>
    <n v="8.9179999999999993"/>
    <n v="10.96"/>
    <n v="8623680.7699999996"/>
    <n v="98.350999999999999"/>
    <n v="3.3370000000000002"/>
    <m/>
    <m/>
    <m/>
    <n v="0"/>
    <n v="0"/>
    <n v="0"/>
    <n v="0"/>
    <n v="0"/>
    <n v="9079"/>
    <n v="78680933.640000001"/>
    <n v="2625963"/>
    <n v="8.9179999999999993"/>
    <n v="10.96"/>
    <n v="8623680.7699999996"/>
    <n v="98.350999999999999"/>
    <n v="3.3370000000000002"/>
    <s v="'31-03-2020"/>
    <n v="7134400"/>
    <s v="NORMAL"/>
  </r>
  <r>
    <x v="8"/>
    <s v="M8CS097"/>
    <s v="RAMAYANA"/>
    <s v="S097"/>
    <s v="JABAR"/>
    <x v="43"/>
    <x v="46"/>
    <n v="50000000"/>
    <n v="0"/>
    <n v="50000000"/>
    <n v="9759"/>
    <n v="67870488.184"/>
    <n v="1653688"/>
    <n v="9.202"/>
    <n v="10.75"/>
    <n v="7296140.034"/>
    <n v="135.74100000000001"/>
    <n v="2.4369999999999998"/>
    <m/>
    <m/>
    <m/>
    <n v="0"/>
    <n v="0"/>
    <n v="0"/>
    <n v="0"/>
    <n v="0"/>
    <n v="9759"/>
    <n v="67870488.184"/>
    <n v="1653688"/>
    <n v="9.202"/>
    <n v="10.75"/>
    <n v="7296140.034"/>
    <n v="135.74100000000001"/>
    <n v="2.4369999999999998"/>
    <s v="'30-03-2020"/>
    <n v="4601000"/>
    <s v="NORMAL"/>
  </r>
  <r>
    <x v="8"/>
    <s v="M8CS099"/>
    <s v="SPAR"/>
    <s v="S099"/>
    <s v="JABAR"/>
    <x v="44"/>
    <x v="47"/>
    <n v="330000000"/>
    <n v="0"/>
    <n v="330000000"/>
    <n v="37468"/>
    <n v="291374662.727"/>
    <n v="16371296"/>
    <n v="8.1010000000000009"/>
    <n v="19.768999999999998"/>
    <n v="57601142.347000003"/>
    <n v="88.295000000000002"/>
    <n v="5.6189999999999998"/>
    <m/>
    <m/>
    <m/>
    <n v="0"/>
    <n v="0"/>
    <n v="0"/>
    <n v="0"/>
    <n v="0"/>
    <n v="37468"/>
    <n v="291374662.727"/>
    <n v="16371296"/>
    <n v="8.1010000000000009"/>
    <n v="19.768999999999998"/>
    <n v="57601142.347000003"/>
    <n v="88.295000000000002"/>
    <n v="5.6189999999999998"/>
    <s v="'31-03-2020"/>
    <n v="26733300.000000004"/>
    <s v="NORMAL"/>
  </r>
  <r>
    <x v="8"/>
    <s v="M8CS100"/>
    <s v="RAMAYANA"/>
    <s v="S100"/>
    <s v="JABAR"/>
    <x v="45"/>
    <x v="48"/>
    <n v="120000000"/>
    <n v="0"/>
    <n v="120000000"/>
    <n v="17103"/>
    <n v="114420700.912"/>
    <n v="4127399"/>
    <n v="8.016"/>
    <n v="10.917"/>
    <n v="12491675.381999999"/>
    <n v="95.350999999999999"/>
    <n v="3.6070000000000002"/>
    <m/>
    <m/>
    <m/>
    <n v="0"/>
    <n v="0"/>
    <n v="0"/>
    <n v="0"/>
    <n v="0"/>
    <n v="17103"/>
    <n v="114420700.912"/>
    <n v="4127399"/>
    <n v="8.016"/>
    <n v="10.917"/>
    <n v="12491675.381999999"/>
    <n v="95.350999999999999"/>
    <n v="3.6070000000000002"/>
    <s v="'30-03-2020"/>
    <n v="9619200"/>
    <s v="NORMAL"/>
  </r>
  <r>
    <x v="8"/>
    <s v="M8CS106"/>
    <s v="RAMAYANA"/>
    <s v="S106"/>
    <s v="JABAR"/>
    <x v="46"/>
    <x v="49"/>
    <n v="160000000"/>
    <n v="0"/>
    <n v="160000000"/>
    <n v="14870"/>
    <n v="119721311.815"/>
    <n v="3595917"/>
    <n v="8.2959999999999994"/>
    <n v="13.853999999999999"/>
    <n v="16585774.324999999"/>
    <n v="74.825999999999993"/>
    <n v="3.004"/>
    <m/>
    <m/>
    <m/>
    <n v="0"/>
    <n v="0"/>
    <n v="0"/>
    <n v="0"/>
    <n v="0"/>
    <n v="14870"/>
    <n v="119721311.815"/>
    <n v="3595917"/>
    <n v="8.2959999999999994"/>
    <n v="13.853999999999999"/>
    <n v="16585774.324999999"/>
    <n v="74.825999999999993"/>
    <n v="3.004"/>
    <s v="'31-03-2020"/>
    <n v="13273600"/>
    <s v="NORMAL"/>
  </r>
  <r>
    <x v="8"/>
    <s v="M8CS110"/>
    <s v="RAMAYANA"/>
    <s v="S110"/>
    <s v="JATENG"/>
    <x v="47"/>
    <x v="50"/>
    <n v="120000000"/>
    <n v="0"/>
    <n v="120000000"/>
    <n v="18030"/>
    <n v="96259280.915000007"/>
    <n v="1477676"/>
    <n v="11.353"/>
    <n v="13.942"/>
    <n v="13420908.365"/>
    <n v="80.215999999999994"/>
    <n v="1.5349999999999999"/>
    <m/>
    <m/>
    <m/>
    <n v="0"/>
    <n v="0"/>
    <n v="0"/>
    <n v="0"/>
    <n v="0"/>
    <n v="18030"/>
    <n v="96259280.915000007"/>
    <n v="1477676"/>
    <n v="11.353"/>
    <n v="13.942"/>
    <n v="13420908.365"/>
    <n v="80.215999999999994"/>
    <n v="1.5349999999999999"/>
    <s v="'30-03-2020"/>
    <n v="13623600"/>
    <s v="NORMAL"/>
  </r>
  <r>
    <x v="8"/>
    <s v="M8CS203"/>
    <s v="RAMAYANA"/>
    <s v="S203"/>
    <s v="JATENG"/>
    <x v="48"/>
    <x v="51"/>
    <n v="50000000"/>
    <n v="0"/>
    <n v="50000000"/>
    <n v="4884"/>
    <n v="37718990.905000001"/>
    <n v="1036490"/>
    <n v="7.9589999999999996"/>
    <n v="10.186"/>
    <n v="3842139.7549999999"/>
    <n v="75.438000000000002"/>
    <n v="2.7480000000000002"/>
    <m/>
    <m/>
    <m/>
    <n v="0"/>
    <n v="0"/>
    <n v="0"/>
    <n v="0"/>
    <n v="0"/>
    <n v="4884"/>
    <n v="37718990.905000001"/>
    <n v="1036490"/>
    <n v="7.9589999999999996"/>
    <n v="10.186"/>
    <n v="3842139.7549999999"/>
    <n v="75.438000000000002"/>
    <n v="2.7480000000000002"/>
    <s v="'30-03-2020"/>
    <n v="3979500"/>
    <s v="NORMAL"/>
  </r>
  <r>
    <x v="8"/>
    <s v="M8CS205"/>
    <s v="RAMAYANA"/>
    <s v="S205"/>
    <s v="JABAR"/>
    <x v="49"/>
    <x v="52"/>
    <n v="350000000"/>
    <n v="0"/>
    <n v="350000000"/>
    <n v="41702"/>
    <n v="369622814.54000002"/>
    <n v="14243864"/>
    <n v="6.7930000000000001"/>
    <n v="12.731999999999999"/>
    <n v="47058948.049999997"/>
    <n v="105.607"/>
    <n v="3.8540000000000001"/>
    <m/>
    <m/>
    <m/>
    <n v="0"/>
    <n v="0"/>
    <n v="0"/>
    <n v="0"/>
    <n v="0"/>
    <n v="41702"/>
    <n v="369622814.54000002"/>
    <n v="14243864"/>
    <n v="6.7930000000000001"/>
    <n v="12.731999999999999"/>
    <n v="47058948.049999997"/>
    <n v="105.607"/>
    <n v="3.8540000000000001"/>
    <s v="'31-03-2020"/>
    <n v="23775500"/>
    <s v="NORMAL"/>
  </r>
  <r>
    <x v="8"/>
    <s v="M8CS212"/>
    <s v="RAMAYANA"/>
    <s v="S212"/>
    <s v="JABAR"/>
    <x v="50"/>
    <x v="53"/>
    <n v="120000000"/>
    <n v="0"/>
    <n v="120000000"/>
    <n v="11588"/>
    <n v="83733731.817000002"/>
    <n v="2468485"/>
    <n v="7.444"/>
    <n v="13.824"/>
    <n v="11575366.737"/>
    <n v="69.778000000000006"/>
    <n v="2.948"/>
    <m/>
    <m/>
    <m/>
    <n v="0"/>
    <n v="0"/>
    <n v="0"/>
    <n v="0"/>
    <n v="0"/>
    <n v="11588"/>
    <n v="83733731.817000002"/>
    <n v="2468485"/>
    <n v="7.444"/>
    <n v="13.824"/>
    <n v="11575366.737"/>
    <n v="69.778000000000006"/>
    <n v="2.948"/>
    <s v="'31-03-2020"/>
    <n v="8932800"/>
    <s v="NORMAL"/>
  </r>
  <r>
    <x v="8"/>
    <s v="M8CS213"/>
    <s v="RAMAYANA"/>
    <s v="S213"/>
    <s v="JATIM"/>
    <x v="51"/>
    <x v="54"/>
    <n v="140000000"/>
    <n v="0"/>
    <n v="140000000"/>
    <n v="16137"/>
    <n v="87530750.891000003"/>
    <n v="3286679"/>
    <n v="9.7129999999999992"/>
    <n v="14.625"/>
    <n v="12801237.161"/>
    <n v="62.521999999999998"/>
    <n v="3.7549999999999999"/>
    <m/>
    <m/>
    <m/>
    <n v="0"/>
    <n v="0"/>
    <n v="0"/>
    <n v="0"/>
    <n v="0"/>
    <n v="16137"/>
    <n v="87530750.891000003"/>
    <n v="3286679"/>
    <n v="9.7129999999999992"/>
    <n v="14.625"/>
    <n v="12801237.161"/>
    <n v="62.521999999999998"/>
    <n v="3.7549999999999999"/>
    <s v="'31-03-2020"/>
    <n v="13598200"/>
    <s v="NORMAL"/>
  </r>
  <r>
    <x v="8"/>
    <s v="M8CS216"/>
    <s v="SPAR"/>
    <s v="S216"/>
    <s v="JATIM"/>
    <x v="52"/>
    <x v="55"/>
    <n v="100000000"/>
    <n v="0"/>
    <n v="100000000"/>
    <n v="15711"/>
    <n v="100020230.92"/>
    <n v="6581876"/>
    <n v="9.5389999999999997"/>
    <n v="12.114000000000001"/>
    <n v="12116410.890000001"/>
    <n v="100.02"/>
    <n v="6.5810000000000004"/>
    <m/>
    <m/>
    <m/>
    <n v="0"/>
    <n v="0"/>
    <n v="0"/>
    <n v="0"/>
    <n v="0"/>
    <n v="15711"/>
    <n v="100020230.92"/>
    <n v="6581876"/>
    <n v="9.5389999999999997"/>
    <n v="12.114000000000001"/>
    <n v="12116410.890000001"/>
    <n v="100.02"/>
    <n v="6.5810000000000004"/>
    <s v="'31-03-2020"/>
    <n v="9539000"/>
    <s v="NORMAL"/>
  </r>
  <r>
    <x v="8"/>
    <s v="M8CS220"/>
    <s v="RAMAYANA"/>
    <s v="S220"/>
    <s v="BALI"/>
    <x v="53"/>
    <x v="56"/>
    <n v="180000000"/>
    <n v="0"/>
    <n v="180000000"/>
    <n v="20564"/>
    <n v="142898947.259"/>
    <n v="8050063"/>
    <n v="9.3870000000000005"/>
    <n v="12.34"/>
    <n v="17634252.978999998"/>
    <n v="79.388000000000005"/>
    <n v="5.633"/>
    <m/>
    <m/>
    <m/>
    <n v="0"/>
    <n v="0"/>
    <n v="0"/>
    <n v="0"/>
    <n v="0"/>
    <n v="20564"/>
    <n v="142898947.259"/>
    <n v="8050063"/>
    <n v="9.3870000000000005"/>
    <n v="12.34"/>
    <n v="17634252.978999998"/>
    <n v="79.388000000000005"/>
    <n v="5.633"/>
    <s v="'31-03-2020"/>
    <n v="16896600"/>
    <s v="NORMAL"/>
  </r>
  <r>
    <x v="8"/>
    <s v="M8CS221"/>
    <s v="RAMAYANA"/>
    <s v="S221"/>
    <s v="SUMATERA"/>
    <x v="54"/>
    <x v="57"/>
    <n v="150000000"/>
    <n v="0"/>
    <n v="150000000"/>
    <n v="17544"/>
    <n v="145306361"/>
    <n v="7802089"/>
    <n v="8.3979999999999997"/>
    <n v="3.8940000000000001"/>
    <n v="5658770.8700000001"/>
    <n v="96.870999999999995"/>
    <n v="5.3689999999999998"/>
    <n v="39"/>
    <n v="502275"/>
    <n v="0"/>
    <n v="0"/>
    <n v="5"/>
    <n v="25113.75"/>
    <n v="0"/>
    <n v="0"/>
    <n v="17583"/>
    <n v="145808636"/>
    <n v="7802089"/>
    <n v="8.3979999999999997"/>
    <n v="3.8980000000000001"/>
    <n v="5683884.6200000001"/>
    <n v="97.206000000000003"/>
    <n v="5.351"/>
    <s v="'31-03-2020"/>
    <n v="12597000"/>
    <s v="NORMAL"/>
  </r>
  <r>
    <x v="8"/>
    <s v="M8CS223"/>
    <s v="RAMAYANA"/>
    <s v="S223"/>
    <s v="JATIM"/>
    <x v="55"/>
    <x v="58"/>
    <n v="83600000"/>
    <n v="0"/>
    <n v="83600000"/>
    <n v="9765"/>
    <n v="63040444.541000001"/>
    <n v="4553831"/>
    <n v="9.5079999999999991"/>
    <n v="11.105"/>
    <n v="7000885.3310000002"/>
    <n v="75.406999999999996"/>
    <n v="7.2240000000000002"/>
    <m/>
    <m/>
    <m/>
    <n v="0"/>
    <n v="0"/>
    <n v="0"/>
    <n v="0"/>
    <n v="0"/>
    <n v="9765"/>
    <n v="63040444.541000001"/>
    <n v="4553831"/>
    <n v="9.5079999999999991"/>
    <n v="11.105"/>
    <n v="7000885.3310000002"/>
    <n v="75.406999999999996"/>
    <n v="7.2240000000000002"/>
    <s v="'30-03-2020"/>
    <n v="7948687.9999999991"/>
    <s v="NORMAL"/>
  </r>
  <r>
    <x v="8"/>
    <s v="M8CS226"/>
    <s v="RAMAYANA"/>
    <s v="S226"/>
    <s v="SUMATERA"/>
    <x v="56"/>
    <x v="59"/>
    <n v="110000000"/>
    <n v="0"/>
    <n v="110000000"/>
    <n v="10552"/>
    <n v="89146356.363000005"/>
    <n v="11739208"/>
    <n v="5.875"/>
    <n v="2.3260000000000001"/>
    <n v="2073654.0730000001"/>
    <n v="81.042000000000002"/>
    <n v="13.167999999999999"/>
    <m/>
    <m/>
    <m/>
    <n v="0"/>
    <n v="0"/>
    <n v="0"/>
    <n v="0"/>
    <n v="0"/>
    <n v="10552"/>
    <n v="89146356.363000005"/>
    <n v="11739208"/>
    <n v="5.875"/>
    <n v="2.3260000000000001"/>
    <n v="2073654.0730000001"/>
    <n v="81.042000000000002"/>
    <n v="13.167999999999999"/>
    <s v="'30-03-2020"/>
    <n v="6462500"/>
    <s v="NORMAL"/>
  </r>
  <r>
    <x v="8"/>
    <s v="M8CS227"/>
    <s v="SPAR"/>
    <s v="S227"/>
    <s v="JATIM"/>
    <x v="57"/>
    <x v="60"/>
    <n v="150000000"/>
    <n v="0"/>
    <n v="150000000"/>
    <n v="19451"/>
    <n v="127921447.264"/>
    <n v="5213538"/>
    <n v="9.2750000000000004"/>
    <n v="15.769"/>
    <n v="20171381.903999999"/>
    <n v="85.281000000000006"/>
    <n v="4.0759999999999996"/>
    <m/>
    <m/>
    <m/>
    <n v="0"/>
    <n v="0"/>
    <n v="0"/>
    <n v="0"/>
    <n v="0"/>
    <n v="19451"/>
    <n v="127921447.264"/>
    <n v="5213538"/>
    <n v="9.2750000000000004"/>
    <n v="15.769"/>
    <n v="20171381.903999999"/>
    <n v="85.281000000000006"/>
    <n v="4.0759999999999996"/>
    <s v="'31-03-2020"/>
    <n v="13912500"/>
    <s v="NORMAL"/>
  </r>
  <r>
    <x v="8"/>
    <s v="M8CS229"/>
    <s v="RAMAYANA"/>
    <s v="S229"/>
    <s v="BALI"/>
    <x v="58"/>
    <x v="61"/>
    <n v="51400000"/>
    <n v="0"/>
    <n v="51400000"/>
    <n v="5441"/>
    <n v="34040099.993000001"/>
    <n v="2385315"/>
    <n v="9.8209999999999997"/>
    <n v="8.077"/>
    <n v="2749465.6430000002"/>
    <n v="66.225999999999999"/>
    <n v="7.0069999999999997"/>
    <m/>
    <m/>
    <m/>
    <n v="0"/>
    <n v="0"/>
    <n v="0"/>
    <n v="0"/>
    <n v="0"/>
    <n v="5441"/>
    <n v="34040099.993000001"/>
    <n v="2385315"/>
    <n v="9.8209999999999997"/>
    <n v="8.077"/>
    <n v="2749465.6430000002"/>
    <n v="66.225999999999999"/>
    <n v="7.0069999999999997"/>
    <s v="'24-03-2020"/>
    <n v="5047994"/>
    <s v="NORMAL"/>
  </r>
  <r>
    <x v="8"/>
    <s v="M8CS230"/>
    <s v="RAMAYANA"/>
    <s v="S230"/>
    <s v="SUMATERA"/>
    <x v="59"/>
    <x v="62"/>
    <n v="220000000"/>
    <n v="0"/>
    <n v="220000000"/>
    <n v="29233"/>
    <n v="325640546"/>
    <n v="16207014"/>
    <n v="7.97"/>
    <n v="5.3150000000000004"/>
    <n v="17306235.27"/>
    <n v="148.018"/>
    <n v="4.9770000000000003"/>
    <n v="92"/>
    <n v="2719050"/>
    <n v="0"/>
    <n v="0"/>
    <n v="5"/>
    <n v="135952.5"/>
    <n v="0"/>
    <n v="0"/>
    <n v="29325"/>
    <n v="328359596"/>
    <n v="16207014"/>
    <n v="7.97"/>
    <n v="5.3120000000000003"/>
    <n v="17442187.77"/>
    <n v="149.25399999999999"/>
    <n v="4.9359999999999999"/>
    <s v="'31-03-2020"/>
    <n v="17534000"/>
    <s v="NORMAL"/>
  </r>
  <r>
    <x v="8"/>
    <e v="#N/A"/>
    <e v="#N/A"/>
    <e v="#N/A"/>
    <e v="#N/A"/>
    <x v="0"/>
    <x v="40"/>
    <n v="3111400000"/>
    <n v="0"/>
    <n v="3111400000"/>
    <n v="370896"/>
    <n v="2927239979.684"/>
    <n v="139894268"/>
    <n v="8.6950000000000003"/>
    <n v="11.89"/>
    <n v="348043296.85399997"/>
    <n v="94.081000000000003"/>
    <n v="4.7789999999999999"/>
    <n v="131"/>
    <n v="3221325"/>
    <n v="0"/>
    <n v="0"/>
    <n v="5"/>
    <n v="161066.25"/>
    <n v="0"/>
    <n v="0"/>
    <n v="371027"/>
    <n v="2930461304.684"/>
    <n v="139894268"/>
    <n v="8.6950000000000003"/>
    <n v="11.882"/>
    <n v="348204363.10399997"/>
    <n v="94.185000000000002"/>
    <n v="4.774"/>
    <m/>
    <n v="270536230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s v="M8CO041"/>
    <s v="SPAR"/>
    <s v="O041"/>
    <s v="SUMATERA"/>
    <x v="60"/>
    <x v="64"/>
    <n v="170000000"/>
    <n v="0"/>
    <n v="170000000"/>
    <n v="34345"/>
    <n v="323079059.08600003"/>
    <n v="3922125"/>
    <n v="9.2370000000000001"/>
    <n v="6.6020000000000003"/>
    <n v="21330294.715999998"/>
    <n v="190.047"/>
    <n v="1.214"/>
    <m/>
    <m/>
    <m/>
    <n v="0"/>
    <n v="0"/>
    <n v="0"/>
    <n v="0"/>
    <n v="0"/>
    <n v="34345"/>
    <n v="323079059.08600003"/>
    <n v="3922125"/>
    <n v="9.2370000000000001"/>
    <n v="6.6020000000000003"/>
    <n v="21330294.715999998"/>
    <n v="190.047"/>
    <n v="1.214"/>
    <s v="'31-03-2020"/>
    <n v="15702900"/>
    <s v="NORMAL"/>
  </r>
  <r>
    <x v="8"/>
    <s v="M8CRS66"/>
    <s v="SPAR"/>
    <s v="RS66"/>
    <s v="SUMATERA"/>
    <x v="61"/>
    <x v="65"/>
    <n v="630000000"/>
    <n v="0"/>
    <n v="630000000"/>
    <n v="52353"/>
    <n v="560400792.72899997"/>
    <n v="22540103"/>
    <n v="6.3520000000000003"/>
    <n v="7.6520000000000001"/>
    <n v="42883529.178999998"/>
    <n v="88.953000000000003"/>
    <n v="4.0220000000000002"/>
    <m/>
    <m/>
    <m/>
    <n v="0"/>
    <n v="0"/>
    <n v="0"/>
    <n v="0"/>
    <n v="0"/>
    <n v="52353"/>
    <n v="560400792.72899997"/>
    <n v="22540103"/>
    <n v="6.3520000000000003"/>
    <n v="7.6520000000000001"/>
    <n v="42883529.178999998"/>
    <n v="88.953000000000003"/>
    <n v="4.0220000000000002"/>
    <s v="'31-03-2020"/>
    <n v="40017600"/>
    <s v="NORMAL"/>
  </r>
  <r>
    <x v="8"/>
    <s v="M8CRS91"/>
    <s v="RAMAYANA"/>
    <s v="RS91"/>
    <s v="PAPUA"/>
    <x v="62"/>
    <x v="66"/>
    <n v="350000000"/>
    <n v="0"/>
    <n v="350000000"/>
    <n v="64832"/>
    <n v="471024822.91100001"/>
    <n v="65401092"/>
    <n v="6.601"/>
    <n v="7.8819999999999997"/>
    <n v="37127756.050999999"/>
    <n v="134.57900000000001"/>
    <n v="13.885"/>
    <m/>
    <m/>
    <m/>
    <n v="0"/>
    <n v="0"/>
    <n v="0"/>
    <n v="0"/>
    <n v="0"/>
    <n v="64832"/>
    <n v="471024822.91100001"/>
    <n v="65401092"/>
    <n v="6.601"/>
    <n v="7.8819999999999997"/>
    <n v="37127756.050999999"/>
    <n v="134.57900000000001"/>
    <n v="13.885"/>
    <s v="'31-03-2020"/>
    <n v="23103500"/>
    <s v="NORMAL"/>
  </r>
  <r>
    <x v="8"/>
    <s v="M8CRS94"/>
    <s v="SPAR"/>
    <s v="RS94"/>
    <s v="KALIMANTAN"/>
    <x v="63"/>
    <x v="67"/>
    <n v="150000000"/>
    <n v="0"/>
    <n v="150000000"/>
    <n v="16861"/>
    <n v="141080816.36500001"/>
    <n v="5973577"/>
    <n v="12.86"/>
    <n v="11.98"/>
    <n v="16901423.954999998"/>
    <n v="94.054000000000002"/>
    <n v="4.234"/>
    <m/>
    <m/>
    <m/>
    <n v="0"/>
    <n v="0"/>
    <n v="0"/>
    <n v="0"/>
    <n v="0"/>
    <n v="16861"/>
    <n v="141080816.36500001"/>
    <n v="5973577"/>
    <n v="12.86"/>
    <n v="11.98"/>
    <n v="16901423.954999998"/>
    <n v="94.054000000000002"/>
    <n v="4.234"/>
    <s v="'31-03-2020"/>
    <n v="19290000"/>
    <s v="NORMAL"/>
  </r>
  <r>
    <x v="8"/>
    <s v="M8CS045"/>
    <s v="RAMAYANA"/>
    <s v="S045"/>
    <s v="SUMATERA"/>
    <x v="64"/>
    <x v="68"/>
    <n v="130000000"/>
    <n v="0"/>
    <n v="130000000"/>
    <n v="14670"/>
    <n v="106982319.094"/>
    <n v="3635934"/>
    <n v="11.196999999999999"/>
    <n v="15.518000000000001"/>
    <n v="16601258.134"/>
    <n v="82.293999999999997"/>
    <n v="3.399"/>
    <m/>
    <m/>
    <m/>
    <n v="0"/>
    <n v="0"/>
    <n v="0"/>
    <n v="0"/>
    <n v="0"/>
    <n v="14670"/>
    <n v="106982319.094"/>
    <n v="3635934"/>
    <n v="11.196999999999999"/>
    <n v="15.518000000000001"/>
    <n v="16601258.134"/>
    <n v="82.293999999999997"/>
    <n v="3.399"/>
    <s v="'31-03-2020"/>
    <n v="14556100"/>
    <s v="NORMAL"/>
  </r>
  <r>
    <x v="8"/>
    <s v="M8CS048"/>
    <s v="RAMAYANA"/>
    <s v="S048"/>
    <s v="SUMATERA"/>
    <x v="65"/>
    <x v="69"/>
    <n v="120000000"/>
    <n v="0"/>
    <n v="120000000"/>
    <n v="13927"/>
    <n v="267588874.544"/>
    <n v="139266138"/>
    <n v="8.5060000000000002"/>
    <n v="65.070999999999998"/>
    <n v="174123720.134"/>
    <n v="222.99100000000001"/>
    <n v="52.045000000000002"/>
    <m/>
    <m/>
    <m/>
    <n v="0"/>
    <n v="0"/>
    <n v="0"/>
    <n v="0"/>
    <n v="0"/>
    <n v="13927"/>
    <n v="267588874.544"/>
    <n v="139266138"/>
    <n v="8.5060000000000002"/>
    <n v="65.070999999999998"/>
    <n v="174123720.134"/>
    <n v="222.99100000000001"/>
    <n v="52.045000000000002"/>
    <s v="'30-03-2020"/>
    <n v="10207200"/>
    <s v="NORMAL"/>
  </r>
  <r>
    <x v="8"/>
    <s v="M8CS051"/>
    <s v="RAMAYANA"/>
    <s v="S051"/>
    <s v="KALIMANTAN"/>
    <x v="66"/>
    <x v="70"/>
    <n v="150000000"/>
    <n v="0"/>
    <n v="150000000"/>
    <n v="11644"/>
    <n v="113768476.35600001"/>
    <n v="3170402"/>
    <n v="9.6359999999999992"/>
    <n v="11.092000000000001"/>
    <n v="12618894.956"/>
    <n v="75.846000000000004"/>
    <n v="2.7869999999999999"/>
    <m/>
    <m/>
    <m/>
    <n v="0"/>
    <n v="0"/>
    <n v="0"/>
    <n v="0"/>
    <n v="0"/>
    <n v="11644"/>
    <n v="113768476.35600001"/>
    <n v="3170402"/>
    <n v="9.6359999999999992"/>
    <n v="11.092000000000001"/>
    <n v="12618894.956"/>
    <n v="75.846000000000004"/>
    <n v="2.7869999999999999"/>
    <s v="'31-03-2020"/>
    <n v="14454000"/>
    <s v="NORMAL"/>
  </r>
  <r>
    <x v="8"/>
    <s v="M8CS052"/>
    <s v="RAMAYANA"/>
    <s v="S052"/>
    <s v="BANGKA"/>
    <x v="67"/>
    <x v="71"/>
    <n v="160000000"/>
    <n v="0"/>
    <n v="160000000"/>
    <n v="11464"/>
    <n v="94087889.089000002"/>
    <n v="3096947"/>
    <n v="5.3680000000000003"/>
    <n v="8.5410000000000004"/>
    <n v="8035875.3090000004"/>
    <n v="58.805"/>
    <n v="3.2919999999999998"/>
    <m/>
    <m/>
    <m/>
    <n v="0"/>
    <n v="0"/>
    <n v="0"/>
    <n v="0"/>
    <n v="0"/>
    <n v="11464"/>
    <n v="94087889.089000002"/>
    <n v="3096947"/>
    <n v="5.3680000000000003"/>
    <n v="8.5410000000000004"/>
    <n v="8035875.3090000004"/>
    <n v="58.805"/>
    <n v="3.2919999999999998"/>
    <s v="'31-03-2020"/>
    <n v="8588800"/>
    <s v="NORMAL"/>
  </r>
  <r>
    <x v="8"/>
    <s v="M8CS055"/>
    <s v="RAMAYANA"/>
    <s v="S055"/>
    <s v="KALIMANTAN"/>
    <x v="68"/>
    <x v="72"/>
    <n v="120000000"/>
    <n v="0"/>
    <n v="120000000"/>
    <n v="11134"/>
    <n v="83441731.820999995"/>
    <n v="4451170"/>
    <n v="14.532999999999999"/>
    <n v="12.952"/>
    <n v="10807568.321"/>
    <n v="69.534999999999997"/>
    <n v="5.3339999999999996"/>
    <m/>
    <m/>
    <m/>
    <n v="0"/>
    <n v="0"/>
    <n v="0"/>
    <n v="0"/>
    <n v="0"/>
    <n v="11134"/>
    <n v="83441731.820999995"/>
    <n v="4451170"/>
    <n v="14.532999999999999"/>
    <n v="12.952"/>
    <n v="10807568.321"/>
    <n v="69.534999999999997"/>
    <n v="5.3339999999999996"/>
    <s v="'29-03-2020"/>
    <n v="17439600"/>
    <s v="NORMAL"/>
  </r>
  <r>
    <x v="8"/>
    <s v="M8CS058"/>
    <s v="RAMAYANA"/>
    <s v="S058"/>
    <s v="SUMATERA"/>
    <x v="69"/>
    <x v="73"/>
    <n v="147700000"/>
    <n v="0"/>
    <n v="147700000"/>
    <n v="16388"/>
    <n v="167097481.81"/>
    <n v="1085570"/>
    <n v="5.2679999999999998"/>
    <n v="4.4649999999999999"/>
    <n v="7460615.46"/>
    <n v="113.133"/>
    <n v="0.65"/>
    <m/>
    <m/>
    <m/>
    <n v="0"/>
    <n v="0"/>
    <n v="0"/>
    <n v="0"/>
    <n v="0"/>
    <n v="16388"/>
    <n v="167097481.81"/>
    <n v="1085570"/>
    <n v="5.2679999999999998"/>
    <n v="4.4649999999999999"/>
    <n v="7460615.46"/>
    <n v="113.133"/>
    <n v="0.65"/>
    <s v="'30-03-2020"/>
    <n v="7780836"/>
    <s v="NORMAL"/>
  </r>
  <r>
    <x v="8"/>
    <s v="M8CS060"/>
    <s v="RAMAYANA"/>
    <s v="S060"/>
    <s v="KALIMANTAN"/>
    <x v="70"/>
    <x v="74"/>
    <n v="81500000"/>
    <n v="0"/>
    <n v="81500000"/>
    <n v="8177"/>
    <n v="71985997.266000003"/>
    <n v="3131903"/>
    <n v="11.06"/>
    <n v="5.5839999999999996"/>
    <n v="4019877.5359999998"/>
    <n v="88.325999999999993"/>
    <n v="4.351"/>
    <m/>
    <m/>
    <m/>
    <n v="0"/>
    <n v="0"/>
    <n v="0"/>
    <n v="0"/>
    <n v="0"/>
    <n v="8177"/>
    <n v="71985997.266000003"/>
    <n v="3131903"/>
    <n v="11.06"/>
    <n v="5.5839999999999996"/>
    <n v="4019877.5359999998"/>
    <n v="88.325999999999993"/>
    <n v="4.351"/>
    <s v="'31-03-2020"/>
    <n v="9013900"/>
    <s v="NORMAL"/>
  </r>
  <r>
    <x v="8"/>
    <s v="M8CS062"/>
    <s v="RAMAYANA"/>
    <s v="S062"/>
    <s v="SUMATERA"/>
    <x v="71"/>
    <x v="75"/>
    <n v="90000000"/>
    <n v="0"/>
    <n v="90000000"/>
    <n v="23123"/>
    <n v="222281393.64700001"/>
    <n v="2310102"/>
    <n v="9.7279999999999998"/>
    <n v="4.7389999999999999"/>
    <n v="10534303.287"/>
    <n v="246.97900000000001"/>
    <n v="1.0389999999999999"/>
    <m/>
    <m/>
    <m/>
    <n v="0"/>
    <n v="0"/>
    <n v="0"/>
    <n v="0"/>
    <n v="0"/>
    <n v="23123"/>
    <n v="222281393.64700001"/>
    <n v="2310102"/>
    <n v="9.7279999999999998"/>
    <n v="4.7389999999999999"/>
    <n v="10534303.287"/>
    <n v="246.97900000000001"/>
    <n v="1.0389999999999999"/>
    <s v="'30-03-2020"/>
    <n v="8755200"/>
    <s v="NORMAL"/>
  </r>
  <r>
    <x v="8"/>
    <s v="M8CS063"/>
    <s v="RAMAYANA"/>
    <s v="S063"/>
    <s v="KALIMANTAN"/>
    <x v="72"/>
    <x v="76"/>
    <n v="75000000"/>
    <n v="0"/>
    <n v="75000000"/>
    <n v="8613"/>
    <n v="114776176.366"/>
    <n v="2632501"/>
    <n v="6.5049999999999999"/>
    <n v="8.4369999999999994"/>
    <n v="9683363.2860000003"/>
    <n v="153.035"/>
    <n v="2.294"/>
    <m/>
    <m/>
    <m/>
    <n v="0"/>
    <n v="0"/>
    <n v="0"/>
    <n v="0"/>
    <n v="0"/>
    <n v="8613"/>
    <n v="114776176.366"/>
    <n v="2632501"/>
    <n v="6.5049999999999999"/>
    <n v="8.4369999999999994"/>
    <n v="9683363.2860000003"/>
    <n v="153.035"/>
    <n v="2.294"/>
    <s v="'31-03-2020"/>
    <n v="4878750"/>
    <s v="NORMAL"/>
  </r>
  <r>
    <x v="8"/>
    <s v="M8CS077"/>
    <s v="RAMAYANA"/>
    <s v="S077"/>
    <s v="SUMATERA"/>
    <x v="73"/>
    <x v="77"/>
    <n v="130000000"/>
    <n v="0"/>
    <n v="130000000"/>
    <n v="9912"/>
    <n v="118133837.273"/>
    <n v="5575054"/>
    <n v="9.5619999999999994"/>
    <n v="6.798"/>
    <n v="8030458.0130000003"/>
    <n v="90.872"/>
    <n v="4.7190000000000003"/>
    <m/>
    <m/>
    <m/>
    <n v="0"/>
    <n v="0"/>
    <n v="0"/>
    <n v="0"/>
    <n v="0"/>
    <n v="9912"/>
    <n v="118133837.273"/>
    <n v="5575054"/>
    <n v="9.5619999999999994"/>
    <n v="6.798"/>
    <n v="8030458.0130000003"/>
    <n v="90.872"/>
    <n v="4.7190000000000003"/>
    <s v="'30-03-2020"/>
    <n v="12430600"/>
    <s v="NORMAL"/>
  </r>
  <r>
    <x v="8"/>
    <s v="M8CS079"/>
    <s v="SPAR"/>
    <s v="S079"/>
    <s v="SULAWESI"/>
    <x v="74"/>
    <x v="78"/>
    <n v="180000000"/>
    <n v="0"/>
    <n v="180000000"/>
    <n v="18333"/>
    <n v="127230562.72"/>
    <n v="2939356"/>
    <n v="10.614000000000001"/>
    <n v="17.696999999999999"/>
    <n v="22516157.98"/>
    <n v="70.683999999999997"/>
    <n v="2.31"/>
    <m/>
    <m/>
    <m/>
    <n v="0"/>
    <n v="0"/>
    <n v="0"/>
    <n v="0"/>
    <n v="0"/>
    <n v="18333"/>
    <n v="127230562.72"/>
    <n v="2939356"/>
    <n v="10.614000000000001"/>
    <n v="17.696999999999999"/>
    <n v="22516157.98"/>
    <n v="70.683999999999997"/>
    <n v="2.31"/>
    <s v="'28-03-2020"/>
    <n v="19105200.000000004"/>
    <s v="NORMAL"/>
  </r>
  <r>
    <x v="8"/>
    <s v="M8CS080"/>
    <s v="RAMAYANA"/>
    <s v="S080"/>
    <s v="SUMATERA"/>
    <x v="75"/>
    <x v="79"/>
    <n v="180000000"/>
    <n v="0"/>
    <n v="180000000"/>
    <n v="10102"/>
    <n v="92413009.089000002"/>
    <n v="5180680"/>
    <n v="8.8170000000000002"/>
    <n v="12.82"/>
    <n v="11847191.129000001"/>
    <n v="51.341000000000001"/>
    <n v="5.6059999999999999"/>
    <m/>
    <m/>
    <m/>
    <n v="0"/>
    <n v="0"/>
    <n v="0"/>
    <n v="0"/>
    <n v="0"/>
    <n v="10102"/>
    <n v="92413009.089000002"/>
    <n v="5180680"/>
    <n v="8.8170000000000002"/>
    <n v="12.82"/>
    <n v="11847191.129000001"/>
    <n v="51.341000000000001"/>
    <n v="5.6059999999999999"/>
    <s v="'31-03-2020"/>
    <n v="15870600"/>
    <s v="NORMAL"/>
  </r>
  <r>
    <x v="8"/>
    <s v="M8CS081"/>
    <s v="RAMAYANA"/>
    <s v="S081"/>
    <s v="KALIMANTAN"/>
    <x v="76"/>
    <x v="80"/>
    <n v="250000000"/>
    <n v="0"/>
    <n v="250000000"/>
    <n v="13370"/>
    <n v="146205344.55000001"/>
    <n v="4832221"/>
    <n v="7.2169999999999996"/>
    <n v="10.898"/>
    <n v="15932935.42"/>
    <n v="58.481999999999999"/>
    <n v="3.3050000000000002"/>
    <m/>
    <m/>
    <m/>
    <n v="0"/>
    <n v="0"/>
    <n v="0"/>
    <n v="0"/>
    <n v="0"/>
    <n v="13370"/>
    <n v="146205344.55000001"/>
    <n v="4832221"/>
    <n v="7.2169999999999996"/>
    <n v="10.898"/>
    <n v="15932935.42"/>
    <n v="58.481999999999999"/>
    <n v="3.3050000000000002"/>
    <s v="'31-03-2020"/>
    <n v="18042500"/>
    <s v="NORMAL"/>
  </r>
  <r>
    <x v="8"/>
    <s v="M8CS086"/>
    <s v="RAMAYANA"/>
    <s v="S086"/>
    <s v="SUMATERA"/>
    <x v="77"/>
    <x v="81"/>
    <n v="110000000"/>
    <n v="0"/>
    <n v="110000000"/>
    <n v="8727"/>
    <n v="82908894.542999998"/>
    <n v="3487501"/>
    <n v="8.6129999999999995"/>
    <n v="7.907"/>
    <n v="6555907.4630000005"/>
    <n v="75.372"/>
    <n v="4.2060000000000004"/>
    <m/>
    <m/>
    <m/>
    <n v="0"/>
    <n v="0"/>
    <n v="0"/>
    <n v="0"/>
    <n v="0"/>
    <n v="8727"/>
    <n v="82908894.542999998"/>
    <n v="3487501"/>
    <n v="8.6129999999999995"/>
    <n v="7.907"/>
    <n v="6555907.4630000005"/>
    <n v="75.372"/>
    <n v="4.2060000000000004"/>
    <s v="'30-03-2020"/>
    <n v="9474300"/>
    <s v="NORMAL"/>
  </r>
  <r>
    <x v="8"/>
    <s v="M8CS088"/>
    <s v="RAMAYANA"/>
    <s v="S088"/>
    <s v="SUMATERA"/>
    <x v="78"/>
    <x v="82"/>
    <n v="60000000"/>
    <n v="0"/>
    <n v="60000000"/>
    <n v="3333"/>
    <n v="37032651.824000001"/>
    <n v="1893758"/>
    <n v="7.3579999999999997"/>
    <n v="17.620999999999999"/>
    <n v="6525498.1940000001"/>
    <n v="61.720999999999997"/>
    <n v="5.1139999999999999"/>
    <m/>
    <m/>
    <m/>
    <n v="0"/>
    <n v="0"/>
    <n v="0"/>
    <n v="0"/>
    <n v="0"/>
    <n v="3333"/>
    <n v="37032651.824000001"/>
    <n v="1893758"/>
    <n v="7.3579999999999997"/>
    <n v="17.620999999999999"/>
    <n v="6525498.1940000001"/>
    <n v="61.720999999999997"/>
    <n v="5.1139999999999999"/>
    <s v="'26-03-2020"/>
    <n v="4414800"/>
    <s v="NORMAL"/>
  </r>
  <r>
    <x v="8"/>
    <s v="M8CS089"/>
    <s v="RAMAYANA"/>
    <s v="S089"/>
    <s v="SUMATERA"/>
    <x v="79"/>
    <x v="83"/>
    <n v="52300000"/>
    <n v="0"/>
    <n v="52300000"/>
    <n v="11163"/>
    <n v="113352829.09299999"/>
    <n v="929463"/>
    <n v="10.621"/>
    <n v="4.6870000000000003"/>
    <n v="5312907.3229999999"/>
    <n v="216.73599999999999"/>
    <n v="0.82"/>
    <m/>
    <m/>
    <m/>
    <n v="0"/>
    <n v="0"/>
    <n v="0"/>
    <n v="0"/>
    <n v="0"/>
    <n v="11163"/>
    <n v="113352829.09299999"/>
    <n v="929463"/>
    <n v="10.621"/>
    <n v="4.6870000000000003"/>
    <n v="5312907.3229999999"/>
    <n v="216.73599999999999"/>
    <n v="0.82"/>
    <s v="'30-03-2020"/>
    <n v="5554783"/>
    <s v="NORMAL"/>
  </r>
  <r>
    <x v="8"/>
    <s v="M8CS090"/>
    <s v="RAMAYANA"/>
    <s v="S090"/>
    <s v="SUMATERA"/>
    <x v="80"/>
    <x v="84"/>
    <n v="80000000"/>
    <n v="0"/>
    <n v="80000000"/>
    <n v="5370"/>
    <n v="83427139.099000007"/>
    <n v="15581062"/>
    <n v="10.726000000000001"/>
    <n v="27.247"/>
    <n v="22731520.089000002"/>
    <n v="104.28400000000001"/>
    <n v="18.675999999999998"/>
    <m/>
    <m/>
    <m/>
    <n v="0"/>
    <n v="0"/>
    <n v="0"/>
    <n v="0"/>
    <n v="0"/>
    <n v="5370"/>
    <n v="83427139.099000007"/>
    <n v="15581062"/>
    <n v="10.726000000000001"/>
    <n v="27.247"/>
    <n v="22731520.089000002"/>
    <n v="104.28400000000001"/>
    <n v="18.675999999999998"/>
    <s v="'26-03-2020"/>
    <n v="8580800.0000000019"/>
    <s v="NORMAL"/>
  </r>
  <r>
    <x v="8"/>
    <s v="M8CS101"/>
    <s v="RAMAYANA"/>
    <s v="S101"/>
    <s v="SUMATERA"/>
    <x v="81"/>
    <x v="85"/>
    <n v="120000000"/>
    <n v="0"/>
    <n v="120000000"/>
    <n v="15899"/>
    <n v="231208505.44800001"/>
    <n v="96072359"/>
    <n v="7.37"/>
    <n v="-5.2990000000000004"/>
    <n v="-12251059.122"/>
    <n v="192.67400000000001"/>
    <n v="41.552"/>
    <m/>
    <m/>
    <m/>
    <n v="0"/>
    <n v="0"/>
    <n v="0"/>
    <n v="0"/>
    <n v="0"/>
    <n v="15899"/>
    <n v="231208505.44800001"/>
    <n v="96072359"/>
    <n v="7.37"/>
    <n v="-5.2990000000000004"/>
    <n v="-12251059.122"/>
    <n v="192.67400000000001"/>
    <n v="41.552"/>
    <s v="'31-03-2020"/>
    <n v="8844000"/>
    <s v="NORMAL"/>
  </r>
  <r>
    <x v="8"/>
    <s v="M8CS103"/>
    <s v="RAMAYANA"/>
    <s v="S103"/>
    <s v="PAPUA"/>
    <x v="82"/>
    <x v="86"/>
    <n v="200000000"/>
    <n v="0"/>
    <n v="200000000"/>
    <n v="27302"/>
    <n v="201495132.73699999"/>
    <n v="5890669"/>
    <n v="15.055"/>
    <n v="19.664000000000001"/>
    <n v="39622394.597000003"/>
    <n v="100.748"/>
    <n v="2.923"/>
    <m/>
    <m/>
    <m/>
    <n v="0"/>
    <n v="0"/>
    <n v="0"/>
    <n v="0"/>
    <n v="0"/>
    <n v="27302"/>
    <n v="201495132.73699999"/>
    <n v="5890669"/>
    <n v="15.055"/>
    <n v="19.664000000000001"/>
    <n v="39622394.597000003"/>
    <n v="100.748"/>
    <n v="2.923"/>
    <s v="'31-03-2020"/>
    <n v="30110000"/>
    <s v="NORMAL"/>
  </r>
  <r>
    <x v="8"/>
    <e v="#N/A"/>
    <e v="#N/A"/>
    <e v="#N/A"/>
    <e v="#N/A"/>
    <x v="0"/>
    <x v="40"/>
    <n v="3736500000"/>
    <n v="0"/>
    <n v="3736500000"/>
    <n v="411042"/>
    <n v="3971003737.46"/>
    <n v="402999687"/>
    <n v="8.7309999999999999"/>
    <n v="12.565"/>
    <n v="498952391.41000003"/>
    <n v="106.276"/>
    <n v="10.148999999999999"/>
    <n v="0"/>
    <n v="0"/>
    <n v="0"/>
    <n v="0"/>
    <n v="0"/>
    <n v="0"/>
    <n v="0"/>
    <n v="0"/>
    <n v="411042"/>
    <n v="3971003737.46"/>
    <n v="402999687"/>
    <n v="8.7309999999999999"/>
    <n v="12.565"/>
    <n v="498952391.41000003"/>
    <n v="106.276"/>
    <n v="10.148999999999999"/>
    <m/>
    <n v="326233815"/>
    <e v="#N/A"/>
  </r>
  <r>
    <x v="8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8"/>
    <e v="#N/A"/>
    <e v="#N/A"/>
    <e v="#N/A"/>
    <e v="#N/A"/>
    <x v="0"/>
    <x v="87"/>
    <n v="16053100000"/>
    <n v="0"/>
    <n v="16053100000"/>
    <n v="1619058"/>
    <n v="15041352401.733"/>
    <n v="898548722"/>
    <n v="7.4960000000000004"/>
    <n v="10.096"/>
    <n v="1518607520.1630001"/>
    <n v="93.697000000000003"/>
    <n v="5.9740000000000002"/>
    <n v="131"/>
    <n v="3221325"/>
    <n v="0"/>
    <n v="0"/>
    <n v="5"/>
    <n v="161066.25"/>
    <n v="0"/>
    <n v="0"/>
    <n v="1619189"/>
    <n v="15044573726.733"/>
    <n v="898548722"/>
    <n v="7.4960000000000004"/>
    <n v="10.095000000000001"/>
    <n v="1518768586.4130001"/>
    <n v="93.718000000000004"/>
    <n v="5.9729999999999999"/>
    <m/>
    <n v="1203340376"/>
    <e v="#N/A"/>
  </r>
  <r>
    <x v="9"/>
    <e v="#N/A"/>
    <e v="#N/A"/>
    <e v="#N/A"/>
    <e v="#N/A"/>
    <x v="0"/>
    <x v="88"/>
    <n v="16053100000"/>
    <n v="0"/>
    <n v="16053100000"/>
    <n v="1619058"/>
    <n v="15041352401.733"/>
    <n v="898548722"/>
    <n v="7.4957365137574596"/>
    <n v="10.096216614059401"/>
    <n v="1518607520.1630001"/>
    <n v="93.697493952775403"/>
    <n v="5.9738559273198897"/>
    <n v="131"/>
    <n v="3221325"/>
    <n v="0"/>
    <n v="0"/>
    <n v="5"/>
    <n v="161066.25"/>
    <n v="0"/>
    <n v="0"/>
    <n v="1619189"/>
    <n v="15044573726.733"/>
    <n v="898548722"/>
    <n v="7.4957365137574596"/>
    <n v="10.095125418636901"/>
    <n v="1518768586.4130001"/>
    <n v="93.717560637714797"/>
    <n v="5.9725768128833696"/>
    <m/>
    <n v="1203298078.2899988"/>
    <e v="#N/A"/>
  </r>
  <r>
    <x v="9"/>
    <e v="#N/A"/>
    <e v="#N/A"/>
    <e v="#N/A"/>
    <e v="#N/A"/>
    <x v="0"/>
    <x v="89"/>
    <m/>
    <s v="Last Sales 202004 :   ----  m.akhlis -- 01-Apr-2020 09:19:40"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9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92"/>
    <s v="  :  "/>
    <s v="084 (FRESH PRODUCT)"/>
    <s v="  "/>
    <s v="Nilai Net"/>
    <s v="  :  "/>
    <b v="1"/>
    <s v="  "/>
    <m/>
    <m/>
    <m/>
    <m/>
    <m/>
    <m/>
    <m/>
    <m/>
    <m/>
    <m/>
    <m/>
    <m/>
    <m/>
    <m/>
    <m/>
    <m/>
    <m/>
    <m/>
    <m/>
    <m/>
    <m/>
    <e v="#VALUE!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9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s v="M8DSTOR"/>
    <s v="TYPE"/>
    <s v="STOR"/>
    <e v="#N/A"/>
    <x v="83"/>
    <x v="93"/>
    <s v="Amount Target-OutRgt"/>
    <s v="Amount Target-Cons"/>
    <s v="Amount Target-Total"/>
    <s v="QTY OutRgt"/>
    <s v="Amount OutRgt"/>
    <s v="Disc OutRgt"/>
    <s v="%MTarget OutRgt"/>
    <s v="%MSales OutRgt"/>
    <s v="MSales OutRgt"/>
    <s v="%Achv OutRgt"/>
    <s v="%Disc OutRgt"/>
    <s v="QTY Cons"/>
    <s v="Amount Cons"/>
    <s v="Disc Cons"/>
    <s v="%MTarget Cons"/>
    <s v="%MSales Cons"/>
    <s v="MSales Cons"/>
    <s v="%Achv Cons"/>
    <s v="%Disc Cons"/>
    <s v="QTY Total"/>
    <s v="Amount Total"/>
    <s v="Disc Total"/>
    <s v="%MTarget Total"/>
    <s v="%MSales Total"/>
    <s v="MSales Total"/>
    <s v="%Achv Total"/>
    <s v="%Disc Total"/>
    <s v="Last Sales"/>
    <e v="#VALUE!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s v="M8DRS67"/>
    <s v="SPAR"/>
    <s v="RS67"/>
    <s v="JABAR"/>
    <x v="1"/>
    <x v="2"/>
    <n v="240000000"/>
    <n v="0"/>
    <n v="240000000"/>
    <n v="4848.8760000000002"/>
    <n v="108606944.818"/>
    <n v="684318"/>
    <n v="13.85"/>
    <n v="27.103999999999999"/>
    <n v="29436900.107999999"/>
    <n v="45.253"/>
    <n v="0.63"/>
    <n v="167"/>
    <n v="1336000"/>
    <n v="0"/>
    <n v="0"/>
    <n v="25"/>
    <n v="334000"/>
    <n v="0"/>
    <n v="0"/>
    <n v="5015.8760000000002"/>
    <n v="109942944.818"/>
    <n v="684318"/>
    <n v="13.85"/>
    <n v="27.077999999999999"/>
    <n v="29770900.107999999"/>
    <n v="45.81"/>
    <n v="0.622"/>
    <s v="'27-03-2020"/>
    <n v="33240000"/>
    <s v="GOLD"/>
  </r>
  <r>
    <x v="9"/>
    <s v="M8DS002"/>
    <s v="RAMAYANA"/>
    <s v="S002"/>
    <s v="JBDTBK"/>
    <x v="2"/>
    <x v="3"/>
    <n v="150000000"/>
    <n v="0"/>
    <n v="150000000"/>
    <n v="2969.0830000000001"/>
    <n v="65892520.362999998"/>
    <n v="523428"/>
    <n v="12.411"/>
    <n v="14.125"/>
    <n v="9307348.6530000009"/>
    <n v="43.927999999999997"/>
    <n v="0.79400000000000004"/>
    <m/>
    <m/>
    <m/>
    <n v="0"/>
    <n v="0"/>
    <n v="0"/>
    <n v="0"/>
    <n v="0"/>
    <n v="2969.0830000000001"/>
    <n v="65892520.362999998"/>
    <n v="523428"/>
    <n v="12.411"/>
    <n v="14.125"/>
    <n v="9307348.6530000009"/>
    <n v="43.927999999999997"/>
    <n v="0.79400000000000004"/>
    <s v="'24-03-2020"/>
    <n v="18616500"/>
    <s v="GOLD"/>
  </r>
  <r>
    <x v="9"/>
    <s v="M8DS010"/>
    <s v="RAMAYANA"/>
    <s v="S010"/>
    <s v="JBDTBK"/>
    <x v="3"/>
    <x v="4"/>
    <n v="210000000"/>
    <n v="0"/>
    <n v="210000000"/>
    <n v="6648.9210000000003"/>
    <n v="146277005.64199999"/>
    <n v="1673806"/>
    <n v="13.276"/>
    <n v="19.914000000000001"/>
    <n v="29129407.802000001"/>
    <n v="69.656000000000006"/>
    <n v="1.1439999999999999"/>
    <m/>
    <m/>
    <m/>
    <n v="0"/>
    <n v="0"/>
    <n v="0"/>
    <n v="0"/>
    <n v="0"/>
    <n v="6648.9210000000003"/>
    <n v="146277005.64199999"/>
    <n v="1673806"/>
    <n v="13.276"/>
    <n v="19.914000000000001"/>
    <n v="29129407.802000001"/>
    <n v="69.656000000000006"/>
    <n v="1.1439999999999999"/>
    <s v="'31-03-2020"/>
    <n v="27879600"/>
    <s v="GOLD"/>
  </r>
  <r>
    <x v="9"/>
    <s v="M8DS011"/>
    <s v="RAMAYANA"/>
    <s v="S011"/>
    <s v="JBDTBK"/>
    <x v="4"/>
    <x v="5"/>
    <n v="173800000"/>
    <n v="0"/>
    <n v="173800000"/>
    <n v="6086.1819999999998"/>
    <n v="119993901.545"/>
    <n v="3359008"/>
    <n v="14.638999999999999"/>
    <n v="-417.77100000000002"/>
    <n v="-501299168.80500001"/>
    <n v="69.040999999999997"/>
    <n v="2.7989999999999999"/>
    <m/>
    <m/>
    <m/>
    <n v="0"/>
    <n v="0"/>
    <n v="0"/>
    <n v="0"/>
    <n v="0"/>
    <n v="6086.1819999999998"/>
    <n v="119993901.545"/>
    <n v="3359008"/>
    <n v="14.638999999999999"/>
    <n v="-417.77100000000002"/>
    <n v="-501299168.80500001"/>
    <n v="69.040999999999997"/>
    <n v="2.7989999999999999"/>
    <s v="'30-03-2020"/>
    <n v="25442582"/>
    <s v="GOLD"/>
  </r>
  <r>
    <x v="9"/>
    <s v="M8DS013"/>
    <s v="RAMAYANA"/>
    <s v="S013"/>
    <s v="JBDTBK"/>
    <x v="5"/>
    <x v="6"/>
    <n v="146800000"/>
    <n v="0"/>
    <n v="146800000"/>
    <n v="4739.0519999999997"/>
    <n v="99495755.732999995"/>
    <n v="875390"/>
    <n v="13.616"/>
    <n v="-144.61600000000001"/>
    <n v="-143886981.27700001"/>
    <n v="67.775999999999996"/>
    <n v="0.88"/>
    <m/>
    <m/>
    <m/>
    <n v="0"/>
    <n v="0"/>
    <n v="0"/>
    <n v="0"/>
    <n v="0"/>
    <n v="4739.0519999999997"/>
    <n v="99495755.732999995"/>
    <n v="875390"/>
    <n v="13.616"/>
    <n v="-144.61600000000001"/>
    <n v="-143886981.27700001"/>
    <n v="67.775999999999996"/>
    <n v="0.88"/>
    <s v="'31-03-2020"/>
    <n v="19988288"/>
    <s v="NORMAL"/>
  </r>
  <r>
    <x v="9"/>
    <s v="M8DS014"/>
    <s v="RAMAYANA"/>
    <s v="S014"/>
    <s v="JBDTBK"/>
    <x v="6"/>
    <x v="7"/>
    <n v="200000000"/>
    <n v="0"/>
    <n v="200000000"/>
    <n v="6896.5219999999999"/>
    <n v="146656626.99700001"/>
    <n v="778313"/>
    <n v="13.19"/>
    <n v="19.445"/>
    <n v="28517104.526999999"/>
    <n v="73.328000000000003"/>
    <n v="0.53100000000000003"/>
    <m/>
    <m/>
    <m/>
    <n v="0"/>
    <n v="0"/>
    <n v="0"/>
    <n v="0"/>
    <n v="0"/>
    <n v="6896.5219999999999"/>
    <n v="146656626.99700001"/>
    <n v="778313"/>
    <n v="13.19"/>
    <n v="19.445"/>
    <n v="28517104.526999999"/>
    <n v="73.328000000000003"/>
    <n v="0.53100000000000003"/>
    <s v="'31-03-2020"/>
    <n v="26380000"/>
    <s v="NORMAL"/>
  </r>
  <r>
    <x v="9"/>
    <s v="M8DS015"/>
    <s v="RAMAYANA"/>
    <s v="S015"/>
    <s v="JBDTBK"/>
    <x v="7"/>
    <x v="8"/>
    <n v="230000000"/>
    <n v="0"/>
    <n v="230000000"/>
    <n v="7989.5569999999998"/>
    <n v="175211161.00299999"/>
    <n v="588716"/>
    <n v="11.842000000000001"/>
    <n v="26.65"/>
    <n v="46694168.862999998"/>
    <n v="76.179000000000002"/>
    <n v="0.33600000000000002"/>
    <n v="106"/>
    <n v="848000"/>
    <n v="0"/>
    <n v="0"/>
    <n v="25"/>
    <n v="212000"/>
    <n v="0"/>
    <n v="0"/>
    <n v="8095.5569999999998"/>
    <n v="176059161.00299999"/>
    <n v="588716"/>
    <n v="11.842000000000001"/>
    <n v="26.641999999999999"/>
    <n v="46906168.862999998"/>
    <n v="76.546999999999997"/>
    <n v="0.33400000000000002"/>
    <s v="'31-03-2020"/>
    <n v="27236600"/>
    <s v="GOLD"/>
  </r>
  <r>
    <x v="9"/>
    <s v="M8DS020"/>
    <s v="RAMAYANA"/>
    <s v="S020"/>
    <s v="JBDTBK"/>
    <x v="8"/>
    <x v="9"/>
    <n v="210000000"/>
    <n v="0"/>
    <n v="210000000"/>
    <n v="4197.1059999999998"/>
    <n v="98291696.368000001"/>
    <n v="513408"/>
    <n v="13.329000000000001"/>
    <n v="-196.63300000000001"/>
    <n v="-193274082.292"/>
    <n v="46.805999999999997"/>
    <n v="0.52200000000000002"/>
    <m/>
    <m/>
    <m/>
    <n v="0"/>
    <n v="0"/>
    <n v="0"/>
    <n v="0"/>
    <n v="0"/>
    <n v="4197.1059999999998"/>
    <n v="98291696.368000001"/>
    <n v="513408"/>
    <n v="13.329000000000001"/>
    <n v="-196.63300000000001"/>
    <n v="-193274082.292"/>
    <n v="46.805999999999997"/>
    <n v="0.52200000000000002"/>
    <s v="'31-03-2020"/>
    <n v="27990900"/>
    <s v="GOLD"/>
  </r>
  <r>
    <x v="9"/>
    <s v="M8DS021"/>
    <s v="RAMAYANA"/>
    <s v="S021"/>
    <s v="JBDTBK"/>
    <x v="9"/>
    <x v="10"/>
    <n v="120000000"/>
    <n v="0"/>
    <n v="120000000"/>
    <n v="3837.6979999999999"/>
    <n v="81974533.547000006"/>
    <n v="856899"/>
    <n v="13.87"/>
    <n v="21.637"/>
    <n v="17736635.666999999"/>
    <n v="68.311999999999998"/>
    <n v="1.0449999999999999"/>
    <m/>
    <m/>
    <m/>
    <n v="0"/>
    <n v="0"/>
    <n v="0"/>
    <n v="0"/>
    <n v="0"/>
    <n v="3837.6979999999999"/>
    <n v="81974533.547000006"/>
    <n v="856899"/>
    <n v="13.87"/>
    <n v="21.637"/>
    <n v="17736635.666999999"/>
    <n v="68.311999999999998"/>
    <n v="1.0449999999999999"/>
    <s v="'31-03-2020"/>
    <n v="16644000"/>
    <s v="GOLD"/>
  </r>
  <r>
    <x v="9"/>
    <s v="M8DS022"/>
    <s v="RAMAYANA"/>
    <s v="S022"/>
    <s v="JBDTBK"/>
    <x v="10"/>
    <x v="11"/>
    <n v="199600000"/>
    <n v="0"/>
    <n v="199600000"/>
    <n v="6078.0789999999997"/>
    <n v="129008318.456"/>
    <n v="929945"/>
    <n v="12.726000000000001"/>
    <n v="-104.16"/>
    <n v="-134374571.49399999"/>
    <n v="64.632999999999996"/>
    <n v="0.72099999999999997"/>
    <m/>
    <m/>
    <m/>
    <n v="0"/>
    <n v="0"/>
    <n v="0"/>
    <n v="0"/>
    <n v="0"/>
    <n v="6078.0789999999997"/>
    <n v="129008318.456"/>
    <n v="929945"/>
    <n v="12.726000000000001"/>
    <n v="-104.16"/>
    <n v="-134374571.49399999"/>
    <n v="64.632999999999996"/>
    <n v="0.72099999999999997"/>
    <s v="'31-03-2020"/>
    <n v="25401096"/>
    <s v="NORMAL"/>
  </r>
  <r>
    <x v="9"/>
    <s v="M8DS026"/>
    <s v="RAMAYANA"/>
    <s v="S026"/>
    <s v="JBDTBK"/>
    <x v="11"/>
    <x v="12"/>
    <n v="115100000"/>
    <n v="0"/>
    <n v="115100000"/>
    <n v="3780.5189999999998"/>
    <n v="81953988.272"/>
    <n v="587861"/>
    <n v="13.603999999999999"/>
    <n v="-0.37"/>
    <n v="-303399.75799999997"/>
    <n v="71.201999999999998"/>
    <n v="0.71699999999999997"/>
    <m/>
    <m/>
    <m/>
    <n v="0"/>
    <n v="0"/>
    <n v="0"/>
    <n v="0"/>
    <n v="0"/>
    <n v="3780.5189999999998"/>
    <n v="81953988.272"/>
    <n v="587861"/>
    <n v="13.603999999999999"/>
    <n v="-0.37"/>
    <n v="-303399.75799999997"/>
    <n v="71.201999999999998"/>
    <n v="0.71699999999999997"/>
    <s v="'30-03-2020"/>
    <n v="15658204"/>
    <s v="GOLD"/>
  </r>
  <r>
    <x v="9"/>
    <s v="M8DS029"/>
    <s v="RAMAYANA"/>
    <s v="S029"/>
    <s v="JBDTBK"/>
    <x v="12"/>
    <x v="13"/>
    <n v="240000000"/>
    <n v="0"/>
    <n v="240000000"/>
    <n v="7817.8860000000004"/>
    <n v="179756588.00099999"/>
    <n v="1748791"/>
    <n v="13.445"/>
    <n v="-42.496000000000002"/>
    <n v="-76388623.819000006"/>
    <n v="74.899000000000001"/>
    <n v="0.97299999999999998"/>
    <m/>
    <m/>
    <m/>
    <n v="0"/>
    <n v="0"/>
    <n v="0"/>
    <n v="0"/>
    <n v="0"/>
    <n v="7817.8860000000004"/>
    <n v="179756588.00099999"/>
    <n v="1748791"/>
    <n v="13.445"/>
    <n v="-42.496000000000002"/>
    <n v="-76388623.819000006"/>
    <n v="74.899000000000001"/>
    <n v="0.97299999999999998"/>
    <s v="'31-03-2020"/>
    <n v="32268000"/>
    <s v="NORMAL"/>
  </r>
  <r>
    <x v="9"/>
    <s v="M8DS031"/>
    <s v="RAMAYANA"/>
    <s v="S031"/>
    <s v="JBDTBK"/>
    <x v="13"/>
    <x v="14"/>
    <n v="90000000"/>
    <n v="0"/>
    <n v="90000000"/>
    <n v="2857.3159999999998"/>
    <n v="65307608.178000003"/>
    <n v="207676"/>
    <n v="13.618"/>
    <n v="4.3959999999999999"/>
    <n v="2870613.5079999999"/>
    <n v="72.563999999999993"/>
    <n v="0.318"/>
    <m/>
    <m/>
    <m/>
    <n v="0"/>
    <n v="0"/>
    <n v="0"/>
    <n v="0"/>
    <n v="0"/>
    <n v="2857.3159999999998"/>
    <n v="65307608.178000003"/>
    <n v="207676"/>
    <n v="13.618"/>
    <n v="4.3959999999999999"/>
    <n v="2870613.5079999999"/>
    <n v="72.563999999999993"/>
    <n v="0.318"/>
    <s v="'31-03-2020"/>
    <n v="12256200"/>
    <s v="NORMAL"/>
  </r>
  <r>
    <x v="9"/>
    <s v="M8DS032"/>
    <s v="RAMAYANA"/>
    <s v="S032"/>
    <s v="JBDTBK"/>
    <x v="14"/>
    <x v="15"/>
    <n v="150000000"/>
    <n v="0"/>
    <n v="150000000"/>
    <n v="5841.0410000000002"/>
    <n v="133006634.36300001"/>
    <n v="7498482"/>
    <n v="14.795999999999999"/>
    <n v="-102.145"/>
    <n v="-135859258.197"/>
    <n v="88.671000000000006"/>
    <n v="5.6379999999999999"/>
    <m/>
    <m/>
    <m/>
    <n v="0"/>
    <n v="0"/>
    <n v="0"/>
    <n v="0"/>
    <n v="0"/>
    <n v="5841.0410000000002"/>
    <n v="133006634.36300001"/>
    <n v="7498482"/>
    <n v="14.795999999999999"/>
    <n v="-102.145"/>
    <n v="-135859258.197"/>
    <n v="88.671000000000006"/>
    <n v="5.6379999999999999"/>
    <s v="'31-03-2020"/>
    <n v="22194000"/>
    <s v="GOLD"/>
  </r>
  <r>
    <x v="9"/>
    <s v="M8DS033"/>
    <s v="RAMAYANA"/>
    <s v="S033"/>
    <s v="JBDTBK"/>
    <x v="15"/>
    <x v="16"/>
    <n v="100000000"/>
    <n v="0"/>
    <n v="100000000"/>
    <n v="3952.2370000000001"/>
    <n v="84637443.542999998"/>
    <n v="359353"/>
    <n v="14.759"/>
    <n v="16.626999999999999"/>
    <n v="14072923.603"/>
    <n v="84.637"/>
    <n v="0.42499999999999999"/>
    <m/>
    <m/>
    <m/>
    <n v="0"/>
    <n v="0"/>
    <n v="0"/>
    <n v="0"/>
    <n v="0"/>
    <n v="3952.2370000000001"/>
    <n v="84637443.542999998"/>
    <n v="359353"/>
    <n v="14.759"/>
    <n v="16.626999999999999"/>
    <n v="14072923.603"/>
    <n v="84.637"/>
    <n v="0.42499999999999999"/>
    <s v="'31-03-2020"/>
    <n v="14759000"/>
    <s v="NORMAL"/>
  </r>
  <r>
    <x v="9"/>
    <s v="M8DS034"/>
    <s v="SPAR"/>
    <s v="S034"/>
    <s v="JBDTBK"/>
    <x v="16"/>
    <x v="17"/>
    <n v="360000000"/>
    <n v="0"/>
    <n v="360000000"/>
    <n v="10177.945"/>
    <n v="278506862.72600001"/>
    <n v="1300924"/>
    <n v="12.500999999999999"/>
    <n v="-7.4939999999999998"/>
    <n v="-20870951.504000001"/>
    <n v="77.363"/>
    <n v="0.46700000000000003"/>
    <n v="257"/>
    <n v="2056000"/>
    <n v="0"/>
    <n v="0"/>
    <n v="25"/>
    <n v="514000"/>
    <n v="0"/>
    <n v="0"/>
    <n v="10434.945"/>
    <n v="280562862.72600001"/>
    <n v="1300924"/>
    <n v="12.500999999999999"/>
    <n v="-7.2560000000000002"/>
    <n v="-20356951.504000001"/>
    <n v="77.933999999999997"/>
    <n v="0.46400000000000002"/>
    <s v="'31-03-2020"/>
    <n v="45003600"/>
    <s v="NORMAL"/>
  </r>
  <r>
    <x v="9"/>
    <s v="M8DS035"/>
    <s v="SPAR"/>
    <s v="S035"/>
    <s v="JBDTBK"/>
    <x v="17"/>
    <x v="18"/>
    <n v="240000000"/>
    <n v="0"/>
    <n v="240000000"/>
    <n v="6723.6379999999999"/>
    <n v="154526690.18000001"/>
    <n v="1145122"/>
    <n v="13.923"/>
    <n v="23.315999999999999"/>
    <n v="36030143.799999997"/>
    <n v="64.385999999999996"/>
    <n v="0.74099999999999999"/>
    <n v="171"/>
    <n v="1368000"/>
    <n v="0"/>
    <n v="0"/>
    <n v="25"/>
    <n v="342000"/>
    <n v="0"/>
    <n v="0"/>
    <n v="6894.6379999999999"/>
    <n v="155894690.18000001"/>
    <n v="1145122"/>
    <n v="13.923"/>
    <n v="23.331"/>
    <n v="36372143.799999997"/>
    <n v="64.956000000000003"/>
    <n v="0.73499999999999999"/>
    <s v="'31-03-2020"/>
    <n v="33415200"/>
    <s v="NORMAL"/>
  </r>
  <r>
    <x v="9"/>
    <s v="M8DS036"/>
    <s v="RAMAYANA"/>
    <s v="S036"/>
    <s v="JBDTBK"/>
    <x v="18"/>
    <x v="19"/>
    <n v="70000000"/>
    <n v="0"/>
    <n v="70000000"/>
    <n v="777"/>
    <n v="6018727.2690000003"/>
    <n v="128600"/>
    <n v="13.954000000000001"/>
    <n v="20.344000000000001"/>
    <n v="1224441.0190000001"/>
    <n v="8.5980000000000008"/>
    <n v="2.137"/>
    <m/>
    <m/>
    <m/>
    <n v="0"/>
    <n v="0"/>
    <n v="0"/>
    <n v="0"/>
    <n v="0"/>
    <n v="777"/>
    <n v="6018727.2690000003"/>
    <n v="128600"/>
    <n v="13.954000000000001"/>
    <n v="20.344000000000001"/>
    <n v="1224441.0190000001"/>
    <n v="8.5980000000000008"/>
    <n v="2.137"/>
    <s v="'31-03-2020"/>
    <n v="9767800"/>
    <s v="NORMAL"/>
  </r>
  <r>
    <x v="9"/>
    <s v="M8DS037"/>
    <s v="SPAR"/>
    <s v="S037"/>
    <s v="JBDTBK"/>
    <x v="19"/>
    <x v="20"/>
    <n v="290000000"/>
    <n v="0"/>
    <n v="290000000"/>
    <n v="6888.51"/>
    <n v="174537065.27700001"/>
    <n v="871257"/>
    <n v="13.795999999999999"/>
    <n v="25.210999999999999"/>
    <n v="44001868.306999996"/>
    <n v="60.185000000000002"/>
    <n v="0.499"/>
    <m/>
    <m/>
    <m/>
    <n v="0"/>
    <n v="0"/>
    <n v="0"/>
    <n v="0"/>
    <n v="0"/>
    <n v="6888.51"/>
    <n v="174537065.27700001"/>
    <n v="871257"/>
    <n v="13.795999999999999"/>
    <n v="25.210999999999999"/>
    <n v="44001868.306999996"/>
    <n v="60.185000000000002"/>
    <n v="0.499"/>
    <s v="'31-03-2020"/>
    <n v="40008400"/>
    <s v="GOLD"/>
  </r>
  <r>
    <x v="9"/>
    <s v="M8DS038"/>
    <s v="RAMAYANA"/>
    <s v="S038"/>
    <s v="JBDTBK"/>
    <x v="20"/>
    <x v="21"/>
    <n v="120000000"/>
    <n v="0"/>
    <n v="120000000"/>
    <n v="5154.8289999999997"/>
    <n v="120953930.727"/>
    <n v="947707"/>
    <n v="14.223000000000001"/>
    <n v="23.858000000000001"/>
    <n v="28857139.997000001"/>
    <n v="100.795"/>
    <n v="0.78400000000000003"/>
    <m/>
    <m/>
    <m/>
    <n v="0"/>
    <n v="0"/>
    <n v="0"/>
    <n v="0"/>
    <n v="0"/>
    <n v="5154.8289999999997"/>
    <n v="120953930.727"/>
    <n v="947707"/>
    <n v="14.223000000000001"/>
    <n v="23.858000000000001"/>
    <n v="28857139.997000001"/>
    <n v="100.795"/>
    <n v="0.78400000000000003"/>
    <s v="'31-03-2020"/>
    <n v="17067600"/>
    <s v="GOLD"/>
  </r>
  <r>
    <x v="9"/>
    <s v="M8DS039"/>
    <s v="RAMAYANA"/>
    <s v="S039"/>
    <s v="JATENG"/>
    <x v="21"/>
    <x v="22"/>
    <n v="120000000"/>
    <n v="0"/>
    <n v="120000000"/>
    <n v="3996.5819999999999"/>
    <n v="76431936.629999995"/>
    <n v="364595"/>
    <n v="12.875999999999999"/>
    <n v="24.911999999999999"/>
    <n v="19040589.82"/>
    <n v="63.692999999999998"/>
    <n v="0.47699999999999998"/>
    <m/>
    <m/>
    <m/>
    <n v="0"/>
    <n v="0"/>
    <n v="0"/>
    <n v="0"/>
    <n v="0"/>
    <n v="3996.5819999999999"/>
    <n v="76431936.629999995"/>
    <n v="364595"/>
    <n v="12.875999999999999"/>
    <n v="24.911999999999999"/>
    <n v="19040589.82"/>
    <n v="63.692999999999998"/>
    <n v="0.47699999999999998"/>
    <s v="'31-03-2020"/>
    <n v="15451200"/>
    <s v="NORMAL"/>
  </r>
  <r>
    <x v="9"/>
    <s v="M8DS040"/>
    <s v="SPAR"/>
    <s v="S040"/>
    <s v="JBDTBK"/>
    <x v="22"/>
    <x v="23"/>
    <n v="360000000"/>
    <n v="0"/>
    <n v="360000000"/>
    <n v="9467.4089999999997"/>
    <n v="198911036.82100001"/>
    <n v="1611745"/>
    <n v="13.08"/>
    <n v="25.646999999999998"/>
    <n v="51015495.170999996"/>
    <n v="55.253"/>
    <n v="0.81"/>
    <n v="379"/>
    <n v="3036500"/>
    <n v="0"/>
    <n v="0"/>
    <n v="25"/>
    <n v="759125"/>
    <n v="0"/>
    <n v="0"/>
    <n v="9846.4089999999997"/>
    <n v="201947536.82100001"/>
    <n v="1611745"/>
    <n v="13.08"/>
    <n v="25.638000000000002"/>
    <n v="51774620.170999996"/>
    <n v="56.097000000000001"/>
    <n v="0.79800000000000004"/>
    <s v="'31-03-2020"/>
    <n v="47088000"/>
    <s v="GOLD"/>
  </r>
  <r>
    <x v="9"/>
    <s v="M8DS043"/>
    <s v="RAMAYANA"/>
    <s v="S043"/>
    <s v="JBDTBK"/>
    <x v="23"/>
    <x v="24"/>
    <n v="84000000"/>
    <n v="0"/>
    <n v="84000000"/>
    <n v="2085.1260000000002"/>
    <n v="41694314.089000002"/>
    <n v="310223"/>
    <n v="14.204000000000001"/>
    <n v="21.739000000000001"/>
    <n v="9063983.8890000004"/>
    <n v="49.636000000000003"/>
    <n v="0.74399999999999999"/>
    <m/>
    <m/>
    <m/>
    <n v="0"/>
    <n v="0"/>
    <n v="0"/>
    <n v="0"/>
    <n v="0"/>
    <n v="2085.1260000000002"/>
    <n v="41694314.089000002"/>
    <n v="310223"/>
    <n v="14.204000000000001"/>
    <n v="21.739000000000001"/>
    <n v="9063983.8890000004"/>
    <n v="49.636000000000003"/>
    <n v="0.74399999999999999"/>
    <s v="'31-03-2020"/>
    <n v="11931360"/>
    <s v="GOLD"/>
  </r>
  <r>
    <x v="9"/>
    <s v="M8DS047"/>
    <s v="SPAR"/>
    <s v="S047"/>
    <s v="JBDTBK"/>
    <x v="24"/>
    <x v="25"/>
    <n v="530000000"/>
    <n v="0"/>
    <n v="530000000"/>
    <n v="21491.951000000001"/>
    <n v="561501928.53999996"/>
    <n v="3626646"/>
    <n v="14.436"/>
    <n v="23.414000000000001"/>
    <n v="131468250.11"/>
    <n v="105.944"/>
    <n v="0.64600000000000002"/>
    <m/>
    <m/>
    <m/>
    <n v="0"/>
    <n v="0"/>
    <n v="0"/>
    <n v="0"/>
    <n v="0"/>
    <n v="21491.951000000001"/>
    <n v="561501928.53999996"/>
    <n v="3626646"/>
    <n v="14.436"/>
    <n v="23.414000000000001"/>
    <n v="131468250.11"/>
    <n v="105.944"/>
    <n v="0.64600000000000002"/>
    <s v="'31-03-2020"/>
    <n v="76510800"/>
    <s v="GOLD"/>
  </r>
  <r>
    <x v="9"/>
    <s v="M8DS049"/>
    <s v="SPAR"/>
    <s v="S049"/>
    <s v="JBDTBK"/>
    <x v="25"/>
    <x v="26"/>
    <n v="188900000"/>
    <n v="0"/>
    <n v="188900000"/>
    <n v="6185.1379999999999"/>
    <n v="151568818.639"/>
    <n v="1495094"/>
    <n v="12.272"/>
    <n v="-149.488"/>
    <n v="-226577374.15099999"/>
    <n v="80.238"/>
    <n v="0.98599999999999999"/>
    <m/>
    <m/>
    <m/>
    <n v="0"/>
    <n v="0"/>
    <n v="0"/>
    <n v="0"/>
    <n v="0"/>
    <n v="6185.1379999999999"/>
    <n v="151568818.639"/>
    <n v="1495094"/>
    <n v="12.272"/>
    <n v="-149.488"/>
    <n v="-226577374.15099999"/>
    <n v="80.238"/>
    <n v="0.98599999999999999"/>
    <s v="'31-03-2020"/>
    <n v="23181808"/>
    <s v="NORMAL"/>
  </r>
  <r>
    <x v="9"/>
    <s v="M8DS068"/>
    <s v="RAMAYANA"/>
    <s v="S068"/>
    <s v="JBDTBK"/>
    <x v="26"/>
    <x v="27"/>
    <n v="80000000"/>
    <n v="0"/>
    <n v="80000000"/>
    <n v="2608.6480000000001"/>
    <n v="46713515.905000001"/>
    <n v="2582468"/>
    <n v="13.696999999999999"/>
    <n v="-382.709"/>
    <n v="-178776625.69499999"/>
    <n v="58.392000000000003"/>
    <n v="5.5279999999999996"/>
    <m/>
    <m/>
    <m/>
    <n v="0"/>
    <n v="0"/>
    <n v="0"/>
    <n v="0"/>
    <n v="0"/>
    <n v="2608.6480000000001"/>
    <n v="46713515.905000001"/>
    <n v="2582468"/>
    <n v="13.696999999999999"/>
    <n v="-382.709"/>
    <n v="-178776625.69499999"/>
    <n v="58.392000000000003"/>
    <n v="5.5279999999999996"/>
    <s v="'30-03-2020"/>
    <n v="10957600"/>
    <s v="GOLD"/>
  </r>
  <r>
    <x v="9"/>
    <s v="M8DS071"/>
    <s v="SPAR"/>
    <s v="S071"/>
    <s v="JBDTBK"/>
    <x v="27"/>
    <x v="28"/>
    <n v="530400000"/>
    <n v="0"/>
    <n v="530400000"/>
    <n v="16770.830000000002"/>
    <n v="369117515.55500001"/>
    <n v="1490620"/>
    <n v="11.747"/>
    <n v="31.065999999999999"/>
    <n v="114668357.38500001"/>
    <n v="69.591999999999999"/>
    <n v="0.40400000000000003"/>
    <n v="181"/>
    <n v="1448000"/>
    <n v="0"/>
    <n v="0"/>
    <n v="25"/>
    <n v="362000"/>
    <n v="0"/>
    <n v="0"/>
    <n v="16951.830000000002"/>
    <n v="370565515.55500001"/>
    <n v="1490620"/>
    <n v="11.747"/>
    <n v="31.042000000000002"/>
    <n v="115030357.38500001"/>
    <n v="69.864999999999995"/>
    <n v="0.40200000000000002"/>
    <s v="'27-03-2020"/>
    <n v="62306088"/>
    <s v="GOLD"/>
  </r>
  <r>
    <x v="9"/>
    <s v="M8DS074"/>
    <s v="SPAR"/>
    <s v="S074"/>
    <s v="JABAR"/>
    <x v="28"/>
    <x v="29"/>
    <n v="240000000"/>
    <n v="0"/>
    <n v="240000000"/>
    <n v="6559.2619999999997"/>
    <n v="123367747.638"/>
    <n v="915322"/>
    <n v="13.791"/>
    <n v="21.164999999999999"/>
    <n v="26111239.328000002"/>
    <n v="51.402999999999999"/>
    <n v="0.74199999999999999"/>
    <m/>
    <m/>
    <m/>
    <n v="0"/>
    <n v="0"/>
    <n v="0"/>
    <n v="0"/>
    <n v="0"/>
    <n v="6559.2619999999997"/>
    <n v="123367747.638"/>
    <n v="915322"/>
    <n v="13.791"/>
    <n v="21.164999999999999"/>
    <n v="26111239.328000002"/>
    <n v="51.402999999999999"/>
    <n v="0.74199999999999999"/>
    <s v="'31-03-2020"/>
    <n v="33098400"/>
    <s v="NORMAL"/>
  </r>
  <r>
    <x v="9"/>
    <s v="M8DS075"/>
    <s v="SPAR"/>
    <s v="S075"/>
    <s v="JABAR"/>
    <x v="29"/>
    <x v="30"/>
    <n v="120000000"/>
    <n v="0"/>
    <n v="120000000"/>
    <n v="5348.8289999999997"/>
    <n v="117340758.083"/>
    <n v="759204"/>
    <n v="13.798999999999999"/>
    <n v="-242.298"/>
    <n v="-284314704.12699997"/>
    <n v="97.784000000000006"/>
    <n v="0.64700000000000002"/>
    <n v="220"/>
    <n v="1760000"/>
    <n v="0"/>
    <n v="0"/>
    <n v="25"/>
    <n v="440000"/>
    <n v="0"/>
    <n v="0"/>
    <n v="5568.8289999999997"/>
    <n v="119100758.083"/>
    <n v="759204"/>
    <n v="13.798999999999999"/>
    <n v="-238.34800000000001"/>
    <n v="-283874704.12699997"/>
    <n v="99.251000000000005"/>
    <n v="0.63700000000000001"/>
    <s v="'31-03-2020"/>
    <n v="16558800"/>
    <s v="GOLD"/>
  </r>
  <r>
    <x v="9"/>
    <s v="M8DS102"/>
    <s v="RAMAYANA"/>
    <s v="S102"/>
    <s v="JBDTBK"/>
    <x v="30"/>
    <x v="31"/>
    <n v="490000000"/>
    <n v="0"/>
    <n v="490000000"/>
    <n v="15449.413"/>
    <n v="325132024.27999997"/>
    <n v="1940408"/>
    <n v="13.201000000000001"/>
    <n v="26.09"/>
    <n v="84828428.760000005"/>
    <n v="66.352999999999994"/>
    <n v="0.59699999999999998"/>
    <m/>
    <m/>
    <m/>
    <n v="0"/>
    <n v="0"/>
    <n v="0"/>
    <n v="0"/>
    <n v="0"/>
    <n v="15449.413"/>
    <n v="325132024.27999997"/>
    <n v="1940408"/>
    <n v="13.201000000000001"/>
    <n v="26.09"/>
    <n v="84828428.760000005"/>
    <n v="66.352999999999994"/>
    <n v="0.59699999999999998"/>
    <s v="'31-03-2020"/>
    <n v="64684900"/>
    <s v="NORMAL"/>
  </r>
  <r>
    <x v="9"/>
    <s v="M8DS105"/>
    <s v="SPAR"/>
    <s v="S105"/>
    <s v="JBDTBK"/>
    <x v="31"/>
    <x v="32"/>
    <n v="320000000"/>
    <n v="0"/>
    <n v="320000000"/>
    <n v="6800.9539999999997"/>
    <n v="153846780.09599999"/>
    <n v="1236258"/>
    <n v="13.026999999999999"/>
    <n v="25.738"/>
    <n v="39597704.566"/>
    <n v="48.076999999999998"/>
    <n v="0.80400000000000005"/>
    <n v="140"/>
    <n v="1120000"/>
    <n v="0"/>
    <n v="0"/>
    <n v="25"/>
    <n v="280000"/>
    <n v="0"/>
    <n v="0"/>
    <n v="6940.9539999999997"/>
    <n v="154966780.09599999"/>
    <n v="1236258"/>
    <n v="13.026999999999999"/>
    <n v="25.733000000000001"/>
    <n v="39877704.566"/>
    <n v="48.427"/>
    <n v="0.79800000000000004"/>
    <s v="'31-03-2020"/>
    <n v="41686399.999999993"/>
    <s v="GOLD"/>
  </r>
  <r>
    <x v="9"/>
    <s v="M8DS107"/>
    <s v="RAMAYANA"/>
    <s v="S107"/>
    <s v="JBDTBK"/>
    <x v="32"/>
    <x v="33"/>
    <n v="105100000"/>
    <n v="0"/>
    <n v="105100000"/>
    <n v="3207.1579999999999"/>
    <n v="75444300.191"/>
    <n v="460687"/>
    <n v="14.856999999999999"/>
    <n v="18.260999999999999"/>
    <n v="13776769.741"/>
    <n v="71.783000000000001"/>
    <n v="0.61099999999999999"/>
    <m/>
    <m/>
    <m/>
    <n v="0"/>
    <n v="0"/>
    <n v="0"/>
    <n v="0"/>
    <n v="0"/>
    <n v="3207.1579999999999"/>
    <n v="75444300.191"/>
    <n v="460687"/>
    <n v="14.856999999999999"/>
    <n v="18.260999999999999"/>
    <n v="13776769.741"/>
    <n v="71.783000000000001"/>
    <n v="0.61099999999999999"/>
    <s v="'30-03-2020"/>
    <n v="15614707"/>
    <s v="NORMAL"/>
  </r>
  <r>
    <x v="9"/>
    <s v="M8DS109"/>
    <s v="RAMAYANA"/>
    <s v="S109"/>
    <s v="JBDTBK"/>
    <x v="33"/>
    <x v="34"/>
    <n v="40000000"/>
    <n v="0"/>
    <n v="40000000"/>
    <n v="1156"/>
    <n v="29553509.092"/>
    <n v="127731"/>
    <n v="15.914999999999999"/>
    <n v="13.601000000000001"/>
    <n v="4019647.4920000001"/>
    <n v="73.884"/>
    <n v="0.432"/>
    <m/>
    <m/>
    <m/>
    <n v="0"/>
    <n v="0"/>
    <n v="0"/>
    <n v="0"/>
    <n v="0"/>
    <n v="1156"/>
    <n v="29553509.092"/>
    <n v="127731"/>
    <n v="15.914999999999999"/>
    <n v="13.601000000000001"/>
    <n v="4019647.4920000001"/>
    <n v="73.884"/>
    <n v="0.432"/>
    <s v="'30-03-2020"/>
    <n v="6366000"/>
    <s v="GOLD"/>
  </r>
  <r>
    <x v="9"/>
    <s v="M8DS114"/>
    <s v="SPAR"/>
    <s v="S114"/>
    <s v="JBDTBK"/>
    <x v="34"/>
    <x v="35"/>
    <n v="186700000"/>
    <n v="0"/>
    <n v="186700000"/>
    <n v="4957.3239999999996"/>
    <n v="119162342.37100001"/>
    <n v="708008"/>
    <n v="14.819000000000001"/>
    <n v="-32.936"/>
    <n v="-39247200.189000003"/>
    <n v="63.826000000000001"/>
    <n v="0.59399999999999997"/>
    <n v="52"/>
    <n v="416000"/>
    <n v="0"/>
    <n v="0"/>
    <n v="25"/>
    <n v="104000"/>
    <n v="0"/>
    <n v="0"/>
    <n v="5009.3239999999996"/>
    <n v="119578342.37100001"/>
    <n v="708008"/>
    <n v="14.819000000000001"/>
    <n v="-32.734000000000002"/>
    <n v="-39143200.189000003"/>
    <n v="64.048000000000002"/>
    <n v="0.59199999999999997"/>
    <s v="'30-03-2020"/>
    <n v="27667073"/>
    <s v="GOLD"/>
  </r>
  <r>
    <x v="9"/>
    <s v="M8DS121"/>
    <s v="SPAR"/>
    <s v="S121"/>
    <s v="JBDTBK"/>
    <x v="35"/>
    <x v="36"/>
    <n v="105400000"/>
    <n v="0"/>
    <n v="105400000"/>
    <n v="3423.79"/>
    <n v="72499670.816"/>
    <n v="308526"/>
    <n v="13.676"/>
    <n v="-15.66"/>
    <n v="-11353447.063999999"/>
    <n v="68.784999999999997"/>
    <n v="0.42599999999999999"/>
    <m/>
    <m/>
    <m/>
    <n v="0"/>
    <n v="0"/>
    <n v="0"/>
    <n v="0"/>
    <n v="0"/>
    <n v="3423.79"/>
    <n v="72499670.816"/>
    <n v="308526"/>
    <n v="13.676"/>
    <n v="-15.66"/>
    <n v="-11353447.063999999"/>
    <n v="68.784999999999997"/>
    <n v="0.42599999999999999"/>
    <s v="'30-03-2020"/>
    <n v="14414504"/>
    <s v="GOLD"/>
  </r>
  <r>
    <x v="9"/>
    <s v="M8DS124"/>
    <s v="SPAR"/>
    <s v="S124"/>
    <s v="JBDTBK"/>
    <x v="36"/>
    <x v="37"/>
    <n v="60000000"/>
    <n v="0"/>
    <n v="60000000"/>
    <n v="2830.4639999999999"/>
    <n v="51346568.093000002"/>
    <n v="285070"/>
    <n v="13.192"/>
    <n v="-29.006"/>
    <n v="-14893457.237"/>
    <n v="85.578000000000003"/>
    <n v="0.55500000000000005"/>
    <m/>
    <m/>
    <m/>
    <n v="0"/>
    <n v="0"/>
    <n v="0"/>
    <n v="0"/>
    <n v="0"/>
    <n v="2830.4639999999999"/>
    <n v="51346568.093000002"/>
    <n v="285070"/>
    <n v="13.192"/>
    <n v="-29.006"/>
    <n v="-14893457.237"/>
    <n v="85.578000000000003"/>
    <n v="0.55500000000000005"/>
    <s v="'31-03-2020"/>
    <n v="7915200"/>
    <s v="GOLD"/>
  </r>
  <r>
    <x v="9"/>
    <s v="M8DS125"/>
    <s v="SPAR"/>
    <s v="S125"/>
    <s v="JBDTBK"/>
    <x v="37"/>
    <x v="38"/>
    <n v="500000000"/>
    <n v="0"/>
    <n v="500000000"/>
    <n v="16604.600999999999"/>
    <n v="429340837.82300001"/>
    <n v="1827312"/>
    <n v="12.705"/>
    <n v="-17.523"/>
    <n v="-75231937.356999993"/>
    <n v="85.867999999999995"/>
    <n v="0.42599999999999999"/>
    <m/>
    <m/>
    <m/>
    <n v="0"/>
    <n v="0"/>
    <n v="0"/>
    <n v="0"/>
    <n v="0"/>
    <n v="16604.600999999999"/>
    <n v="429340837.82300001"/>
    <n v="1827312"/>
    <n v="12.705"/>
    <n v="-17.523"/>
    <n v="-75231937.356999993"/>
    <n v="85.867999999999995"/>
    <n v="0.42599999999999999"/>
    <s v="'31-03-2020"/>
    <n v="63525000"/>
    <s v="NORMAL"/>
  </r>
  <r>
    <x v="9"/>
    <s v="M8DS136"/>
    <s v="RAMAYANA"/>
    <s v="S136"/>
    <s v="JABAR"/>
    <x v="38"/>
    <x v="39"/>
    <n v="6500000"/>
    <n v="0"/>
    <n v="6500000"/>
    <n v="99"/>
    <n v="6161800"/>
    <n v="0"/>
    <n v="9.7469999999999999"/>
    <n v="28.306999999999999"/>
    <n v="1744245.37"/>
    <n v="94.796999999999997"/>
    <n v="0"/>
    <m/>
    <m/>
    <m/>
    <n v="0"/>
    <n v="0"/>
    <n v="0"/>
    <n v="0"/>
    <n v="0"/>
    <n v="99"/>
    <n v="6161800"/>
    <n v="0"/>
    <n v="9.7469999999999999"/>
    <n v="28.306999999999999"/>
    <n v="1744245.37"/>
    <n v="94.796999999999997"/>
    <n v="0"/>
    <s v="'30-03-2020"/>
    <n v="633555"/>
    <e v="#N/A"/>
  </r>
  <r>
    <x v="9"/>
    <e v="#N/A"/>
    <e v="#N/A"/>
    <e v="#N/A"/>
    <e v="#N/A"/>
    <x v="0"/>
    <x v="40"/>
    <n v="7722300000"/>
    <n v="0"/>
    <n v="7722300000"/>
    <n v="237304.476"/>
    <n v="5399749407.6700001"/>
    <n v="45628921"/>
    <n v="13.348000000000001"/>
    <n v="-23.213000000000001"/>
    <n v="-1253438375.48"/>
    <n v="69.924000000000007"/>
    <n v="0.84499999999999997"/>
    <n v="1673"/>
    <n v="13388500"/>
    <n v="0"/>
    <n v="0"/>
    <n v="25"/>
    <n v="3347125"/>
    <n v="0"/>
    <n v="0"/>
    <n v="238977.476"/>
    <n v="5413137907.6700001"/>
    <n v="45628921"/>
    <n v="13.348000000000001"/>
    <n v="-23.094000000000001"/>
    <n v="-1250091250.48"/>
    <n v="70.096999999999994"/>
    <n v="0.84299999999999997"/>
    <m/>
    <n v="1030772604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41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s v="M8DS046"/>
    <s v="RAMAYANA"/>
    <s v="S046"/>
    <s v="JABAR"/>
    <x v="39"/>
    <x v="42"/>
    <n v="130000000"/>
    <n v="0"/>
    <n v="130000000"/>
    <n v="2958.8539999999998"/>
    <n v="58511840.453000002"/>
    <n v="170267"/>
    <n v="14.105"/>
    <n v="27.591000000000001"/>
    <n v="16143986.482999999"/>
    <n v="45.009"/>
    <n v="0.29099999999999998"/>
    <m/>
    <m/>
    <m/>
    <n v="0"/>
    <n v="0"/>
    <n v="0"/>
    <n v="0"/>
    <n v="0"/>
    <n v="2958.8539999999998"/>
    <n v="58511840.453000002"/>
    <n v="170267"/>
    <n v="14.105"/>
    <n v="27.591000000000001"/>
    <n v="16143986.482999999"/>
    <n v="45.009"/>
    <n v="0.29099999999999998"/>
    <s v="'30-03-2020"/>
    <n v="18336500"/>
    <s v="NORMAL"/>
  </r>
  <r>
    <x v="9"/>
    <s v="M8DS061"/>
    <s v="SPAR"/>
    <s v="S061"/>
    <s v="NTT"/>
    <x v="40"/>
    <x v="43"/>
    <n v="720000000"/>
    <n v="0"/>
    <n v="720000000"/>
    <n v="14253.004999999999"/>
    <n v="406803717.26999998"/>
    <n v="2101624"/>
    <n v="22.661000000000001"/>
    <n v="39.420999999999999"/>
    <n v="160367141.13999999"/>
    <n v="56.500999999999998"/>
    <n v="0.51700000000000002"/>
    <m/>
    <m/>
    <m/>
    <n v="0"/>
    <n v="0"/>
    <n v="0"/>
    <n v="0"/>
    <n v="0"/>
    <n v="14253.004999999999"/>
    <n v="406803717.26999998"/>
    <n v="2101624"/>
    <n v="22.661000000000001"/>
    <n v="39.420999999999999"/>
    <n v="160367141.13999999"/>
    <n v="56.500999999999998"/>
    <n v="0.51700000000000002"/>
    <s v="'31-03-2020"/>
    <n v="163159200.00000003"/>
    <s v="NORMAL"/>
  </r>
  <r>
    <x v="9"/>
    <s v="M8DS082"/>
    <s v="RAMAYANA"/>
    <s v="S082"/>
    <s v="BALI"/>
    <x v="41"/>
    <x v="44"/>
    <n v="254500000"/>
    <n v="0"/>
    <n v="254500000"/>
    <n v="12722.09"/>
    <n v="259418893.64199999"/>
    <n v="1527701"/>
    <n v="14.218999999999999"/>
    <n v="17.881"/>
    <n v="46387322.412"/>
    <n v="101.93300000000001"/>
    <n v="0.58899999999999997"/>
    <m/>
    <m/>
    <m/>
    <n v="0"/>
    <n v="0"/>
    <n v="0"/>
    <n v="0"/>
    <n v="0"/>
    <n v="12722.09"/>
    <n v="259418893.64199999"/>
    <n v="1527701"/>
    <n v="14.218999999999999"/>
    <n v="17.881"/>
    <n v="46387322.412"/>
    <n v="101.93300000000001"/>
    <n v="0.58899999999999997"/>
    <s v="'31-03-2020"/>
    <n v="36187355"/>
    <s v="NORMAL"/>
  </r>
  <r>
    <x v="9"/>
    <s v="M8DS083"/>
    <s v="RAMAYANA"/>
    <s v="S083"/>
    <s v="JATIM"/>
    <x v="42"/>
    <x v="45"/>
    <n v="460000000"/>
    <n v="0"/>
    <n v="460000000"/>
    <n v="18965.282999999999"/>
    <n v="423056612.81099999"/>
    <n v="1898273"/>
    <n v="14.776"/>
    <n v="34.591999999999999"/>
    <n v="146343634.32100001"/>
    <n v="91.968999999999994"/>
    <n v="0.44900000000000001"/>
    <m/>
    <m/>
    <m/>
    <n v="0"/>
    <n v="0"/>
    <n v="0"/>
    <n v="0"/>
    <n v="0"/>
    <n v="18965.282999999999"/>
    <n v="423056612.81099999"/>
    <n v="1898273"/>
    <n v="14.776"/>
    <n v="34.591999999999999"/>
    <n v="146343634.32100001"/>
    <n v="91.968999999999994"/>
    <n v="0.44900000000000001"/>
    <s v="'31-03-2020"/>
    <n v="67969600"/>
    <s v="NORMAL"/>
  </r>
  <r>
    <x v="9"/>
    <s v="M8DS097"/>
    <s v="RAMAYANA"/>
    <s v="S097"/>
    <s v="JABAR"/>
    <x v="43"/>
    <x v="46"/>
    <n v="100000000"/>
    <n v="0"/>
    <n v="100000000"/>
    <n v="3041.9369999999999"/>
    <n v="93388895.182999998"/>
    <n v="758084"/>
    <n v="13.413"/>
    <n v="-18.047000000000001"/>
    <n v="-16854239.776999999"/>
    <n v="93.388999999999996"/>
    <n v="0.81200000000000006"/>
    <m/>
    <m/>
    <m/>
    <n v="0"/>
    <n v="0"/>
    <n v="0"/>
    <n v="0"/>
    <n v="0"/>
    <n v="3041.9369999999999"/>
    <n v="93388895.182999998"/>
    <n v="758084"/>
    <n v="13.413"/>
    <n v="-18.047000000000001"/>
    <n v="-16854239.776999999"/>
    <n v="93.388999999999996"/>
    <n v="0.81200000000000006"/>
    <s v="'30-03-2020"/>
    <n v="13413000"/>
    <s v="NORMAL"/>
  </r>
  <r>
    <x v="9"/>
    <s v="M8DS099"/>
    <s v="SPAR"/>
    <s v="S099"/>
    <s v="JABAR"/>
    <x v="44"/>
    <x v="47"/>
    <n v="770000000"/>
    <n v="0"/>
    <n v="770000000"/>
    <n v="32014.525000000001"/>
    <n v="781479921.18799996"/>
    <n v="3623045"/>
    <n v="12.364000000000001"/>
    <n v="35.713999999999999"/>
    <n v="279099268.65799999"/>
    <n v="101.491"/>
    <n v="0.46400000000000002"/>
    <m/>
    <m/>
    <m/>
    <n v="0"/>
    <n v="0"/>
    <n v="0"/>
    <n v="0"/>
    <n v="0"/>
    <n v="32014.525000000001"/>
    <n v="781479921.18799996"/>
    <n v="3623045"/>
    <n v="12.364000000000001"/>
    <n v="35.713999999999999"/>
    <n v="279099268.65799999"/>
    <n v="101.491"/>
    <n v="0.46400000000000002"/>
    <s v="'31-03-2020"/>
    <n v="95202800"/>
    <s v="NORMAL"/>
  </r>
  <r>
    <x v="9"/>
    <s v="M8DS100"/>
    <s v="RAMAYANA"/>
    <s v="S100"/>
    <s v="JABAR"/>
    <x v="45"/>
    <x v="48"/>
    <n v="310000000"/>
    <n v="0"/>
    <n v="310000000"/>
    <n v="9466.5779999999995"/>
    <n v="191666088.546"/>
    <n v="1651042"/>
    <n v="13.013"/>
    <n v="36.133000000000003"/>
    <n v="69255103.106000006"/>
    <n v="61.828000000000003"/>
    <n v="0.86099999999999999"/>
    <m/>
    <m/>
    <m/>
    <n v="0"/>
    <n v="0"/>
    <n v="0"/>
    <n v="0"/>
    <n v="0"/>
    <n v="9466.5779999999995"/>
    <n v="191666088.546"/>
    <n v="1651042"/>
    <n v="13.013"/>
    <n v="36.133000000000003"/>
    <n v="69255103.106000006"/>
    <n v="61.828000000000003"/>
    <n v="0.86099999999999999"/>
    <s v="'30-03-2020"/>
    <n v="40340300"/>
    <s v="NORMAL"/>
  </r>
  <r>
    <x v="9"/>
    <s v="M8DS106"/>
    <s v="RAMAYANA"/>
    <s v="S106"/>
    <s v="JABAR"/>
    <x v="46"/>
    <x v="49"/>
    <n v="570000000"/>
    <n v="0"/>
    <n v="570000000"/>
    <n v="15696.075999999999"/>
    <n v="383272178.55599999"/>
    <n v="1483636"/>
    <n v="12.949"/>
    <n v="34.725999999999999"/>
    <n v="133095588.116"/>
    <n v="67.241"/>
    <n v="0.38700000000000001"/>
    <m/>
    <m/>
    <m/>
    <n v="0"/>
    <n v="0"/>
    <n v="0"/>
    <n v="0"/>
    <n v="0"/>
    <n v="15696.075999999999"/>
    <n v="383272178.55599999"/>
    <n v="1483636"/>
    <n v="12.949"/>
    <n v="34.725999999999999"/>
    <n v="133095588.116"/>
    <n v="67.241"/>
    <n v="0.38700000000000001"/>
    <s v="'31-03-2020"/>
    <n v="73809300"/>
    <s v="NORMAL"/>
  </r>
  <r>
    <x v="9"/>
    <s v="M8DS110"/>
    <s v="RAMAYANA"/>
    <s v="S110"/>
    <s v="JATENG"/>
    <x v="47"/>
    <x v="50"/>
    <n v="150000000"/>
    <n v="0"/>
    <n v="150000000"/>
    <n v="3684.096"/>
    <n v="76897739.725999996"/>
    <n v="461620"/>
    <n v="15.085000000000001"/>
    <n v="27.876000000000001"/>
    <n v="21435930.826000001"/>
    <n v="51.265000000000001"/>
    <n v="0.6"/>
    <m/>
    <m/>
    <m/>
    <n v="0"/>
    <n v="0"/>
    <n v="0"/>
    <n v="0"/>
    <n v="0"/>
    <n v="3684.096"/>
    <n v="76897739.725999996"/>
    <n v="461620"/>
    <n v="15.085000000000001"/>
    <n v="27.876000000000001"/>
    <n v="21435930.826000001"/>
    <n v="51.265000000000001"/>
    <n v="0.6"/>
    <s v="'30-03-2020"/>
    <n v="22627500"/>
    <s v="NORMAL"/>
  </r>
  <r>
    <x v="9"/>
    <s v="M8DS203"/>
    <s v="RAMAYANA"/>
    <s v="S203"/>
    <s v="JATENG"/>
    <x v="48"/>
    <x v="51"/>
    <n v="70000000"/>
    <n v="0"/>
    <n v="70000000"/>
    <n v="2244.6959999999999"/>
    <n v="37420312.088"/>
    <n v="186322"/>
    <n v="13.343"/>
    <n v="23.398"/>
    <n v="8755656.068"/>
    <n v="53.457999999999998"/>
    <n v="0.498"/>
    <m/>
    <m/>
    <m/>
    <n v="0"/>
    <n v="0"/>
    <n v="0"/>
    <n v="0"/>
    <n v="0"/>
    <n v="2244.6959999999999"/>
    <n v="37420312.088"/>
    <n v="186322"/>
    <n v="13.343"/>
    <n v="23.398"/>
    <n v="8755656.068"/>
    <n v="53.457999999999998"/>
    <n v="0.498"/>
    <s v="'30-03-2020"/>
    <n v="9340100"/>
    <s v="NORMAL"/>
  </r>
  <r>
    <x v="9"/>
    <s v="M8DS205"/>
    <s v="RAMAYANA"/>
    <s v="S205"/>
    <s v="JABAR"/>
    <x v="49"/>
    <x v="52"/>
    <n v="740000000"/>
    <n v="0"/>
    <n v="740000000"/>
    <n v="28273.521000000001"/>
    <n v="597812950.00199997"/>
    <n v="3247068"/>
    <n v="12.813000000000001"/>
    <n v="34.78"/>
    <n v="207916891.23199999"/>
    <n v="80.786000000000001"/>
    <n v="0.54300000000000004"/>
    <m/>
    <m/>
    <m/>
    <n v="0"/>
    <n v="0"/>
    <n v="0"/>
    <n v="0"/>
    <n v="0"/>
    <n v="28273.521000000001"/>
    <n v="597812950.00199997"/>
    <n v="3247068"/>
    <n v="12.813000000000001"/>
    <n v="34.78"/>
    <n v="207916891.23199999"/>
    <n v="80.786000000000001"/>
    <n v="0.54300000000000004"/>
    <s v="'31-03-2020"/>
    <n v="94816200"/>
    <s v="NORMAL"/>
  </r>
  <r>
    <x v="9"/>
    <s v="M8DS212"/>
    <s v="RAMAYANA"/>
    <s v="S212"/>
    <s v="JABAR"/>
    <x v="50"/>
    <x v="53"/>
    <n v="180000000"/>
    <n v="0"/>
    <n v="180000000"/>
    <n v="5376.0870000000004"/>
    <n v="122411043.912"/>
    <n v="9258772"/>
    <n v="14.348000000000001"/>
    <n v="-27.295000000000002"/>
    <n v="-33412071.568"/>
    <n v="68.006"/>
    <n v="7.5640000000000001"/>
    <m/>
    <m/>
    <m/>
    <n v="0"/>
    <n v="0"/>
    <n v="0"/>
    <n v="0"/>
    <n v="0"/>
    <n v="5376.0870000000004"/>
    <n v="122411043.912"/>
    <n v="9258772"/>
    <n v="14.348000000000001"/>
    <n v="-27.295000000000002"/>
    <n v="-33412071.568"/>
    <n v="68.006"/>
    <n v="7.5640000000000001"/>
    <s v="'31-03-2020"/>
    <n v="25826400"/>
    <s v="NORMAL"/>
  </r>
  <r>
    <x v="9"/>
    <s v="M8DS213"/>
    <s v="RAMAYANA"/>
    <s v="S213"/>
    <s v="JATIM"/>
    <x v="51"/>
    <x v="54"/>
    <n v="120000000"/>
    <n v="0"/>
    <n v="120000000"/>
    <n v="4310.83"/>
    <n v="101002679.553"/>
    <n v="213678"/>
    <n v="11.986000000000001"/>
    <n v="34.299999999999997"/>
    <n v="34643595.472999997"/>
    <n v="84.168999999999997"/>
    <n v="0.21199999999999999"/>
    <m/>
    <m/>
    <m/>
    <n v="0"/>
    <n v="0"/>
    <n v="0"/>
    <n v="0"/>
    <n v="0"/>
    <n v="4310.83"/>
    <n v="101002679.553"/>
    <n v="213678"/>
    <n v="11.986000000000001"/>
    <n v="34.299999999999997"/>
    <n v="34643595.472999997"/>
    <n v="84.168999999999997"/>
    <n v="0.21199999999999999"/>
    <s v="'31-03-2020"/>
    <n v="14383200"/>
    <s v="NORMAL"/>
  </r>
  <r>
    <x v="9"/>
    <s v="M8DS216"/>
    <s v="SPAR"/>
    <s v="S216"/>
    <s v="JATIM"/>
    <x v="52"/>
    <x v="55"/>
    <n v="100000000"/>
    <n v="0"/>
    <n v="100000000"/>
    <n v="4059.21"/>
    <n v="81005688.268999994"/>
    <n v="6829978"/>
    <n v="14.064"/>
    <n v="21.08"/>
    <n v="17075824.009"/>
    <n v="81.006"/>
    <n v="8.4309999999999992"/>
    <m/>
    <m/>
    <m/>
    <n v="0"/>
    <n v="0"/>
    <n v="0"/>
    <n v="0"/>
    <n v="0"/>
    <n v="4059.21"/>
    <n v="81005688.268999994"/>
    <n v="6829978"/>
    <n v="14.064"/>
    <n v="21.08"/>
    <n v="17075824.009"/>
    <n v="81.006"/>
    <n v="8.4309999999999992"/>
    <s v="'31-03-2020"/>
    <n v="14064000"/>
    <s v="NORMAL"/>
  </r>
  <r>
    <x v="9"/>
    <s v="M8DS220"/>
    <s v="RAMAYANA"/>
    <s v="S220"/>
    <s v="BALI"/>
    <x v="53"/>
    <x v="56"/>
    <n v="290000000"/>
    <n v="0"/>
    <n v="290000000"/>
    <n v="8133.7920000000004"/>
    <n v="166773075.82300001"/>
    <n v="686094"/>
    <n v="13.531000000000001"/>
    <n v="23.346"/>
    <n v="38934511.603"/>
    <n v="57.508000000000003"/>
    <n v="0.41099999999999998"/>
    <m/>
    <m/>
    <m/>
    <n v="0"/>
    <n v="0"/>
    <n v="0"/>
    <n v="0"/>
    <n v="0"/>
    <n v="8133.7920000000004"/>
    <n v="166773075.82300001"/>
    <n v="686094"/>
    <n v="13.531000000000001"/>
    <n v="23.346"/>
    <n v="38934511.603"/>
    <n v="57.508000000000003"/>
    <n v="0.41099999999999998"/>
    <s v="'31-03-2020"/>
    <n v="39239900"/>
    <s v="NORMAL"/>
  </r>
  <r>
    <x v="9"/>
    <s v="M8DS221"/>
    <s v="RAMAYANA"/>
    <s v="S221"/>
    <s v="SUMATERA"/>
    <x v="54"/>
    <x v="57"/>
    <n v="210000000"/>
    <n v="0"/>
    <n v="210000000"/>
    <n v="11112.302"/>
    <n v="161398819"/>
    <n v="517334"/>
    <n v="11.952"/>
    <n v="19.350999999999999"/>
    <n v="31231778.050000001"/>
    <n v="76.856999999999999"/>
    <n v="0.32100000000000001"/>
    <m/>
    <m/>
    <m/>
    <n v="0"/>
    <n v="0"/>
    <n v="0"/>
    <n v="0"/>
    <n v="0"/>
    <n v="11112.302"/>
    <n v="161398819"/>
    <n v="517334"/>
    <n v="11.952"/>
    <n v="19.350999999999999"/>
    <n v="31231778.050000001"/>
    <n v="76.856999999999999"/>
    <n v="0.32100000000000001"/>
    <s v="'31-03-2020"/>
    <n v="25099200"/>
    <s v="NORMAL"/>
  </r>
  <r>
    <x v="9"/>
    <s v="M8DS223"/>
    <s v="RAMAYANA"/>
    <s v="S223"/>
    <s v="JATIM"/>
    <x v="55"/>
    <x v="58"/>
    <n v="104500000"/>
    <n v="0"/>
    <n v="104500000"/>
    <n v="2710.0880000000002"/>
    <n v="54262265.906999998"/>
    <n v="263371"/>
    <n v="14.22"/>
    <n v="28.460999999999999"/>
    <n v="15443849.317"/>
    <n v="51.926000000000002"/>
    <n v="0.48499999999999999"/>
    <m/>
    <m/>
    <m/>
    <n v="0"/>
    <n v="0"/>
    <n v="0"/>
    <n v="0"/>
    <n v="0"/>
    <n v="2710.0880000000002"/>
    <n v="54262265.906999998"/>
    <n v="263371"/>
    <n v="14.22"/>
    <n v="28.460999999999999"/>
    <n v="15443849.317"/>
    <n v="51.926000000000002"/>
    <n v="0.48499999999999999"/>
    <s v="'30-03-2020"/>
    <n v="14859900"/>
    <s v="NORMAL"/>
  </r>
  <r>
    <x v="9"/>
    <s v="M8DS226"/>
    <s v="RAMAYANA"/>
    <s v="S226"/>
    <s v="SUMATERA"/>
    <x v="56"/>
    <x v="59"/>
    <n v="90000000"/>
    <n v="0"/>
    <n v="90000000"/>
    <n v="3694.5619999999999"/>
    <n v="83096290.275999993"/>
    <n v="6090550"/>
    <n v="12.837"/>
    <n v="15.787000000000001"/>
    <n v="13118078.206"/>
    <n v="92.328999999999994"/>
    <n v="7.33"/>
    <m/>
    <m/>
    <m/>
    <n v="0"/>
    <n v="0"/>
    <n v="0"/>
    <n v="0"/>
    <n v="0"/>
    <n v="3694.5619999999999"/>
    <n v="83096290.275999993"/>
    <n v="6090550"/>
    <n v="12.837"/>
    <n v="15.787000000000001"/>
    <n v="13118078.206"/>
    <n v="92.328999999999994"/>
    <n v="7.33"/>
    <s v="'30-03-2020"/>
    <n v="11553300"/>
    <s v="NORMAL"/>
  </r>
  <r>
    <x v="9"/>
    <s v="M8DS227"/>
    <s v="SPAR"/>
    <s v="S227"/>
    <s v="JATIM"/>
    <x v="57"/>
    <x v="60"/>
    <n v="140000000"/>
    <n v="0"/>
    <n v="140000000"/>
    <n v="4841.8050000000003"/>
    <n v="107973234.543"/>
    <n v="1045352"/>
    <n v="13.292999999999999"/>
    <n v="25.808"/>
    <n v="27866190.072999999"/>
    <n v="77.123999999999995"/>
    <n v="0.96799999999999997"/>
    <m/>
    <m/>
    <m/>
    <n v="0"/>
    <n v="0"/>
    <n v="0"/>
    <n v="0"/>
    <n v="0"/>
    <n v="4841.8050000000003"/>
    <n v="107973234.543"/>
    <n v="1045352"/>
    <n v="13.292999999999999"/>
    <n v="25.808"/>
    <n v="27866190.072999999"/>
    <n v="77.123999999999995"/>
    <n v="0.96799999999999997"/>
    <s v="'31-03-2020"/>
    <n v="18610200"/>
    <s v="NORMAL"/>
  </r>
  <r>
    <x v="9"/>
    <s v="M8DS229"/>
    <s v="RAMAYANA"/>
    <s v="S229"/>
    <s v="BALI"/>
    <x v="58"/>
    <x v="61"/>
    <n v="60000000"/>
    <n v="0"/>
    <n v="60000000"/>
    <n v="1366.4480000000001"/>
    <n v="27087062.546"/>
    <n v="122517"/>
    <n v="13.923"/>
    <n v="30.959"/>
    <n v="8385908.6859999998"/>
    <n v="45.145000000000003"/>
    <n v="0.45200000000000001"/>
    <m/>
    <m/>
    <m/>
    <n v="0"/>
    <n v="0"/>
    <n v="0"/>
    <n v="0"/>
    <n v="0"/>
    <n v="1366.4480000000001"/>
    <n v="27087062.546"/>
    <n v="122517"/>
    <n v="13.923"/>
    <n v="30.959"/>
    <n v="8385908.6859999998"/>
    <n v="45.145000000000003"/>
    <n v="0.45200000000000001"/>
    <s v="'24-03-2020"/>
    <n v="8353800"/>
    <s v="NORMAL"/>
  </r>
  <r>
    <x v="9"/>
    <s v="M8DS230"/>
    <s v="RAMAYANA"/>
    <s v="S230"/>
    <s v="SUMATERA"/>
    <x v="59"/>
    <x v="62"/>
    <n v="300000000"/>
    <n v="0"/>
    <n v="300000000"/>
    <n v="13462.022000000001"/>
    <n v="352272116"/>
    <n v="659485"/>
    <n v="12.398999999999999"/>
    <n v="23.541"/>
    <n v="82929792.549999997"/>
    <n v="117.42400000000001"/>
    <n v="0.187"/>
    <m/>
    <m/>
    <m/>
    <n v="0"/>
    <n v="0"/>
    <n v="0"/>
    <n v="0"/>
    <n v="0"/>
    <n v="13462.022000000001"/>
    <n v="352272116"/>
    <n v="659485"/>
    <n v="12.398999999999999"/>
    <n v="23.541"/>
    <n v="82929792.549999997"/>
    <n v="117.42400000000001"/>
    <n v="0.187"/>
    <s v="'31-03-2020"/>
    <n v="37196999.999999993"/>
    <s v="NORMAL"/>
  </r>
  <r>
    <x v="9"/>
    <e v="#N/A"/>
    <e v="#N/A"/>
    <e v="#N/A"/>
    <e v="#N/A"/>
    <x v="0"/>
    <x v="40"/>
    <n v="5869000000"/>
    <n v="0"/>
    <n v="5869000000"/>
    <n v="202387.80699999901"/>
    <n v="4567011425.2939997"/>
    <n v="42795813"/>
    <n v="14.387"/>
    <n v="28.643999999999998"/>
    <n v="1308163738.984"/>
    <n v="77.816000000000003"/>
    <n v="0.93700000000000006"/>
    <n v="0"/>
    <n v="0"/>
    <n v="0"/>
    <n v="0"/>
    <n v="0"/>
    <n v="0"/>
    <n v="0"/>
    <n v="0"/>
    <n v="202387.80699999901"/>
    <n v="4567011425.2939997"/>
    <n v="42795813"/>
    <n v="14.387"/>
    <n v="28.643999999999998"/>
    <n v="1308163738.984"/>
    <n v="77.816000000000003"/>
    <n v="0.93700000000000006"/>
    <m/>
    <n v="844373030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e v="#N/A"/>
    <e v="#N/A"/>
    <e v="#N/A"/>
    <e v="#N/A"/>
    <x v="0"/>
    <x v="63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9"/>
    <s v="M8DO041"/>
    <s v="SPAR"/>
    <s v="O041"/>
    <s v="SUMATERA"/>
    <x v="60"/>
    <x v="64"/>
    <n v="250000000"/>
    <n v="0"/>
    <n v="250000000"/>
    <n v="7696.4669999999996"/>
    <n v="146660433.09599999"/>
    <n v="702877"/>
    <n v="13.956"/>
    <n v="28.795000000000002"/>
    <n v="42231210.486000001"/>
    <n v="58.664000000000001"/>
    <n v="0.47899999999999998"/>
    <m/>
    <m/>
    <m/>
    <n v="0"/>
    <n v="0"/>
    <n v="0"/>
    <n v="0"/>
    <n v="0"/>
    <n v="7696.4669999999996"/>
    <n v="146660433.09599999"/>
    <n v="702877"/>
    <n v="13.956"/>
    <n v="28.795000000000002"/>
    <n v="42231210.486000001"/>
    <n v="58.664000000000001"/>
    <n v="0.47899999999999998"/>
    <s v="'31-03-2020"/>
    <n v="34890000"/>
    <s v="NORMAL"/>
  </r>
  <r>
    <x v="9"/>
    <s v="M8DRS66"/>
    <s v="SPAR"/>
    <s v="RS66"/>
    <s v="SUMATERA"/>
    <x v="61"/>
    <x v="65"/>
    <n v="800000000"/>
    <n v="0"/>
    <n v="800000000"/>
    <n v="29474.007000000001"/>
    <n v="479021389.55299997"/>
    <n v="1269455"/>
    <n v="13.625"/>
    <n v="31.285"/>
    <n v="149863182.20300001"/>
    <n v="59.878"/>
    <n v="0.26500000000000001"/>
    <m/>
    <m/>
    <m/>
    <n v="0"/>
    <n v="0"/>
    <n v="0"/>
    <n v="0"/>
    <n v="0"/>
    <n v="29474.007000000001"/>
    <n v="479021389.55299997"/>
    <n v="1269455"/>
    <n v="13.625"/>
    <n v="31.285"/>
    <n v="149863182.20300001"/>
    <n v="59.878"/>
    <n v="0.26500000000000001"/>
    <s v="'31-03-2020"/>
    <n v="109000000"/>
    <s v="NORMAL"/>
  </r>
  <r>
    <x v="9"/>
    <s v="M8DRS91"/>
    <s v="RAMAYANA"/>
    <s v="RS91"/>
    <s v="PAPUA"/>
    <x v="62"/>
    <x v="66"/>
    <n v="360000000"/>
    <n v="0"/>
    <n v="360000000"/>
    <n v="9346.5550000000003"/>
    <n v="201697481.63800001"/>
    <n v="2027092"/>
    <n v="16.52"/>
    <n v="30.411000000000001"/>
    <n v="61338607.868000001"/>
    <n v="56.027000000000001"/>
    <n v="1.0049999999999999"/>
    <m/>
    <m/>
    <m/>
    <n v="0"/>
    <n v="0"/>
    <n v="0"/>
    <n v="0"/>
    <n v="0"/>
    <n v="9346.5550000000003"/>
    <n v="201697481.63800001"/>
    <n v="2027092"/>
    <n v="16.52"/>
    <n v="30.411000000000001"/>
    <n v="61338607.868000001"/>
    <n v="56.027000000000001"/>
    <n v="1.0049999999999999"/>
    <s v="'31-03-2020"/>
    <n v="59472000"/>
    <s v="NORMAL"/>
  </r>
  <r>
    <x v="9"/>
    <s v="M8DRS94"/>
    <s v="SPAR"/>
    <s v="RS94"/>
    <s v="KALIMANTAN"/>
    <x v="63"/>
    <x v="67"/>
    <n v="100000000"/>
    <n v="0"/>
    <n v="100000000"/>
    <n v="3838.2739999999999"/>
    <n v="86387614.998999998"/>
    <n v="277788"/>
    <n v="15.552"/>
    <n v="22.423999999999999"/>
    <n v="19371742.559"/>
    <n v="86.388000000000005"/>
    <n v="0.32200000000000001"/>
    <m/>
    <m/>
    <m/>
    <n v="0"/>
    <n v="0"/>
    <n v="0"/>
    <n v="0"/>
    <n v="0"/>
    <n v="3838.2739999999999"/>
    <n v="86387614.998999998"/>
    <n v="277788"/>
    <n v="15.552"/>
    <n v="22.423999999999999"/>
    <n v="19371742.559"/>
    <n v="86.388000000000005"/>
    <n v="0.32200000000000001"/>
    <s v="'31-03-2020"/>
    <n v="15552000"/>
    <s v="NORMAL"/>
  </r>
  <r>
    <x v="9"/>
    <s v="M8DS045"/>
    <s v="RAMAYANA"/>
    <s v="S045"/>
    <s v="SUMATERA"/>
    <x v="64"/>
    <x v="68"/>
    <n v="250000000"/>
    <n v="0"/>
    <n v="250000000"/>
    <n v="4952.8999999999996"/>
    <n v="95466123.814999998"/>
    <n v="580274"/>
    <n v="13.974"/>
    <n v="30.466000000000001"/>
    <n v="29084329.914999999"/>
    <n v="38.186"/>
    <n v="0.60799999999999998"/>
    <m/>
    <m/>
    <m/>
    <n v="0"/>
    <n v="0"/>
    <n v="0"/>
    <n v="0"/>
    <n v="0"/>
    <n v="4952.8999999999996"/>
    <n v="95466123.814999998"/>
    <n v="580274"/>
    <n v="13.974"/>
    <n v="30.466000000000001"/>
    <n v="29084329.914999999"/>
    <n v="38.186"/>
    <n v="0.60799999999999998"/>
    <s v="'31-03-2020"/>
    <n v="34935000"/>
    <s v="NORMAL"/>
  </r>
  <r>
    <x v="9"/>
    <s v="M8DS048"/>
    <s v="RAMAYANA"/>
    <s v="S048"/>
    <s v="SUMATERA"/>
    <x v="65"/>
    <x v="69"/>
    <n v="80000000"/>
    <n v="0"/>
    <n v="80000000"/>
    <n v="2259.4839999999999"/>
    <n v="42683549.265000001"/>
    <n v="295762"/>
    <n v="15.287000000000001"/>
    <n v="19.645"/>
    <n v="8385218.0250000004"/>
    <n v="53.353999999999999"/>
    <n v="0.69299999999999995"/>
    <m/>
    <m/>
    <m/>
    <n v="0"/>
    <n v="0"/>
    <n v="0"/>
    <n v="0"/>
    <n v="0"/>
    <n v="2259.4839999999999"/>
    <n v="42683549.265000001"/>
    <n v="295762"/>
    <n v="15.287000000000001"/>
    <n v="19.645"/>
    <n v="8385218.0250000004"/>
    <n v="53.353999999999999"/>
    <n v="0.69299999999999995"/>
    <s v="'30-03-2020"/>
    <n v="12229600"/>
    <s v="NORMAL"/>
  </r>
  <r>
    <x v="9"/>
    <s v="M8DS051"/>
    <s v="RAMAYANA"/>
    <s v="S051"/>
    <s v="KALIMANTAN"/>
    <x v="66"/>
    <x v="70"/>
    <n v="160000000"/>
    <n v="0"/>
    <n v="160000000"/>
    <n v="3852.1210000000001"/>
    <n v="100602262.542"/>
    <n v="3628880"/>
    <n v="16.091000000000001"/>
    <n v="27.550999999999998"/>
    <n v="27716787.671999998"/>
    <n v="62.875999999999998"/>
    <n v="3.6070000000000002"/>
    <m/>
    <m/>
    <m/>
    <n v="0"/>
    <n v="0"/>
    <n v="0"/>
    <n v="0"/>
    <n v="0"/>
    <n v="3852.1210000000001"/>
    <n v="100602262.542"/>
    <n v="3628880"/>
    <n v="16.091000000000001"/>
    <n v="27.550999999999998"/>
    <n v="27716787.671999998"/>
    <n v="62.875999999999998"/>
    <n v="3.6070000000000002"/>
    <s v="'31-03-2020"/>
    <n v="25745600"/>
    <s v="NORMAL"/>
  </r>
  <r>
    <x v="9"/>
    <s v="M8DS052"/>
    <s v="RAMAYANA"/>
    <s v="S052"/>
    <s v="BANGKA"/>
    <x v="67"/>
    <x v="71"/>
    <n v="100000000"/>
    <n v="0"/>
    <n v="100000000"/>
    <n v="2613.0929999999998"/>
    <n v="56235719.094999999"/>
    <n v="86224"/>
    <n v="13.339"/>
    <n v="19.54"/>
    <n v="10988367.705"/>
    <n v="56.235999999999997"/>
    <n v="0.153"/>
    <m/>
    <m/>
    <m/>
    <n v="0"/>
    <n v="0"/>
    <n v="0"/>
    <n v="0"/>
    <n v="0"/>
    <n v="2613.0929999999998"/>
    <n v="56235719.094999999"/>
    <n v="86224"/>
    <n v="13.339"/>
    <n v="19.54"/>
    <n v="10988367.705"/>
    <n v="56.235999999999997"/>
    <n v="0.153"/>
    <s v="'31-03-2020"/>
    <n v="13339000"/>
    <s v="NORMAL"/>
  </r>
  <r>
    <x v="9"/>
    <s v="M8DS055"/>
    <s v="RAMAYANA"/>
    <s v="S055"/>
    <s v="KALIMANTAN"/>
    <x v="68"/>
    <x v="72"/>
    <n v="20000000"/>
    <n v="0"/>
    <n v="20000000"/>
    <n v="796.23"/>
    <n v="7580630.0020000003"/>
    <n v="13545"/>
    <n v="24.722999999999999"/>
    <n v="26.181999999999999"/>
    <n v="1984758.5619999999"/>
    <n v="37.902999999999999"/>
    <n v="0.17899999999999999"/>
    <m/>
    <m/>
    <m/>
    <n v="0"/>
    <n v="0"/>
    <n v="0"/>
    <n v="0"/>
    <n v="0"/>
    <n v="796.23"/>
    <n v="7580630.0020000003"/>
    <n v="13545"/>
    <n v="24.722999999999999"/>
    <n v="26.181999999999999"/>
    <n v="1984758.5619999999"/>
    <n v="37.902999999999999"/>
    <n v="0.17899999999999999"/>
    <s v="'29-03-2020"/>
    <n v="4944600"/>
    <s v="NORMAL"/>
  </r>
  <r>
    <x v="9"/>
    <s v="M8DS058"/>
    <s v="RAMAYANA"/>
    <s v="S058"/>
    <s v="SUMATERA"/>
    <x v="69"/>
    <x v="73"/>
    <n v="105500000"/>
    <n v="0"/>
    <n v="105500000"/>
    <n v="2491.413"/>
    <n v="38914625.185000002"/>
    <n v="912146"/>
    <n v="13.092000000000001"/>
    <n v="-11.693"/>
    <n v="-4550286.3250000002"/>
    <n v="36.886000000000003"/>
    <n v="2.3439999999999999"/>
    <m/>
    <m/>
    <m/>
    <n v="0"/>
    <n v="0"/>
    <n v="0"/>
    <n v="0"/>
    <n v="0"/>
    <n v="2491.413"/>
    <n v="38914625.185000002"/>
    <n v="912146"/>
    <n v="13.092000000000001"/>
    <n v="-11.693"/>
    <n v="-4550286.3250000002"/>
    <n v="36.886000000000003"/>
    <n v="2.3439999999999999"/>
    <s v="'30-03-2020"/>
    <n v="13812060"/>
    <s v="NORMAL"/>
  </r>
  <r>
    <x v="9"/>
    <s v="M8DS060"/>
    <s v="RAMAYANA"/>
    <s v="S060"/>
    <s v="KALIMANTAN"/>
    <x v="70"/>
    <x v="74"/>
    <n v="65200000"/>
    <n v="0"/>
    <n v="65200000"/>
    <n v="3311.7220000000002"/>
    <n v="72514606.089000002"/>
    <n v="1861637"/>
    <n v="13.566000000000001"/>
    <n v="24.277999999999999"/>
    <n v="17604774.949000001"/>
    <n v="111.21899999999999"/>
    <n v="2.5670000000000002"/>
    <m/>
    <m/>
    <m/>
    <n v="0"/>
    <n v="0"/>
    <n v="0"/>
    <n v="0"/>
    <n v="0"/>
    <n v="3311.7220000000002"/>
    <n v="72514606.089000002"/>
    <n v="1861637"/>
    <n v="13.566000000000001"/>
    <n v="24.277999999999999"/>
    <n v="17604774.949000001"/>
    <n v="111.21899999999999"/>
    <n v="2.5670000000000002"/>
    <s v="'31-03-2020"/>
    <n v="8845032"/>
    <s v="NORMAL"/>
  </r>
  <r>
    <x v="9"/>
    <s v="M8DS062"/>
    <s v="RAMAYANA"/>
    <s v="S062"/>
    <s v="SUMATERA"/>
    <x v="71"/>
    <x v="75"/>
    <n v="60000000"/>
    <n v="0"/>
    <n v="60000000"/>
    <n v="2148.1779999999999"/>
    <n v="28332507.182999998"/>
    <n v="1037624"/>
    <n v="13.862"/>
    <n v="23.555"/>
    <n v="6673833.443"/>
    <n v="47.220999999999997"/>
    <n v="3.6619999999999999"/>
    <m/>
    <m/>
    <m/>
    <n v="0"/>
    <n v="0"/>
    <n v="0"/>
    <n v="0"/>
    <n v="0"/>
    <n v="2148.1779999999999"/>
    <n v="28332507.182999998"/>
    <n v="1037624"/>
    <n v="13.862"/>
    <n v="23.555"/>
    <n v="6673833.443"/>
    <n v="47.220999999999997"/>
    <n v="3.6619999999999999"/>
    <s v="'30-03-2020"/>
    <n v="8317200"/>
    <s v="NORMAL"/>
  </r>
  <r>
    <x v="9"/>
    <s v="M8DS063"/>
    <s v="RAMAYANA"/>
    <s v="S063"/>
    <s v="KALIMANTAN"/>
    <x v="72"/>
    <x v="76"/>
    <n v="35000000"/>
    <n v="0"/>
    <n v="35000000"/>
    <n v="1640.258"/>
    <n v="30186124.088"/>
    <n v="221491"/>
    <n v="12.948"/>
    <n v="28.22"/>
    <n v="8518393.9179999996"/>
    <n v="86.245999999999995"/>
    <n v="0.73399999999999999"/>
    <m/>
    <m/>
    <m/>
    <n v="0"/>
    <n v="0"/>
    <n v="0"/>
    <n v="0"/>
    <n v="0"/>
    <n v="1640.258"/>
    <n v="30186124.088"/>
    <n v="221491"/>
    <n v="12.948"/>
    <n v="28.22"/>
    <n v="8518393.9179999996"/>
    <n v="86.245999999999995"/>
    <n v="0.73399999999999999"/>
    <s v="'31-03-2020"/>
    <n v="4531800"/>
    <s v="NORMAL"/>
  </r>
  <r>
    <x v="9"/>
    <s v="M8DS077"/>
    <s v="RAMAYANA"/>
    <s v="S077"/>
    <s v="SUMATERA"/>
    <x v="73"/>
    <x v="77"/>
    <n v="130000000"/>
    <n v="0"/>
    <n v="130000000"/>
    <n v="3103.9850000000001"/>
    <n v="60823181.905000001"/>
    <n v="3478495"/>
    <n v="14.361000000000001"/>
    <n v="24.207000000000001"/>
    <n v="14723408.435000001"/>
    <n v="46.786999999999999"/>
    <n v="5.7190000000000003"/>
    <m/>
    <m/>
    <m/>
    <n v="0"/>
    <n v="0"/>
    <n v="0"/>
    <n v="0"/>
    <n v="0"/>
    <n v="3103.9850000000001"/>
    <n v="60823181.905000001"/>
    <n v="3478495"/>
    <n v="14.361000000000001"/>
    <n v="24.207000000000001"/>
    <n v="14723408.435000001"/>
    <n v="46.786999999999999"/>
    <n v="5.7190000000000003"/>
    <s v="'30-03-2020"/>
    <n v="18669300"/>
    <s v="NORMAL"/>
  </r>
  <r>
    <x v="9"/>
    <s v="M8DS079"/>
    <s v="SPAR"/>
    <s v="S079"/>
    <s v="SULAWESI"/>
    <x v="74"/>
    <x v="78"/>
    <n v="210000000"/>
    <n v="0"/>
    <n v="210000000"/>
    <n v="5792.5730000000003"/>
    <n v="123533300.638"/>
    <n v="838541"/>
    <n v="13.954000000000001"/>
    <n v="36.377000000000002"/>
    <n v="44938020.267999999"/>
    <n v="58.825000000000003"/>
    <n v="0.67900000000000005"/>
    <m/>
    <m/>
    <m/>
    <n v="0"/>
    <n v="0"/>
    <n v="0"/>
    <n v="0"/>
    <n v="0"/>
    <n v="5792.5730000000003"/>
    <n v="123533300.638"/>
    <n v="838541"/>
    <n v="13.954000000000001"/>
    <n v="36.377000000000002"/>
    <n v="44938020.267999999"/>
    <n v="58.825000000000003"/>
    <n v="0.67900000000000005"/>
    <s v="'28-03-2020"/>
    <n v="29303400"/>
    <s v="NORMAL"/>
  </r>
  <r>
    <x v="9"/>
    <s v="M8DS080"/>
    <s v="RAMAYANA"/>
    <s v="S080"/>
    <s v="SUMATERA"/>
    <x v="75"/>
    <x v="79"/>
    <n v="170000000"/>
    <n v="0"/>
    <n v="170000000"/>
    <n v="5228.7690000000002"/>
    <n v="108961571.45"/>
    <n v="762204"/>
    <n v="14.718999999999999"/>
    <n v="33.659999999999997"/>
    <n v="36676655.770000003"/>
    <n v="64.094999999999999"/>
    <n v="0.7"/>
    <m/>
    <m/>
    <m/>
    <n v="0"/>
    <n v="0"/>
    <n v="0"/>
    <n v="0"/>
    <n v="0"/>
    <n v="5228.7690000000002"/>
    <n v="108961571.45"/>
    <n v="762204"/>
    <n v="14.718999999999999"/>
    <n v="33.659999999999997"/>
    <n v="36676655.770000003"/>
    <n v="64.094999999999999"/>
    <n v="0.7"/>
    <s v="'31-03-2020"/>
    <n v="25022300"/>
    <s v="NORMAL"/>
  </r>
  <r>
    <x v="9"/>
    <s v="M8DS081"/>
    <s v="RAMAYANA"/>
    <s v="S081"/>
    <s v="KALIMANTAN"/>
    <x v="76"/>
    <x v="80"/>
    <n v="250000000"/>
    <n v="10000000"/>
    <n v="260000000"/>
    <n v="6103.8159999999998"/>
    <n v="129125673.369"/>
    <n v="759150"/>
    <n v="16.423999999999999"/>
    <n v="-4.1390000000000002"/>
    <n v="-5344517.8509999998"/>
    <n v="51.65"/>
    <n v="0.58799999999999997"/>
    <m/>
    <m/>
    <m/>
    <n v="13.881"/>
    <n v="0"/>
    <n v="0"/>
    <n v="0"/>
    <n v="0"/>
    <n v="6103.8159999999998"/>
    <n v="129125673.369"/>
    <n v="759150"/>
    <n v="16.326000000000001"/>
    <n v="-4.1390000000000002"/>
    <n v="-5344517.8509999998"/>
    <n v="49.664000000000001"/>
    <n v="0.58799999999999997"/>
    <s v="'31-03-2020"/>
    <n v="42447600"/>
    <s v="NORMAL"/>
  </r>
  <r>
    <x v="9"/>
    <s v="M8DS086"/>
    <s v="RAMAYANA"/>
    <s v="S086"/>
    <s v="SUMATERA"/>
    <x v="77"/>
    <x v="81"/>
    <n v="160000000"/>
    <n v="0"/>
    <n v="160000000"/>
    <n v="4639.817"/>
    <n v="91256448.726999998"/>
    <n v="517479"/>
    <n v="14.678000000000001"/>
    <n v="27.745999999999999"/>
    <n v="25320330.107000001"/>
    <n v="57.034999999999997"/>
    <n v="0.56699999999999995"/>
    <m/>
    <m/>
    <m/>
    <n v="0"/>
    <n v="0"/>
    <n v="0"/>
    <n v="0"/>
    <n v="0"/>
    <n v="4639.817"/>
    <n v="91256448.726999998"/>
    <n v="517479"/>
    <n v="14.678000000000001"/>
    <n v="27.745999999999999"/>
    <n v="25320330.107000001"/>
    <n v="57.034999999999997"/>
    <n v="0.56699999999999995"/>
    <s v="'30-03-2020"/>
    <n v="23484800"/>
    <s v="NORMAL"/>
  </r>
  <r>
    <x v="9"/>
    <s v="M8DS088"/>
    <s v="RAMAYANA"/>
    <s v="S088"/>
    <s v="SUMATERA"/>
    <x v="78"/>
    <x v="82"/>
    <n v="50000000"/>
    <n v="0"/>
    <n v="50000000"/>
    <n v="1292.925"/>
    <n v="21174822.728999998"/>
    <n v="293856"/>
    <n v="13.983000000000001"/>
    <n v="-10.201000000000001"/>
    <n v="-2160149.4610000001"/>
    <n v="42.35"/>
    <n v="1.3879999999999999"/>
    <m/>
    <m/>
    <m/>
    <n v="0"/>
    <n v="0"/>
    <n v="0"/>
    <n v="0"/>
    <n v="0"/>
    <n v="1292.925"/>
    <n v="21174822.728999998"/>
    <n v="293856"/>
    <n v="13.983000000000001"/>
    <n v="-10.201000000000001"/>
    <n v="-2160149.4610000001"/>
    <n v="42.35"/>
    <n v="1.3879999999999999"/>
    <s v="'26-03-2020"/>
    <n v="6991500"/>
    <s v="NORMAL"/>
  </r>
  <r>
    <x v="9"/>
    <s v="M8DS089"/>
    <s v="RAMAYANA"/>
    <s v="S089"/>
    <s v="SUMATERA"/>
    <x v="79"/>
    <x v="83"/>
    <n v="73200000"/>
    <n v="0"/>
    <n v="73200000"/>
    <n v="2230.5210000000002"/>
    <n v="37892556.903999999"/>
    <n v="1489563"/>
    <n v="14.933"/>
    <n v="46.624000000000002"/>
    <n v="17667196.294"/>
    <n v="51.765999999999998"/>
    <n v="3.931"/>
    <m/>
    <m/>
    <m/>
    <n v="0"/>
    <n v="0"/>
    <n v="0"/>
    <n v="0"/>
    <n v="0"/>
    <n v="2230.5210000000002"/>
    <n v="37892556.903999999"/>
    <n v="1489563"/>
    <n v="14.933"/>
    <n v="46.624000000000002"/>
    <n v="17667196.294"/>
    <n v="51.765999999999998"/>
    <n v="3.931"/>
    <s v="'30-03-2020"/>
    <n v="10930956"/>
    <s v="NORMAL"/>
  </r>
  <r>
    <x v="9"/>
    <s v="M8DS090"/>
    <s v="RAMAYANA"/>
    <s v="S090"/>
    <s v="SUMATERA"/>
    <x v="80"/>
    <x v="84"/>
    <n v="100000000"/>
    <n v="0"/>
    <n v="100000000"/>
    <n v="1775.258"/>
    <n v="45438366.174000002"/>
    <n v="203402"/>
    <n v="15.269"/>
    <n v="-808.67200000000003"/>
    <n v="-367447482.16600001"/>
    <n v="45.438000000000002"/>
    <n v="0.44800000000000001"/>
    <m/>
    <m/>
    <m/>
    <n v="0"/>
    <n v="0"/>
    <n v="0"/>
    <n v="0"/>
    <n v="0"/>
    <n v="1775.258"/>
    <n v="45438366.174000002"/>
    <n v="203402"/>
    <n v="15.269"/>
    <n v="-808.67200000000003"/>
    <n v="-367447482.16600001"/>
    <n v="45.438000000000002"/>
    <n v="0.44800000000000001"/>
    <s v="'26-03-2020"/>
    <n v="15269000"/>
    <s v="NORMAL"/>
  </r>
  <r>
    <x v="9"/>
    <s v="M8DS101"/>
    <s v="RAMAYANA"/>
    <s v="S101"/>
    <s v="SUMATERA"/>
    <x v="81"/>
    <x v="85"/>
    <n v="170000000"/>
    <n v="0"/>
    <n v="170000000"/>
    <n v="4350.1239999999998"/>
    <n v="86747985.174999997"/>
    <n v="322816"/>
    <n v="12.49"/>
    <n v="-212.80199999999999"/>
    <n v="-184601497.02500001"/>
    <n v="51.027999999999999"/>
    <n v="0.372"/>
    <m/>
    <m/>
    <m/>
    <n v="0"/>
    <n v="0"/>
    <n v="0"/>
    <n v="0"/>
    <n v="0"/>
    <n v="4350.1239999999998"/>
    <n v="86747985.174999997"/>
    <n v="322816"/>
    <n v="12.49"/>
    <n v="-212.80199999999999"/>
    <n v="-184601497.02500001"/>
    <n v="51.027999999999999"/>
    <n v="0.372"/>
    <s v="'31-03-2020"/>
    <n v="21233000"/>
    <s v="NORMAL"/>
  </r>
  <r>
    <x v="9"/>
    <s v="M8DS103"/>
    <s v="RAMAYANA"/>
    <s v="S103"/>
    <s v="PAPUA"/>
    <x v="82"/>
    <x v="86"/>
    <n v="210000000"/>
    <n v="0"/>
    <n v="210000000"/>
    <n v="10395.706"/>
    <n v="140517852.27500001"/>
    <n v="134064"/>
    <n v="17.61"/>
    <n v="32.255000000000003"/>
    <n v="45323332.674999997"/>
    <n v="66.912999999999997"/>
    <n v="9.5000000000000001E-2"/>
    <m/>
    <m/>
    <m/>
    <n v="0"/>
    <n v="0"/>
    <n v="0"/>
    <n v="0"/>
    <n v="0"/>
    <n v="10395.706"/>
    <n v="140517852.27500001"/>
    <n v="134064"/>
    <n v="17.61"/>
    <n v="32.255000000000003"/>
    <n v="45323332.674999997"/>
    <n v="66.912999999999997"/>
    <n v="9.5000000000000001E-2"/>
    <s v="'31-03-2020"/>
    <n v="36981000"/>
    <s v="NORMAL"/>
  </r>
  <r>
    <x v="9"/>
    <e v="#N/A"/>
    <e v="#N/A"/>
    <e v="#N/A"/>
    <e v="#N/A"/>
    <x v="0"/>
    <x v="40"/>
    <n v="3908900000"/>
    <n v="10000000"/>
    <n v="3918900000"/>
    <n v="119334.196"/>
    <n v="2231754825.8959999"/>
    <n v="21714365"/>
    <n v="14.699"/>
    <n v="0.193"/>
    <n v="4306218.0259999996"/>
    <n v="57.094000000000001"/>
    <n v="0.97299999999999998"/>
    <n v="0"/>
    <n v="0"/>
    <n v="0"/>
    <n v="13.881"/>
    <n v="0"/>
    <n v="0"/>
    <n v="0"/>
    <n v="0"/>
    <n v="119334.196"/>
    <n v="2231754825.8959999"/>
    <n v="21714365"/>
    <n v="14.696999999999999"/>
    <n v="0.193"/>
    <n v="4306218.0259999996"/>
    <n v="56.948999999999998"/>
    <n v="0.97299999999999998"/>
    <m/>
    <n v="575960733"/>
    <e v="#N/A"/>
  </r>
  <r>
    <x v="9"/>
    <e v="#N/A"/>
    <e v="#N/A"/>
    <e v="#N/A"/>
    <e v="#N/A"/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n v="0"/>
    <e v="#N/A"/>
  </r>
  <r>
    <x v="1"/>
    <m/>
    <m/>
    <m/>
    <m/>
    <x v="85"/>
    <x v="87"/>
    <n v="17500200000"/>
    <n v="10000000"/>
    <n v="17510200000"/>
    <n v="559026.478999999"/>
    <n v="12198515658.860001"/>
    <n v="110139099"/>
    <n v="13.997999999999999"/>
    <n v="0.48399999999999999"/>
    <n v="59031581.530000001"/>
    <n v="69.704999999999998"/>
    <n v="0.90300000000000002"/>
    <n v="1673"/>
    <n v="13388500"/>
    <n v="0"/>
    <n v="13.881"/>
    <n v="25"/>
    <n v="3347125"/>
    <n v="133.88499999999999"/>
    <n v="0"/>
    <n v="560699.478999999"/>
    <n v="12211904158.860001"/>
    <n v="110139099"/>
    <n v="13.997999999999999"/>
    <n v="0.51100000000000001"/>
    <n v="62378706.530000001"/>
    <n v="69.742000000000004"/>
    <n v="0.90200000000000002"/>
    <m/>
    <m/>
    <m/>
  </r>
  <r>
    <x v="1"/>
    <m/>
    <m/>
    <m/>
    <m/>
    <x v="85"/>
    <x v="88"/>
    <n v="17500200000"/>
    <n v="10000000"/>
    <n v="17510200000"/>
    <n v="559026.47900000005"/>
    <n v="12198515658.860001"/>
    <n v="110139099"/>
    <n v="13.998419865430099"/>
    <n v="0.48392430014323001"/>
    <n v="59031581.530000597"/>
    <n v="69.705007136261301"/>
    <n v="0.90288935211559096"/>
    <n v="1673"/>
    <n v="13388500"/>
    <n v="0"/>
    <n v="13.8808367"/>
    <n v="25"/>
    <n v="3347125"/>
    <n v="133.88499999999999"/>
    <n v="0"/>
    <n v="560699.47900000005"/>
    <n v="12211904158.860001"/>
    <n v="110139099"/>
    <n v="13.9983527141894"/>
    <n v="0.51080245732802898"/>
    <n v="62378706.530000597"/>
    <n v="69.741660054482495"/>
    <n v="0.90189947093624701"/>
    <m/>
    <m/>
    <m/>
  </r>
  <r>
    <x v="1"/>
    <m/>
    <m/>
    <m/>
    <m/>
    <x v="85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8:H748" firstHeaderRow="1" firstDataRow="2" firstDataCol="2" rowPageCount="1" colPageCount="1"/>
  <pivotFields count="44">
    <pivotField axis="axisRow" compact="0" outline="0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 sortType="ascending">
      <items count="133">
        <item x="60"/>
        <item m="1" x="122"/>
        <item x="61"/>
        <item m="1" x="130"/>
        <item x="1"/>
        <item m="1" x="125"/>
        <item x="62"/>
        <item x="63"/>
        <item m="1" x="113"/>
        <item x="2"/>
        <item m="1" x="126"/>
        <item x="3"/>
        <item x="4"/>
        <item x="5"/>
        <item x="6"/>
        <item x="7"/>
        <item x="8"/>
        <item x="9"/>
        <item x="10"/>
        <item m="1" x="89"/>
        <item x="11"/>
        <item x="12"/>
        <item m="1" x="118"/>
        <item x="13"/>
        <item x="14"/>
        <item x="15"/>
        <item x="16"/>
        <item m="1" x="91"/>
        <item x="17"/>
        <item m="1" x="109"/>
        <item x="18"/>
        <item x="19"/>
        <item m="1" x="128"/>
        <item x="20"/>
        <item x="21"/>
        <item x="22"/>
        <item m="1" x="131"/>
        <item m="1" x="129"/>
        <item x="23"/>
        <item m="1" x="120"/>
        <item x="64"/>
        <item x="39"/>
        <item x="24"/>
        <item m="1" x="99"/>
        <item x="65"/>
        <item x="25"/>
        <item m="1" x="119"/>
        <item m="1" x="123"/>
        <item x="66"/>
        <item x="67"/>
        <item m="1" x="92"/>
        <item x="68"/>
        <item m="1" x="103"/>
        <item x="69"/>
        <item x="70"/>
        <item x="40"/>
        <item m="1" x="111"/>
        <item x="71"/>
        <item x="72"/>
        <item x="26"/>
        <item m="1" x="86"/>
        <item x="27"/>
        <item m="1" x="112"/>
        <item m="1" x="97"/>
        <item x="28"/>
        <item m="1" x="107"/>
        <item x="29"/>
        <item m="1" x="101"/>
        <item x="73"/>
        <item m="1" x="106"/>
        <item x="74"/>
        <item m="1" x="98"/>
        <item x="75"/>
        <item x="76"/>
        <item x="41"/>
        <item x="42"/>
        <item m="1" x="121"/>
        <item x="77"/>
        <item x="78"/>
        <item x="79"/>
        <item x="80"/>
        <item x="43"/>
        <item m="1" x="95"/>
        <item x="44"/>
        <item m="1" x="108"/>
        <item x="45"/>
        <item x="81"/>
        <item x="30"/>
        <item x="82"/>
        <item x="31"/>
        <item m="1" x="102"/>
        <item x="46"/>
        <item x="32"/>
        <item m="1" x="117"/>
        <item x="33"/>
        <item x="47"/>
        <item x="34"/>
        <item m="1" x="90"/>
        <item m="1" x="116"/>
        <item x="35"/>
        <item m="1" x="88"/>
        <item x="36"/>
        <item m="1" x="115"/>
        <item x="37"/>
        <item m="1" x="124"/>
        <item x="38"/>
        <item x="48"/>
        <item x="49"/>
        <item m="1" x="96"/>
        <item m="1" x="110"/>
        <item x="50"/>
        <item x="51"/>
        <item m="1" x="127"/>
        <item x="52"/>
        <item m="1" x="105"/>
        <item x="53"/>
        <item x="54"/>
        <item m="1" x="100"/>
        <item x="55"/>
        <item x="56"/>
        <item x="57"/>
        <item m="1" x="94"/>
        <item m="1" x="93"/>
        <item x="58"/>
        <item x="59"/>
        <item m="1" x="87"/>
        <item x="84"/>
        <item m="1" x="114"/>
        <item m="1" x="104"/>
        <item x="83"/>
        <item x="0"/>
        <item x="85"/>
        <item t="default"/>
      </items>
    </pivotField>
    <pivotField axis="axisPage" compact="0" outline="0" multipleItemSelectionAllowed="1" showAll="0">
      <items count="3910">
        <item h="1" x="88"/>
        <item h="1" x="87"/>
        <item h="1" x="40"/>
        <item h="1" x="90"/>
        <item h="1" m="1" x="1598"/>
        <item h="1" x="1"/>
        <item h="1" x="41"/>
        <item h="1" x="63"/>
        <item h="1" x="92"/>
        <item x="64"/>
        <item x="65"/>
        <item m="1" x="1976"/>
        <item x="66"/>
        <item m="1" x="933"/>
        <item x="3"/>
        <item m="1" x="2442"/>
        <item x="4"/>
        <item x="7"/>
        <item x="8"/>
        <item x="9"/>
        <item x="10"/>
        <item x="11"/>
        <item m="1" x="3812"/>
        <item x="12"/>
        <item x="13"/>
        <item m="1" x="1030"/>
        <item x="14"/>
        <item x="15"/>
        <item x="16"/>
        <item x="17"/>
        <item m="1" x="1677"/>
        <item x="19"/>
        <item m="1" x="2282"/>
        <item x="21"/>
        <item x="22"/>
        <item m="1" x="3432"/>
        <item m="1" x="2702"/>
        <item x="24"/>
        <item x="68"/>
        <item x="42"/>
        <item m="1" x="618"/>
        <item x="69"/>
        <item x="26"/>
        <item m="1" x="2743"/>
        <item x="70"/>
        <item x="71"/>
        <item m="1" x="1326"/>
        <item x="72"/>
        <item m="1" x="1287"/>
        <item x="73"/>
        <item x="74"/>
        <item m="1" x="1065"/>
        <item x="75"/>
        <item x="76"/>
        <item x="27"/>
        <item m="1" x="1391"/>
        <item m="1" x="3506"/>
        <item m="1" x="2330"/>
        <item m="1" x="1420"/>
        <item m="1" x="3128"/>
        <item x="77"/>
        <item m="1" x="1334"/>
        <item m="1" x="3827"/>
        <item x="79"/>
        <item x="80"/>
        <item x="44"/>
        <item x="45"/>
        <item m="1" x="2953"/>
        <item x="81"/>
        <item x="82"/>
        <item x="83"/>
        <item x="84"/>
        <item x="46"/>
        <item m="1" x="1457"/>
        <item m="1" x="2757"/>
        <item x="48"/>
        <item x="85"/>
        <item x="31"/>
        <item x="86"/>
        <item m="1" x="1707"/>
        <item x="49"/>
        <item x="33"/>
        <item m="1" x="2968"/>
        <item x="34"/>
        <item x="50"/>
        <item m="1" x="826"/>
        <item m="1" x="469"/>
        <item x="36"/>
        <item x="51"/>
        <item x="52"/>
        <item m="1" x="3408"/>
        <item m="1" x="220"/>
        <item x="53"/>
        <item x="54"/>
        <item m="1" x="1981"/>
        <item m="1" x="736"/>
        <item x="56"/>
        <item x="57"/>
        <item m="1" x="3858"/>
        <item x="58"/>
        <item x="59"/>
        <item m="1" x="2383"/>
        <item m="1" x="1615"/>
        <item x="61"/>
        <item x="62"/>
        <item m="1" x="787"/>
        <item x="6"/>
        <item h="1" x="93"/>
        <item h="1" x="0"/>
        <item m="1" x="1233"/>
        <item h="1" m="1" x="2587"/>
        <item h="1" m="1" x="3003"/>
        <item h="1" m="1" x="3086"/>
        <item h="1" m="1" x="357"/>
        <item h="1" m="1" x="441"/>
        <item h="1" m="1" x="3382"/>
        <item h="1" m="1" x="3485"/>
        <item h="1" m="1" x="2619"/>
        <item h="1" m="1" x="3043"/>
        <item h="1" m="1" x="2326"/>
        <item h="1" m="1" x="1872"/>
        <item h="1" m="1" x="2670"/>
        <item h="1" m="1" x="2741"/>
        <item h="1" m="1" x="1578"/>
        <item h="1" m="1" x="2681"/>
        <item h="1" m="1" x="1912"/>
        <item h="1" m="1" x="2021"/>
        <item h="1" m="1" x="1054"/>
        <item h="1" m="1" x="429"/>
        <item h="1" m="1" x="1424"/>
        <item h="1" m="1" x="533"/>
        <item h="1" m="1" x="3480"/>
        <item h="1" m="1" x="2615"/>
        <item h="1" m="1" x="726"/>
        <item h="1" m="1" x="1715"/>
        <item h="1" m="1" x="3582"/>
        <item h="1" m="1" x="2974"/>
        <item h="1" m="1" x="2132"/>
        <item h="1" m="1" x="1377"/>
        <item h="1" m="1" x="493"/>
        <item h="1" m="1" x="581"/>
        <item h="1" m="1" x="781"/>
        <item h="1" m="1" x="3736"/>
        <item h="1" m="1" x="245"/>
        <item h="1" m="1" x="330"/>
        <item h="1" m="1" x="3255"/>
        <item h="1" m="1" x="2865"/>
        <item h="1" m="1" x="1837"/>
        <item h="1" m="1" x="2882"/>
        <item h="1" m="1" x="2142"/>
        <item h="1" m="1" x="3153"/>
        <item h="1" m="1" x="394"/>
        <item h="1" m="1" x="1454"/>
        <item h="1" m="1" x="1549"/>
        <item h="1" m="1" x="3615"/>
        <item h="1" m="1" x="3018"/>
        <item h="1" m="1" x="3210"/>
        <item h="1" m="1" x="450"/>
        <item h="1" m="1" x="1513"/>
        <item h="1" m="1" x="2620"/>
        <item h="1" m="1" x="2703"/>
        <item h="1" m="1" x="2775"/>
        <item h="1" m="1" x="2628"/>
        <item h="1" m="1" x="2314"/>
        <item h="1" m="1" x="2395"/>
        <item h="1" m="1" x="3431"/>
        <item h="1" m="1" x="2685"/>
        <item h="1" m="1" x="1783"/>
        <item h="1" m="1" x="877"/>
        <item h="1" m="1" x="960"/>
        <item h="1" m="1" x="1036"/>
        <item h="1" m="1" x="3375"/>
        <item h="1" m="1" x="3206"/>
        <item h="1" m="1" x="2459"/>
        <item h="1" m="1" x="2559"/>
        <item h="1" m="1" x="3607"/>
        <item h="1" m="1" x="2723"/>
        <item h="1" m="1" x="2792"/>
        <item h="1" m="1" x="1953"/>
        <item h="1" m="1" x="3116"/>
        <item h="1" m="1" x="1245"/>
        <item h="1" m="1" x="3323"/>
        <item h="1" m="1" x="3604"/>
        <item h="1" m="1" x="745"/>
        <item h="1" m="1" x="3699"/>
        <item h="1" m="1" x="2793"/>
        <item h="1" m="1" x="2078"/>
        <item h="1" m="1" x="2984"/>
        <item h="1" m="1" x="3063"/>
        <item h="1" m="1" x="1987"/>
        <item h="1" m="1" x="2164"/>
        <item h="1" m="1" x="1221"/>
        <item h="1" m="1" x="1312"/>
        <item h="1" m="1" x="1410"/>
        <item h="1" m="1" x="1492"/>
        <item h="1" m="1" x="3149"/>
        <item h="1" m="1" x="1356"/>
        <item h="1" m="1" x="1191"/>
        <item h="1" m="1" x="2304"/>
        <item h="1" m="1" x="2496"/>
        <item h="1" m="1" x="683"/>
        <item h="1" m="1" x="1765"/>
        <item h="1" m="1" x="861"/>
        <item h="1" m="1" x="2954"/>
        <item h="1" m="1" x="1219"/>
        <item h="1" m="1" x="344"/>
        <item h="1" m="1" x="3286"/>
        <item h="1" m="1" x="2423"/>
        <item h="1" m="1" x="1495"/>
        <item h="1" m="1" x="620"/>
        <item h="1" m="1" x="2710"/>
        <item h="1" m="1" x="822"/>
        <item h="1" m="1" x="909"/>
        <item h="1" m="1" x="2038"/>
        <item h="1" m="1" x="3046"/>
        <item h="1" m="1" x="3238"/>
        <item h="1" m="1" x="3333"/>
        <item h="1" m="1" x="3414"/>
        <item h="1" m="1" x="3521"/>
        <item h="1" m="1" x="3004"/>
        <item h="1" m="1" x="1239"/>
        <item h="1" m="1" x="1328"/>
        <item h="1" m="1" x="443"/>
        <item h="1" m="1" x="1509"/>
        <item h="1" m="1" x="1609"/>
        <item h="1" m="1" x="1701"/>
        <item h="1" m="1" x="1940"/>
        <item h="1" m="1" x="1930"/>
        <item h="1" m="1" x="2037"/>
        <item h="1" m="1" x="1844"/>
        <item h="1" m="1" x="1368"/>
        <item h="1" m="1" x="3342"/>
        <item h="1" m="1" x="3416"/>
        <item h="1" m="1" x="669"/>
        <item h="1" m="1" x="1747"/>
        <item h="1" m="1" x="1128"/>
        <item h="1" m="1" x="2160"/>
        <item h="1" m="1" x="2246"/>
        <item h="1" m="1" x="1425"/>
        <item h="1" m="1" x="534"/>
        <item h="1" m="1" x="3482"/>
        <item h="1" m="1" x="720"/>
        <item h="1" m="1" x="3674"/>
        <item h="1" m="1" x="3820"/>
        <item h="1" m="1" x="3900"/>
        <item h="1" m="1" x="1144"/>
        <item h="1" m="1" x="3209"/>
        <item h="1" m="1" x="449"/>
        <item h="1" m="1" x="542"/>
        <item h="1" m="1" x="1618"/>
        <item h="1" m="1" x="1710"/>
        <item h="1" m="1" x="3237"/>
        <item h="1" m="1" x="3434"/>
        <item h="1" m="1" x="3539"/>
        <item h="1" m="1" x="3637"/>
        <item h="1" m="1" x="3723"/>
        <item h="1" m="1" x="2830"/>
        <item h="1" m="1" x="3884"/>
        <item h="1" m="1" x="3092"/>
        <item h="1" m="1" x="825"/>
        <item h="1" m="1" x="1934"/>
        <item h="1" m="1" x="2040"/>
        <item h="1" m="1" x="3047"/>
        <item h="1" m="1" x="3211"/>
        <item h="1" m="1" x="451"/>
        <item h="1" m="1" x="1514"/>
        <item h="1" m="1" x="2621"/>
        <item h="1" m="1" x="197"/>
        <item h="1" m="1" x="2263"/>
        <item h="1" m="1" x="434"/>
        <item h="1" m="1" x="1501"/>
        <item h="1" m="1" x="362"/>
        <item h="1" m="1" x="3405"/>
        <item h="1" m="1" x="659"/>
        <item h="1" m="1" x="2719"/>
        <item h="1" m="1" x="1697"/>
        <item h="1" m="1" x="1807"/>
        <item h="1" m="1" x="982"/>
        <item h="1" m="1" x="110"/>
        <item h="1" m="1" x="207"/>
        <item h="1" m="1" x="3133"/>
        <item h="1" m="1" x="3219"/>
        <item h="1" m="1" x="3316"/>
        <item h="1" m="1" x="2697"/>
        <item h="1" m="1" x="2593"/>
        <item h="1" m="1" x="3430"/>
        <item h="1" m="1" x="2684"/>
        <item h="1" m="1" x="1782"/>
        <item h="1" m="1" x="3743"/>
        <item h="1" m="1" x="882"/>
        <item h="1" m="1" x="3821"/>
        <item h="1" m="1" x="2951"/>
        <item h="1" m="1" x="1169"/>
        <item h="1" m="1" x="2486"/>
        <item h="1" m="1" x="590"/>
        <item h="1" m="1" x="681"/>
        <item h="1" m="1" x="1764"/>
        <item h="1" m="1" x="1871"/>
        <item h="1" m="1" x="1985"/>
        <item h="1" m="1" x="1137"/>
        <item h="1" m="1" x="1218"/>
        <item h="1" m="1" x="3714"/>
        <item h="1" m="1" x="3793"/>
        <item h="1" m="1" x="2915"/>
        <item h="1" m="1" x="150"/>
        <item h="1" m="1" x="3180"/>
        <item h="1" m="1" x="3270"/>
        <item h="1" m="1" x="2415"/>
        <item h="1" m="1" x="1488"/>
        <item h="1" m="1" x="1046"/>
        <item h="1" m="1" x="3021"/>
        <item h="1" m="1" x="3288"/>
        <item h="1" m="1" x="3291"/>
        <item h="1" m="1" x="2707"/>
        <item h="1" m="1" x="2029"/>
        <item h="1" m="1" x="1163"/>
        <item h="1" m="1" x="2465"/>
        <item h="1" m="1" x="549"/>
        <item h="1" m="1" x="3495"/>
        <item h="1" m="1" x="3683"/>
        <item h="1" m="1" x="3763"/>
        <item h="1" m="1" x="3840"/>
        <item h="1" m="1" x="97"/>
        <item h="1" m="1" x="3036"/>
        <item h="1" m="1" x="2187"/>
        <item h="1" m="1" x="1468"/>
        <item h="1" m="1" x="1561"/>
        <item h="1" m="1" x="1390"/>
        <item h="1" m="1" x="1592"/>
        <item h="1" m="1" x="1688"/>
        <item h="1" m="1" x="2761"/>
        <item h="1" m="1" x="2856"/>
        <item h="1" m="1" x="2947"/>
        <item h="1" m="1" x="1280"/>
        <item h="1" m="1" x="2385"/>
        <item h="1" m="1" x="2473"/>
        <item h="1" m="1" x="1293"/>
        <item h="1" m="1" x="1385"/>
        <item h="1" m="1" x="1881"/>
        <item h="1" m="1" x="1991"/>
        <item h="1" m="1" x="1021"/>
        <item h="1" m="1" x="1520"/>
        <item h="1" m="1" x="1526"/>
        <item h="1" m="1" x="1745"/>
        <item h="1" m="1" x="2799"/>
        <item h="1" m="1" x="1967"/>
        <item h="1" m="1" x="2064"/>
        <item h="1" m="1" x="2071"/>
        <item h="1" m="1" x="592"/>
        <item h="1" m="1" x="2778"/>
        <item h="1" m="1" x="3689"/>
        <item h="1" m="1" x="906"/>
        <item h="1" m="1" x="2966"/>
        <item h="1" m="1" x="3042"/>
        <item h="1" m="1" x="2300"/>
        <item h="1" m="1" x="2380"/>
        <item h="1" m="1" x="2464"/>
        <item h="1" m="1" x="2834"/>
        <item h="1" m="1" x="3886"/>
        <item h="1" m="1" x="162"/>
        <item h="1" m="1" x="241"/>
        <item h="1" m="1" x="328"/>
        <item h="1" m="1" x="409"/>
        <item h="1" m="1" x="1499"/>
        <item h="1" m="1" x="876"/>
        <item h="1" m="1" x="1789"/>
        <item h="1" m="1" x="1903"/>
        <item h="1" m="1" x="721"/>
        <item h="1" m="1" x="1935"/>
        <item h="1" m="1" x="2041"/>
        <item h="1" m="1" x="3048"/>
        <item h="1" m="1" x="298"/>
        <item h="1" m="1" x="371"/>
        <item h="1" m="1" x="665"/>
        <item h="1" m="1" x="2575"/>
        <item h="1" m="1" x="3787"/>
        <item h="1" m="1" x="851"/>
        <item h="1" m="1" x="251"/>
        <item h="1" m="1" x="2406"/>
        <item h="1" m="1" x="3450"/>
        <item h="1" m="1" x="2860"/>
        <item h="1" m="1" x="3893"/>
        <item h="1" m="1" x="416"/>
        <item h="1" m="1" x="3665"/>
        <item h="1" m="1" x="3825"/>
        <item h="1" m="1" x="1149"/>
        <item h="1" m="1" x="2112"/>
        <item h="1" m="1" x="462"/>
        <item h="1" m="1" x="1626"/>
        <item h="1" m="1" x="1746"/>
        <item h="1" m="1" x="3866"/>
        <item h="1" m="1" x="327"/>
        <item h="1" m="1" x="3349"/>
        <item h="1" m="1" x="600"/>
        <item h="1" m="1" x="3748"/>
        <item h="1" m="1" x="183"/>
        <item h="1" m="1" x="3101"/>
        <item h="1" m="1" x="2550"/>
        <item h="1" m="1" x="1832"/>
        <item h="1" m="1" x="853"/>
        <item h="1" m="1" x="146"/>
        <item h="1" m="1" x="2305"/>
        <item h="1" m="1" x="687"/>
        <item h="1" m="1" x="1577"/>
        <item h="1" m="1" x="870"/>
        <item h="1" m="1" x="3512"/>
        <item h="1" m="1" x="2476"/>
        <item h="1" m="1" x="1860"/>
        <item h="1" m="1" x="168"/>
        <item h="1" m="1" x="2325"/>
        <item h="1" m="1" x="3441"/>
        <item h="1" m="1" x="2854"/>
        <item h="1" m="1" x="3750"/>
        <item h="1" m="1" x="3346"/>
        <item h="1" m="1" x="2751"/>
        <item h="1" m="1" x="3737"/>
        <item h="1" m="1" x="1893"/>
        <item h="1" m="1" x="3175"/>
        <item h="1" m="1" x="2327"/>
        <item h="1" m="1" x="1500"/>
        <item h="1" m="1" x="1600"/>
        <item h="1" m="1" x="2022"/>
        <item h="1" m="1" x="433"/>
        <item h="1" m="1" x="1694"/>
        <item h="1" m="1" x="3202"/>
        <item h="1" m="1" x="835"/>
        <item h="1" m="1" x="2297"/>
        <item h="1" m="1" x="1566"/>
        <item h="1" m="1" x="3803"/>
        <item h="1" m="1" x="1399"/>
        <item h="1" m="1" x="2015"/>
        <item h="1" m="1" x="1522"/>
        <item h="1" m="1" x="2138"/>
        <item h="1" m="1" x="1371"/>
        <item h="1" m="1" x="2131"/>
        <item h="1" m="1" x="3535"/>
        <item h="1" m="1" x="2343"/>
        <item h="1" m="1" x="2791"/>
        <item h="1" m="1" x="3417"/>
        <item h="1" m="1" x="1025"/>
        <item h="1" m="1" x="3445"/>
        <item h="1" m="1" x="1257"/>
        <item h="1" m="1" x="1970"/>
        <item h="1" m="1" x="953"/>
        <item h="1" m="1" x="1039"/>
        <item h="1" m="1" x="1800"/>
        <item h="1" m="1" x="2011"/>
        <item h="1" m="1" x="2279"/>
        <item h="1" m="1" x="3135"/>
        <item h="1" m="1" x="2373"/>
        <item h="1" m="1" x="2553"/>
        <item h="1" m="1" x="2812"/>
        <item h="1" m="1" x="138"/>
        <item h="1" m="1" x="2609"/>
        <item h="1" m="1" x="1905"/>
        <item h="1" m="1" x="1814"/>
        <item h="1" m="1" x="3052"/>
        <item h="1" m="1" x="2368"/>
        <item h="1" m="1" x="1625"/>
        <item h="1" m="1" x="1538"/>
        <item h="1" m="1" x="2813"/>
        <item h="1" m="1" x="1166"/>
        <item h="1" m="1" x="446"/>
        <item h="1" m="1" x="370"/>
        <item h="1" m="1" x="2618"/>
        <item h="1" m="1" x="900"/>
        <item h="1" m="1" x="95"/>
        <item h="1" m="1" x="1348"/>
        <item h="1" m="1" x="3497"/>
        <item h="1" m="1" x="2410"/>
        <item h="1" m="1" x="1669"/>
        <item h="1" m="1" x="943"/>
        <item h="1" m="1" x="268"/>
        <item h="1" m="1" x="3361"/>
        <item h="1" m="1" x="2351"/>
        <item h="1" m="1" x="2627"/>
        <item h="1" m="1" x="2964"/>
        <item h="1" m="1" x="1463"/>
        <item h="1" m="1" x="2600"/>
        <item h="1" m="1" x="2658"/>
        <item h="1" m="1" x="2661"/>
        <item h="1" m="1" x="2814"/>
        <item h="1" m="1" x="141"/>
        <item h="1" m="1" x="3262"/>
        <item h="1" m="1" x="3447"/>
        <item h="1" m="1" x="773"/>
        <item h="1" m="1" x="587"/>
        <item h="1" m="1" x="3632"/>
        <item h="1" m="1" x="2989"/>
        <item h="1" m="1" x="2335"/>
        <item h="1" m="1" x="2256"/>
        <item h="1" m="1" x="2425"/>
        <item h="1" m="1" x="1717"/>
        <item h="1" m="1" x="1922"/>
        <item h="1" m="1" x="2212"/>
        <item h="1" m="1" x="487"/>
        <item h="1" m="1" x="666"/>
        <item h="1" m="1" x="1952"/>
        <item h="1" m="1" x="2058"/>
        <item h="1" m="1" x="1188"/>
        <item h="1" m="1" x="504"/>
        <item h="1" m="1" x="1662"/>
        <item h="1" m="1" x="2261"/>
        <item h="1" m="1" x="2547"/>
        <item h="1" m="1" x="557"/>
        <item h="1" m="1" x="3692"/>
        <item h="1" m="1" x="1101"/>
        <item h="1" m="1" x="1010"/>
        <item h="1" m="1" x="324"/>
        <item h="1" m="1" x="3419"/>
        <item h="1" m="1" x="572"/>
        <item h="1" m="1" x="2595"/>
        <item h="1" m="1" x="2843"/>
        <item h="1" m="1" x="1892"/>
        <item h="1" m="1" x="1133"/>
        <item h="1" m="1" x="2433"/>
        <item h="1" m="1" x="445"/>
        <item h="1" m="1" x="3576"/>
        <item h="1" m="1" x="1567"/>
        <item h="1" m="1" x="855"/>
        <item h="1" m="1" x="1773"/>
        <item h="1" m="1" x="1141"/>
        <item h="1" m="1" x="3281"/>
        <item h="1" m="1" x="1583"/>
        <item h="1" m="1" x="2518"/>
        <item h="1" m="1" x="872"/>
        <item h="1" m="1" x="1606"/>
        <item h="1" m="1" x="1809"/>
        <item h="1" m="1" x="2123"/>
        <item h="1" m="1" x="369"/>
        <item h="1" m="1" x="1521"/>
        <item h="1" m="1" x="1854"/>
        <item h="1" m="1" x="121"/>
        <item h="1" m="1" x="3148"/>
        <item h="1" m="1" x="1319"/>
        <item h="1" m="1" x="2266"/>
        <item h="1" m="1" x="1630"/>
        <item h="1" m="1" x="905"/>
        <item h="1" m="1" x="1070"/>
        <item h="1" m="1" x="3855"/>
        <item h="1" m="1" x="3156"/>
        <item h="1" m="1" x="491"/>
        <item h="1" m="1" x="316"/>
        <item h="1" m="1" x="1569"/>
        <item h="1" m="1" x="1485"/>
        <item h="1" m="1" x="3645"/>
        <item h="1" m="1" x="2106"/>
        <item h="1" m="1" x="1313"/>
        <item h="1" m="1" x="2260"/>
        <item h="1" m="1" x="528"/>
        <item h="1" m="1" x="3784"/>
        <item h="1" m="1" x="216"/>
        <item h="1" m="1" x="3425"/>
        <item h="1" m="1" x="1477"/>
        <item h="1" m="1" x="142"/>
        <item h="1" m="1" x="3241"/>
        <item h="1" m="1" x="3164"/>
        <item h="1" m="1" x="2482"/>
        <item h="1" m="1" x="3296"/>
        <item h="1" m="1" x="1831"/>
        <item h="1" m="1" x="3693"/>
        <item h="1" m="1" x="108"/>
        <item h="1" m="1" x="3330"/>
        <item h="1" m="1" x="401"/>
        <item h="1" m="1" x="2570"/>
        <item h="1" m="1" x="1857"/>
        <item h="1" m="1" x="2801"/>
        <item h="1" m="1" x="1095"/>
        <item h="1" m="1" x="3235"/>
        <item h="1" m="1" x="2665"/>
        <item h="1" m="1" x="3541"/>
        <item h="1" m="1" x="1874"/>
        <item h="1" m="1" x="1047"/>
        <item h="1" m="1" x="3193"/>
        <item h="1" m="1" x="2257"/>
        <item h="1" m="1" x="525"/>
        <item h="1" m="1" x="1718"/>
        <item h="1" m="1" x="2182"/>
        <item h="1" m="1" x="3038"/>
        <item h="1" m="1" x="2555"/>
        <item h="1" m="1" x="3695"/>
        <item h="1" m="1" x="985"/>
        <item h="1" m="1" x="3509"/>
        <item h="1" m="1" x="1842"/>
        <item h="1" m="1" x="2146"/>
        <item h="1" m="1" x="402"/>
        <item h="1" m="1" x="573"/>
        <item h="1" m="1" x="3731"/>
        <item h="1" m="1" x="1022"/>
        <item h="1" m="1" x="3814"/>
        <item h="1" m="1" x="798"/>
        <item h="1" m="1" x="103"/>
        <item h="1" m="1" x="1251"/>
        <item h="1" m="1" x="546"/>
        <item h="1" m="1" x="755"/>
        <item h="1" m="1" x="2802"/>
        <item h="1" m="1" x="217"/>
        <item h="1" m="1" x="1471"/>
        <item h="1" m="1" x="3150"/>
        <item h="1" m="1" x="505"/>
        <item h="1" m="1" x="3633"/>
        <item h="1" m="1" x="939"/>
        <item h="1" m="1" x="1215"/>
        <item h="1" m="1" x="1585"/>
        <item h="1" m="1" x="2458"/>
        <item h="1" m="1" x="3696"/>
        <item h="1" m="1" x="3469"/>
        <item h="1" m="1" x="3739"/>
        <item h="1" m="1" x="1031"/>
        <item h="1" m="1" x="1035"/>
        <item h="1" m="1" x="2331"/>
        <item h="1" m="1" x="1572"/>
        <item h="1" m="1" x="2509"/>
        <item h="1" m="1" x="1910"/>
        <item h="1" m="1" x="3744"/>
        <item h="1" m="1" x="766"/>
        <item h="1" m="1" x="1007"/>
        <item h="1" m="1" x="338"/>
        <item h="1" m="1" x="1484"/>
        <item h="1" m="1" x="772"/>
        <item h="1" m="1" x="1810"/>
        <item h="1" m="1" x="1049"/>
        <item h="1" m="1" x="690"/>
        <item h="1" m="1" x="1880"/>
        <item h="1" m="1" x="2174"/>
        <item h="1" m="1" x="3289"/>
        <item h="1" m="1" x="1591"/>
        <item h="1" m="1" x="1918"/>
        <item h="1" m="1" x="199"/>
        <item h="1" m="1" x="1067"/>
        <item h="1" m="1" x="2281"/>
        <item h="1" m="1" x="2451"/>
        <item h="1" m="1" x="2973"/>
        <item h="1" m="1" x="1960"/>
        <item h="1" m="1" x="2136"/>
        <item h="1" m="1" x="1653"/>
        <item h="1" m="1" x="1865"/>
        <item h="1" m="1" x="1766"/>
        <item h="1" m="1" x="3410"/>
        <item h="1" m="1" x="1740"/>
        <item h="1" m="1" x="2990"/>
        <item h="1" m="1" x="3165"/>
        <item h="1" m="1" x="1469"/>
        <item h="1" m="1" x="3732"/>
        <item h="1" m="1" x="2686"/>
        <item h="1" m="1" x="3815"/>
        <item h="1" m="1" x="1184"/>
        <item h="1" m="1" x="387"/>
        <item h="1" m="1" x="680"/>
        <item h="1" m="1" x="1870"/>
        <item h="1" m="1" x="3882"/>
        <item h="1" m="1" x="1311"/>
        <item h="1" m="1" x="2507"/>
        <item h="1" m="1" x="2602"/>
        <item h="1" m="1" x="1590"/>
        <item h="1" m="1" x="3833"/>
        <item h="1" m="1" x="1159"/>
        <item h="1" m="1" x="2355"/>
        <item h="1" m="1" x="3600"/>
        <item h="1" m="1" x="3768"/>
        <item h="1" m="1" x="2122"/>
        <item h="1" m="1" x="2474"/>
        <item h="1" m="1" x="799"/>
        <item h="1" m="1" x="2121"/>
        <item h="1" m="1" x="2283"/>
        <item h="1" m="1" x="3397"/>
        <item h="1" m="1" x="2727"/>
        <item h="1" m="1" x="2662"/>
        <item h="1" m="1" x="930"/>
        <item h="1" m="1" x="2207"/>
        <item h="1" m="1" x="1089"/>
        <item h="1" m="1" x="3224"/>
        <item h="1" m="1" x="1856"/>
        <item h="1" m="1" x="1972"/>
        <item h="1" m="1" x="249"/>
        <item h="1" m="1" x="2405"/>
        <item h="1" m="1" x="3543"/>
        <item h="1" m="1" x="965"/>
        <item h="1" m="1" x="2795"/>
        <item h="1" m="1" x="2059"/>
        <item h="1" m="1" x="1268"/>
        <item h="1" m="1" x="1532"/>
        <item h="1" m="1" x="1833"/>
        <item h="1" m="1" x="1732"/>
        <item h="1" m="1" x="3856"/>
        <item h="1" m="1" x="322"/>
        <item h="1" m="1" x="808"/>
        <item h="1" m="1" x="3706"/>
        <item h="1" m="1" x="996"/>
        <item h="1" m="1" x="3146"/>
        <item h="1" m="1" x="584"/>
        <item h="1" m="1" x="767"/>
        <item h="1" m="1" x="1984"/>
        <item h="1" m="1" x="259"/>
        <item h="1" m="1" x="3319"/>
        <item h="1" m="1" x="677"/>
        <item h="1" m="1" x="1866"/>
        <item h="1" m="1" x="143"/>
        <item h="1" m="1" x="414"/>
        <item h="1" m="1" x="1571"/>
        <item h="1" m="1" x="862"/>
        <item h="1" m="1" x="3647"/>
        <item h="1" m="1" x="1649"/>
        <item h="1" m="1" x="944"/>
        <item h="1" m="1" x="2154"/>
        <item h="1" m="1" x="2318"/>
        <item h="1" m="1" x="1595"/>
        <item h="1" m="1" x="1506"/>
        <item h="1" m="1" x="2696"/>
        <item h="1" m="1" x="3828"/>
        <item h="1" m="1" x="1262"/>
        <item h="1" m="1" x="552"/>
        <item h="1" m="1" x="3783"/>
        <item h="1" m="1" x="126"/>
        <item h="1" m="1" x="1005"/>
        <item h="1" m="1" x="411"/>
        <item h="1" m="1" x="596"/>
        <item h="1" m="1" x="3722"/>
        <item h="1" m="1" x="651"/>
        <item h="1" m="1" x="2605"/>
        <item h="1" m="1" x="904"/>
        <item h="1" m="1" x="3769"/>
        <item h="1" m="1" x="3044"/>
        <item h="1" m="1" x="1325"/>
        <item h="1" m="1" x="2270"/>
        <item h="1" m="1" x="537"/>
        <item h="1" m="1" x="1731"/>
        <item h="1" m="1" x="2090"/>
        <item h="1" m="1" x="1318"/>
        <item h="1" m="1" x="2265"/>
        <item h="1" m="1" x="1503"/>
        <item h="1" m="1" x="797"/>
        <item h="1" m="1" x="2120"/>
        <item h="1" m="1" x="2047"/>
        <item h="1" m="1" x="302"/>
        <item h="1" m="1" x="2780"/>
        <item h="1" m="1" x="2718"/>
        <item h="1" m="1" x="3848"/>
        <item h="1" m="1" x="2463"/>
        <item h="1" m="1" x="3612"/>
        <item h="1" m="1" x="2921"/>
        <item h="1" m="1" x="3074"/>
        <item h="1" m="1" x="2091"/>
        <item h="1" m="1" x="1033"/>
        <item h="1" m="1" x="2162"/>
        <item h="1" m="1" x="3184"/>
        <item h="1" m="1" x="418"/>
        <item h="1" m="1" x="1486"/>
        <item h="1" m="1" x="714"/>
        <item h="1" m="1" x="3392"/>
        <item h="1" m="1" x="3492"/>
        <item h="1" m="1" x="3775"/>
        <item h="1" m="1" x="1088"/>
        <item h="1" m="1" x="2293"/>
        <item h="1" m="1" x="1555"/>
        <item h="1" m="1" x="1756"/>
        <item h="1" m="1" x="1982"/>
        <item h="1" m="1" x="2498"/>
        <item h="1" m="1" x="2672"/>
        <item h="1" m="1" x="2113"/>
        <item h="1" m="1" x="354"/>
        <item h="1" m="1" x="2549"/>
        <item h="1" m="1" x="2881"/>
        <item h="1" m="1" x="314"/>
        <item h="1" m="1" x="1451"/>
        <item h="1" m="1" x="1645"/>
        <item h="1" m="1" x="574"/>
        <item h="1" m="1" x="2708"/>
        <item h="1" m="1" x="2781"/>
        <item h="1" m="1" x="3767"/>
        <item h="1" m="1" x="127"/>
        <item h="1" m="1" x="1187"/>
        <item h="1" m="1" x="1273"/>
        <item h="1" m="1" x="1366"/>
        <item h="1" m="1" x="2831"/>
        <item h="1" m="1" x="3401"/>
        <item h="1" m="1" x="479"/>
        <item h="1" m="1" x="1643"/>
        <item h="1" m="1" x="2918"/>
        <item h="1" m="1" x="1195"/>
        <item h="1" m="1" x="1376"/>
        <item h="1" m="1" x="2678"/>
        <item h="1" m="1" x="950"/>
        <item h="1" m="1" x="544"/>
        <item h="1" m="1" x="3773"/>
        <item h="1" m="1" x="208"/>
        <item h="1" m="1" x="1090"/>
        <item h="1" m="1" x="1378"/>
        <item h="1" m="1" x="3528"/>
        <item h="1" m="1" x="2811"/>
        <item h="1" m="1" x="246"/>
        <item h="1" m="1" x="920"/>
        <item h="1" m="1" x="1861"/>
        <item h="1" m="1" x="130"/>
        <item h="1" m="1" x="1389"/>
        <item h="1" m="1" x="2583"/>
        <item h="1" m="1" x="3721"/>
        <item h="1" m="1" x="2988"/>
        <item h="1" m="1" x="2223"/>
        <item h="1" m="1" x="3851"/>
        <item h="1" m="1" x="1179"/>
        <item h="1" m="1" x="3312"/>
        <item h="1" m="1" x="3229"/>
        <item h="1" m="1" x="846"/>
        <item h="1" m="1" x="3874"/>
        <item h="1" m="1" x="335"/>
        <item h="1" m="1" x="1481"/>
        <item h="1" m="1" x="2273"/>
        <item h="1" m="1" x="1343"/>
        <item h="1" m="1" x="3493"/>
        <item h="1" m="1" x="1955"/>
        <item h="1" m="1" x="1181"/>
        <item h="1" m="1" x="3058"/>
        <item h="1" m="1" x="2484"/>
        <item h="1" m="1" x="506"/>
        <item h="1" m="1" x="672"/>
        <item h="1" m="1" x="3885"/>
        <item h="1" m="1" x="958"/>
        <item h="1" m="1" x="1129"/>
        <item h="1" m="1" x="2430"/>
        <item h="1" m="1" x="708"/>
        <item h="1" m="1" x="3816"/>
        <item h="1" m="1" x="1167"/>
        <item h="1" m="1" x="804"/>
        <item h="1" m="1" x="113"/>
        <item h="1" m="1" x="995"/>
        <item h="1" m="1" x="310"/>
        <item h="1" m="1" x="1556"/>
        <item h="1" m="1" x="844"/>
        <item h="1" m="1" x="1761"/>
        <item h="1" m="1" x="1008"/>
        <item h="1" m="1" x="393"/>
        <item h="1" m="1" x="992"/>
        <item h="1" m="1" x="2203"/>
        <item h="1" m="1" x="586"/>
        <item h="1" m="1" x="3200"/>
        <item h="1" m="1" x="1317"/>
        <item h="1" m="1" x="1927"/>
        <item h="1" m="1" x="204"/>
        <item h="1" m="1" x="1428"/>
        <item h="1" m="1" x="2267"/>
        <item h="1" m="1" x="1504"/>
        <item h="1" m="1" x="452"/>
        <item h="1" m="1" x="3774"/>
        <item h="1" m="1" x="667"/>
        <item h="1" m="1" x="583"/>
        <item h="1" m="1" x="2733"/>
        <item h="1" m="1" x="2066"/>
        <item h="1" m="1" x="256"/>
        <item h="1" m="1" x="1143"/>
        <item h="1" m="1" x="3284"/>
        <item h="1" m="1" x="2597"/>
        <item h="1" m="1" x="1821"/>
        <item h="1" m="1" x="2962"/>
        <item h="1" m="1" x="2268"/>
        <item h="1" m="1" x="1531"/>
        <item h="1" m="1" x="3643"/>
        <item h="1" m="1" x="966"/>
        <item h="1" m="1" x="269"/>
        <item h="1" m="1" x="3105"/>
        <item h="1" m="1" x="1415"/>
        <item h="1" m="1" x="2714"/>
        <item h="1" m="1" x="2969"/>
        <item h="1" m="1" x="1362"/>
        <item h="1" m="1" x="1102"/>
        <item h="1" m="1" x="3185"/>
        <item h="1" m="1" x="3359"/>
        <item h="1" m="1" x="697"/>
        <item h="1" m="1" x="2020"/>
        <item h="1" m="1" x="1230"/>
        <item h="1" m="1" x="1161"/>
        <item h="1" m="1" x="1525"/>
        <item h="1" m="1" x="3220"/>
        <item h="1" m="1" x="1295"/>
        <item h="1" m="1" x="1980"/>
        <item h="1" m="1" x="252"/>
        <item h="1" m="1" x="2409"/>
        <item h="1" m="1" x="2340"/>
        <item h="1" m="1" x="3578"/>
        <item h="1" m="1" x="1914"/>
        <item h="1" m="1" x="3448"/>
        <item h="1" m="1" x="2950"/>
        <item h="1" m="1" x="2255"/>
        <item h="1" m="1" x="3109"/>
        <item h="1" m="1" x="432"/>
        <item h="1" m="1" x="2874"/>
        <item h="1" m="1" x="3033"/>
        <item h="1" m="1" x="3376"/>
        <item h="1" m="1" x="2107"/>
        <item h="1" m="1" x="1152"/>
        <item h="1" m="1" x="278"/>
        <item h="1" m="1" x="458"/>
        <item h="1" m="1" x="2542"/>
        <item h="1" m="1" x="2626"/>
        <item h="1" m="1" x="3684"/>
        <item h="1" m="1" x="3765"/>
        <item h="1" m="1" x="3619"/>
        <item h="1" m="1" x="926"/>
        <item h="1" m="1" x="3716"/>
        <item h="1" m="1" x="386"/>
        <item h="1" m="1" x="560"/>
        <item h="1" m="1" x="1733"/>
        <item h="1" m="1" x="3879"/>
        <item h="1" m="1" x="3073"/>
        <item h="1" m="1" x="178"/>
        <item h="1" m="1" x="627"/>
        <item h="1" m="1" x="1802"/>
        <item h="1" m="1" x="1072"/>
        <item h="1" m="1" x="989"/>
        <item h="1" m="1" x="461"/>
        <item h="1" m="1" x="3620"/>
        <item h="1" m="1" x="843"/>
        <item h="1" m="1" x="551"/>
        <item h="1" m="1" x="1724"/>
        <item h="1" m="1" x="3039"/>
        <item h="1" m="1" x="2143"/>
        <item h="1" m="1" x="396"/>
        <item h="1" m="1" x="3518"/>
        <item h="1" m="1" x="1847"/>
        <item h="1" m="1" x="1091"/>
        <item h="1" m="1" x="670"/>
        <item h="1" m="1" x="1990"/>
        <item h="1" m="1" x="3250"/>
        <item h="1" m="1" x="2608"/>
        <item h="1" m="1" x="963"/>
        <item h="1" m="1" x="2166"/>
        <item h="1" m="1" x="1174"/>
        <item h="1" m="1" x="2616"/>
        <item h="1" m="1" x="1365"/>
        <item h="1" m="1" x="1659"/>
        <item h="1" m="1" x="3797"/>
        <item h="1" m="1" x="154"/>
        <item h="1" m="1" x="158"/>
        <item h="1" m="1" x="3248"/>
        <item h="1" m="1" x="1751"/>
        <item h="1" m="1" x="2852"/>
        <item h="1" m="1" x="439"/>
        <item h="1" m="1" x="1889"/>
        <item h="1" m="1" x="2533"/>
        <item h="1" m="1" x="908"/>
        <item h="1" m="1" x="1172"/>
        <item h="1" m="1" x="3218"/>
        <item h="1" m="1" x="664"/>
        <item h="1" m="1" x="575"/>
        <item h="1" m="1" x="3711"/>
        <item x="5"/>
        <item h="1" m="1" x="979"/>
        <item h="1" m="1" x="1897"/>
        <item h="1" m="1" x="1942"/>
        <item h="1" m="1" x="2303"/>
        <item h="1" m="1" x="2466"/>
        <item h="1" m="1" x="754"/>
        <item h="1" m="1" x="1652"/>
        <item h="1" m="1" x="2232"/>
        <item h="1" m="1" x="1301"/>
        <item h="1" m="1" x="3500"/>
        <item h="1" m="1" x="2787"/>
        <item h="1" m="1" x="1189"/>
        <item h="1" m="1" x="1109"/>
        <item h="1" m="1" x="2309"/>
        <item h="1" m="1" x="3728"/>
        <item h="1" m="1" x="780"/>
        <item h="1" m="1" x="3890"/>
        <item h="1" m="1" x="1878"/>
        <item h="1" m="1" x="1779"/>
        <item h="1" m="1" x="2866"/>
        <item h="1" m="1" x="1794"/>
        <item h="1" m="1" x="1249"/>
        <item h="1" m="1" x="2196"/>
        <item h="1" m="1" x="1434"/>
        <item h="1" m="1" x="1743"/>
        <item h="1" m="1" x="2582"/>
        <item h="1" m="1" x="2821"/>
        <item h="1" m="1" x="2145"/>
        <item h="1" m="1" x="2168"/>
        <item h="1" m="1" x="2417"/>
        <item h="1" m="1" x="1678"/>
        <item h="1" m="1" x="2603"/>
        <item h="1" m="1" x="2024"/>
        <item h="1" m="1" x="2359"/>
        <item h="1" m="1" x="1639"/>
        <item h="1" m="1" x="2220"/>
        <item h="1" m="1" x="3347"/>
        <item h="1" m="1" x="2752"/>
        <item h="1" m="1" x="165"/>
        <item h="1" m="1" x="3000"/>
        <item h="1" m="1" x="2328"/>
        <item h="1" m="1" x="1553"/>
        <item h="1" m="1" x="3806"/>
        <item h="1" m="1" x="1885"/>
        <item h="1" m="1" x="3079"/>
        <item h="1" m="1" x="1134"/>
        <item h="1" m="1" x="3374"/>
        <item h="1" m="1" x="1695"/>
        <item h="1" m="1" x="2863"/>
        <item h="1" m="1" x="2885"/>
        <item h="1" m="1" x="1949"/>
        <item h="1" m="1" x="232"/>
        <item h="1" m="1" x="1554"/>
        <item h="1" m="1" x="3734"/>
        <item h="1" m="1" x="166"/>
        <item h="1" m="1" x="2096"/>
        <item h="1" m="1" x="2329"/>
        <item h="1" m="1" x="3762"/>
        <item h="1" m="1" x="1827"/>
        <item h="1" m="1" x="2119"/>
        <item h="1" m="1" x="3204"/>
        <item h="1" m="1" x="563"/>
        <item h="1" m="1" x="3613"/>
        <item h="1" m="1" x="3779"/>
        <item h="1" m="1" x="234"/>
        <item h="1" m="1" x="1150"/>
        <item h="1" m="1" x="1178"/>
        <item h="1" m="1" x="463"/>
        <item h="1" m="1" x="3590"/>
        <item h="1" m="1" x="1634"/>
        <item h="1" m="1" x="2907"/>
        <item h="1" m="1" x="2208"/>
        <item h="1" m="1" x="1449"/>
        <item h="1" m="1" x="3519"/>
        <item h="1" m="1" x="916"/>
        <item h="1" m="1" x="2800"/>
        <item h="1" m="1" x="3166"/>
        <item h="1" m="1" x="494"/>
        <item h="1" m="1" x="2401"/>
        <item h="1" m="1" x="3740"/>
        <item h="1" m="1" x="1792"/>
        <item h="1" m="1" x="1418"/>
        <item h="1" m="1" x="3297"/>
        <item h="1" m="1" x="2715"/>
        <item h="1" m="1" x="2965"/>
        <item h="1" m="1" x="983"/>
        <item h="1" m="1" x="392"/>
        <item h="1" m="1" x="2563"/>
        <item h="1" m="1" x="3420"/>
        <item h="1" m="1" x="3223"/>
        <item h="1" m="1" x="1269"/>
        <item h="1" m="1" x="1654"/>
        <item h="1" m="1" x="1969"/>
        <item h="1" m="1" x="2072"/>
        <item h="1" m="1" x="3263"/>
        <item h="1" m="1" x="341"/>
        <item h="1" m="1" x="3458"/>
        <item h="1" m="1" x="2935"/>
        <item h="1" m="1" x="3174"/>
        <item h="1" m="1" x="2604"/>
        <item h="1" m="1" x="626"/>
        <item h="1" m="1" x="883"/>
        <item h="1" m="1" x="2769"/>
        <item h="1" m="1" x="3124"/>
        <item h="1" m="1" x="2193"/>
        <item h="1" m="1" x="285"/>
        <item h="1" m="1" x="2188"/>
        <item h="1" m="1" x="3331"/>
        <item h="1" m="1" x="1647"/>
        <item h="1" m="1" x="3777"/>
        <item h="1" m="1" x="2222"/>
        <item h="1" m="1" x="3076"/>
        <item h="1" m="1" x="2397"/>
        <item h="1" m="1" x="3651"/>
        <item h="1" m="1" x="1690"/>
        <item h="1" m="1" x="1999"/>
        <item h="1" m="1" x="2247"/>
        <item h="1" m="1" x="364"/>
        <item h="1" m="1" x="1608"/>
        <item h="1" m="1" x="3490"/>
        <item h="1" m="1" x="3756"/>
        <item h="1" m="1" x="1009"/>
        <item h="1" m="1" x="1309"/>
        <item h="1" m="1" x="3451"/>
        <item h="1" m="1" x="1490"/>
        <item h="1" m="1" x="782"/>
        <item h="1" m="1" x="192"/>
        <item h="1" m="1" x="1060"/>
        <item h="1" m="1" x="2353"/>
        <item h="1" m="1" x="3516"/>
        <item h="1" m="1" x="1015"/>
        <item h="1" m="1" x="2317"/>
        <item h="1" m="1" x="1784"/>
        <item h="1" m="1" x="1899"/>
        <item h="1" m="1" x="1351"/>
        <item h="1" m="1" x="3234"/>
        <item h="1" m="1" x="3715"/>
        <item h="1" m="1" x="975"/>
        <item h="1" m="1" x="283"/>
        <item h="1" m="1" x="3758"/>
        <item h="1" m="1" x="3117"/>
        <item h="1" m="1" x="1537"/>
        <item h="1" m="1" x="821"/>
        <item h="1" m="1" x="749"/>
        <item h="1" m="1" x="2894"/>
        <item h="1" m="1" x="325"/>
        <item h="1" m="1" x="3260"/>
        <item h="1" m="1" x="709"/>
        <item h="1" m="1" x="3483"/>
        <item h="1" m="1" x="1811"/>
        <item h="1" m="1" x="187"/>
        <item h="1" m="1" x="425"/>
        <item h="1" m="1" x="1587"/>
        <item h="1" m="1" x="2523"/>
        <item h="1" m="1" x="2262"/>
        <item h="1" m="1" x="1244"/>
        <item h="1" m="1" x="653"/>
        <item h="1" m="1" x="1545"/>
        <item h="1" m="1" x="1841"/>
        <item h="1" m="1" x="988"/>
        <item h="1" m="1" x="1369"/>
        <item h="1" m="1" x="3245"/>
        <item h="1" m="1" x="2522"/>
        <item h="1" m="1" x="790"/>
        <item h="1" m="1" x="3817"/>
        <item h="1" m="1" x="3207"/>
        <item h="1" m="1" x="636"/>
        <item h="1" m="1" x="2540"/>
        <item h="1" m="1" x="2773"/>
        <item h="1" m="1" x="3132"/>
        <item h="1" m="1" x="1602"/>
        <item h="1" m="1" x="722"/>
        <item h="1" m="1" x="897"/>
        <item h="1" m="1" x="2194"/>
        <item h="1" m="1" x="464"/>
        <item h="1" m="1" x="650"/>
        <item h="1" m="1" x="927"/>
        <item h="1" m="1" x="2139"/>
        <item h="1" m="1" x="1177"/>
        <item h="1" m="1" x="3222"/>
        <item h="1" m="1" x="3496"/>
        <item h="1" m="1" x="842"/>
        <item h="1" m="1" x="1096"/>
        <item h="1" m="1" x="1192"/>
        <item h="1" m="1" x="593"/>
        <item h="1" m="1" x="3446"/>
        <item h="1" m="1" x="2408"/>
        <item h="1" m="1" x="1901"/>
        <item h="1" m="1" x="968"/>
        <item h="1" m="1" x="3488"/>
        <item h="1" m="1" x="993"/>
        <item h="1" m="1" x="2137"/>
        <item h="1" m="1" x="1274"/>
        <item h="1" m="1" x="3501"/>
        <item h="1" m="1" x="3183"/>
        <item h="1" m="1" x="2503"/>
        <item h="1" m="1" x="3363"/>
        <item h="1" m="1" x="779"/>
        <item h="1" m="1" x="1992"/>
        <item h="1" m="1" x="247"/>
        <item h="1" m="1" x="503"/>
        <item h="1" m="1" x="2524"/>
        <item h="1" m="1" x="3040"/>
        <item h="1" m="1" x="1078"/>
        <item h="1" m="1" x="1453"/>
        <item h="1" m="1" x="746"/>
        <item h="1" m="1" x="2650"/>
        <item h="1" m="1" x="2080"/>
        <item h="1" m="1" x="2204"/>
        <item h="1" m="1" x="3324"/>
        <item h="1" m="1" x="2495"/>
        <item h="1" m="1" x="1405"/>
        <item h="1" m="1" x="1879"/>
        <item h="1" m="1" x="1989"/>
        <item h="1" m="1" x="3167"/>
        <item h="1" m="1" x="2320"/>
        <item h="1" m="1" x="1596"/>
        <item h="1" m="1" x="1793"/>
        <item h="1" m="1" x="3433"/>
        <item h="1" m="1" x="2807"/>
        <item h="1" m="1" x="135"/>
        <item h="1" m="1" x="3236"/>
        <item h="1" m="1" x="3267"/>
        <item h="1" m="1" x="2742"/>
        <item h="1" m="1" x="1012"/>
        <item h="1" m="1" x="3906"/>
        <item h="1" m="1" x="2861"/>
        <item h="1" m="1" x="3393"/>
        <item h="1" m="1" x="1685"/>
        <item h="1" m="1" x="1623"/>
        <item h="1" m="1" x="990"/>
        <item h="1" m="1" x="2902"/>
        <item h="1" m="1" x="3145"/>
        <item h="1" m="1" x="2210"/>
        <item h="1" m="1" x="591"/>
        <item h="1" m="1" x="2783"/>
        <item m="1" x="1068"/>
        <item h="1" m="1" x="1458"/>
        <item h="1" m="1" x="571"/>
        <item h="1" m="1" x="2189"/>
        <item h="1" m="1" x="367"/>
        <item h="1" m="1" x="3389"/>
        <item h="1" m="1" x="2641"/>
        <item h="1" m="1" x="2470"/>
        <item h="1" m="1" x="2567"/>
        <item h="1" m="1" x="2655"/>
        <item h="1" m="1" x="3709"/>
        <item h="1" m="1" x="3479"/>
        <item h="1" m="1" x="713"/>
        <item h="1" m="1" x="800"/>
        <item h="1" m="1" x="892"/>
        <item h="1" m="1" x="971"/>
        <item h="1" m="1" x="1051"/>
        <item h="1" m="1" x="2370"/>
        <item h="1" m="1" x="1438"/>
        <item h="1" m="1" x="428"/>
        <item h="1" m="1" x="2513"/>
        <item h="1" m="1" x="3561"/>
        <item h="1" m="1" x="3659"/>
        <item h="1" m="1" x="2847"/>
        <item h="1" m="1" x="2940"/>
        <item h="1" m="1" x="2100"/>
        <item h="1" m="1" x="3087"/>
        <item h="1" m="1" x="868"/>
        <item h="1" m="1" x="954"/>
        <item h="1" m="1" x="3022"/>
        <item h="1" m="1" x="276"/>
        <item h="1" m="1" x="1320"/>
        <item h="1" m="1" x="1416"/>
        <item h="1" m="1" x="2521"/>
        <item h="1" m="1" x="2607"/>
        <item h="1" m="1" x="793"/>
        <item h="1" m="1" x="1902"/>
        <item h="1" m="1" x="3899"/>
        <item h="1" m="1" x="2165"/>
        <item h="1" m="1" x="2252"/>
        <item h="1" m="1" x="2362"/>
        <item h="1" m="1" x="1429"/>
        <item h="1" m="1" x="3395"/>
        <item h="1" m="1" x="2908"/>
        <item h="1" m="1" x="1097"/>
        <item h="1" m="1" x="3151"/>
        <item h="1" m="1" x="389"/>
        <item h="1" m="1" x="1450"/>
        <item h="1" m="1" x="1281"/>
        <item h="1" m="1" x="516"/>
        <item h="1" m="1" x="1573"/>
        <item h="1" m="1" x="2810"/>
        <item h="1" m="1" x="1978"/>
        <item h="1" m="1" x="1006"/>
        <item h="1" m="1" x="1104"/>
        <item h="1" m="1" x="3070"/>
        <item h="1" m="1" x="3160"/>
        <item h="1" m="1" x="1403"/>
        <item h="1" m="1" x="771"/>
        <item h="1" m="1" x="1911"/>
        <item h="1" m="1" x="2955"/>
        <item h="1" m="1" x="191"/>
        <item h="1" m="1" x="1339"/>
        <item h="1" m="1" x="2449"/>
        <item h="1" m="1" x="2543"/>
        <item h="1" m="1" x="648"/>
        <item h="1" m="1" x="732"/>
        <item h="1" m="1" x="2820"/>
        <item h="1" m="1" x="3875"/>
        <item h="1" m="1" x="2745"/>
        <item h="1" m="1" x="2835"/>
        <item h="1" m="1" x="3273"/>
        <item h="1" m="1" x="2175"/>
        <item h="1" m="1" x="2258"/>
        <item h="1" m="1" x="3553"/>
        <item h="1" m="1" x="3717"/>
        <item h="1" m="1" x="937"/>
        <item h="1" m="1" x="2074"/>
        <item h="1" m="1" x="3068"/>
        <item h="1" m="1" x="2221"/>
        <item h="1" m="1" x="1401"/>
        <item h="1" m="1" x="1487"/>
        <item h="1" m="1" x="2591"/>
        <item h="1" m="1" x="1973"/>
        <item h="1" m="1" x="1004"/>
        <item h="1" m="1" x="2985"/>
        <item h="1" m="1" x="3066"/>
        <item h="1" m="1" x="2218"/>
        <item h="1" m="1" x="420"/>
        <item h="1" m="1" x="519"/>
        <item h="1" m="1" x="3460"/>
        <item h="1" m="1" x="1936"/>
        <item h="1" m="1" x="2823"/>
        <item h="1" m="1" x="3877"/>
        <item h="1" m="1" x="1110"/>
        <item h="1" m="1" x="1198"/>
        <item h="1" m="1" x="3277"/>
        <item h="1" m="1" x="2421"/>
        <item h="1" m="1" x="2511"/>
        <item h="1" m="1" x="147"/>
        <item h="1" m="1" x="1193"/>
        <item h="1" m="1" x="2306"/>
        <item h="1" m="1" x="3354"/>
        <item h="1" m="1" x="3452"/>
        <item h="1" m="1" x="3550"/>
        <item h="1" m="1" x="3648"/>
        <item h="1" m="1" x="3738"/>
        <item h="1" m="1" x="2635"/>
        <item h="1" m="1" x="823"/>
        <item h="1" m="1" x="1933"/>
        <item h="1" m="1" x="104"/>
        <item h="1" m="1" x="205"/>
        <item h="1" m="1" x="1252"/>
        <item h="1" m="1" x="484"/>
        <item h="1" m="1" x="2467"/>
        <item h="1" m="1" x="2349"/>
        <item h="1" m="1" x="3369"/>
        <item h="1" m="1" x="1593"/>
        <item h="1" m="1" x="2688"/>
        <item h="1" m="1" x="1920"/>
        <item h="1" m="1" x="2030"/>
        <item h="1" m="1" x="3034"/>
        <item h="1" m="1" x="2186"/>
        <item h="1" m="1" x="567"/>
        <item h="1" m="1" x="2568"/>
        <item h="1" m="1" x="2656"/>
        <item h="1" m="1" x="761"/>
        <item h="1" m="1" x="2732"/>
        <item h="1" m="1" x="2233"/>
        <item h="1" m="1" x="2315"/>
        <item h="1" m="1" x="2398"/>
        <item h="1" m="1" x="1153"/>
        <item h="1" m="1" x="2284"/>
        <item h="1" m="1" x="3310"/>
        <item h="1" m="1" x="2453"/>
        <item h="1" m="1" x="1524"/>
        <item h="1" m="1" x="3498"/>
        <item h="1" m="1" x="3601"/>
        <item h="1" m="1" x="2809"/>
        <item h="1" m="1" x="235"/>
        <item h="1" m="1" x="1291"/>
        <item h="1" m="1" x="2392"/>
        <item h="1" m="1" x="3426"/>
        <item h="1" m="1" x="3531"/>
        <item h="1" m="1" x="3626"/>
        <item h="1" m="1" x="3788"/>
        <item h="1" m="1" x="1003"/>
        <item h="1" m="1" x="816"/>
        <item h="1" m="1" x="3864"/>
        <item h="1" m="1" x="1002"/>
        <item h="1" m="1" x="1100"/>
        <item h="1" m="1" x="3062"/>
        <item h="1" m="1" x="319"/>
        <item h="1" m="1" x="398"/>
        <item h="1" m="1" x="597"/>
        <item h="1" m="1" x="1248"/>
        <item h="1" m="1" x="1335"/>
        <item h="1" m="1" x="1546"/>
        <item h="1" m="1" x="661"/>
        <item h="1" m="1" x="3614"/>
        <item h="1" m="1" x="3701"/>
        <item h="1" m="1" x="994"/>
        <item h="1" m="1" x="3075"/>
        <item h="1" m="1" x="2758"/>
        <item h="1" m="1" x="881"/>
        <item h="1" m="1" x="3819"/>
        <item h="1" m="1" x="1041"/>
        <item h="1" m="1" x="3017"/>
        <item h="1" m="1" x="2531"/>
        <item h="1" m="1" x="2535"/>
        <item h="1" m="1" x="1617"/>
        <item h="1" m="1" x="2127"/>
        <item h="1" m="1" x="2201"/>
        <item h="1" m="1" x="2295"/>
        <item h="1" m="1" x="1353"/>
        <item h="1" m="1" x="1446"/>
        <item h="1" m="1" x="559"/>
        <item h="1" m="1" x="2666"/>
        <item h="1" m="1" x="2735"/>
        <item h="1" m="1" x="638"/>
        <item h="1" m="1" x="3580"/>
        <item h="1" m="1" x="3676"/>
        <item h="1" m="1" x="3759"/>
        <item h="1" m="1" x="3836"/>
        <item h="1" m="1" x="2128"/>
        <item h="1" m="1" x="2202"/>
        <item h="1" m="1" x="2296"/>
        <item h="1" m="1" x="1963"/>
        <item h="1" m="1" x="2980"/>
        <item h="1" m="1" x="131"/>
        <item h="1" m="1" x="1190"/>
        <item h="1" m="1" x="1276"/>
        <item h="1" m="1" x="397"/>
        <item h="1" m="1" x="2500"/>
        <item h="1" m="1" x="2586"/>
        <item h="1" m="1" x="3749"/>
        <item h="1" m="1" x="3752"/>
        <item h="1" m="1" x="580"/>
        <item h="1" m="1" x="1465"/>
        <item h="1" m="1" x="589"/>
        <item h="1" m="1" x="3871"/>
        <item h="1" m="1" x="139"/>
        <item h="1" m="1" x="227"/>
        <item h="1" m="1" x="2214"/>
        <item h="1" m="1" x="3161"/>
        <item h="1" m="1" x="3547"/>
        <item h="1" m="1" x="778"/>
        <item h="1" m="1" x="3735"/>
        <item h="1" m="1" x="609"/>
        <item h="1" m="1" x="699"/>
        <item h="1" m="1" x="527"/>
        <item h="1" m="1" x="1599"/>
        <item h="1" m="1" x="1692"/>
        <item h="1" m="1" x="794"/>
        <item h="1" m="1" x="3842"/>
        <item h="1" m="1" x="1327"/>
        <item h="1" m="1" x="3799"/>
        <item h="1" m="1" x="2922"/>
        <item h="1" m="1" x="1013"/>
        <item h="1" m="1" x="2997"/>
        <item h="1" m="1" x="1122"/>
        <item h="1" m="1" x="3466"/>
        <item h="1" m="1" x="2519"/>
        <item h="1" m="1" x="2184"/>
        <item h="1" m="1" x="3379"/>
        <item h="1" m="1" x="595"/>
        <item h="1" m="1" x="1470"/>
        <item h="1" m="1" x="603"/>
        <item h="1" m="1" x="3384"/>
        <item h="1" m="1" x="608"/>
        <item h="1" m="1" x="1395"/>
        <item h="1" m="1" x="3278"/>
        <item h="1" m="1" x="691"/>
        <item h="1" m="1" x="967"/>
        <item h="1" m="1" x="2871"/>
        <item h="1" m="1" x="1158"/>
        <item h="1" m="1" x="287"/>
        <item h="1" m="1" x="654"/>
        <item h="1" m="1" x="2796"/>
        <item h="1" m="1" x="2901"/>
        <item h="1" m="1" x="123"/>
        <item h="1" m="1" x="3057"/>
        <item h="1" m="1" x="1296"/>
        <item h="1" m="1" x="407"/>
        <item h="1" m="1" x="1479"/>
        <item h="1" m="1" x="594"/>
        <item h="1" m="1" x="2647"/>
        <item h="1" m="1" x="3907"/>
        <item h="1" m="1" x="3024"/>
        <item h="1" m="1" x="3029"/>
        <item h="1" m="1" x="435"/>
        <item h="1" m="1" x="2636"/>
        <item h="1" m="1" x="2035"/>
        <item h="1" m="1" x="2042"/>
        <item h="1" m="1" x="152"/>
        <item h="1" m="1" x="1115"/>
        <item h="1" m="1" x="323"/>
        <item h="1" m="1" x="569"/>
        <item h="1" m="1" x="2829"/>
        <item h="1" m="1" x="2838"/>
        <item h="1" m="1" x="3811"/>
        <item h="1" m="1" x="3170"/>
        <item h="1" m="1" x="2693"/>
        <item h="1" m="1" x="2544"/>
        <item h="1" m="1" x="1946"/>
        <item h="1" m="1" x="1354"/>
        <item h="1" m="1" x="1476"/>
        <item h="1" m="1" x="2493"/>
        <item h="1" m="1" x="1868"/>
        <item h="1" m="1" x="2826"/>
        <item h="1" m="1" x="2539"/>
        <item h="1" m="1" x="1945"/>
        <item h="1" m="1" x="921"/>
        <item h="1" m="1" x="2199"/>
        <item h="1" m="1" x="2919"/>
        <item h="1" m="1" x="3276"/>
        <item h="1" m="1" x="1670"/>
        <item h="1" m="1" x="2679"/>
        <item h="1" m="1" x="952"/>
        <item h="1" m="1" x="2932"/>
        <item h="1" m="1" x="3173"/>
        <item h="1" m="1" x="3559"/>
        <item h="1" m="1" x="706"/>
        <item h="1" m="1" x="710"/>
        <item h="1" m="1" x="3898"/>
        <item h="1" m="1" x="1043"/>
        <item h="1" m="1" x="2163"/>
        <item h="1" m="1" x="366"/>
        <item h="1" m="1" x="1337"/>
        <item h="1" m="1" x="1702"/>
        <item h="1" m="1" x="3677"/>
        <item h="1" m="1" x="915"/>
        <item h="1" m="1" x="1956"/>
        <item h="1" m="1" x="2287"/>
        <item h="1" m="1" x="1908"/>
        <item h="1" m="1" x="2043"/>
        <item h="1" m="1" x="1081"/>
        <item h="1" m="1" x="3308"/>
        <item h="1" m="1" x="3313"/>
        <item h="1" m="1" x="810"/>
        <item h="1" m="1" x="2711"/>
        <item h="1" m="1" x="100"/>
        <item h="1" m="1" x="623"/>
        <item h="1" m="1" x="3813"/>
        <item h="1" m="1" x="2946"/>
        <item h="1" m="1" x="1052"/>
        <item h="1" m="1" x="1058"/>
        <item h="1" m="1" x="1242"/>
        <item h="1" m="1" x="3593"/>
        <item h="1" m="1" x="1725"/>
        <item h="1" m="1" x="566"/>
        <item h="1" m="1" x="1551"/>
        <item h="1" m="1" x="2572"/>
        <item h="1" m="1" x="2925"/>
        <item h="1" m="1" x="478"/>
        <item h="1" m="1" x="3608"/>
        <item h="1" m="1" x="750"/>
        <item h="1" m="1" x="2726"/>
        <item h="1" m="1" x="3635"/>
        <item h="1" m="1" x="2387"/>
        <item h="1" m="1" x="492"/>
        <item h="1" m="1" x="3427"/>
        <item h="1" m="1" x="3808"/>
        <item h="1" m="1" x="2759"/>
        <item h="1" m="1" x="3083"/>
        <item h="1" m="1" x="1211"/>
        <item h="1" m="1" x="2354"/>
        <item h="1" m="1" x="1426"/>
        <item h="1" m="1" x="3383"/>
        <item h="1" m="1" x="2767"/>
        <item h="1" m="1" x="894"/>
        <item h="1" m="1" x="2044"/>
        <item h="1" m="1" x="114"/>
        <item h="1" m="1" x="3314"/>
        <item h="1" m="1" x="2378"/>
        <item h="1" m="1" x="3334"/>
        <item h="1" m="1" x="1459"/>
        <item h="1" m="1" x="833"/>
        <item h="1" m="1" x="2832"/>
        <item h="1" m="1" x="2150"/>
        <item h="1" m="1" x="1121"/>
        <item h="1" m="1" x="497"/>
        <item h="1" m="1" x="964"/>
        <item h="1" m="1" x="3826"/>
        <item h="1" m="1" x="105"/>
        <item h="1" m="1" x="3307"/>
        <item h="1" m="1" x="465"/>
        <item h="1" m="1" x="3776"/>
        <item h="1" m="1" x="2900"/>
        <item h="1" m="1" x="1964"/>
        <item h="1" m="1" x="895"/>
        <item h="1" m="1" x="3760"/>
        <item h="1" m="1" x="1919"/>
        <item h="1" m="1" x="1237"/>
        <item h="1" m="1" x="1355"/>
        <item h="1" m="1" x="737"/>
        <item h="1" m="1" x="1730"/>
        <item h="1" m="1" x="828"/>
        <item h="1" m="1" x="903"/>
        <item h="1" m="1" x="2880"/>
        <item h="1" m="1" x="2034"/>
        <item h="1" m="1" x="2456"/>
        <item h="1" m="1" x="1534"/>
        <item h="1" m="1" x="657"/>
        <item h="1" m="1" x="2639"/>
        <item h="1" m="1" x="747"/>
        <item h="1" m="1" x="924"/>
        <item h="1" m="1" x="2903"/>
        <item h="1" m="1" x="1267"/>
        <item h="1" m="1" x="3232"/>
        <item h="1" m="1" x="2487"/>
        <item h="1" m="1" x="3437"/>
        <item h="1" m="1" x="2585"/>
        <item h="1" m="1" x="1668"/>
        <item h="1" m="1" x="355"/>
        <item h="1" m="1" x="1442"/>
        <item h="1" m="1" x="1542"/>
        <item h="1" m="1" x="3508"/>
        <item h="1" m="1" x="3352"/>
        <item h="1" m="1" x="512"/>
        <item h="1" m="1" x="3644"/>
        <item h="1" m="1" x="2079"/>
        <item h="1" m="1" x="1770"/>
        <item h="1" m="1" x="3729"/>
        <item h="1" m="1" x="2833"/>
        <item h="1" m="1" x="951"/>
        <item h="1" m="1" x="3172"/>
        <item h="1" m="1" x="1681"/>
        <item h="1" m="1" x="705"/>
        <item h="1" m="1" x="2692"/>
        <item h="1" m="1" x="2032"/>
        <item h="1" m="1" x="3499"/>
        <item h="1" m="1" x="1637"/>
        <item h="1" m="1" x="3513"/>
        <item h="1" m="1" x="1943"/>
        <item h="1" m="1" x="1011"/>
        <item h="1" m="1" x="400"/>
        <item h="1" m="1" x="2388"/>
        <item h="1" m="1" x="2159"/>
        <item h="1" m="1" x="1302"/>
        <item h="1" m="1" x="413"/>
        <item h="1" m="1" x="769"/>
        <item h="1" m="1" x="857"/>
        <item h="1" m="1" x="3800"/>
        <item h="1" m="1" x="3010"/>
        <item h="1" m="1" x="3467"/>
        <item h="1" m="1" x="824"/>
        <item h="1" m="1" x="1448"/>
        <item h="1" m="1" x="485"/>
        <item h="1" m="1" x="867"/>
        <item h="1" m="1" x="1589"/>
        <item h="1" m="1" x="2858"/>
        <item h="1" m="1" x="3381"/>
        <item h="1" m="1" x="1061"/>
        <item h="1" m="1" x="203"/>
        <item h="1" m="1" x="1536"/>
        <item h="1" m="1" x="2721"/>
        <item h="1" m="1" x="1105"/>
        <item h="1" m="1" x="949"/>
        <item h="1" m="1" x="2845"/>
        <item h="1" m="1" x="3082"/>
        <item h="1" m="1" x="1498"/>
        <item h="1" m="1" x="233"/>
        <item h="1" m="1" x="3168"/>
        <item h="1" m="1" x="1386"/>
        <item h="1" m="1" x="1497"/>
        <item h="1" m="1" x="624"/>
        <item h="1" m="1" x="3569"/>
        <item h="1" m="1" x="3895"/>
        <item h="1" m="1" x="180"/>
        <item h="1" m="1" x="1664"/>
        <item h="1" m="1" x="770"/>
        <item h="1" m="1" x="850"/>
        <item h="1" m="1" x="1357"/>
        <item h="1" m="1" x="3329"/>
        <item h="1" m="1" x="2824"/>
        <item h="1" m="1" x="1275"/>
        <item h="1" m="1" x="3239"/>
        <item h="1" m="1" x="1270"/>
        <item h="1" m="1" x="3041"/>
        <item h="1" m="1" x="1106"/>
        <item h="1" m="1" x="3335"/>
        <item h="1" m="1" x="2569"/>
        <item h="1" m="1" x="675"/>
        <item h="1" m="1" x="2926"/>
        <item h="1" m="1" x="240"/>
        <item h="1" m="1" x="2827"/>
        <item h="1" m="1" x="1986"/>
        <item h="1" m="1" x="181"/>
        <item h="1" m="1" x="1147"/>
        <item h="1" m="1" x="3098"/>
        <item h="1" m="1" x="3461"/>
        <item h="1" m="1" x="3470"/>
        <item h="1" m="1" x="729"/>
        <item h="1" m="1" x="2105"/>
        <item h="1" m="1" x="1406"/>
        <item h="1" m="1" x="635"/>
        <item h="1" m="1" x="644"/>
        <item h="1" m="1" x="2624"/>
        <item h="1" m="1" x="3591"/>
        <item h="1" m="1" x="2877"/>
        <item h="1" m="1" x="378"/>
        <item h="1" m="1" x="1478"/>
        <item h="1" m="1" x="617"/>
        <item h="1" m="1" x="1855"/>
        <item h="1" m="1" x="1958"/>
        <item h="1" m="1" x="998"/>
        <item h="1" m="1" x="1093"/>
        <item h="1" m="1" x="3080"/>
        <item h="1" m="1" x="412"/>
        <item h="1" m="1" x="3630"/>
        <item h="1" m="1" x="2736"/>
        <item h="1" m="1" x="115"/>
        <item h="1" m="1" x="2060"/>
        <item h="1" m="1" x="3077"/>
        <item h="1" m="1" x="2239"/>
        <item h="1" m="1" x="2577"/>
        <item h="1" m="1" x="2580"/>
        <item h="1" m="1" x="685"/>
        <item h="1" m="1" x="2097"/>
        <item h="1" m="1" x="2878"/>
        <item h="1" m="1" x="1069"/>
        <item h="1" m="1" x="3386"/>
        <item h="1" m="1" x="1644"/>
        <item h="1" m="1" x="1084"/>
        <item h="1" m="1" x="1289"/>
        <item h="1" m="1" x="501"/>
        <item h="1" m="1" x="132"/>
        <item h="1" m="1" x="3163"/>
        <item h="1" m="1" x="3283"/>
        <item h="1" m="1" x="1675"/>
        <item h="1" m="1" x="3646"/>
        <item h="1" m="1" x="3657"/>
        <item h="1" m="1" x="1155"/>
        <item h="1" m="1" x="281"/>
        <item h="1" m="1" x="1240"/>
        <item x="2"/>
        <item x="18"/>
        <item x="20"/>
        <item x="23"/>
        <item x="25"/>
        <item x="28"/>
        <item x="29"/>
        <item x="30"/>
        <item x="32"/>
        <item x="35"/>
        <item x="37"/>
        <item x="38"/>
        <item x="43"/>
        <item x="47"/>
        <item x="55"/>
        <item x="60"/>
        <item x="67"/>
        <item x="78"/>
        <item h="1" m="1" x="633"/>
        <item h="1" m="1" x="1614"/>
        <item h="1" m="1" x="2012"/>
        <item h="1" m="1" x="2957"/>
        <item h="1" m="1" x="1342"/>
        <item x="94"/>
        <item h="1" m="1" x="3221"/>
        <item h="1" m="1" x="1528"/>
        <item h="1" m="1" x="1541"/>
        <item h="1" m="1" x="2422"/>
        <item h="1" m="1" x="1419"/>
        <item h="1" m="1" x="3373"/>
        <item h="1" m="1" x="2763"/>
        <item h="1" m="1" x="1924"/>
        <item h="1" m="1" x="3845"/>
        <item h="1" m="1" x="2272"/>
        <item h="1" m="1" x="1250"/>
        <item h="1" m="1" x="1798"/>
        <item h="1" m="1" x="1042"/>
        <item h="1" m="1" x="3191"/>
        <item h="1" m="1" x="2701"/>
        <item h="1" m="1" x="812"/>
        <item h="1" m="1" x="2779"/>
        <item h="1" m="1" x="2288"/>
        <item h="1" m="1" x="1350"/>
        <item h="1" m="1" x="2169"/>
        <item h="1" m="1" x="2299"/>
        <item h="1" m="1" x="391"/>
        <item h="1" m="1" x="741"/>
        <item h="1" m="1" x="1867"/>
        <item h="1" m="1" x="2825"/>
        <item h="1" m="1" x="940"/>
        <item h="1" m="1" x="1285"/>
        <item h="1" m="1" x="3746"/>
        <item h="1" m="1" x="3088"/>
        <item h="1" m="1" x="1145"/>
        <item h="1" m="1" x="271"/>
        <item h="1" m="1" x="3194"/>
        <item h="1" m="1" x="3670"/>
        <item h="1" m="1" x="2770"/>
        <item h="1" m="1" x="2114"/>
        <item h="1" m="1" x="2913"/>
        <item h="1" m="1" x="2664"/>
        <item h="1" m="1" x="2236"/>
        <item h="1" m="1" x="331"/>
        <item h="1" m="1" x="3258"/>
        <item h="1" m="1" x="1397"/>
        <item h="1" m="1" x="1790"/>
        <item h="1" m="1" x="885"/>
        <item h="1" m="1" x="1204"/>
        <item h="1" m="1" x="3176"/>
        <item h="1" m="1" x="3259"/>
        <item h="1" m="1" x="1398"/>
        <item h="1" m="1" x="1791"/>
        <item h="1" m="1" x="886"/>
        <item h="1" m="1" x="3824"/>
        <item h="1" m="1" x="2014"/>
        <item h="1" m="1" x="3120"/>
        <item h="1" m="1" x="539"/>
        <item h="1" m="1" x="2640"/>
        <item h="1" m="1" x="2722"/>
        <item h="1" m="1" x="3049"/>
        <item h="1" m="1" x="210"/>
        <item h="1" m="1" x="2468"/>
        <item h="1" m="1" x="3423"/>
        <item h="1" m="1" x="2971"/>
        <item h="1" m="1" x="3476"/>
        <item h="1" m="1" x="1605"/>
        <item h="1" m="1" x="715"/>
        <item h="1" m="1" x="1839"/>
        <item h="1" m="1" x="3772"/>
        <item h="1" m="1" x="3126"/>
        <item h="1" m="1" x="1254"/>
        <item h="1" m="1" x="2289"/>
        <item h="1" m="1" x="607"/>
        <item h="1" m="1" x="2598"/>
        <item h="1" m="1" x="1686"/>
        <item h="1" m="1" x="3661"/>
        <item h="1" m="1" x="2764"/>
        <item h="1" m="1" x="1862"/>
        <item h="1" m="1" x="1125"/>
        <item h="1" m="1" x="500"/>
        <item h="1" m="1" x="383"/>
        <item h="1" m="1" x="2377"/>
        <item h="1" m="1" x="2462"/>
        <item h="1" m="1" x="564"/>
        <item h="1" m="1" x="304"/>
        <item h="1" m="1" x="2651"/>
        <item h="1" m="1" x="3529"/>
        <item h="1" m="1" x="1968"/>
        <item h="1" m="1" x="3380"/>
        <item h="1" m="1" x="3305"/>
        <item h="1" m="1" x="2788"/>
        <item h="1" m="1" x="1944"/>
        <item h="1" m="1" x="1954"/>
        <item h="1" m="1" x="1962"/>
        <item h="1" m="1" x="1347"/>
        <item h="1" m="1" x="3315"/>
        <item h="1" m="1" x="2740"/>
        <item h="1" m="1" x="865"/>
        <item h="1" m="1" x="2836"/>
        <item h="1" m="1" x="955"/>
        <item h="1" m="1" x="2936"/>
        <item h="1" m="1" x="1157"/>
        <item h="1" m="1" x="2427"/>
        <item h="1" m="1" x="529"/>
        <item h="1" m="1" x="160"/>
        <item h="1" m="1" x="604"/>
        <item h="1" m="1" x="3552"/>
        <item h="1" m="1" x="2683"/>
        <item h="1" m="1" x="785"/>
        <item h="1" m="1" x="2756"/>
        <item h="1" m="1" x="2855"/>
        <item h="1" m="1" x="96"/>
        <item h="1" m="1" x="363"/>
        <item h="1" m="1" x="2610"/>
        <item h="1" m="1" x="742"/>
        <item h="1" m="1" x="3849"/>
        <item h="1" m="1" x="299"/>
        <item h="1" m="1" x="305"/>
        <item h="1" m="1" x="3246"/>
        <item h="1" m="1" x="1650"/>
        <item h="1" m="1" x="2389"/>
        <item h="1" m="1" x="2478"/>
        <item h="1" m="1" x="2573"/>
        <item h="1" m="1" x="1655"/>
        <item h="1" m="1" x="763"/>
        <item h="1" m="1" x="2734"/>
        <item h="1" m="1" x="1996"/>
        <item h="1" m="1" x="1032"/>
        <item h="1" m="1" x="1367"/>
        <item h="1" m="1" x="486"/>
        <item h="1" m="1" x="2471"/>
        <item h="1" m="1" x="3549"/>
        <item h="1" m="1" x="1674"/>
        <item h="1" m="1" x="2083"/>
        <item h="1" m="1" x="161"/>
        <item h="1" m="1" x="1123"/>
        <item h="1" m="1" x="488"/>
        <item h="1" m="1" x="2588"/>
        <item h="1" m="1" x="1672"/>
        <item h="1" m="1" x="2993"/>
        <item h="1" m="1" x="159"/>
        <item h="1" m="1" x="2092"/>
        <item h="1" m="1" x="1491"/>
        <item h="1" m="1" x="2515"/>
        <item h="1" m="1" x="2576"/>
        <item h="1" m="1" x="3536"/>
        <item h="1" m="1" x="1661"/>
        <item h="1" m="1" x="133"/>
        <item h="1" m="1" x="2986"/>
        <item h="1" m="1" x="3341"/>
        <item h="1" m="1" x="3453"/>
        <item h="1" m="1" x="1579"/>
        <item h="1" m="1" x="3663"/>
        <item h="1" m="1" x="1925"/>
        <item h="1" m="1" x="3846"/>
        <item h="1" m="1" x="2039"/>
        <item h="1" m="1" x="112"/>
        <item h="1" m="1" x="3303"/>
        <item h="1" m="1" x="565"/>
        <item h="1" m="1" x="570"/>
        <item h="1" m="1" x="3261"/>
        <item h="1" m="1" x="1663"/>
        <item h="1" m="1" x="795"/>
        <item h="1" m="1" x="2101"/>
        <item h="1" m="1" x="3016"/>
        <item h="1" m="1" x="189"/>
        <item h="1" m="1" x="3390"/>
        <item h="1" m="1" x="3757"/>
        <item h="1" m="1" x="2891"/>
        <item h="1" m="1" x="1462"/>
        <item h="1" m="1" x="3424"/>
        <item h="1" m="1" x="1557"/>
        <item h="1" m="1" x="3533"/>
        <item h="1" m="1" x="2909"/>
        <item h="1" m="1" x="1027"/>
        <item h="1" m="1" x="3253"/>
        <item h="1" m="1" x="1895"/>
        <item h="1" m="1" x="250"/>
        <item h="1" m="1" x="334"/>
        <item h="1" m="1" x="1308"/>
        <item h="1" m="1" x="686"/>
        <item h="1" m="1" x="796"/>
        <item h="1" m="1" x="2768"/>
        <item h="1" m="1" x="1146"/>
        <item h="1" m="1" x="3396"/>
        <item h="1" m="1" x="625"/>
        <item h="1" m="1" x="3584"/>
        <item h="1" m="1" x="631"/>
        <item h="1" m="1" x="3742"/>
        <item h="1" m="1" x="1612"/>
        <item h="1" m="1" x="3585"/>
        <item h="1" m="1" x="2704"/>
        <item h="1" m="1" x="1824"/>
        <item h="1" m="1" x="1256"/>
        <item h="1" m="1" x="2292"/>
        <item h="1" m="1" x="554"/>
        <item h="1" m="1" x="3764"/>
        <item h="1" m="1" x="2879"/>
        <item h="1" m="1" x="2371"/>
        <item h="1" m="1" x="3321"/>
        <item h="1" m="1" x="1445"/>
        <item h="1" m="1" x="167"/>
        <item h="1" m="1" x="3563"/>
        <item h="1" m="1" x="318"/>
        <item h="1" m="1" x="2546"/>
        <item h="1" m="1" x="1229"/>
        <item h="1" m="1" x="3680"/>
        <item h="1" m="1" x="264"/>
        <item h="1" m="1" x="3195"/>
        <item h="1" m="1" x="2357"/>
        <item h="1" m="1" x="2870"/>
        <item h="1" m="1" x="1774"/>
        <item h="1" m="1" x="3318"/>
        <item h="1" m="1" x="869"/>
        <item h="1" m="1" x="2738"/>
        <item h="1" m="1" x="1279"/>
        <item h="1" m="1" x="2365"/>
        <item h="1" m="1" x="1196"/>
        <item h="1" m="1" x="2818"/>
        <item h="1" m="1" x="2485"/>
        <item h="1" m="1" x="149"/>
        <item h="1" m="1" x="2374"/>
        <item h="1" m="1" x="3892"/>
        <item h="1" m="1" x="884"/>
        <item h="1" m="1" x="2447"/>
        <item h="1" m="1" x="3810"/>
        <item h="1" m="1" x="3107"/>
        <item h="1" m="1" x="2379"/>
        <item h="1" m="1" x="377"/>
        <item h="1" m="1" x="3727"/>
        <item h="1" m="1" x="454"/>
        <item h="1" m="1" x="3252"/>
        <item h="1" m="1" x="2859"/>
        <item h="1" m="1" x="2390"/>
        <item h="1" m="1" x="2632"/>
        <item h="1" m="1" x="735"/>
        <item h="1" m="1" x="1665"/>
        <item h="1" m="1" x="3771"/>
        <item h="1" m="1" x="2400"/>
        <item h="1" m="1" x="3212"/>
        <item h="1" m="1" x="3091"/>
        <item h="1" m="1" x="1380"/>
        <item h="1" m="1" x="3685"/>
        <item h="1" m="1" x="3208"/>
        <item h="1" m="1" x="2416"/>
        <item h="1" m="1" x="3071"/>
        <item h="1" m="1" x="109"/>
        <item h="1" m="1" x="3544"/>
        <item h="1" m="1" x="1284"/>
        <item h="1" m="1" x="2424"/>
        <item h="1" m="1" x="2983"/>
        <item h="1" m="1" x="1384"/>
        <item h="1" m="1" x="1705"/>
        <item h="1" m="1" x="2437"/>
        <item h="1" m="1" x="641"/>
        <item h="1" m="1" x="3838"/>
        <item h="1" m="1" x="2148"/>
        <item h="1" m="1" x="2347"/>
        <item h="1" m="1" x="3478"/>
        <item h="1" m="1" x="556"/>
        <item h="1" m="1" x="2155"/>
        <item h="1" m="1" x="1928"/>
        <item h="1" m="1" x="3652"/>
        <item h="1" m="1" x="1689"/>
        <item h="1" m="1" x="3790"/>
        <item h="1" m="1" x="1199"/>
        <item h="1" m="1" x="2358"/>
        <item h="1" m="1" x="3147"/>
        <item h="1" m="1" x="2508"/>
        <item h="1" m="1" x="1511"/>
        <item h="1" m="1" x="2366"/>
        <item h="1" m="1" x="1474"/>
        <item h="1" m="1" x="762"/>
        <item h="1" m="1" x="3602"/>
        <item h="1" m="1" x="3789"/>
        <item h="1" m="1" x="3143"/>
        <item h="1" m="1" x="836"/>
        <item h="1" m="1" x="1077"/>
        <item h="1" m="1" x="1255"/>
        <item h="1" m="1" x="634"/>
        <item h="1" m="1" x="1737"/>
        <item h="1" m="1" x="2884"/>
        <item h="1" m="1" x="3059"/>
        <item h="1" m="1" x="1421"/>
        <item h="1" m="1" x="1937"/>
        <item h="1" m="1" x="3055"/>
        <item h="1" m="1" x="1018"/>
        <item h="1" m="1" x="481"/>
        <item h="1" m="1" x="2375"/>
        <item h="1" m="1" x="682"/>
        <item h="1" m="1" x="3081"/>
        <item h="1" m="1" x="388"/>
        <item h="1" m="1" x="2381"/>
        <item h="1" m="1" x="1387"/>
        <item h="1" m="1" x="3435"/>
        <item h="1" m="1" x="2439"/>
        <item h="1" m="1" x="2933"/>
        <item h="1" m="1" x="2646"/>
        <item h="1" m="1" x="2350"/>
        <item h="1" m="1" x="2181"/>
        <item h="1" m="1" x="820"/>
        <item h="1" m="1" x="718"/>
        <item h="1" m="1" x="2241"/>
        <item h="1" m="1" x="3843"/>
        <item h="1" m="1" x="3690"/>
        <item h="1" m="1" x="2816"/>
        <item h="1" m="1" x="3795"/>
        <item h="1" m="1" x="403"/>
        <item h="1" m="1" x="2612"/>
        <item h="1" m="1" x="2948"/>
        <item h="1" m="1" x="2104"/>
        <item h="1" m="1" x="188"/>
        <item h="1" m="1" x="3130"/>
        <item h="1" m="1" x="2538"/>
        <item h="1" m="1" x="647"/>
        <item h="1" m="1" x="1627"/>
        <item h="1" m="1" x="1427"/>
        <item h="1" m="1" x="3510"/>
        <item h="1" m="1" x="1646"/>
        <item h="1" m="1" x="987"/>
        <item h="1" m="1" x="3859"/>
        <item h="1" m="1" x="1373"/>
        <item h="1" m="1" x="1379"/>
        <item h="1" m="1" x="2396"/>
        <item h="1" m="1" x="2682"/>
        <item h="1" m="1" x="1016"/>
        <item h="1" m="1" x="193"/>
        <item h="1" m="1" x="3365"/>
        <item h="1" m="1" x="526"/>
        <item h="1" m="1" x="1502"/>
        <item h="1" m="1" x="2528"/>
        <item h="1" m="1" x="978"/>
        <item h="1" m="1" x="447"/>
        <item h="1" m="1" x="3391"/>
        <item h="1" m="1" x="2541"/>
        <item h="1" m="1" x="2625"/>
        <item h="1" m="1" x="3592"/>
        <item h="1" m="1" x="3102"/>
        <item h="1" m="1" x="1236"/>
        <item h="1" m="1" x="2264"/>
        <item h="1" m="1" x="2087"/>
        <item h="1" m="1" x="274"/>
        <item h="1" m="1" x="3196"/>
        <item h="1" m="1" x="3293"/>
        <item h="1" m="1" x="2689"/>
        <item h="1" m="1" x="1828"/>
        <item h="1" m="1" x="2784"/>
        <item h="1" m="1" x="1073"/>
        <item h="1" m="1" x="1226"/>
        <item h="1" m="1" x="459"/>
        <item h="1" m="1" x="813"/>
        <item h="1" m="1" x="2026"/>
        <item h="1" m="1" x="3054"/>
        <item h="1" m="1" x="3247"/>
        <item h="1" m="1" x="3428"/>
        <item h="1" m="1" x="1806"/>
        <item h="1" m="1" x="3809"/>
        <item h="1" m="1" x="1228"/>
        <item h="1" m="1" x="1493"/>
        <item h="1" m="1" x="3370"/>
        <item h="1" m="1" x="3662"/>
        <item h="1" m="1" x="2118"/>
        <item h="1" m="1" x="2967"/>
        <item h="1" m="1" x="2276"/>
        <item h="1" m="1" x="2483"/>
        <item h="1" m="1" x="2093"/>
        <item h="1" m="1" x="2323"/>
        <item h="1" m="1" x="3439"/>
        <item h="1" m="1" x="1507"/>
        <item h="1" m="1" x="2004"/>
        <item h="1" m="1" x="2173"/>
        <item h="1" m="1" x="2177"/>
        <item h="1" m="1" x="2426"/>
        <item h="1" m="1" x="3751"/>
        <item h="1" m="1" x="3556"/>
        <item h="1" m="1" x="783"/>
        <item h="1" m="1" x="1886"/>
        <item h="1" m="1" x="1995"/>
        <item h="1" m="1" x="3001"/>
        <item h="1" m="1" x="254"/>
        <item h="1" m="1" x="3201"/>
        <item h="1" m="1" x="2081"/>
        <item h="1" m="1" x="2151"/>
        <item h="1" m="1" x="237"/>
        <item h="1" m="1" x="1472"/>
        <item h="1" m="1" x="2488"/>
        <item h="1" m="1" x="3623"/>
        <item h="1" m="1" x="764"/>
        <item h="1" m="1" x="858"/>
        <item h="1" m="1" x="1512"/>
        <item h="1" m="1" x="1616"/>
        <item h="1" m="1" x="3587"/>
        <item h="1" m="1" x="1719"/>
        <item h="1" m="1" x="194"/>
        <item h="1" m="1" x="3030"/>
        <item h="1" m="1" x="436"/>
        <item h="1" m="1" x="440"/>
        <item h="1" m="1" x="3554"/>
        <item h="1" m="1" x="2428"/>
        <item h="1" m="1" x="1594"/>
        <item h="1" m="1" x="3660"/>
        <item h="1" m="1" x="1894"/>
        <item h="1" m="1" x="2945"/>
        <item h="1" m="1" x="3009"/>
        <item h="1" m="1" x="2862"/>
        <item h="1" m="1" x="1651"/>
        <item h="1" m="1" x="3710"/>
        <item h="1" m="1" x="3713"/>
        <item h="1" m="1" x="934"/>
        <item h="1" m="1" x="2067"/>
        <item h="1" m="1" x="3060"/>
        <item h="1" m="1" x="1305"/>
        <item h="1" m="1" x="2407"/>
        <item h="1" m="1" x="1489"/>
        <item h="1" m="1" x="696"/>
        <item h="1" m="1" x="1909"/>
        <item h="1" m="1" x="1712"/>
        <item h="1" m="1" x="2774"/>
        <item h="1" m="1" x="3837"/>
        <item h="1" m="1" x="1059"/>
        <item h="1" m="1" x="1160"/>
        <item h="1" m="1" x="2737"/>
        <item h="1" m="1" x="3801"/>
        <item h="1" m="1" x="3011"/>
        <item h="1" m="1" x="2167"/>
        <item h="1" m="1" x="2253"/>
        <item h="1" m="1" x="3282"/>
        <item h="1" m="1" x="523"/>
        <item h="1" m="1" x="1584"/>
        <item h="1" m="1" x="2003"/>
        <item h="1" m="1" x="185"/>
        <item h="1" m="1" x="267"/>
        <item h="1" m="1" x="2341"/>
        <item h="1" m="1" x="521"/>
        <item h="1" m="1" x="350"/>
        <item h="1" m="1" x="1414"/>
        <item h="1" m="1" x="3586"/>
        <item h="1" m="1" x="768"/>
        <item h="1" m="1" x="856"/>
        <item h="1" m="1" x="3548"/>
        <item h="1" m="1" x="340"/>
        <item h="1" m="1" x="3020"/>
        <item h="1" m="1" x="3103"/>
        <item h="1" m="1" x="3197"/>
        <item h="1" m="1" x="2699"/>
        <item h="1" m="1" x="1768"/>
        <item h="1" m="1" x="863"/>
        <item h="1" m="1" x="694"/>
        <item h="1" m="1" x="3097"/>
        <item h="1" m="1" x="275"/>
        <item h="1" m="1" x="2348"/>
        <item h="1" m="1" x="430"/>
        <item h="1" m="1" x="3494"/>
        <item h="1" m="1" x="3575"/>
        <item h="1" m="1" x="2469"/>
        <item h="1" m="1" x="1778"/>
        <item h="1" m="1" x="2019"/>
        <item h="1" m="1" x="3023"/>
        <item h="1" m="1" x="3110"/>
        <item h="1" m="1" x="3198"/>
        <item h="1" m="1" x="3292"/>
        <item h="1" m="1" x="3372"/>
        <item h="1" m="1" x="3594"/>
        <item h="1" m="1" x="2987"/>
        <item h="1" m="1" x="336"/>
        <item h="1" m="1" x="1396"/>
        <item h="1" m="1" x="3444"/>
        <item h="1" m="1" x="689"/>
        <item h="1" m="1" x="3360"/>
        <item h="1" m="1" x="1580"/>
        <item h="1" m="1" x="698"/>
        <item h="1" m="1" x="295"/>
        <item h="1" m="1" x="1338"/>
        <item h="1" m="1" x="1433"/>
        <item h="1" m="1" x="1261"/>
        <item h="1" m="1" x="2372"/>
        <item h="1" m="1" x="1851"/>
        <item h="1" m="1" x="3782"/>
        <item h="1" m="1" x="1965"/>
        <item h="1" m="1" x="473"/>
        <item h="1" m="1" x="676"/>
        <item h="1" m="1" x="1753"/>
        <item h="1" m="1" x="3791"/>
        <item h="1" m="1" x="3872"/>
        <item h="1" m="1" x="140"/>
        <item h="1" m="1" x="1107"/>
        <item h="1" m="1" x="3181"/>
        <item h="1" m="1" x="290"/>
        <item h="1" m="1" x="3322"/>
        <item h="1" m="1" x="3406"/>
        <item h="1" m="1" x="3507"/>
        <item h="1" m="1" x="2642"/>
        <item h="1" m="1" x="1738"/>
        <item h="1" m="1" x="1850"/>
        <item h="1" m="1" x="986"/>
        <item h="1" m="1" x="3440"/>
        <item h="1" m="1" x="684"/>
        <item h="1" m="1" x="3641"/>
        <item h="1" m="1" x="3726"/>
        <item h="1" m="1" x="942"/>
        <item h="1" m="1" x="1142"/>
        <item h="1" m="1" x="1223"/>
        <item h="1" m="1" x="2344"/>
        <item h="1" m="1" x="1722"/>
        <item h="1" m="1" x="819"/>
        <item h="1" m="1" x="3037"/>
        <item h="1" m="1" x="291"/>
        <item h="1" m="1" x="1358"/>
        <item h="1" m="1" x="2461"/>
        <item h="1" m="1" x="2560"/>
        <item h="1" m="1" x="2644"/>
        <item h="1" m="1" x="405"/>
        <item h="1" m="1" x="1475"/>
        <item h="1" m="1" x="1682"/>
        <item h="1" m="1" x="2754"/>
        <item h="1" m="1" x="2850"/>
        <item h="1" m="1" x="2941"/>
        <item h="1" m="1" x="3005"/>
        <item h="1" m="1" x="3089"/>
        <item h="1" m="1" x="3560"/>
        <item h="1" m="1" x="1781"/>
        <item h="1" m="1" x="1890"/>
        <item h="1" m="1" x="959"/>
        <item h="1" m="1" x="3006"/>
        <item h="1" m="1" x="3090"/>
        <item h="1" m="1" x="2356"/>
        <item h="1" m="1" x="2436"/>
        <item h="1" m="1" x="148"/>
        <item h="1" m="1" x="337"/>
        <item h="1" m="1" x="3268"/>
        <item h="1" m="1" x="3355"/>
        <item h="1" m="1" x="3455"/>
        <item h="1" m="1" x="1581"/>
        <item h="1" m="1" x="3557"/>
        <item h="1" m="1" x="2108"/>
        <item h="1" m="1" x="3527"/>
        <item h="1" m="1" x="3624"/>
        <item h="1" m="1" x="1864"/>
        <item h="1" m="1" x="2911"/>
        <item h="1" m="1" x="136"/>
        <item h="1" m="1" x="1103"/>
        <item h="1" m="1" x="3179"/>
        <item h="1" m="1" x="3269"/>
        <item h="1" m="1" x="3588"/>
        <item h="1" m="1" x="3400"/>
        <item h="1" m="1" x="655"/>
        <item h="1" m="1" x="1727"/>
        <item h="1" m="1" x="1838"/>
        <item h="1" m="1" x="910"/>
        <item h="1" m="1" x="3233"/>
        <item h="1" m="1" x="3328"/>
        <item h="1" m="1" x="3822"/>
        <item h="1" m="1" x="3902"/>
        <item h="1" m="1" x="3122"/>
        <item h="1" m="1" x="2278"/>
        <item h="1" m="1" x="3300"/>
        <item h="1" m="1" x="3394"/>
        <item h="1" m="1" x="2545"/>
        <item h="1" m="1" x="1744"/>
        <item h="1" m="1" x="2077"/>
        <item h="1" m="1" x="2248"/>
        <item h="1" m="1" x="2336"/>
        <item h="1" m="1" x="3357"/>
        <item h="1" m="1" x="3457"/>
        <item h="1" m="1" x="693"/>
        <item h="1" m="1" x="898"/>
        <item h="1" m="1" x="973"/>
        <item h="1" m="1" x="1570"/>
        <item h="1" m="1" x="3640"/>
        <item h="1" m="1" x="3724"/>
        <item h="1" m="1" x="941"/>
        <item h="1" m="1" x="1139"/>
        <item h="1" m="1" x="1222"/>
        <item h="1" m="1" x="3192"/>
        <item h="1" m="1" x="3287"/>
        <item h="1" m="1" x="1392"/>
        <item h="1" m="1" x="510"/>
        <item h="1" m="1" x="599"/>
        <item h="1" m="1" x="1667"/>
        <item h="1" m="1" x="3725"/>
        <item h="1" m="1" x="3802"/>
        <item h="1" m="1" x="182"/>
        <item h="1" m="1" x="1316"/>
        <item h="1" m="1" x="2548"/>
        <item h="1" m="1" x="3597"/>
        <item h="1" m="1" x="2460"/>
        <item h="1" m="1" x="3505"/>
        <item h="1" m="1" x="744"/>
        <item h="1" m="1" x="829"/>
        <item h="1" m="1" x="913"/>
        <item h="1" m="1" x="1076"/>
        <item h="1" m="1" x="3121"/>
        <item h="1" m="1" x="1331"/>
        <item h="1" m="1" x="2443"/>
        <item h="1" m="1" x="640"/>
        <item h="1" m="1" x="1704"/>
        <item h="1" m="1" x="1813"/>
        <item h="1" m="1" x="3854"/>
        <item h="1" m="1" x="1083"/>
        <item h="1" m="1" x="2190"/>
        <item h="1" m="1" x="3216"/>
        <item h="1" m="1" x="457"/>
        <item h="1" m="1" x="547"/>
        <item h="1" m="1" x="3225"/>
        <item h="1" m="1" x="3320"/>
        <item h="1" m="1" x="902"/>
        <item h="1" m="1" x="3596"/>
        <item h="1" m="1" x="538"/>
        <item h="1" m="1" x="1611"/>
        <item h="1" m="1" x="2698"/>
        <item h="1" m="1" x="2771"/>
        <item h="1" m="1" x="2972"/>
        <item h="1" m="1" x="3053"/>
        <item h="1" m="1" x="3136"/>
        <item h="1" m="1" x="374"/>
        <item h="1" m="1" x="106"/>
        <item h="1" m="1" x="1505"/>
        <item h="1" m="1" x="632"/>
        <item h="1" m="1" x="3577"/>
        <item h="1" m="1" x="725"/>
        <item h="1" m="1" x="2705"/>
        <item h="1" m="1" x="1950"/>
        <item h="1" m="1" x="3860"/>
        <item h="1" m="1" x="1666"/>
        <item h="1" m="1" x="1771"/>
        <item h="1" m="1" x="1875"/>
        <item h="1" m="1" x="2076"/>
        <item h="1" m="1" x="2149"/>
        <item h="1" m="1" x="2225"/>
        <item h="1" m="1" x="2312"/>
        <item h="1" m="1" x="1382"/>
        <item h="1" m="1" x="1876"/>
        <item h="1" m="1" x="2103"/>
        <item h="1" m="1" x="265"/>
        <item h="1" m="1" x="2956"/>
        <item h="1" m="1" x="3025"/>
        <item h="1" m="1" x="3112"/>
        <item h="1" m="1" x="615"/>
        <item h="1" m="1" x="3682"/>
        <item h="1" m="1" x="163"/>
        <item h="1" m="1" x="242"/>
        <item h="1" m="1" x="329"/>
        <item h="1" m="1" x="410"/>
        <item h="1" m="1" x="3472"/>
        <item h="1" m="1" x="2606"/>
        <item h="1" m="1" x="2694"/>
        <item h="1" m="1" x="2695"/>
        <item h="1" m="1" x="3850"/>
        <item h="1" m="1" x="3064"/>
        <item h="1" m="1" x="321"/>
        <item h="1" m="1" x="1370"/>
        <item h="1" m="1" x="490"/>
        <item h="1" m="1" x="2479"/>
        <item h="1" m="1" x="2574"/>
        <item h="1" m="1" x="1776"/>
        <item h="1" m="1" x="2215"/>
        <item h="1" m="1" x="2481"/>
        <item h="1" m="1" x="2995"/>
        <item h="1" m="1" x="1884"/>
        <item h="1" m="1" x="2934"/>
        <item h="1" m="1" x="3111"/>
        <item h="1" m="1" x="352"/>
        <item h="1" m="1" x="1417"/>
        <item h="1" m="1" x="3473"/>
        <item h="1" m="1" x="3565"/>
        <item h="1" m="1" x="1888"/>
        <item h="1" m="1" x="248"/>
        <item h="1" m="1" x="332"/>
        <item h="1" m="1" x="1393"/>
        <item h="1" m="1" x="1216"/>
        <item h="1" m="1" x="2337"/>
        <item h="1" m="1" x="3443"/>
        <item h="1" m="1" x="688"/>
        <item h="1" m="1" x="119"/>
        <item h="1" m="1" x="1182"/>
        <item h="1" m="1" x="1523"/>
        <item h="1" m="1" x="384"/>
        <item h="1" m="1" x="474"/>
        <item h="1" m="1" x="558"/>
        <item h="1" m="1" x="1001"/>
        <item h="1" m="1" x="1098"/>
        <item h="1" m="1" x="1932"/>
        <item h="1" m="1" x="2887"/>
        <item h="1" m="1" x="1079"/>
        <item h="1" m="1" x="209"/>
        <item h="1" m="1" x="399"/>
        <item h="1" m="1" x="489"/>
        <item h="1" m="1" x="3421"/>
        <item h="1" m="1" x="3524"/>
        <item h="1" m="1" x="2183"/>
        <item h="1" m="1" x="3474"/>
        <item h="1" m="1" x="3568"/>
        <item h="1" m="1" x="2440"/>
        <item h="1" m="1" x="2637"/>
        <item h="1" m="1" x="2720"/>
        <item h="1" m="1" x="2789"/>
        <item h="1" m="1" x="2889"/>
        <item h="1" m="1" x="1801"/>
        <item h="1" m="1" x="1906"/>
        <item h="1" m="1" x="728"/>
        <item h="1" m="1" x="1817"/>
        <item h="1" m="1" x="2873"/>
        <item h="1" m="1" x="2960"/>
        <item h="1" m="1" x="277"/>
        <item h="1" m="1" x="1321"/>
        <item h="1" m="1" x="2890"/>
        <item h="1" m="1" x="3131"/>
        <item h="1" m="1" x="2976"/>
        <item h="1" m="1" x="2472"/>
        <item h="1" m="1" x="579"/>
        <item h="1" m="1" x="3532"/>
        <item h="1" m="1" x="3627"/>
        <item h="1" m="1" x="2848"/>
        <item h="1" m="1" x="3863"/>
        <item h="1" m="1" x="2062"/>
        <item h="1" m="1" x="1272"/>
        <item h="1" m="1" x="1363"/>
        <item h="1" m="1" x="483"/>
        <item h="1" m="1" x="3538"/>
        <item h="1" m="1" x="2671"/>
        <item h="1" m="1" x="859"/>
        <item h="1" m="1" x="3636"/>
        <item h="1" m="1" x="860"/>
        <item h="1" m="1" x="692"/>
        <item h="1" m="1" x="2746"/>
        <item h="1" m="1" x="3807"/>
        <item h="1" m="1" x="1017"/>
        <item h="1" m="1" x="1227"/>
        <item h="1" m="1" x="3285"/>
        <item h="1" m="1" x="702"/>
        <item h="1" m="1" x="1785"/>
        <item h="1" m="1" x="2931"/>
        <item h="1" m="1" x="170"/>
        <item h="1" m="1" x="1209"/>
        <item h="1" m="1" x="1304"/>
        <item h="1" m="1" x="3265"/>
        <item h="1" m="1" x="2412"/>
        <item h="1" m="1" x="417"/>
        <item h="1" m="1" x="270"/>
        <item h="1" m="1" x="448"/>
        <item h="1" m="1" x="541"/>
        <item h="1" m="1" x="2617"/>
        <item h="1" m="1" x="3675"/>
        <item h="1" m="1" x="899"/>
        <item h="1" m="1" x="2958"/>
        <item h="1" m="1" x="201"/>
        <item h="1" m="1" x="2269"/>
        <item h="1" m="1" x="444"/>
        <item h="1" m="1" x="296"/>
        <item h="1" m="1" x="1340"/>
        <item h="1" m="1" x="1547"/>
        <item h="1" m="1" x="2645"/>
        <item h="1" m="1" x="831"/>
        <item h="1" m="1" x="1278"/>
        <item h="1" m="1" x="3336"/>
        <item h="1" m="1" x="3540"/>
        <item h="1" m="1" x="1767"/>
        <item h="1" m="1" x="1873"/>
        <item h="1" m="1" x="1988"/>
        <item h="1" m="1" x="1014"/>
        <item h="1" m="1" x="2152"/>
        <item h="1" m="1" x="873"/>
        <item h="1" m="1" x="2939"/>
        <item h="1" m="1" x="3896"/>
        <item h="1" m="1" x="1135"/>
        <item h="1" m="1" x="2249"/>
        <item h="1" m="1" x="2338"/>
        <item h="1" m="1" x="1508"/>
        <item h="1" m="1" x="3484"/>
        <item h="1" m="1" x="2420"/>
        <item h="1" m="1" x="2510"/>
        <item h="1" m="1" x="1586"/>
        <item h="1" m="1" x="1684"/>
        <item h="1" m="1" x="2755"/>
        <item h="1" m="1" x="2025"/>
        <item h="1" m="1" x="2115"/>
        <item h="1" m="1" x="3115"/>
        <item h="1" m="1" x="875"/>
        <item h="1" m="1" x="1034"/>
        <item h="1" m="1" x="1394"/>
        <item h="1" m="1" x="1217"/>
        <item h="1" m="1" x="2339"/>
        <item h="1" m="1" x="2532"/>
        <item h="1" m="1" x="2613"/>
        <item h="1" m="1" x="3671"/>
        <item h="1" m="1" x="231"/>
        <item h="1" m="1" x="3243"/>
        <item h="1" m="1" x="598"/>
        <item h="1" m="1" x="1402"/>
        <item h="1" m="1" x="2505"/>
        <item h="1" m="1" x="3462"/>
        <item h="1" m="1" x="947"/>
        <item h="1" m="1" x="3653"/>
        <item h="1" m="1" x="2009"/>
        <item h="1" m="1" x="1048"/>
        <item h="1" m="1" x="190"/>
        <item h="1" m="1" x="346"/>
        <item h="1" m="1" x="2346"/>
        <item h="1" m="1" x="3366"/>
        <item h="1" m="1" x="2516"/>
        <item h="1" m="1" x="788"/>
        <item h="1" m="1" x="3418"/>
        <item h="1" m="1" x="671"/>
        <item h="1" m="1" x="758"/>
        <item h="1" m="1" x="840"/>
        <item h="1" m="1" x="3139"/>
        <item h="1" m="1" x="3144"/>
        <item h="1" m="1" x="1530"/>
        <item h="1" m="1" x="480"/>
        <item h="1" m="1" x="1266"/>
        <item h="1" m="1" x="2629"/>
        <item h="1" m="1" x="1636"/>
        <item h="1" m="1" x="2717"/>
        <item h="1" m="1" x="1977"/>
        <item h="1" m="1" x="137"/>
        <item h="1" m="1" x="225"/>
        <item h="1" m="1" x="320"/>
        <item h="1" m="1" x="2675"/>
        <item h="1" m="1" x="3730"/>
        <item h="1" m="1" x="946"/>
        <item h="1" m="1" x="2088"/>
        <item h="1" m="1" x="2178"/>
        <item h="1" m="1" x="1231"/>
        <item h="1" m="1" x="616"/>
        <item h="1" m="1" x="704"/>
        <item h="1" m="1" x="145"/>
        <item h="1" m="1" x="229"/>
        <item h="1" m="1" x="1282"/>
        <item h="1" m="1" x="1482"/>
        <item h="1" m="1" x="1574"/>
        <item h="1" m="1" x="424"/>
        <item h="1" m="1" x="524"/>
        <item h="1" m="1" x="614"/>
        <item h="1" m="1" x="1345"/>
        <item h="1" m="1" x="2452"/>
        <item h="1" m="1" x="1264"/>
        <item h="1" m="1" x="1628"/>
        <item h="1" m="1" x="1723"/>
        <item h="1" m="1" x="1921"/>
        <item h="1" m="1" x="2031"/>
        <item h="1" m="1" x="3035"/>
        <item h="1" m="1" x="2227"/>
        <item h="1" m="1" x="2492"/>
        <item h="1" m="1" x="179"/>
        <item h="1" m="1" x="261"/>
        <item h="1" m="1" x="1310"/>
        <item h="1" m="1" x="3356"/>
        <item h="1" m="1" x="3456"/>
        <item h="1" m="1" x="1700"/>
        <item h="1" m="1" x="805"/>
        <item h="1" m="1" x="1915"/>
        <item h="1" m="1" x="3579"/>
        <item h="1" m="1" x="3673"/>
        <item h="1" m="1" x="1148"/>
        <item h="1" m="1" x="3831"/>
        <item h="1" m="1" x="376"/>
        <item h="1" m="1" x="467"/>
        <item h="1" m="1" x="1529"/>
        <item h="1" m="1" x="1632"/>
        <item h="1" m="1" x="2747"/>
        <item h="1" m="1" x="2839"/>
        <item h="1" m="1" x="1019"/>
        <item h="1" m="1" x="1119"/>
        <item h="1" m="1" x="2237"/>
        <item h="1" m="1" x="852"/>
        <item h="1" m="1" x="936"/>
        <item h="1" m="1" x="174"/>
        <item h="1" m="1" x="2520"/>
        <item h="1" m="1" x="711"/>
        <item h="1" m="1" x="1799"/>
        <item h="1" m="1" x="1241"/>
        <item h="1" m="1" x="101"/>
        <item h="1" m="1" x="1170"/>
        <item h="1" m="1" x="2277"/>
        <item h="1" m="1" x="2364"/>
        <item h="1" m="1" x="3014"/>
        <item h="1" m="1" x="266"/>
        <item h="1" m="1" x="347"/>
        <item h="1" m="1" x="426"/>
        <item h="1" m="1" x="2537"/>
        <item h="1" m="1" x="1620"/>
        <item h="1" m="1" x="1716"/>
        <item h="1" m="1" x="2777"/>
        <item h="1" m="1" x="760"/>
        <item h="1" m="1" x="1859"/>
        <item h="1" m="1" x="3867"/>
        <item h="1" m="1" x="1094"/>
        <item h="1" m="1" x="1206"/>
        <item h="1" m="1" x="2324"/>
        <item h="1" m="1" x="1400"/>
        <item h="1" m="1" x="3642"/>
        <item h="1" m="1" x="1466"/>
        <item h="1" m="1" x="576"/>
        <item h="1" m="1" x="925"/>
        <item h="1" m="1" x="999"/>
        <item h="1" m="1" x="129"/>
        <item h="1" m="1" x="3171"/>
        <item h="1" m="1" x="406"/>
        <item h="1" m="1" x="3351"/>
        <item h="1" m="1" x="2648"/>
        <item h="1" m="1" x="1845"/>
        <item h="1" m="1" x="2895"/>
        <item h="1" m="1" x="1087"/>
        <item h="1" m="1" x="3138"/>
        <item h="1" m="1" x="218"/>
        <item h="1" m="1" x="380"/>
        <item h="1" m="1" x="1441"/>
        <item h="1" m="1" x="294"/>
        <item h="1" m="1" x="3215"/>
        <item h="1" m="1" x="456"/>
        <item h="1" m="1" x="1518"/>
        <item h="1" m="1" x="3522"/>
        <item h="1" m="1" x="3621"/>
        <item h="1" m="1" x="1749"/>
        <item h="1" m="1" x="845"/>
        <item h="1" m="1" x="257"/>
        <item h="1" m="1" x="3186"/>
        <item h="1" m="1" x="419"/>
        <item h="1" m="1" x="272"/>
        <item h="1" m="1" x="348"/>
        <item h="1" m="1" x="1411"/>
        <item h="1" m="1" x="1619"/>
        <item h="1" m="1" x="3678"/>
        <item h="1" m="1" x="2242"/>
        <item h="1" m="1" x="3257"/>
        <item h="1" m="1" x="511"/>
        <item h="1" m="1" x="3189"/>
        <item h="1" m="1" x="423"/>
        <item h="1" m="1" x="3796"/>
        <item h="1" m="1" x="3878"/>
        <item h="1" m="1" x="2992"/>
        <item h="1" m="1" x="2819"/>
        <item h="1" m="1" x="3002"/>
        <item h="1" m="1" x="255"/>
        <item h="1" m="1" x="1307"/>
        <item h="1" m="1" x="2411"/>
        <item h="1" m="1" x="2502"/>
        <item h="1" m="1" x="2590"/>
        <item h="1" m="1" x="1804"/>
        <item h="1" m="1" x="1754"/>
        <item h="1" m="1" x="849"/>
        <item h="1" m="1" x="935"/>
        <item h="1" m="1" x="2098"/>
        <item h="1" m="1" x="2161"/>
        <item h="1" m="1" x="262"/>
        <item h="1" m="1" x="3190"/>
        <item h="1" m="1" x="2589"/>
        <item h="1" m="1" x="2536"/>
        <item h="1" m="1" x="2367"/>
        <item h="1" m="1" x="3489"/>
        <item h="1" m="1" x="1708"/>
        <item h="1" m="1" x="1818"/>
        <item h="1" m="1" x="1917"/>
        <item h="1" m="1" x="2028"/>
        <item h="1" m="1" x="2117"/>
        <item h="1" m="1" x="3409"/>
        <item h="1" m="1" x="1550"/>
        <item h="1" m="1" x="2674"/>
        <item h="1" m="1" x="151"/>
        <item h="1" m="1" x="2085"/>
        <item h="1" m="1" x="164"/>
        <item h="1" m="1" x="3422"/>
        <item h="1" m="1" x="577"/>
        <item h="1" m="1" x="1759"/>
        <item h="1" m="1" x="3794"/>
        <item h="1" m="1" x="2916"/>
        <item h="1" m="1" x="3152"/>
        <item h="1" m="1" x="390"/>
        <item h="1" m="1" x="1452"/>
        <item h="1" m="1" x="3412"/>
        <item h="1" m="1" x="662"/>
        <item h="1" m="1" x="1883"/>
        <item h="1" m="1" x="3888"/>
        <item h="1" m="1" x="1208"/>
        <item h="1" m="1" x="358"/>
        <item h="1" m="1" x="442"/>
        <item h="1" m="1" x="1795"/>
        <item h="1" m="1" x="639"/>
        <item h="1" m="1" x="1066"/>
        <item h="1" m="1" x="791"/>
        <item h="1" m="1" x="1898"/>
        <item h="1" m="1" x="1064"/>
        <item h="1" m="1" x="2185"/>
        <item h="1" m="1" x="2271"/>
        <item h="1" m="1" x="2360"/>
        <item h="1" m="1" x="2446"/>
        <item h="1" m="1" x="1515"/>
        <item h="1" m="1" x="837"/>
        <item h="1" m="1" x="1959"/>
        <item h="1" m="1" x="2904"/>
        <item h="1" m="1" x="2981"/>
        <item h="1" m="1" x="2238"/>
        <item h="1" m="1" x="2321"/>
        <item h="1" m="1" x="2402"/>
        <item h="1" m="1" x="3438"/>
        <item h="1" m="1" x="2923"/>
        <item h="1" m="1" x="2084"/>
        <item h="1" m="1" x="2153"/>
        <item h="1" m="1" x="2234"/>
        <item h="1" m="1" x="2596"/>
        <item h="1" m="1" x="1683"/>
        <item h="1" m="1" x="3658"/>
        <item h="1" m="1" x="1788"/>
        <item h="1" m="1" x="613"/>
        <item h="1" m="1" x="431"/>
        <item h="1" m="1" x="3371"/>
        <item h="1" m="1" x="3477"/>
        <item h="1" m="1" x="3572"/>
        <item h="1" m="1" x="3668"/>
        <item h="1" m="1" x="3844"/>
        <item h="1" m="1" x="1071"/>
        <item h="1" m="1" x="889"/>
        <item h="1" m="1" x="2013"/>
        <item h="1" m="1" x="1050"/>
        <item h="1" m="1" x="1154"/>
        <item h="1" m="1" x="1235"/>
        <item h="1" m="1" x="3311"/>
        <item h="1" m="1" x="468"/>
        <item h="1" m="1" x="2457"/>
        <item h="1" m="1" x="3169"/>
        <item h="1" m="1" x="404"/>
        <item h="1" m="1" x="1582"/>
        <item h="1" m="1" x="1413"/>
        <item h="1" m="1" x="3471"/>
        <item h="1" m="1" x="3562"/>
        <item h="1" m="1" x="789"/>
        <item h="1" m="1" x="880"/>
        <item h="1" m="1" x="286"/>
        <item h="1" m="1" x="2501"/>
        <item h="1" m="1" x="2431"/>
        <item h="1" m="1" x="2527"/>
        <item h="1" m="1" x="3571"/>
        <item h="1" m="1" x="3387"/>
        <item h="1" m="1" x="3605"/>
        <item h="1" m="1" x="3697"/>
        <item h="1" m="1" x="911"/>
        <item h="1" m="1" x="2048"/>
        <item h="1" m="1" x="2687"/>
        <item h="1" m="1" x="2762"/>
        <item h="1" m="1" x="1900"/>
        <item h="1" m="1" x="2002"/>
        <item h="1" m="1" x="3012"/>
        <item h="1" m="1" x="2171"/>
        <item h="1" m="1" x="1333"/>
        <item h="1" m="1" x="453"/>
        <item h="1" m="1" x="730"/>
        <item h="1" m="1" x="1825"/>
        <item h="1" m="1" x="991"/>
        <item h="1" m="1" x="2130"/>
        <item h="1" m="1" x="3141"/>
        <item h="1" m="1" x="3226"/>
        <item h="1" m="1" x="472"/>
        <item h="1" m="1" x="1540"/>
        <item h="1" m="1" x="1613"/>
        <item h="1" m="1" x="1706"/>
        <item h="1" m="1" x="1815"/>
        <item h="1" m="1" x="649"/>
        <item h="1" m="1" x="1086"/>
        <item h="1" m="1" x="214"/>
        <item h="1" m="1" x="3142"/>
        <item h="1" m="1" x="2298"/>
        <item h="1" m="1" x="2435"/>
        <item h="1" m="1" x="1633"/>
        <item h="1" m="1" x="1728"/>
        <item h="1" m="1" x="3609"/>
        <item h="1" m="1" x="2724"/>
        <item h="1" m="1" x="2126"/>
        <item h="1" m="1" x="2217"/>
        <item h="1" m="1" x="3415"/>
        <item h="1" m="1" x="1568"/>
        <item h="1" m="1" x="1786"/>
        <item h="1" m="1" x="878"/>
        <item h="1" m="1" x="962"/>
        <item h="1" m="1" x="1038"/>
        <item h="1" m="1" x="184"/>
        <item h="1" m="1" x="3096"/>
        <item h="1" m="1" x="1336"/>
        <item h="1" m="1" x="2875"/>
        <item h="1" m="1" x="2129"/>
        <item h="1" m="1" x="3140"/>
        <item h="1" m="1" x="2063"/>
        <item h="1" m="1" x="222"/>
        <item h="1" m="1" x="3404"/>
        <item h="1" m="1" x="562"/>
        <item h="1" m="1" x="3629"/>
        <item h="1" m="1" x="2643"/>
        <item h="1" m="1" x="830"/>
        <item h="1" m="1" x="3523"/>
        <item h="1" m="1" x="756"/>
        <item h="1" m="1" x="3804"/>
        <item h="1" m="1" x="326"/>
        <item h="1" m="1" x="3249"/>
        <item h="1" m="1" x="3345"/>
        <item h="1" m="1" x="3832"/>
        <item h="1" m="1" x="3137"/>
        <item h="1" m="1" x="1263"/>
        <item h="1" m="1" x="382"/>
        <item h="1" m="1" x="2376"/>
        <item h="1" m="1" x="2803"/>
        <item h="1" m="1" x="2906"/>
        <item h="1" m="1" x="2065"/>
        <item h="1" m="1" x="2095"/>
        <item h="1" m="1" x="3084"/>
        <item h="1" m="1" x="339"/>
        <item h="1" m="1" x="415"/>
        <item h="1" m="1" x="3094"/>
        <item h="1" m="1" x="3573"/>
        <item h="1" m="1" x="3669"/>
        <item h="1" m="1" x="3753"/>
        <item h="1" m="1" x="1085"/>
        <item h="1" m="1" x="2475"/>
        <item h="1" m="1" x="2571"/>
        <item h="1" m="1" x="2659"/>
        <item h="1" m="1" x="2730"/>
        <item h="1" m="1" x="2927"/>
        <item h="1" m="1" x="1023"/>
        <item h="1" m="1" x="1127"/>
        <item h="1" m="1" x="2342"/>
        <item h="1" m="1" x="522"/>
        <item h="1" m="1" x="610"/>
        <item h="1" m="1" x="700"/>
        <item h="1" m="1" x="1780"/>
        <item h="1" m="1" x="956"/>
        <item h="1" m="1" x="1024"/>
        <item h="1" m="1" x="171"/>
        <item h="1" m="1" x="3368"/>
        <item h="1" m="1" x="3564"/>
        <item h="1" m="1" x="1826"/>
        <item h="1" m="1" x="3839"/>
        <item h="1" m="1" x="1062"/>
        <item h="1" m="1" x="1162"/>
        <item h="1" m="1" x="1246"/>
        <item h="1" m="1" x="1330"/>
        <item h="1" m="1" x="284"/>
        <item h="1" m="1" x="359"/>
        <item h="1" m="1" x="2438"/>
        <item h="1" m="1" x="656"/>
        <item h="1" m="1" x="3606"/>
        <item h="1" m="1" x="3698"/>
        <item h="1" m="1" x="2790"/>
        <item h="1" m="1" x="2892"/>
        <item h="1" m="1" x="3123"/>
        <item h="1" m="1" x="2631"/>
        <item h="1" m="1" x="1729"/>
        <item h="1" m="1" x="1840"/>
        <item h="1" m="1" x="912"/>
        <item h="1" m="1" x="2307"/>
        <item h="1" m="1" x="1372"/>
        <item h="1" m="1" x="1464"/>
        <item h="1" m="1" x="3537"/>
        <item h="1" m="1" x="3634"/>
        <item h="1" m="1" x="3720"/>
        <item h="1" m="1" x="2828"/>
        <item h="1" m="1" x="3883"/>
        <item h="1" m="1" x="2994"/>
        <item h="1" m="1" x="1224"/>
        <item h="1" m="1" x="1314"/>
        <item h="1" m="1" x="3213"/>
        <item h="1" m="1" x="455"/>
        <item h="1" m="1" x="1517"/>
        <item h="1" m="1" x="1621"/>
        <item h="1" m="1" x="731"/>
        <item h="1" m="1" x="814"/>
        <item h="1" m="1" x="3862"/>
        <item h="1" m="1" x="124"/>
        <item h="1" m="1" x="2345"/>
        <item h="1" m="1" x="3362"/>
        <item h="1" m="1" x="612"/>
        <item h="1" m="1" x="2842"/>
        <item h="1" m="1" x="2853"/>
        <item h="1" m="1" x="1057"/>
        <item h="1" m="1" x="1423"/>
        <item h="1" m="1" x="532"/>
        <item h="1" m="1" x="1558"/>
        <item h="1" m="1" x="2663"/>
        <item h="1" m="1" x="847"/>
        <item h="1" m="1" x="1092"/>
        <item h="1" m="1" x="1185"/>
        <item h="1" m="1" x="224"/>
        <item h="1" m="1" x="317"/>
        <item h="1" m="1" x="3242"/>
        <item h="1" m="1" x="981"/>
        <item h="1" m="1" x="2046"/>
        <item h="1" m="1" x="206"/>
        <item h="1" m="1" x="3411"/>
        <item h="1" m="1" x="3517"/>
        <item h="1" m="1" x="3617"/>
        <item h="1" m="1" x="3705"/>
        <item h="1" m="1" x="2798"/>
        <item h="1" m="1" x="3256"/>
        <item h="1" m="1" x="509"/>
        <item h="1" m="1" x="3566"/>
        <item h="1" m="1" x="792"/>
        <item h="1" m="1" x="3747"/>
        <item h="1" m="1" x="3823"/>
        <item h="1" m="1" x="2952"/>
        <item h="1" m="1" x="3019"/>
        <item h="1" m="1" x="3008"/>
        <item h="1" m="1" x="1140"/>
        <item h="1" m="1" x="3188"/>
        <item h="1" m="1" x="422"/>
        <item h="1" m="1" x="3481"/>
        <item h="1" m="1" x="643"/>
        <item h="1" m="1" x="727"/>
        <item h="1" m="1" x="1816"/>
        <item h="1" m="1" x="157"/>
        <item h="1" m="1" x="236"/>
        <item h="1" m="1" x="2179"/>
        <item h="1" m="1" x="1168"/>
        <item h="1" m="1" x="2444"/>
        <item h="1" m="1" x="2638"/>
        <item h="1" m="1" x="3610"/>
        <item h="1" m="1" x="752"/>
        <item h="1" m="1" x="1029"/>
        <item h="1" m="1" x="1132"/>
        <item h="1" m="1" x="1213"/>
        <item h="1" m="1" x="2332"/>
        <item h="1" m="1" x="2414"/>
        <item h="1" m="1" x="630"/>
        <item h="1" m="1" x="716"/>
        <item h="1" m="1" x="3672"/>
        <item h="1" m="1" x="1510"/>
        <item h="1" m="1" x="642"/>
        <item h="1" m="1" x="2623"/>
        <item h="1" m="1" x="3589"/>
        <item h="1" m="1" x="2712"/>
        <item h="1" m="1" x="1830"/>
        <item h="1" m="1" x="309"/>
        <item h="1" m="1" x="1352"/>
        <item h="1" m="1" x="293"/>
        <item h="1" m="1" x="2512"/>
        <item h="1" m="1" x="2240"/>
        <item h="1" m="1" x="2517"/>
        <item h="1" m="1" x="984"/>
        <item h="1" m="1" x="2124"/>
        <item h="1" m="1" x="297"/>
        <item h="1" m="1" x="2286"/>
        <item h="1" m="1" x="1460"/>
        <item h="1" m="1" x="2982"/>
        <item h="1" m="1" x="2653"/>
        <item h="1" m="1" x="1748"/>
        <item h="1" m="1" x="2731"/>
        <item h="1" m="1" x="3065"/>
        <item h="1" m="1" x="1283"/>
        <item h="1" m="1" x="3340"/>
        <item h="1" m="1" x="3545"/>
        <item h="1" m="1" x="1769"/>
        <item h="1" m="1" x="606"/>
        <item h="1" m="1" x="2680"/>
        <item h="1" m="1" x="3733"/>
        <item h="1" m="1" x="1699"/>
        <item h="1" m="1" x="1929"/>
        <item h="1" m="1" x="1341"/>
        <item h="1" m="1" x="460"/>
        <item h="1" m="1" x="2566"/>
        <item h="1" m="1" x="668"/>
        <item h="1" m="1" x="2660"/>
        <item h="1" m="1" x="1752"/>
        <item h="1" m="1" x="896"/>
        <item h="1" m="1" x="2023"/>
        <item h="1" m="1" x="2111"/>
        <item h="1" m="1" x="2180"/>
        <item h="1" m="1" x="375"/>
        <item h="1" m="1" x="1437"/>
        <item h="1" m="1" x="1527"/>
        <item h="1" m="1" x="1631"/>
        <item h="1" m="1" x="1951"/>
        <item h="1" m="1" x="759"/>
        <item h="1" m="1" x="841"/>
        <item h="1" m="1" x="2905"/>
        <item h="1" m="1" x="1120"/>
        <item h="1" m="1" x="1205"/>
        <item h="1" m="1" x="2322"/>
        <item h="1" m="1" x="3350"/>
        <item h="1" m="1" x="1907"/>
        <item h="1" m="1" x="2016"/>
        <item h="1" m="1" x="2109"/>
        <item h="1" m="1" x="1156"/>
        <item h="1" m="1" x="1315"/>
        <item h="1" m="1" x="1412"/>
        <item h="1" m="1" x="1496"/>
        <item h="1" m="1" x="621"/>
        <item h="1" m="1" x="2654"/>
        <item h="1" m="1" x="3708"/>
        <item h="1" m="1" x="3786"/>
        <item h="1" m="1" x="1000"/>
        <item h="1" m="1" x="1183"/>
        <item h="1" m="1" x="1265"/>
        <item h="1" m="1" x="385"/>
        <item h="1" m="1" x="475"/>
        <item h="1" m="1" x="3691"/>
        <item h="1" m="1" x="907"/>
        <item h="1" m="1" x="2036"/>
        <item h="1" m="1" x="1843"/>
        <item h="1" m="1" x="2893"/>
        <item h="1" m="1" x="2051"/>
        <item h="1" m="1" x="1563"/>
        <item h="1" m="1" x="1657"/>
        <item h="1" m="1" x="3413"/>
        <item h="1" m="1" x="3520"/>
        <item h="1" m="1" x="3618"/>
        <item h="1" m="1" x="839"/>
        <item h="1" m="1" x="1961"/>
        <item h="1" m="1" x="2978"/>
        <item h="1" m="1" x="1260"/>
        <item h="1" m="1" x="1349"/>
        <item h="1" m="1" x="1194"/>
        <item h="1" m="1" x="2308"/>
        <item h="1" m="1" x="3343"/>
        <item h="1" m="1" x="3546"/>
        <item h="1" m="1" x="2677"/>
        <item h="1" m="1" x="2749"/>
        <item h="1" m="1" x="1882"/>
        <item h="1" m="1" x="2930"/>
        <item h="1" m="1" x="1562"/>
        <item h="1" m="1" x="1565"/>
        <item h="1" m="1" x="2668"/>
        <item h="1" m="1" x="3718"/>
        <item h="1" m="1" x="961"/>
        <item h="1" m="1" x="1037"/>
        <item h="1" m="1" x="1138"/>
        <item h="1" m="1" x="1483"/>
        <item h="1" m="1" x="1762"/>
        <item h="1" m="1" x="2822"/>
        <item h="1" m="1" x="3876"/>
        <item h="1" m="1" x="1108"/>
        <item h="1" m="1" x="1197"/>
        <item h="1" m="1" x="2229"/>
        <item h="1" m="1" x="2418"/>
        <item h="1" m="1" x="3459"/>
        <item h="1" m="1" x="2938"/>
        <item h="1" m="1" x="3113"/>
        <item h="1" m="1" x="1323"/>
        <item h="1" m="1" x="2429"/>
        <item h="1" m="1" x="622"/>
        <item h="1" m="1" x="1691"/>
        <item h="1" m="1" x="2765"/>
        <item h="1" m="1" x="2033"/>
        <item h="1" m="1" x="918"/>
        <item h="1" m="1" x="2052"/>
        <item h="1" m="1" x="3056"/>
        <item h="1" m="1" x="1971"/>
        <item h="1" m="1" x="3078"/>
        <item h="1" m="1" x="1297"/>
        <item h="1" m="1" x="1388"/>
        <item h="1" m="1" x="2489"/>
        <item h="1" m="1" x="3332"/>
        <item h="1" m="1" x="3157"/>
        <item h="1" m="1" x="1374"/>
        <item h="1" m="1" x="1575"/>
        <item h="1" m="1" x="2676"/>
        <item h="1" m="1" x="2748"/>
        <item h="1" m="1" x="2929"/>
        <item h="1" m="1" x="2999"/>
        <item h="1" m="1" x="3707"/>
        <item h="1" m="1" x="1858"/>
        <item h="1" m="1" x="2231"/>
        <item h="1" m="1" x="3251"/>
        <item h="1" m="1" x="495"/>
        <item h="1" m="1" x="585"/>
        <item h="1" m="1" x="679"/>
        <item h="1" m="1" x="3631"/>
        <item h="1" m="1" x="102"/>
        <item h="1" m="1" x="1171"/>
        <item h="1" m="1" x="3127"/>
        <item h="1" m="1" x="2450"/>
        <item h="1" m="1" x="1741"/>
        <item h="1" m="1" x="1853"/>
        <item h="1" m="1" x="923"/>
        <item h="1" m="1" x="3865"/>
        <item h="1" m="1" x="582"/>
        <item h="1" m="1" x="2579"/>
        <item h="1" m="1" x="2669"/>
        <item h="1" m="1" x="3187"/>
        <item h="1" m="1" x="421"/>
        <item h="1" m="1" x="520"/>
        <item h="1" m="1" x="717"/>
        <item h="1" m="1" x="803"/>
        <item h="1" m="1" x="673"/>
        <item h="1" m="1" x="2728"/>
        <item h="1" m="1" x="3785"/>
        <item h="1" m="1" x="2057"/>
        <item h="1" m="1" x="215"/>
        <item h="1" m="1" x="311"/>
        <item h="1" m="1" x="3230"/>
        <item h="1" m="1" x="3326"/>
        <item h="1" m="1" x="3530"/>
        <item h="1" m="1" x="1755"/>
        <item h="1" m="1" x="3792"/>
        <item h="1" m="1" x="169"/>
        <item h="1" m="1" x="1207"/>
        <item h="1" m="1" x="1303"/>
        <item h="1" m="1" x="2403"/>
        <item h="1" m="1" x="2497"/>
        <item h="1" m="1" x="2454"/>
        <item h="1" m="1" x="555"/>
        <item h="1" m="1" x="2782"/>
        <item h="1" m="1" x="2979"/>
        <item h="1" m="1" x="1186"/>
        <item h="1" m="1" x="1271"/>
        <item h="1" m="1" x="1360"/>
        <item h="1" m="1" x="228"/>
        <item h="1" m="1" x="1819"/>
        <item h="1" m="1" x="3834"/>
        <item h="1" m="1" x="2713"/>
        <item h="1" m="1" x="3766"/>
        <item h="1" m="1" x="125"/>
        <item h="1" m="1" x="1447"/>
        <item h="1" m="1" x="219"/>
        <item h="1" m="1" x="312"/>
        <item h="1" m="1" x="1359"/>
        <item h="1" m="1" x="1535"/>
        <item h="1" m="1" x="738"/>
        <item h="1" m="1" x="1834"/>
        <item h="1" m="1" x="1640"/>
        <item h="1" m="1" x="1869"/>
        <item h="1" m="1" x="1983"/>
        <item h="1" m="1" x="2075"/>
        <item h="1" m="1" x="3069"/>
        <item h="1" m="1" x="757"/>
        <item h="1" m="1" x="3781"/>
        <item h="1" m="1" x="2055"/>
        <item h="1" m="1" x="2806"/>
        <item h="1" m="1" x="3869"/>
        <item h="1" m="1" x="244"/>
        <item h="1" m="1" x="2316"/>
        <item h="1" m="1" x="2399"/>
        <item h="1" m="1" x="301"/>
        <item h="1" m="1" x="2526"/>
        <item h="1" m="1" x="2226"/>
        <item h="1" m="1" x="1383"/>
        <item h="1" m="1" x="3429"/>
        <item h="1" m="1" x="3534"/>
        <item h="1" m="1" x="3628"/>
        <item h="1" m="1" x="1891"/>
        <item h="1" m="1" x="2942"/>
        <item h="1" m="1" x="3007"/>
        <item h="1" m="1" x="3013"/>
        <item h="1" m="1" x="1220"/>
        <item h="1" m="1" x="3279"/>
        <item h="1" m="1" x="3099"/>
        <item h="1" m="1" x="3301"/>
        <item h="1" m="1" x="545"/>
        <item h="1" m="1" x="646"/>
        <item h="1" m="1" x="2706"/>
        <item h="1" m="1" x="1203"/>
        <item h="1" m="1" x="1300"/>
        <item h="1" m="1" x="177"/>
        <item h="1" m="1" x="260"/>
        <item h="1" m="1" x="2334"/>
        <item h="1" m="1" x="1404"/>
        <item h="1" m="1" x="1607"/>
        <item h="1" m="1" x="719"/>
        <item h="1" m="1" x="3465"/>
        <item h="1" m="1" x="3558"/>
        <item h="1" m="1" x="3655"/>
        <item h="1" m="1" x="2844"/>
        <item h="1" m="1" x="3026"/>
        <item h="1" m="1" x="280"/>
        <item h="1" m="1" x="1324"/>
        <item h="1" m="1" x="3295"/>
        <item h="1" m="1" x="3398"/>
        <item h="1" m="1" x="652"/>
        <item h="1" m="1" x="1726"/>
        <item h="1" m="1" x="977"/>
        <item h="1" m="1" x="1063"/>
        <item h="1" m="1" x="1164"/>
        <item h="1" m="1" x="1247"/>
        <item h="1" m="1" x="1332"/>
        <item h="1" m="1" x="3095"/>
        <item h="1" m="1" x="2506"/>
        <item h="1" m="1" x="2594"/>
        <item h="1" m="1" x="2601"/>
        <item h="1" m="1" x="1687"/>
        <item h="1" m="1" x="1916"/>
        <item h="1" m="1" x="2027"/>
        <item h="1" m="1" x="2116"/>
        <item h="1" m="1" x="238"/>
        <item h="1" m="1" x="1298"/>
        <item h="1" m="1" x="172"/>
        <item h="1" m="1" x="2244"/>
        <item h="1" m="1" x="3264"/>
        <item h="1" m="1" x="515"/>
        <item h="1" m="1" x="3570"/>
        <item h="1" m="1" x="3667"/>
        <item h="1" m="1" x="3454"/>
        <item h="1" m="1" x="1671"/>
        <item h="1" m="1" x="775"/>
        <item h="1" m="1" x="195"/>
        <item h="1" m="1" x="279"/>
        <item h="1" m="1" x="3567"/>
        <item h="1" m="1" x="1829"/>
        <item h="1" m="1" x="1926"/>
        <item h="1" m="1" x="1698"/>
        <item h="1" m="1" x="1808"/>
        <item h="1" m="1" x="2869"/>
        <item h="1" m="1" x="972"/>
        <item h="1" m="1" x="1055"/>
        <item h="1" m="1" x="303"/>
        <item h="1" m="1" x="373"/>
        <item h="1" m="1" x="466"/>
        <item h="1" m="1" x="3694"/>
        <item h="1" m="1" x="3515"/>
        <item h="1" m="1" x="753"/>
        <item h="1" m="1" x="1852"/>
        <item h="1" m="1" x="922"/>
        <item h="1" m="1" x="2056"/>
        <item h="1" m="1" x="2230"/>
        <item h="1" m="1" x="1294"/>
        <item h="1" m="1" x="3199"/>
        <item h="1" m="1" x="3294"/>
        <item h="1" m="1" x="2434"/>
        <item h="1" m="1" x="2529"/>
        <item h="1" m="1" x="2611"/>
        <item h="1" m="1" x="1836"/>
        <item h="1" m="1" x="3118"/>
        <item h="1" m="1" x="3205"/>
        <item h="1" m="1" x="2943"/>
        <item h="1" m="1" x="173"/>
        <item h="1" m="1" x="1212"/>
        <item h="1" m="1" x="263"/>
        <item h="1" m="1" x="342"/>
        <item h="1" m="1" x="3385"/>
        <item h="1" m="1" x="3486"/>
        <item h="1" m="1" x="2622"/>
        <item h="1" m="1" x="2772"/>
        <item h="1" m="1" x="3835"/>
        <item h="1" m="1" x="211"/>
        <item h="1" m="1" x="306"/>
        <item h="1" m="1" x="2369"/>
        <item h="1" m="1" x="550"/>
        <item h="1" m="1" x="1629"/>
        <item h="1" m="1" x="1444"/>
        <item h="1" m="1" x="2010"/>
        <item h="1" m="1" x="186"/>
        <item h="1" m="1" x="1225"/>
        <item h="1" m="1" x="3299"/>
        <item h="1" m="1" x="543"/>
        <item h="1" m="1" x="645"/>
        <item h="1" m="1" x="1713"/>
        <item h="1" m="1" x="2776"/>
        <item h="1" m="1" x="914"/>
        <item h="1" m="1" x="3104"/>
        <item h="1" m="1" x="611"/>
        <item h="1" m="1" x="3290"/>
        <item h="1" m="1" x="3656"/>
        <item h="1" m="1" x="2760"/>
        <item h="1" m="1" x="2961"/>
        <item h="1" m="1" x="198"/>
        <item h="1" m="1" x="931"/>
        <item h="1" m="1" x="1124"/>
        <item h="1" m="1" x="1210"/>
        <item h="1" m="1" x="3897"/>
        <item h="1" m="1" x="1136"/>
        <item h="1" m="1" x="2250"/>
        <item h="1" m="1" x="3274"/>
        <item h="1" m="1" x="2419"/>
        <item h="1" m="1" x="2384"/>
        <item h="1" m="1" x="1739"/>
        <item h="1" m="1" x="834"/>
        <item h="1" m="1" x="2797"/>
        <item h="1" m="1" x="928"/>
        <item h="1" m="1" x="243"/>
        <item h="1" m="1" x="2491"/>
        <item h="1" m="1" x="1660"/>
        <item h="1" m="1" x="536"/>
        <item h="1" m="1" x="740"/>
        <item h="1" m="1" x="2786"/>
        <item h="1" m="1" x="980"/>
        <item h="1" m="1" x="1075"/>
        <item h="1" m="1" x="1176"/>
        <item h="1" m="1" x="1253"/>
        <item h="1" m="1" x="1455"/>
        <item h="1" m="1" x="2445"/>
        <item h="1" m="1" x="3487"/>
        <item h="1" m="1" x="3583"/>
        <item h="1" m="1" x="3679"/>
        <item h="1" m="1" x="3761"/>
        <item h="1" m="1" x="2876"/>
        <item h="1" m="1" x="2977"/>
        <item h="1" m="1" x="2135"/>
        <item h="1" m="1" x="2804"/>
        <item h="1" m="1" x="2158"/>
        <item h="1" m="1" x="2490"/>
        <item h="1" m="1" x="2581"/>
        <item h="1" m="1" x="3542"/>
        <item h="1" m="1" x="1796"/>
        <item h="1" m="1" x="888"/>
        <item h="1" m="1" x="2867"/>
        <item h="1" m="1" x="1750"/>
        <item h="1" m="1" x="2805"/>
        <item h="1" m="1" x="3868"/>
        <item h="1" m="1" x="239"/>
        <item h="1" m="1" x="619"/>
        <item h="1" m="1" x="707"/>
        <item h="1" m="1" x="3664"/>
        <item h="1" m="1" x="3841"/>
        <item h="1" m="1" x="1299"/>
        <item h="1" m="1" x="3254"/>
        <item h="1" m="1" x="508"/>
        <item h="1" m="1" x="3442"/>
        <item h="1" m="1" x="602"/>
        <item h="1" m="1" x="2001"/>
        <item h="1" m="1" x="3901"/>
        <item h="1" m="1" x="3905"/>
        <item h="1" m="1" x="2243"/>
        <item h="1" m="1" x="1787"/>
        <item h="1" m="1" x="1494"/>
        <item h="1" m="1" x="1797"/>
        <item h="1" m="1" x="879"/>
        <item h="1" m="1" x="712"/>
        <item h="1" m="1" x="1803"/>
        <item h="1" m="1" x="2864"/>
        <item h="1" m="1" x="3903"/>
        <item h="1" m="1" x="3125"/>
        <item h="1" m="1" x="3214"/>
        <item h="1" m="1" x="3304"/>
        <item h="1" m="1" x="2099"/>
        <item h="1" m="1" x="3182"/>
        <item h="1" m="1" x="3377"/>
        <item h="1" m="1" x="628"/>
        <item h="1" m="1" x="3666"/>
        <item h="1" m="1" x="887"/>
        <item h="1" m="1" x="723"/>
        <item h="1" m="1" x="806"/>
        <item h="1" m="1" x="3873"/>
        <item h="1" m="1" x="2301"/>
        <item h="1" m="1" x="513"/>
        <item h="1" m="1" x="3805"/>
        <item h="1" m="1" x="2254"/>
        <item h="1" m="1" x="351"/>
        <item h="1" m="1" x="2352"/>
        <item h="1" m="1" x="2432"/>
        <item h="1" m="1" x="273"/>
        <item h="1" m="1" x="349"/>
        <item h="1" m="1" x="3364"/>
        <item h="1" m="1" x="3468"/>
        <item h="1" m="1" x="701"/>
        <item h="1" m="1" x="530"/>
        <item h="1" m="1" x="3595"/>
        <item h="1" m="1" x="3686"/>
        <item h="1" m="1" x="2274"/>
        <item h="1" m="1" x="3298"/>
        <item h="1" m="1" x="540"/>
        <item h="1" m="1" x="3491"/>
        <item h="1" m="1" x="1709"/>
        <item h="1" m="1" x="811"/>
        <item h="1" m="1" x="2053"/>
        <item h="1" m="1" x="2133"/>
        <item h="1" m="1" x="2205"/>
        <item h="1" m="1" x="3227"/>
        <item h="1" m="1" x="1443"/>
        <item h="1" m="1" x="1656"/>
        <item h="1" m="1" x="1757"/>
        <item h="1" m="1" x="2815"/>
        <item h="1" m="1" x="2914"/>
        <item h="1" m="1" x="144"/>
        <item h="1" m="1" x="3045"/>
        <item h="1" m="1" x="2302"/>
        <item h="1" m="1" x="482"/>
        <item h="1" m="1" x="1548"/>
        <item h="1" m="1" x="663"/>
        <item h="1" m="1" x="1947"/>
        <item h="1" m="1" x="153"/>
        <item h="1" m="1" x="3072"/>
        <item h="1" m="1" x="801"/>
        <item h="1" m="1" x="893"/>
        <item h="1" m="1" x="2017"/>
        <item h="1" m="1" x="2191"/>
        <item h="1" m="1" x="1432"/>
        <item h="1" m="1" x="307"/>
        <item h="1" m="1" x="379"/>
        <item h="1" m="1" x="470"/>
        <item h="1" m="1" x="2899"/>
        <item h="1" m="1" x="116"/>
        <item h="1" m="1" x="2200"/>
        <item h="1" m="1" x="2061"/>
        <item h="1" m="1" x="2140"/>
        <item h="1" m="1" x="637"/>
        <item h="1" m="1" x="2006"/>
        <item h="1" m="1" x="807"/>
        <item h="1" m="1" x="2690"/>
        <item h="1" m="1" x="1896"/>
        <item h="1" m="1" x="3894"/>
        <item h="1" m="1" x="3085"/>
        <item h="1" m="1" x="2005"/>
        <item h="1" m="1" x="3015"/>
        <item h="1" m="1" x="365"/>
        <item h="1" m="1" x="2441"/>
        <item h="1" m="1" x="98"/>
        <item h="1" m="1" x="202"/>
        <item h="1" m="1" x="292"/>
        <item h="1" m="1" x="476"/>
        <item h="1" m="1" x="561"/>
        <item h="1" m="1" x="660"/>
        <item h="1" m="1" x="3611"/>
        <item h="1" m="1" x="3700"/>
        <item h="1" m="1" x="3028"/>
        <item h="1" m="1" x="282"/>
        <item h="1" m="1" x="438"/>
        <item h="1" m="1" x="2556"/>
        <item h="1" m="1" x="2561"/>
        <item h="1" m="1" x="3847"/>
        <item h="1" m="1" x="111"/>
        <item h="1" m="1" x="2794"/>
        <item h="1" m="1" x="2251"/>
        <item h="1" m="1" x="3275"/>
        <item h="1" m="1" x="3358"/>
        <item h="1" m="1" x="1576"/>
        <item h="1" m="1" x="695"/>
        <item h="1" m="1" x="1777"/>
        <item h="1" m="1" x="2018"/>
        <item h="1" m="1" x="1053"/>
        <item h="1" m="1" x="2991"/>
        <item h="1" m="1" x="2837"/>
        <item h="1" m="1" x="2928"/>
        <item h="1" m="1" x="1117"/>
        <item h="1" m="1" x="2235"/>
        <item h="1" m="1" x="2319"/>
        <item h="1" m="1" x="3348"/>
        <item h="1" m="1" x="703"/>
        <item h="1" m="1" x="2673"/>
        <item h="1" m="1" x="864"/>
        <item h="1" m="1" x="1676"/>
        <item h="1" m="1" x="2750"/>
        <item h="1" m="1" x="3904"/>
        <item h="1" m="1" x="2176"/>
        <item h="1" m="1" x="2259"/>
        <item h="1" m="1" x="427"/>
        <item m="1" x="3388"/>
        <item h="1" m="1" x="2386"/>
        <item h="1" m="1" x="1805"/>
        <item h="1" m="1" x="2564"/>
        <item h="1" m="1" x="1648"/>
        <item h="1" m="1" x="2652"/>
        <item h="1" m="1" x="2857"/>
        <item h="1" m="1" x="1040"/>
        <item h="1" m="1" x="3503"/>
        <item h="1" m="1" x="3770"/>
        <item h="1" m="1" x="2888"/>
        <item h="1" m="1" x="502"/>
        <item h="1" m="1" x="1887"/>
        <item h="1" m="1" x="1742"/>
        <item h="1" m="1" x="917"/>
        <item h="1" m="1" x="1112"/>
        <item h="1" m="1" x="3158"/>
        <item h="1" m="1" x="2996"/>
        <item h="1" m="1" x="1201"/>
        <item h="1" m="1" x="733"/>
        <item h="1" m="1" x="817"/>
        <item h="1" m="1" x="1923"/>
        <item h="1" m="1" x="99"/>
        <item h="1" m="1" x="1165"/>
        <item h="1" m="1" x="3203"/>
        <item h="1" m="1" x="3403"/>
        <item h="1" m="1" x="658"/>
        <item h="1" m="1" x="1099"/>
        <item h="1" m="1" x="3327"/>
        <item h="1" m="1" x="1480"/>
        <item h="1" m="1" x="3650"/>
        <item h="1" m="1" x="3829"/>
        <item h="1" m="1" x="2709"/>
        <item h="1" m="1" x="3031"/>
        <item h="1" m="1" x="3119"/>
        <item h="1" m="1" x="2073"/>
        <item h="1" m="1" x="3067"/>
        <item h="1" m="1" x="2333"/>
        <item h="1" m="1" x="517"/>
        <item h="1" m="1" x="2504"/>
        <item h="1" m="1" x="3551"/>
        <item h="1" m="1" x="3555"/>
        <item h="1" m="1" x="3649"/>
        <item h="1" m="1" x="3032"/>
        <item h="1" m="1" x="360"/>
        <item h="1" m="1" x="1543"/>
        <item h="1" m="1" x="827"/>
        <item h="1" m="1" x="1941"/>
        <item h="1" m="1" x="1948"/>
        <item h="1" m="1" x="1111"/>
        <item h="1" m="1" x="2219"/>
        <item h="1" m="1" x="674"/>
        <item h="1" m="1" x="498"/>
        <item h="1" m="1" x="588"/>
        <item h="1" m="1" x="786"/>
        <item h="1" m="1" x="2846"/>
        <item h="1" m="1" x="3891"/>
        <item h="1" m="1" x="1130"/>
        <item h="1" m="1" x="3177"/>
        <item h="1" m="1" x="2525"/>
        <item h="1" m="1" x="1603"/>
        <item h="1" m="1" x="1696"/>
        <item h="1" m="1" x="2766"/>
        <item h="1" m="1" x="3754"/>
        <item h="1" m="1" x="2275"/>
        <item h="1" m="1" x="1622"/>
        <item h="1" m="1" x="1720"/>
        <item h="1" m="1" x="1329"/>
        <item h="1" m="1" x="1544"/>
        <item h="1" m="1" x="832"/>
        <item h="1" m="1" x="838"/>
        <item h="1" m="1" x="3159"/>
        <item h="1" m="1" x="1202"/>
        <item h="1" m="1" x="496"/>
        <item h="1" m="1" x="3741"/>
        <item h="1" m="1" x="3108"/>
        <item h="1" m="1" x="3114"/>
        <item h="1" m="1" x="1243"/>
        <item h="1" m="1" x="361"/>
        <item h="1" m="1" x="3402"/>
        <item h="1" m="1" x="3502"/>
        <item h="1" m="1" x="1931"/>
        <item h="1" m="1" x="2886"/>
        <item h="1" m="1" x="1642"/>
        <item h="1" m="1" x="1734"/>
        <item h="1" m="1" x="3702"/>
        <item h="1" m="1" x="3780"/>
        <item h="1" m="1" x="2082"/>
        <item h="1" m="1" x="1116"/>
        <item h="1" m="1" x="2477"/>
        <item h="1" m="1" x="499"/>
        <item h="1" m="1" x="117"/>
        <item h="1" m="1" x="1074"/>
        <item h="1" m="1" x="221"/>
        <item h="1" m="1" x="313"/>
        <item h="1" m="1" x="1361"/>
        <item h="1" m="1" x="2554"/>
        <item h="1" m="1" x="1638"/>
        <item h="1" m="1" x="1938"/>
        <item h="1" m="1" x="3852"/>
        <item h="1" m="1" x="368"/>
        <item h="1" m="1" x="1431"/>
        <item h="1" m="1" x="1519"/>
        <item h="1" m="1" x="1820"/>
        <item h="1" m="1" x="3857"/>
        <item h="1" m="1" x="118"/>
        <item h="1" m="1" x="2134"/>
        <item h="1" m="1" x="2206"/>
        <item h="1" m="1" x="3581"/>
        <item h="1" m="1" x="1711"/>
        <item h="1" m="1" x="1822"/>
        <item h="1" m="1" x="2050"/>
        <item h="1" m="1" x="120"/>
        <item h="1" m="1" x="1436"/>
        <item h="1" m="1" x="3399"/>
        <item h="1" m="1" x="2551"/>
        <item h="1" m="1" x="345"/>
        <item h="1" m="1" x="2592"/>
        <item h="1" m="1" x="2753"/>
        <item h="1" m="1" x="1056"/>
        <item h="1" m="1" x="3504"/>
        <item h="1" m="1" x="2970"/>
        <item h="1" m="1" x="2049"/>
        <item h="1" m="1" x="1131"/>
        <item h="1" m="1" x="809"/>
        <item h="1" m="1" x="213"/>
        <item h="1" m="1" x="308"/>
        <item h="1" m="1" x="381"/>
        <item h="1" m="1" x="471"/>
        <item h="1" m="1" x="477"/>
        <item h="1" m="1" x="3436"/>
        <item h="1" m="1" x="2917"/>
        <item h="1" m="1" x="739"/>
        <item h="1" m="1" x="2785"/>
        <item h="1" m="1" x="2883"/>
        <item h="1" m="1" x="107"/>
        <item h="1" m="1" x="3051"/>
        <item h="1" m="1" x="3240"/>
        <item h="1" m="1" x="3337"/>
        <item h="1" m="1" x="2228"/>
        <item h="1" m="1" x="1913"/>
        <item h="1" m="1" x="1714"/>
        <item h="1" m="1" x="2192"/>
        <item h="1" m="1" x="2285"/>
        <item h="1" m="1" x="2211"/>
        <item h="1" m="1" x="3155"/>
        <item h="1" m="1" x="3271"/>
        <item h="1" m="1" x="1680"/>
        <item h="1" m="1" x="2313"/>
        <item h="1" m="1" x="2657"/>
        <item h="1" m="1" x="3622"/>
        <item h="1" m="1" x="2840"/>
        <item h="1" m="1" x="1994"/>
        <item h="1" m="1" x="1028"/>
        <item h="1" m="1" x="175"/>
        <item h="1" m="1" x="258"/>
        <item h="1" m="1" x="2691"/>
        <item h="1" m="1" x="3745"/>
        <item h="1" m="1" x="2000"/>
        <item h="1" m="1" x="2102"/>
        <item h="1" m="1" x="891"/>
        <item h="1" m="1" x="970"/>
        <item h="1" m="1" x="3217"/>
        <item h="1" m="1" x="3306"/>
        <item h="1" x="39"/>
        <item h="1" m="1" x="1957"/>
        <item h="1" m="1" x="997"/>
        <item h="1" m="1" x="128"/>
        <item h="1" m="1" x="223"/>
        <item h="1" m="1" x="1539"/>
        <item h="1" m="1" x="3625"/>
        <item h="1" m="1" x="1760"/>
        <item h="1" m="1" x="3719"/>
        <item h="1" m="1" x="2245"/>
        <item h="1" m="1" x="1045"/>
        <item h="1" m="1" x="2172"/>
        <item h="1" m="1" x="2361"/>
        <item h="1" m="1" x="2448"/>
        <item h="1" m="1" x="1516"/>
        <item h="1" m="1" x="3755"/>
        <item h="1" m="1" x="3830"/>
        <item h="1" m="1" x="3616"/>
        <item h="1" m="1" x="3703"/>
        <item h="1" m="1" x="919"/>
        <item h="1" m="1" x="156"/>
        <item h="1" m="1" x="1200"/>
        <item h="1" m="1" x="1292"/>
        <item h="1" m="1" x="2393"/>
        <item h="1" m="1" x="578"/>
        <item h="1" m="1" x="253"/>
        <item h="1" m="1" x="1306"/>
        <item h="1" m="1" x="3272"/>
        <item h="1" m="1" x="518"/>
        <item h="1" m="1" x="605"/>
        <item h="1" m="1" x="1673"/>
        <item h="1" m="1" x="890"/>
        <item h="1" m="1" x="969"/>
        <item h="1" m="1" x="3378"/>
        <item h="1" m="1" x="3599"/>
        <item h="1" m="1" x="3853"/>
        <item h="1" m="1" x="2216"/>
        <item h="1" m="1" x="1288"/>
        <item h="1" m="1" x="3344"/>
        <item h="1" m="1" x="2841"/>
        <item h="1" m="1" x="2851"/>
        <item h="1" m="1" x="777"/>
        <item h="1" m="1" x="3100"/>
        <item h="1" m="1" x="1232"/>
        <item h="1" m="1" x="353"/>
        <item h="1" m="1" x="437"/>
        <item h="1" m="1" x="531"/>
        <item h="1" m="1" x="3598"/>
        <item h="1" m="1" x="3688"/>
        <item h="1" m="1" x="3463"/>
        <item h="1" m="1" x="2599"/>
        <item h="1" m="1" x="3654"/>
        <item h="1" m="1" x="2872"/>
        <item h="1" m="1" x="2959"/>
        <item h="1" m="1" x="2963"/>
        <item h="1" m="1" x="200"/>
        <item h="1" m="1" x="288"/>
        <item h="1" m="1" x="2494"/>
        <item h="1" m="1" x="2584"/>
        <item h="1" m="1" x="3638"/>
        <item h="1" m="1" x="2744"/>
        <item h="1" m="1" x="1113"/>
        <item h="1" m="1" x="3093"/>
        <item h="1" m="1" x="1408"/>
        <item h="1" m="1" x="1588"/>
        <item h="1" m="1" x="395"/>
        <item h="1" m="1" x="1456"/>
        <item h="1" m="1" x="3514"/>
        <item h="1" m="1" x="2649"/>
        <item h="1" m="1" x="3704"/>
        <item h="1" m="1" x="3526"/>
        <item h="1" m="1" x="3887"/>
        <item h="1" m="1" x="3889"/>
        <item h="1" m="1" x="2739"/>
        <item h="1" m="1" x="1080"/>
        <item h="1" m="1" x="1439"/>
        <item h="1" m="1" x="2552"/>
        <item h="1" m="1" x="2633"/>
        <item h="1" m="1" x="2716"/>
        <item h="1" m="1" x="1974"/>
        <item h="1" m="1" x="2068"/>
        <item h="1" m="1" x="3061"/>
        <item h="1" m="1" x="3154"/>
        <item h="1" m="1" x="289"/>
        <item h="1" m="1" x="2530"/>
        <item h="1" m="1" x="2534"/>
        <item h="1" m="1" x="743"/>
        <item h="1" m="1" x="1736"/>
        <item h="1" m="1" x="3050"/>
        <item h="1" m="1" x="3129"/>
        <item h="1" m="1" x="1258"/>
        <item h="1" m="1" x="2944"/>
        <item h="1" m="1" x="176"/>
        <item h="1" m="1" x="1214"/>
        <item h="1" m="1" x="1044"/>
        <item h="1" m="1" x="2170"/>
        <item h="1" m="1" x="343"/>
        <item h="1" m="1" x="1407"/>
        <item h="1" m="1" x="2614"/>
        <item h="1" m="1" x="2363"/>
        <item h="1" m="1" x="1430"/>
        <item h="1" m="1" x="1610"/>
        <item h="1" m="1" x="724"/>
        <item h="1" m="1" x="3681"/>
        <item h="1" m="1" x="1823"/>
        <item h="1" m="1" x="196"/>
        <item h="1" m="1" x="2290"/>
        <item h="1" m="1" x="1763"/>
        <item h="1" m="1" x="1979"/>
        <item h="1" m="1" x="2070"/>
        <item h="1" m="1" x="226"/>
        <item h="1" m="1" x="3880"/>
        <item h="1" m="1" x="1114"/>
        <item h="1" m="1" x="1461"/>
        <item h="1" m="1" x="1290"/>
        <item h="1" m="1" x="1234"/>
        <item h="1" m="1" x="3475"/>
        <item h="1" m="1" x="1641"/>
        <item h="1" m="1" x="854"/>
        <item h="1" m="1" x="938"/>
        <item h="1" m="1" x="2920"/>
        <item h="1" m="1" x="2924"/>
        <item h="1" m="1" x="2089"/>
        <item h="1" m="1" x="3511"/>
        <item h="1" m="1" x="3639"/>
        <item h="1" m="1" x="1772"/>
        <item h="1" m="1" x="1877"/>
        <item h="1" m="1" x="948"/>
        <item h="1" m="1" x="1020"/>
        <item h="1" m="1" x="1848"/>
        <item h="1" m="1" x="2897"/>
        <item h="1" m="1" x="2404"/>
        <item h="1" m="1" x="514"/>
        <item h="1" m="1" x="601"/>
        <item h="1" m="1" x="3818"/>
        <item h="1" m="1" x="2007"/>
        <item h="1" m="1" x="3464"/>
        <item h="1" m="1" x="2514"/>
        <item h="1" m="1" x="1597"/>
        <item h="1" m="1" x="1375"/>
        <item h="1" m="1" x="2157"/>
        <item h="1" m="1" x="3178"/>
        <item h="1" m="1" x="1904"/>
        <item h="1" m="1" x="2008"/>
        <item h="1" m="1" x="1151"/>
        <item h="1" m="1" x="3106"/>
        <item h="1" m="1" x="1346"/>
        <item h="1" m="1" x="134"/>
        <item h="1" m="1" x="2209"/>
        <item h="1" m="1" x="1277"/>
        <item h="1" m="1" x="2382"/>
        <item h="1" m="1" x="866"/>
        <item h="1" m="1" x="945"/>
        <item h="1" m="1" x="2086"/>
        <item h="1" m="1" x="1118"/>
        <item h="1" m="1" x="3525"/>
        <item h="1" m="1" x="3712"/>
        <item h="1" m="1" x="932"/>
        <item h="1" m="1" x="1126"/>
        <item h="1" m="1" x="408"/>
        <item h="1" m="1" x="507"/>
        <item h="1" m="1" x="2499"/>
        <item h="1" m="1" x="3449"/>
        <item h="1" m="1" x="1775"/>
        <item h="1" m="1" x="1993"/>
        <item h="1" m="1" x="1026"/>
        <item h="1" m="1" x="3367"/>
        <item h="1" m="1" x="1422"/>
        <item h="1" m="1" x="3798"/>
        <item h="1" m="1" x="3881"/>
        <item h="1" m="1" x="155"/>
        <item h="1" m="1" x="2125"/>
        <item h="1" m="1" x="300"/>
        <item h="1" m="1" x="1344"/>
        <item h="1" m="1" x="2565"/>
        <item h="1" m="1" x="751"/>
        <item h="1" m="1" x="1849"/>
        <item h="1" m="1" x="2898"/>
        <item h="1" m="1" x="2054"/>
        <item h="1" m="1" x="2280"/>
        <item h="1" m="1" x="3302"/>
        <item h="1" m="1" x="2562"/>
        <item h="1" m="1" x="748"/>
        <item h="1" m="1" x="2725"/>
        <item h="1" m="1" x="3778"/>
        <item h="1" m="1" x="3861"/>
        <item h="1" m="1" x="122"/>
        <item h="1" m="1" x="802"/>
        <item h="1" m="1" x="2868"/>
        <item h="1" m="1" x="2700"/>
        <item h="1" m="1" x="901"/>
        <item h="1" m="1" x="974"/>
        <item h="1" m="1" x="3027"/>
        <item h="1" m="1" x="372"/>
        <item h="1" m="1" x="1435"/>
        <item h="1" m="1" x="774"/>
        <item h="1" m="1" x="871"/>
        <item h="1" m="1" x="957"/>
        <item h="1" m="1" x="2937"/>
        <item h="1" m="1" x="1322"/>
        <item h="1" m="1" x="1601"/>
        <item h="1" m="1" x="3574"/>
        <item h="1" m="1" x="1835"/>
        <item h="1" m="1" x="1173"/>
        <item h="1" x="91"/>
        <item h="1" m="1" x="212"/>
        <item h="1" m="1" x="3244"/>
        <item h="1" m="1" x="2391"/>
        <item h="1" m="1" x="1467"/>
        <item h="1" m="1" x="1560"/>
        <item h="1" m="1" x="2578"/>
        <item h="1" m="1" x="2667"/>
        <item h="1" m="1" x="2094"/>
        <item h="1" m="1" x="2557"/>
        <item h="1" m="1" x="765"/>
        <item h="1" m="1" x="2817"/>
        <item h="1" m="1" x="2147"/>
        <item h="1" m="1" x="3280"/>
        <item h="1" m="1" x="1409"/>
        <item h="1" m="1" x="1679"/>
        <item h="1" m="1" x="784"/>
        <item h="1" m="1" x="1735"/>
        <item h="1" m="1" x="1846"/>
        <item h="1" m="1" x="2896"/>
        <item h="1" m="1" x="2975"/>
        <item h="1" m="1" x="2224"/>
        <item h="1" m="1" x="2310"/>
        <item h="1" m="1" x="1381"/>
        <item h="1" m="1" x="776"/>
        <item h="1" m="1" x="976"/>
        <item h="1" m="1" x="1180"/>
        <item h="1" m="1" x="2291"/>
        <item h="1" m="1" x="3317"/>
        <item h="1" m="1" x="553"/>
        <item h="1" m="1" x="2630"/>
        <item h="1" m="1" x="3687"/>
        <item h="1" m="1" x="2558"/>
        <item h="1" m="1" x="2045"/>
        <item h="1" m="1" x="1082"/>
        <item h="1" m="1" x="2197"/>
        <item h="1" m="1" x="3339"/>
        <item h="1" m="1" x="568"/>
        <item h="1" m="1" x="1552"/>
        <item h="1" m="1" x="1559"/>
        <item h="1" m="1" x="678"/>
        <item h="1" m="1" x="1238"/>
        <item h="1" m="1" x="356"/>
        <item h="1" m="1" x="1693"/>
        <item h="1" m="1" x="535"/>
        <item h="1" m="1" x="3603"/>
        <item h="1" m="1" x="1939"/>
        <item h="1" m="1" x="1175"/>
        <item h="1" m="1" x="3338"/>
        <item h="1" m="1" x="2998"/>
        <item h="1" m="1" x="2849"/>
        <item h="1" m="1" x="1998"/>
        <item h="1" m="1" x="333"/>
        <item h="1" m="1" x="3266"/>
        <item h="1" m="1" x="2413"/>
        <item h="1" m="1" x="629"/>
        <item h="1" m="1" x="2949"/>
        <item h="1" m="1" x="2156"/>
        <item h="1" m="1" x="3353"/>
        <item h="1" m="1" x="1604"/>
        <item h="1" m="1" x="1703"/>
        <item h="1" m="1" x="3908"/>
        <item h="1" m="1" x="2198"/>
        <item h="1" m="1" x="548"/>
        <item h="1" m="1" x="848"/>
        <item h="1" m="1" x="2480"/>
        <item h="1" m="1" x="2729"/>
        <item h="1" m="1" x="1758"/>
        <item h="1" m="1" x="3309"/>
        <item h="1" m="1" x="1440"/>
        <item h="1" m="1" x="815"/>
        <item h="1" m="1" x="929"/>
        <item h="1" m="1" x="2910"/>
        <item h="1" m="1" x="2455"/>
        <item h="1" m="1" x="1533"/>
        <item h="1" m="1" x="2634"/>
        <item h="1" m="1" x="2808"/>
        <item h="1" m="1" x="1975"/>
        <item h="1" m="1" x="2069"/>
        <item h="1" m="1" x="2144"/>
        <item h="1" m="1" x="2213"/>
        <item h="1" m="1" x="2110"/>
        <item h="1" m="1" x="3134"/>
        <item h="1" m="1" x="1624"/>
        <item h="1" m="1" x="734"/>
        <item h="1" m="1" x="818"/>
        <item h="1" m="1" x="1966"/>
        <item h="1" m="1" x="2912"/>
        <item h="1" m="1" x="3231"/>
        <item h="1" m="1" x="1812"/>
        <item h="1" m="1" x="1721"/>
        <item h="1" m="1" x="2195"/>
        <item h="1" m="1" x="1259"/>
        <item h="1" m="1" x="2294"/>
        <item h="1" m="1" x="3228"/>
        <item h="1" m="1" x="3325"/>
        <item h="1" m="1" x="3407"/>
        <item h="1" m="1" x="1635"/>
        <item h="1" m="1" x="1863"/>
        <item h="1" m="1" x="3870"/>
        <item h="1" m="1" x="2141"/>
        <item h="1" m="1" x="315"/>
        <item h="1" m="1" x="1364"/>
        <item h="1" m="1" x="230"/>
        <item h="1" m="1" x="1286"/>
        <item h="1" m="1" x="3162"/>
        <item h="1" m="1" x="2311"/>
        <item h="1" m="1" x="2394"/>
        <item h="1" m="1" x="1473"/>
        <item h="1" m="1" x="1564"/>
        <item h="1" m="1" x="1658"/>
        <item h="1" m="1" x="874"/>
        <item h="1" m="1" x="1997"/>
        <item h="1" x="89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5"/>
  </rowFields>
  <rowItems count="739">
    <i>
      <x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t="default">
      <x/>
    </i>
    <i>
      <x v="1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t="default">
      <x v="1"/>
    </i>
    <i>
      <x v="2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t="default">
      <x v="2"/>
    </i>
    <i>
      <x v="3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t="default">
      <x v="3"/>
    </i>
    <i>
      <x v="4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t="default">
      <x v="4"/>
    </i>
    <i>
      <x v="5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r="1">
      <x v="126"/>
    </i>
    <i t="default">
      <x v="5"/>
    </i>
    <i>
      <x v="6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r="1">
      <x v="126"/>
    </i>
    <i t="default">
      <x v="6"/>
    </i>
    <i>
      <x v="7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r="1">
      <x v="126"/>
    </i>
    <i t="default">
      <x v="7"/>
    </i>
    <i>
      <x v="8"/>
      <x/>
    </i>
    <i r="1">
      <x v="2"/>
    </i>
    <i r="1">
      <x v="4"/>
    </i>
    <i r="1">
      <x v="6"/>
    </i>
    <i r="1">
      <x v="7"/>
    </i>
    <i r="1">
      <x v="9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4"/>
    </i>
    <i r="1">
      <x v="25"/>
    </i>
    <i r="1">
      <x v="26"/>
    </i>
    <i r="1">
      <x v="28"/>
    </i>
    <i r="1">
      <x v="30"/>
    </i>
    <i r="1">
      <x v="31"/>
    </i>
    <i r="1">
      <x v="33"/>
    </i>
    <i r="1">
      <x v="34"/>
    </i>
    <i r="1">
      <x v="35"/>
    </i>
    <i r="1">
      <x v="38"/>
    </i>
    <i r="1">
      <x v="40"/>
    </i>
    <i r="1">
      <x v="41"/>
    </i>
    <i r="1">
      <x v="42"/>
    </i>
    <i r="1">
      <x v="44"/>
    </i>
    <i r="1">
      <x v="45"/>
    </i>
    <i r="1">
      <x v="48"/>
    </i>
    <i r="1">
      <x v="49"/>
    </i>
    <i r="1">
      <x v="51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1"/>
    </i>
    <i r="1">
      <x v="64"/>
    </i>
    <i r="1">
      <x v="66"/>
    </i>
    <i r="1">
      <x v="68"/>
    </i>
    <i r="1">
      <x v="70"/>
    </i>
    <i r="1">
      <x v="72"/>
    </i>
    <i r="1">
      <x v="73"/>
    </i>
    <i r="1">
      <x v="74"/>
    </i>
    <i r="1">
      <x v="75"/>
    </i>
    <i r="1">
      <x v="77"/>
    </i>
    <i r="1">
      <x v="78"/>
    </i>
    <i r="1">
      <x v="79"/>
    </i>
    <i r="1">
      <x v="80"/>
    </i>
    <i r="1">
      <x v="81"/>
    </i>
    <i r="1">
      <x v="83"/>
    </i>
    <i r="1">
      <x v="85"/>
    </i>
    <i r="1">
      <x v="86"/>
    </i>
    <i r="1">
      <x v="87"/>
    </i>
    <i r="1">
      <x v="88"/>
    </i>
    <i r="1">
      <x v="89"/>
    </i>
    <i r="1">
      <x v="91"/>
    </i>
    <i r="1">
      <x v="92"/>
    </i>
    <i r="1">
      <x v="94"/>
    </i>
    <i r="1">
      <x v="95"/>
    </i>
    <i r="1">
      <x v="96"/>
    </i>
    <i r="1">
      <x v="99"/>
    </i>
    <i r="1">
      <x v="101"/>
    </i>
    <i r="1">
      <x v="103"/>
    </i>
    <i r="1">
      <x v="106"/>
    </i>
    <i r="1">
      <x v="107"/>
    </i>
    <i r="1">
      <x v="110"/>
    </i>
    <i r="1">
      <x v="111"/>
    </i>
    <i r="1">
      <x v="113"/>
    </i>
    <i r="1">
      <x v="115"/>
    </i>
    <i r="1">
      <x v="116"/>
    </i>
    <i r="1">
      <x v="118"/>
    </i>
    <i r="1">
      <x v="119"/>
    </i>
    <i r="1">
      <x v="120"/>
    </i>
    <i r="1">
      <x v="123"/>
    </i>
    <i r="1">
      <x v="124"/>
    </i>
    <i t="default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 TARGET" fld="9" baseField="0" baseItem="5" numFmtId="3"/>
    <dataField name=" ACTUAL" fld="27" baseField="0" baseItem="2" numFmtId="3"/>
    <dataField name=" % ACH" fld="36" baseField="0" baseItem="3" numFmtId="10"/>
    <dataField name=" GP TGT" fld="37" baseField="0" baseItem="5" numFmtId="10"/>
    <dataField name=" GP ACT" fld="38" baseField="0" baseItem="6" numFmtId="10"/>
    <dataField name=" +/- GP" fld="39" baseField="0" baseItem="0" numFmtId="10"/>
  </dataFields>
  <formats count="2">
    <format dxfId="19">
      <pivotArea type="all" dataOnly="0" outline="0" fieldPosition="0"/>
    </format>
    <format dxfId="20">
      <pivotArea type="all" dataOnly="0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8:H821" firstHeaderRow="1" firstDataRow="2" firstDataCol="2" rowPageCount="1" colPageCount="1"/>
  <pivotFields count="44">
    <pivotField axis="axisRow" compact="0" outline="0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 sortType="ascending">
      <items count="133">
        <item x="60"/>
        <item m="1" x="122"/>
        <item x="61"/>
        <item m="1" x="130"/>
        <item x="1"/>
        <item m="1" x="125"/>
        <item x="62"/>
        <item x="63"/>
        <item m="1" x="113"/>
        <item x="2"/>
        <item m="1" x="126"/>
        <item x="3"/>
        <item x="4"/>
        <item x="5"/>
        <item x="6"/>
        <item x="7"/>
        <item x="8"/>
        <item x="9"/>
        <item x="10"/>
        <item m="1" x="89"/>
        <item x="11"/>
        <item x="12"/>
        <item m="1" x="118"/>
        <item x="13"/>
        <item x="14"/>
        <item x="15"/>
        <item x="16"/>
        <item m="1" x="91"/>
        <item x="17"/>
        <item m="1" x="109"/>
        <item x="18"/>
        <item x="19"/>
        <item m="1" x="128"/>
        <item x="20"/>
        <item x="21"/>
        <item x="22"/>
        <item m="1" x="131"/>
        <item m="1" x="129"/>
        <item x="23"/>
        <item m="1" x="120"/>
        <item x="64"/>
        <item x="39"/>
        <item x="24"/>
        <item m="1" x="99"/>
        <item x="65"/>
        <item x="25"/>
        <item m="1" x="119"/>
        <item m="1" x="123"/>
        <item x="66"/>
        <item x="67"/>
        <item m="1" x="92"/>
        <item x="68"/>
        <item m="1" x="103"/>
        <item x="69"/>
        <item x="70"/>
        <item x="40"/>
        <item m="1" x="111"/>
        <item x="71"/>
        <item x="72"/>
        <item x="26"/>
        <item m="1" x="86"/>
        <item x="27"/>
        <item m="1" x="112"/>
        <item m="1" x="97"/>
        <item x="28"/>
        <item m="1" x="107"/>
        <item x="29"/>
        <item m="1" x="101"/>
        <item x="73"/>
        <item m="1" x="106"/>
        <item x="74"/>
        <item m="1" x="98"/>
        <item x="75"/>
        <item x="76"/>
        <item x="41"/>
        <item x="42"/>
        <item m="1" x="121"/>
        <item x="77"/>
        <item x="78"/>
        <item x="79"/>
        <item x="80"/>
        <item x="43"/>
        <item m="1" x="95"/>
        <item x="44"/>
        <item m="1" x="108"/>
        <item x="45"/>
        <item x="81"/>
        <item x="30"/>
        <item x="82"/>
        <item x="31"/>
        <item m="1" x="102"/>
        <item x="46"/>
        <item x="32"/>
        <item m="1" x="117"/>
        <item x="33"/>
        <item x="47"/>
        <item x="34"/>
        <item m="1" x="90"/>
        <item m="1" x="116"/>
        <item x="35"/>
        <item m="1" x="88"/>
        <item x="36"/>
        <item m="1" x="115"/>
        <item x="37"/>
        <item m="1" x="124"/>
        <item x="38"/>
        <item x="48"/>
        <item x="49"/>
        <item m="1" x="96"/>
        <item m="1" x="110"/>
        <item x="50"/>
        <item x="51"/>
        <item m="1" x="127"/>
        <item x="52"/>
        <item m="1" x="105"/>
        <item x="53"/>
        <item x="54"/>
        <item m="1" x="100"/>
        <item x="55"/>
        <item x="56"/>
        <item x="57"/>
        <item m="1" x="94"/>
        <item m="1" x="93"/>
        <item x="58"/>
        <item x="59"/>
        <item m="1" x="87"/>
        <item x="84"/>
        <item m="1" x="114"/>
        <item m="1" x="104"/>
        <item x="83"/>
        <item x="0"/>
        <item x="85"/>
        <item t="default"/>
      </items>
    </pivotField>
    <pivotField axis="axisPage" compact="0" outline="0" multipleItemSelectionAllowed="1" showAll="0">
      <items count="3910">
        <item h="1" x="88"/>
        <item h="1" x="87"/>
        <item h="1" x="40"/>
        <item h="1" x="90"/>
        <item h="1" m="1" x="1598"/>
        <item h="1" x="1"/>
        <item h="1" x="41"/>
        <item h="1" x="63"/>
        <item h="1" x="92"/>
        <item x="64"/>
        <item x="65"/>
        <item m="1" x="1976"/>
        <item x="66"/>
        <item m="1" x="933"/>
        <item x="3"/>
        <item m="1" x="2442"/>
        <item x="4"/>
        <item x="7"/>
        <item x="8"/>
        <item x="9"/>
        <item x="10"/>
        <item x="11"/>
        <item m="1" x="3812"/>
        <item x="12"/>
        <item x="13"/>
        <item m="1" x="1030"/>
        <item x="14"/>
        <item x="15"/>
        <item x="16"/>
        <item x="17"/>
        <item m="1" x="1677"/>
        <item x="19"/>
        <item m="1" x="2282"/>
        <item x="21"/>
        <item x="22"/>
        <item m="1" x="3432"/>
        <item m="1" x="2702"/>
        <item x="24"/>
        <item x="68"/>
        <item x="42"/>
        <item m="1" x="618"/>
        <item x="69"/>
        <item x="26"/>
        <item m="1" x="2743"/>
        <item x="70"/>
        <item x="71"/>
        <item m="1" x="1326"/>
        <item x="72"/>
        <item m="1" x="1287"/>
        <item x="73"/>
        <item x="74"/>
        <item m="1" x="1065"/>
        <item x="75"/>
        <item x="76"/>
        <item x="27"/>
        <item m="1" x="1391"/>
        <item m="1" x="3506"/>
        <item m="1" x="2330"/>
        <item m="1" x="1420"/>
        <item m="1" x="3128"/>
        <item x="77"/>
        <item m="1" x="1334"/>
        <item m="1" x="3827"/>
        <item x="79"/>
        <item x="80"/>
        <item x="44"/>
        <item x="45"/>
        <item m="1" x="2953"/>
        <item x="81"/>
        <item x="82"/>
        <item x="83"/>
        <item x="84"/>
        <item x="46"/>
        <item m="1" x="1457"/>
        <item m="1" x="2757"/>
        <item x="48"/>
        <item x="85"/>
        <item x="31"/>
        <item x="86"/>
        <item m="1" x="1707"/>
        <item x="49"/>
        <item x="33"/>
        <item m="1" x="2968"/>
        <item x="34"/>
        <item x="50"/>
        <item m="1" x="826"/>
        <item m="1" x="469"/>
        <item x="36"/>
        <item x="51"/>
        <item x="52"/>
        <item m="1" x="3408"/>
        <item m="1" x="220"/>
        <item x="53"/>
        <item x="54"/>
        <item m="1" x="1981"/>
        <item m="1" x="736"/>
        <item x="56"/>
        <item x="57"/>
        <item m="1" x="3858"/>
        <item x="58"/>
        <item x="59"/>
        <item m="1" x="2383"/>
        <item m="1" x="1615"/>
        <item x="61"/>
        <item x="62"/>
        <item m="1" x="787"/>
        <item x="6"/>
        <item h="1" x="93"/>
        <item h="1" x="0"/>
        <item m="1" x="1233"/>
        <item h="1" m="1" x="2587"/>
        <item h="1" m="1" x="3003"/>
        <item h="1" m="1" x="3086"/>
        <item h="1" m="1" x="357"/>
        <item h="1" m="1" x="441"/>
        <item h="1" m="1" x="3382"/>
        <item h="1" m="1" x="3485"/>
        <item h="1" m="1" x="2619"/>
        <item h="1" m="1" x="3043"/>
        <item h="1" m="1" x="2326"/>
        <item h="1" m="1" x="1872"/>
        <item h="1" m="1" x="2670"/>
        <item h="1" m="1" x="2741"/>
        <item h="1" m="1" x="1578"/>
        <item h="1" m="1" x="2681"/>
        <item h="1" m="1" x="1912"/>
        <item h="1" m="1" x="2021"/>
        <item h="1" m="1" x="1054"/>
        <item h="1" m="1" x="429"/>
        <item h="1" m="1" x="1424"/>
        <item h="1" m="1" x="533"/>
        <item h="1" m="1" x="3480"/>
        <item h="1" m="1" x="2615"/>
        <item h="1" m="1" x="726"/>
        <item h="1" m="1" x="1715"/>
        <item h="1" m="1" x="3582"/>
        <item h="1" m="1" x="2974"/>
        <item h="1" m="1" x="2132"/>
        <item h="1" m="1" x="1377"/>
        <item h="1" m="1" x="493"/>
        <item h="1" m="1" x="581"/>
        <item h="1" m="1" x="781"/>
        <item h="1" m="1" x="3736"/>
        <item h="1" m="1" x="245"/>
        <item h="1" m="1" x="330"/>
        <item h="1" m="1" x="3255"/>
        <item h="1" m="1" x="2865"/>
        <item h="1" m="1" x="1837"/>
        <item h="1" m="1" x="2882"/>
        <item h="1" m="1" x="2142"/>
        <item h="1" m="1" x="3153"/>
        <item h="1" m="1" x="394"/>
        <item h="1" m="1" x="1454"/>
        <item h="1" m="1" x="1549"/>
        <item h="1" m="1" x="3615"/>
        <item h="1" m="1" x="3018"/>
        <item h="1" m="1" x="3210"/>
        <item h="1" m="1" x="450"/>
        <item h="1" m="1" x="1513"/>
        <item h="1" m="1" x="2620"/>
        <item h="1" m="1" x="2703"/>
        <item h="1" m="1" x="2775"/>
        <item h="1" m="1" x="2628"/>
        <item h="1" m="1" x="2314"/>
        <item h="1" m="1" x="2395"/>
        <item h="1" m="1" x="3431"/>
        <item h="1" m="1" x="2685"/>
        <item h="1" m="1" x="1783"/>
        <item h="1" m="1" x="877"/>
        <item h="1" m="1" x="960"/>
        <item h="1" m="1" x="1036"/>
        <item h="1" m="1" x="3375"/>
        <item h="1" m="1" x="3206"/>
        <item h="1" m="1" x="2459"/>
        <item h="1" m="1" x="2559"/>
        <item h="1" m="1" x="3607"/>
        <item h="1" m="1" x="2723"/>
        <item h="1" m="1" x="2792"/>
        <item h="1" m="1" x="1953"/>
        <item h="1" m="1" x="3116"/>
        <item h="1" m="1" x="1245"/>
        <item h="1" m="1" x="3323"/>
        <item h="1" m="1" x="3604"/>
        <item h="1" m="1" x="745"/>
        <item h="1" m="1" x="3699"/>
        <item h="1" m="1" x="2793"/>
        <item h="1" m="1" x="2078"/>
        <item h="1" m="1" x="2984"/>
        <item h="1" m="1" x="3063"/>
        <item h="1" m="1" x="1987"/>
        <item h="1" m="1" x="2164"/>
        <item h="1" m="1" x="1221"/>
        <item h="1" m="1" x="1312"/>
        <item h="1" m="1" x="1410"/>
        <item h="1" m="1" x="1492"/>
        <item h="1" m="1" x="3149"/>
        <item h="1" m="1" x="1356"/>
        <item h="1" m="1" x="1191"/>
        <item h="1" m="1" x="2304"/>
        <item h="1" m="1" x="2496"/>
        <item h="1" m="1" x="683"/>
        <item h="1" m="1" x="1765"/>
        <item h="1" m="1" x="861"/>
        <item h="1" m="1" x="2954"/>
        <item h="1" m="1" x="1219"/>
        <item h="1" m="1" x="344"/>
        <item h="1" m="1" x="3286"/>
        <item h="1" m="1" x="2423"/>
        <item h="1" m="1" x="1495"/>
        <item h="1" m="1" x="620"/>
        <item h="1" m="1" x="2710"/>
        <item h="1" m="1" x="822"/>
        <item h="1" m="1" x="909"/>
        <item h="1" m="1" x="2038"/>
        <item h="1" m="1" x="3046"/>
        <item h="1" m="1" x="3238"/>
        <item h="1" m="1" x="3333"/>
        <item h="1" m="1" x="3414"/>
        <item h="1" m="1" x="3521"/>
        <item h="1" m="1" x="3004"/>
        <item h="1" m="1" x="1239"/>
        <item h="1" m="1" x="1328"/>
        <item h="1" m="1" x="443"/>
        <item h="1" m="1" x="1509"/>
        <item h="1" m="1" x="1609"/>
        <item h="1" m="1" x="1701"/>
        <item h="1" m="1" x="1940"/>
        <item h="1" m="1" x="1930"/>
        <item h="1" m="1" x="2037"/>
        <item h="1" m="1" x="1844"/>
        <item h="1" m="1" x="1368"/>
        <item h="1" m="1" x="3342"/>
        <item h="1" m="1" x="3416"/>
        <item h="1" m="1" x="669"/>
        <item h="1" m="1" x="1747"/>
        <item h="1" m="1" x="1128"/>
        <item h="1" m="1" x="2160"/>
        <item h="1" m="1" x="2246"/>
        <item h="1" m="1" x="1425"/>
        <item h="1" m="1" x="534"/>
        <item h="1" m="1" x="3482"/>
        <item h="1" m="1" x="720"/>
        <item h="1" m="1" x="3674"/>
        <item h="1" m="1" x="3820"/>
        <item h="1" m="1" x="3900"/>
        <item h="1" m="1" x="1144"/>
        <item h="1" m="1" x="3209"/>
        <item h="1" m="1" x="449"/>
        <item h="1" m="1" x="542"/>
        <item h="1" m="1" x="1618"/>
        <item h="1" m="1" x="1710"/>
        <item h="1" m="1" x="3237"/>
        <item h="1" m="1" x="3434"/>
        <item h="1" m="1" x="3539"/>
        <item h="1" m="1" x="3637"/>
        <item h="1" m="1" x="3723"/>
        <item h="1" m="1" x="2830"/>
        <item h="1" m="1" x="3884"/>
        <item h="1" m="1" x="3092"/>
        <item h="1" m="1" x="825"/>
        <item h="1" m="1" x="1934"/>
        <item h="1" m="1" x="2040"/>
        <item h="1" m="1" x="3047"/>
        <item h="1" m="1" x="3211"/>
        <item h="1" m="1" x="451"/>
        <item h="1" m="1" x="1514"/>
        <item h="1" m="1" x="2621"/>
        <item h="1" m="1" x="197"/>
        <item h="1" m="1" x="2263"/>
        <item h="1" m="1" x="434"/>
        <item h="1" m="1" x="1501"/>
        <item h="1" m="1" x="362"/>
        <item h="1" m="1" x="3405"/>
        <item h="1" m="1" x="659"/>
        <item h="1" m="1" x="2719"/>
        <item h="1" m="1" x="1697"/>
        <item h="1" m="1" x="1807"/>
        <item h="1" m="1" x="982"/>
        <item h="1" m="1" x="110"/>
        <item h="1" m="1" x="207"/>
        <item h="1" m="1" x="3133"/>
        <item h="1" m="1" x="3219"/>
        <item h="1" m="1" x="3316"/>
        <item h="1" m="1" x="2697"/>
        <item h="1" m="1" x="2593"/>
        <item h="1" m="1" x="3430"/>
        <item h="1" m="1" x="2684"/>
        <item h="1" m="1" x="1782"/>
        <item h="1" m="1" x="3743"/>
        <item h="1" m="1" x="882"/>
        <item h="1" m="1" x="3821"/>
        <item h="1" m="1" x="2951"/>
        <item h="1" m="1" x="1169"/>
        <item h="1" m="1" x="2486"/>
        <item h="1" m="1" x="590"/>
        <item h="1" m="1" x="681"/>
        <item h="1" m="1" x="1764"/>
        <item h="1" m="1" x="1871"/>
        <item h="1" m="1" x="1985"/>
        <item h="1" m="1" x="1137"/>
        <item h="1" m="1" x="1218"/>
        <item h="1" m="1" x="3714"/>
        <item h="1" m="1" x="3793"/>
        <item h="1" m="1" x="2915"/>
        <item h="1" m="1" x="150"/>
        <item h="1" m="1" x="3180"/>
        <item h="1" m="1" x="3270"/>
        <item h="1" m="1" x="2415"/>
        <item h="1" m="1" x="1488"/>
        <item h="1" m="1" x="1046"/>
        <item h="1" m="1" x="3021"/>
        <item h="1" m="1" x="3288"/>
        <item h="1" m="1" x="3291"/>
        <item h="1" m="1" x="2707"/>
        <item h="1" m="1" x="2029"/>
        <item h="1" m="1" x="1163"/>
        <item h="1" m="1" x="2465"/>
        <item h="1" m="1" x="549"/>
        <item h="1" m="1" x="3495"/>
        <item h="1" m="1" x="3683"/>
        <item h="1" m="1" x="3763"/>
        <item h="1" m="1" x="3840"/>
        <item h="1" m="1" x="97"/>
        <item h="1" m="1" x="3036"/>
        <item h="1" m="1" x="2187"/>
        <item h="1" m="1" x="1468"/>
        <item h="1" m="1" x="1561"/>
        <item h="1" m="1" x="1390"/>
        <item h="1" m="1" x="1592"/>
        <item h="1" m="1" x="1688"/>
        <item h="1" m="1" x="2761"/>
        <item h="1" m="1" x="2856"/>
        <item h="1" m="1" x="2947"/>
        <item h="1" m="1" x="1280"/>
        <item h="1" m="1" x="2385"/>
        <item h="1" m="1" x="2473"/>
        <item h="1" m="1" x="1293"/>
        <item h="1" m="1" x="1385"/>
        <item h="1" m="1" x="1881"/>
        <item h="1" m="1" x="1991"/>
        <item h="1" m="1" x="1021"/>
        <item h="1" m="1" x="1520"/>
        <item h="1" m="1" x="1526"/>
        <item h="1" m="1" x="1745"/>
        <item h="1" m="1" x="2799"/>
        <item h="1" m="1" x="1967"/>
        <item h="1" m="1" x="2064"/>
        <item h="1" m="1" x="2071"/>
        <item h="1" m="1" x="592"/>
        <item h="1" m="1" x="2778"/>
        <item h="1" m="1" x="3689"/>
        <item h="1" m="1" x="906"/>
        <item h="1" m="1" x="2966"/>
        <item h="1" m="1" x="3042"/>
        <item h="1" m="1" x="2300"/>
        <item h="1" m="1" x="2380"/>
        <item h="1" m="1" x="2464"/>
        <item h="1" m="1" x="2834"/>
        <item h="1" m="1" x="3886"/>
        <item h="1" m="1" x="162"/>
        <item h="1" m="1" x="241"/>
        <item h="1" m="1" x="328"/>
        <item h="1" m="1" x="409"/>
        <item h="1" m="1" x="1499"/>
        <item h="1" m="1" x="876"/>
        <item h="1" m="1" x="1789"/>
        <item h="1" m="1" x="1903"/>
        <item h="1" m="1" x="721"/>
        <item h="1" m="1" x="1935"/>
        <item h="1" m="1" x="2041"/>
        <item h="1" m="1" x="3048"/>
        <item h="1" m="1" x="298"/>
        <item h="1" m="1" x="371"/>
        <item h="1" m="1" x="665"/>
        <item h="1" m="1" x="2575"/>
        <item h="1" m="1" x="3787"/>
        <item h="1" m="1" x="851"/>
        <item h="1" m="1" x="251"/>
        <item h="1" m="1" x="2406"/>
        <item h="1" m="1" x="3450"/>
        <item h="1" m="1" x="2860"/>
        <item h="1" m="1" x="3893"/>
        <item h="1" m="1" x="416"/>
        <item h="1" m="1" x="3665"/>
        <item h="1" m="1" x="3825"/>
        <item h="1" m="1" x="1149"/>
        <item h="1" m="1" x="2112"/>
        <item h="1" m="1" x="462"/>
        <item h="1" m="1" x="1626"/>
        <item h="1" m="1" x="1746"/>
        <item h="1" m="1" x="3866"/>
        <item h="1" m="1" x="327"/>
        <item h="1" m="1" x="3349"/>
        <item h="1" m="1" x="600"/>
        <item h="1" m="1" x="3748"/>
        <item h="1" m="1" x="183"/>
        <item h="1" m="1" x="3101"/>
        <item h="1" m="1" x="2550"/>
        <item h="1" m="1" x="1832"/>
        <item h="1" m="1" x="853"/>
        <item h="1" m="1" x="146"/>
        <item h="1" m="1" x="2305"/>
        <item h="1" m="1" x="687"/>
        <item h="1" m="1" x="1577"/>
        <item h="1" m="1" x="870"/>
        <item h="1" m="1" x="3512"/>
        <item h="1" m="1" x="2476"/>
        <item h="1" m="1" x="1860"/>
        <item h="1" m="1" x="168"/>
        <item h="1" m="1" x="2325"/>
        <item h="1" m="1" x="3441"/>
        <item h="1" m="1" x="2854"/>
        <item h="1" m="1" x="3750"/>
        <item h="1" m="1" x="3346"/>
        <item h="1" m="1" x="2751"/>
        <item h="1" m="1" x="3737"/>
        <item h="1" m="1" x="1893"/>
        <item h="1" m="1" x="3175"/>
        <item h="1" m="1" x="2327"/>
        <item h="1" m="1" x="1500"/>
        <item h="1" m="1" x="1600"/>
        <item h="1" m="1" x="2022"/>
        <item h="1" m="1" x="433"/>
        <item h="1" m="1" x="1694"/>
        <item h="1" m="1" x="3202"/>
        <item h="1" m="1" x="835"/>
        <item h="1" m="1" x="2297"/>
        <item h="1" m="1" x="1566"/>
        <item h="1" m="1" x="3803"/>
        <item h="1" m="1" x="1399"/>
        <item h="1" m="1" x="2015"/>
        <item h="1" m="1" x="1522"/>
        <item h="1" m="1" x="2138"/>
        <item h="1" m="1" x="1371"/>
        <item h="1" m="1" x="2131"/>
        <item h="1" m="1" x="3535"/>
        <item h="1" m="1" x="2343"/>
        <item h="1" m="1" x="2791"/>
        <item h="1" m="1" x="3417"/>
        <item h="1" m="1" x="1025"/>
        <item h="1" m="1" x="3445"/>
        <item h="1" m="1" x="1257"/>
        <item h="1" m="1" x="1970"/>
        <item h="1" m="1" x="953"/>
        <item h="1" m="1" x="1039"/>
        <item h="1" m="1" x="1800"/>
        <item h="1" m="1" x="2011"/>
        <item h="1" m="1" x="2279"/>
        <item h="1" m="1" x="3135"/>
        <item h="1" m="1" x="2373"/>
        <item h="1" m="1" x="2553"/>
        <item h="1" m="1" x="2812"/>
        <item h="1" m="1" x="138"/>
        <item h="1" m="1" x="2609"/>
        <item h="1" m="1" x="1905"/>
        <item h="1" m="1" x="1814"/>
        <item h="1" m="1" x="3052"/>
        <item h="1" m="1" x="2368"/>
        <item h="1" m="1" x="1625"/>
        <item h="1" m="1" x="1538"/>
        <item h="1" m="1" x="2813"/>
        <item h="1" m="1" x="1166"/>
        <item h="1" m="1" x="446"/>
        <item h="1" m="1" x="370"/>
        <item h="1" m="1" x="2618"/>
        <item h="1" m="1" x="900"/>
        <item h="1" m="1" x="95"/>
        <item h="1" m="1" x="1348"/>
        <item h="1" m="1" x="3497"/>
        <item h="1" m="1" x="2410"/>
        <item h="1" m="1" x="1669"/>
        <item h="1" m="1" x="943"/>
        <item h="1" m="1" x="268"/>
        <item h="1" m="1" x="3361"/>
        <item h="1" m="1" x="2351"/>
        <item h="1" m="1" x="2627"/>
        <item h="1" m="1" x="2964"/>
        <item h="1" m="1" x="1463"/>
        <item h="1" m="1" x="2600"/>
        <item h="1" m="1" x="2658"/>
        <item h="1" m="1" x="2661"/>
        <item h="1" m="1" x="2814"/>
        <item h="1" m="1" x="141"/>
        <item h="1" m="1" x="3262"/>
        <item h="1" m="1" x="3447"/>
        <item h="1" m="1" x="773"/>
        <item h="1" m="1" x="587"/>
        <item h="1" m="1" x="3632"/>
        <item h="1" m="1" x="2989"/>
        <item h="1" m="1" x="2335"/>
        <item h="1" m="1" x="2256"/>
        <item h="1" m="1" x="2425"/>
        <item h="1" m="1" x="1717"/>
        <item h="1" m="1" x="1922"/>
        <item h="1" m="1" x="2212"/>
        <item h="1" m="1" x="487"/>
        <item h="1" m="1" x="666"/>
        <item h="1" m="1" x="1952"/>
        <item h="1" m="1" x="2058"/>
        <item h="1" m="1" x="1188"/>
        <item h="1" m="1" x="504"/>
        <item h="1" m="1" x="1662"/>
        <item h="1" m="1" x="2261"/>
        <item h="1" m="1" x="2547"/>
        <item h="1" m="1" x="557"/>
        <item h="1" m="1" x="3692"/>
        <item h="1" m="1" x="1101"/>
        <item h="1" m="1" x="1010"/>
        <item h="1" m="1" x="324"/>
        <item h="1" m="1" x="3419"/>
        <item h="1" m="1" x="572"/>
        <item h="1" m="1" x="2595"/>
        <item h="1" m="1" x="2843"/>
        <item h="1" m="1" x="1892"/>
        <item h="1" m="1" x="1133"/>
        <item h="1" m="1" x="2433"/>
        <item h="1" m="1" x="445"/>
        <item h="1" m="1" x="3576"/>
        <item h="1" m="1" x="1567"/>
        <item h="1" m="1" x="855"/>
        <item h="1" m="1" x="1773"/>
        <item h="1" m="1" x="1141"/>
        <item h="1" m="1" x="3281"/>
        <item h="1" m="1" x="1583"/>
        <item h="1" m="1" x="2518"/>
        <item h="1" m="1" x="872"/>
        <item h="1" m="1" x="1606"/>
        <item h="1" m="1" x="1809"/>
        <item h="1" m="1" x="2123"/>
        <item h="1" m="1" x="369"/>
        <item h="1" m="1" x="1521"/>
        <item h="1" m="1" x="1854"/>
        <item h="1" m="1" x="121"/>
        <item h="1" m="1" x="3148"/>
        <item h="1" m="1" x="1319"/>
        <item h="1" m="1" x="2266"/>
        <item h="1" m="1" x="1630"/>
        <item h="1" m="1" x="905"/>
        <item h="1" m="1" x="1070"/>
        <item h="1" m="1" x="3855"/>
        <item h="1" m="1" x="3156"/>
        <item h="1" m="1" x="491"/>
        <item h="1" m="1" x="316"/>
        <item h="1" m="1" x="1569"/>
        <item h="1" m="1" x="1485"/>
        <item h="1" m="1" x="3645"/>
        <item h="1" m="1" x="2106"/>
        <item h="1" m="1" x="1313"/>
        <item h="1" m="1" x="2260"/>
        <item h="1" m="1" x="528"/>
        <item h="1" m="1" x="3784"/>
        <item h="1" m="1" x="216"/>
        <item h="1" m="1" x="3425"/>
        <item h="1" m="1" x="1477"/>
        <item h="1" m="1" x="142"/>
        <item h="1" m="1" x="3241"/>
        <item h="1" m="1" x="3164"/>
        <item h="1" m="1" x="2482"/>
        <item h="1" m="1" x="3296"/>
        <item h="1" m="1" x="1831"/>
        <item h="1" m="1" x="3693"/>
        <item h="1" m="1" x="108"/>
        <item h="1" m="1" x="3330"/>
        <item h="1" m="1" x="401"/>
        <item h="1" m="1" x="2570"/>
        <item h="1" m="1" x="1857"/>
        <item h="1" m="1" x="2801"/>
        <item h="1" m="1" x="1095"/>
        <item h="1" m="1" x="3235"/>
        <item h="1" m="1" x="2665"/>
        <item h="1" m="1" x="3541"/>
        <item h="1" m="1" x="1874"/>
        <item h="1" m="1" x="1047"/>
        <item h="1" m="1" x="3193"/>
        <item h="1" m="1" x="2257"/>
        <item h="1" m="1" x="525"/>
        <item h="1" m="1" x="1718"/>
        <item h="1" m="1" x="2182"/>
        <item h="1" m="1" x="3038"/>
        <item h="1" m="1" x="2555"/>
        <item h="1" m="1" x="3695"/>
        <item h="1" m="1" x="985"/>
        <item h="1" m="1" x="3509"/>
        <item h="1" m="1" x="1842"/>
        <item h="1" m="1" x="2146"/>
        <item h="1" m="1" x="402"/>
        <item h="1" m="1" x="573"/>
        <item h="1" m="1" x="3731"/>
        <item h="1" m="1" x="1022"/>
        <item h="1" m="1" x="3814"/>
        <item h="1" m="1" x="798"/>
        <item h="1" m="1" x="103"/>
        <item h="1" m="1" x="1251"/>
        <item h="1" m="1" x="546"/>
        <item h="1" m="1" x="755"/>
        <item h="1" m="1" x="2802"/>
        <item h="1" m="1" x="217"/>
        <item h="1" m="1" x="1471"/>
        <item h="1" m="1" x="3150"/>
        <item h="1" m="1" x="505"/>
        <item h="1" m="1" x="3633"/>
        <item h="1" m="1" x="939"/>
        <item h="1" m="1" x="1215"/>
        <item h="1" m="1" x="1585"/>
        <item h="1" m="1" x="2458"/>
        <item h="1" m="1" x="3696"/>
        <item h="1" m="1" x="3469"/>
        <item h="1" m="1" x="3739"/>
        <item h="1" m="1" x="1031"/>
        <item h="1" m="1" x="1035"/>
        <item h="1" m="1" x="2331"/>
        <item h="1" m="1" x="1572"/>
        <item h="1" m="1" x="2509"/>
        <item h="1" m="1" x="1910"/>
        <item h="1" m="1" x="3744"/>
        <item h="1" m="1" x="766"/>
        <item h="1" m="1" x="1007"/>
        <item h="1" m="1" x="338"/>
        <item h="1" m="1" x="1484"/>
        <item h="1" m="1" x="772"/>
        <item h="1" m="1" x="1810"/>
        <item h="1" m="1" x="1049"/>
        <item h="1" m="1" x="690"/>
        <item h="1" m="1" x="1880"/>
        <item h="1" m="1" x="2174"/>
        <item h="1" m="1" x="3289"/>
        <item h="1" m="1" x="1591"/>
        <item h="1" m="1" x="1918"/>
        <item h="1" m="1" x="199"/>
        <item h="1" m="1" x="1067"/>
        <item h="1" m="1" x="2281"/>
        <item h="1" m="1" x="2451"/>
        <item h="1" m="1" x="2973"/>
        <item h="1" m="1" x="1960"/>
        <item h="1" m="1" x="2136"/>
        <item h="1" m="1" x="1653"/>
        <item h="1" m="1" x="1865"/>
        <item h="1" m="1" x="1766"/>
        <item h="1" m="1" x="3410"/>
        <item h="1" m="1" x="1740"/>
        <item h="1" m="1" x="2990"/>
        <item h="1" m="1" x="3165"/>
        <item h="1" m="1" x="1469"/>
        <item h="1" m="1" x="3732"/>
        <item h="1" m="1" x="2686"/>
        <item h="1" m="1" x="3815"/>
        <item h="1" m="1" x="1184"/>
        <item h="1" m="1" x="387"/>
        <item h="1" m="1" x="680"/>
        <item h="1" m="1" x="1870"/>
        <item h="1" m="1" x="3882"/>
        <item h="1" m="1" x="1311"/>
        <item h="1" m="1" x="2507"/>
        <item h="1" m="1" x="2602"/>
        <item h="1" m="1" x="1590"/>
        <item h="1" m="1" x="3833"/>
        <item h="1" m="1" x="1159"/>
        <item h="1" m="1" x="2355"/>
        <item h="1" m="1" x="3600"/>
        <item h="1" m="1" x="3768"/>
        <item h="1" m="1" x="2122"/>
        <item h="1" m="1" x="2474"/>
        <item h="1" m="1" x="799"/>
        <item h="1" m="1" x="2121"/>
        <item h="1" m="1" x="2283"/>
        <item h="1" m="1" x="3397"/>
        <item h="1" m="1" x="2727"/>
        <item h="1" m="1" x="2662"/>
        <item h="1" m="1" x="930"/>
        <item h="1" m="1" x="2207"/>
        <item h="1" m="1" x="1089"/>
        <item h="1" m="1" x="3224"/>
        <item h="1" m="1" x="1856"/>
        <item h="1" m="1" x="1972"/>
        <item h="1" m="1" x="249"/>
        <item h="1" m="1" x="2405"/>
        <item h="1" m="1" x="3543"/>
        <item h="1" m="1" x="965"/>
        <item h="1" m="1" x="2795"/>
        <item h="1" m="1" x="2059"/>
        <item h="1" m="1" x="1268"/>
        <item h="1" m="1" x="1532"/>
        <item h="1" m="1" x="1833"/>
        <item h="1" m="1" x="1732"/>
        <item h="1" m="1" x="3856"/>
        <item h="1" m="1" x="322"/>
        <item h="1" m="1" x="808"/>
        <item h="1" m="1" x="3706"/>
        <item h="1" m="1" x="996"/>
        <item h="1" m="1" x="3146"/>
        <item h="1" m="1" x="584"/>
        <item h="1" m="1" x="767"/>
        <item h="1" m="1" x="1984"/>
        <item h="1" m="1" x="259"/>
        <item h="1" m="1" x="3319"/>
        <item h="1" m="1" x="677"/>
        <item h="1" m="1" x="1866"/>
        <item h="1" m="1" x="143"/>
        <item h="1" m="1" x="414"/>
        <item h="1" m="1" x="1571"/>
        <item h="1" m="1" x="862"/>
        <item h="1" m="1" x="3647"/>
        <item h="1" m="1" x="1649"/>
        <item h="1" m="1" x="944"/>
        <item h="1" m="1" x="2154"/>
        <item h="1" m="1" x="2318"/>
        <item h="1" m="1" x="1595"/>
        <item h="1" m="1" x="1506"/>
        <item h="1" m="1" x="2696"/>
        <item h="1" m="1" x="3828"/>
        <item h="1" m="1" x="1262"/>
        <item h="1" m="1" x="552"/>
        <item h="1" m="1" x="3783"/>
        <item h="1" m="1" x="126"/>
        <item h="1" m="1" x="1005"/>
        <item h="1" m="1" x="411"/>
        <item h="1" m="1" x="596"/>
        <item h="1" m="1" x="3722"/>
        <item h="1" m="1" x="651"/>
        <item h="1" m="1" x="2605"/>
        <item h="1" m="1" x="904"/>
        <item h="1" m="1" x="3769"/>
        <item h="1" m="1" x="3044"/>
        <item h="1" m="1" x="1325"/>
        <item h="1" m="1" x="2270"/>
        <item h="1" m="1" x="537"/>
        <item h="1" m="1" x="1731"/>
        <item h="1" m="1" x="2090"/>
        <item h="1" m="1" x="1318"/>
        <item h="1" m="1" x="2265"/>
        <item h="1" m="1" x="1503"/>
        <item h="1" m="1" x="797"/>
        <item h="1" m="1" x="2120"/>
        <item h="1" m="1" x="2047"/>
        <item h="1" m="1" x="302"/>
        <item h="1" m="1" x="2780"/>
        <item h="1" m="1" x="2718"/>
        <item h="1" m="1" x="3848"/>
        <item h="1" m="1" x="2463"/>
        <item h="1" m="1" x="3612"/>
        <item h="1" m="1" x="2921"/>
        <item h="1" m="1" x="3074"/>
        <item h="1" m="1" x="2091"/>
        <item h="1" m="1" x="1033"/>
        <item h="1" m="1" x="2162"/>
        <item h="1" m="1" x="3184"/>
        <item h="1" m="1" x="418"/>
        <item h="1" m="1" x="1486"/>
        <item h="1" m="1" x="714"/>
        <item h="1" m="1" x="3392"/>
        <item h="1" m="1" x="3492"/>
        <item h="1" m="1" x="3775"/>
        <item h="1" m="1" x="1088"/>
        <item h="1" m="1" x="2293"/>
        <item h="1" m="1" x="1555"/>
        <item h="1" m="1" x="1756"/>
        <item h="1" m="1" x="1982"/>
        <item h="1" m="1" x="2498"/>
        <item h="1" m="1" x="2672"/>
        <item h="1" m="1" x="2113"/>
        <item h="1" m="1" x="354"/>
        <item h="1" m="1" x="2549"/>
        <item h="1" m="1" x="2881"/>
        <item h="1" m="1" x="314"/>
        <item h="1" m="1" x="1451"/>
        <item h="1" m="1" x="1645"/>
        <item h="1" m="1" x="574"/>
        <item h="1" m="1" x="2708"/>
        <item h="1" m="1" x="2781"/>
        <item h="1" m="1" x="3767"/>
        <item h="1" m="1" x="127"/>
        <item h="1" m="1" x="1187"/>
        <item h="1" m="1" x="1273"/>
        <item h="1" m="1" x="1366"/>
        <item h="1" m="1" x="2831"/>
        <item h="1" m="1" x="3401"/>
        <item h="1" m="1" x="479"/>
        <item h="1" m="1" x="1643"/>
        <item h="1" m="1" x="2918"/>
        <item h="1" m="1" x="1195"/>
        <item h="1" m="1" x="1376"/>
        <item h="1" m="1" x="2678"/>
        <item h="1" m="1" x="950"/>
        <item h="1" m="1" x="544"/>
        <item h="1" m="1" x="3773"/>
        <item h="1" m="1" x="208"/>
        <item h="1" m="1" x="1090"/>
        <item h="1" m="1" x="1378"/>
        <item h="1" m="1" x="3528"/>
        <item h="1" m="1" x="2811"/>
        <item h="1" m="1" x="246"/>
        <item h="1" m="1" x="920"/>
        <item h="1" m="1" x="1861"/>
        <item h="1" m="1" x="130"/>
        <item h="1" m="1" x="1389"/>
        <item h="1" m="1" x="2583"/>
        <item h="1" m="1" x="3721"/>
        <item h="1" m="1" x="2988"/>
        <item h="1" m="1" x="2223"/>
        <item h="1" m="1" x="3851"/>
        <item h="1" m="1" x="1179"/>
        <item h="1" m="1" x="3312"/>
        <item h="1" m="1" x="3229"/>
        <item h="1" m="1" x="846"/>
        <item h="1" m="1" x="3874"/>
        <item h="1" m="1" x="335"/>
        <item h="1" m="1" x="1481"/>
        <item h="1" m="1" x="2273"/>
        <item h="1" m="1" x="1343"/>
        <item h="1" m="1" x="3493"/>
        <item h="1" m="1" x="1955"/>
        <item h="1" m="1" x="1181"/>
        <item h="1" m="1" x="3058"/>
        <item h="1" m="1" x="2484"/>
        <item h="1" m="1" x="506"/>
        <item h="1" m="1" x="672"/>
        <item h="1" m="1" x="3885"/>
        <item h="1" m="1" x="958"/>
        <item h="1" m="1" x="1129"/>
        <item h="1" m="1" x="2430"/>
        <item h="1" m="1" x="708"/>
        <item h="1" m="1" x="3816"/>
        <item h="1" m="1" x="1167"/>
        <item h="1" m="1" x="804"/>
        <item h="1" m="1" x="113"/>
        <item h="1" m="1" x="995"/>
        <item h="1" m="1" x="310"/>
        <item h="1" m="1" x="1556"/>
        <item h="1" m="1" x="844"/>
        <item h="1" m="1" x="1761"/>
        <item h="1" m="1" x="1008"/>
        <item h="1" m="1" x="393"/>
        <item h="1" m="1" x="992"/>
        <item h="1" m="1" x="2203"/>
        <item h="1" m="1" x="586"/>
        <item h="1" m="1" x="3200"/>
        <item h="1" m="1" x="1317"/>
        <item h="1" m="1" x="1927"/>
        <item h="1" m="1" x="204"/>
        <item h="1" m="1" x="1428"/>
        <item h="1" m="1" x="2267"/>
        <item h="1" m="1" x="1504"/>
        <item h="1" m="1" x="452"/>
        <item h="1" m="1" x="3774"/>
        <item h="1" m="1" x="667"/>
        <item h="1" m="1" x="583"/>
        <item h="1" m="1" x="2733"/>
        <item h="1" m="1" x="2066"/>
        <item h="1" m="1" x="256"/>
        <item h="1" m="1" x="1143"/>
        <item h="1" m="1" x="3284"/>
        <item h="1" m="1" x="2597"/>
        <item h="1" m="1" x="1821"/>
        <item h="1" m="1" x="2962"/>
        <item h="1" m="1" x="2268"/>
        <item h="1" m="1" x="1531"/>
        <item h="1" m="1" x="3643"/>
        <item h="1" m="1" x="966"/>
        <item h="1" m="1" x="269"/>
        <item h="1" m="1" x="3105"/>
        <item h="1" m="1" x="1415"/>
        <item h="1" m="1" x="2714"/>
        <item h="1" m="1" x="2969"/>
        <item h="1" m="1" x="1362"/>
        <item h="1" m="1" x="1102"/>
        <item h="1" m="1" x="3185"/>
        <item h="1" m="1" x="3359"/>
        <item h="1" m="1" x="697"/>
        <item h="1" m="1" x="2020"/>
        <item h="1" m="1" x="1230"/>
        <item h="1" m="1" x="1161"/>
        <item h="1" m="1" x="1525"/>
        <item h="1" m="1" x="3220"/>
        <item h="1" m="1" x="1295"/>
        <item h="1" m="1" x="1980"/>
        <item h="1" m="1" x="252"/>
        <item h="1" m="1" x="2409"/>
        <item h="1" m="1" x="2340"/>
        <item h="1" m="1" x="3578"/>
        <item h="1" m="1" x="1914"/>
        <item h="1" m="1" x="3448"/>
        <item h="1" m="1" x="2950"/>
        <item h="1" m="1" x="2255"/>
        <item h="1" m="1" x="3109"/>
        <item h="1" m="1" x="432"/>
        <item h="1" m="1" x="2874"/>
        <item h="1" m="1" x="3033"/>
        <item h="1" m="1" x="3376"/>
        <item h="1" m="1" x="2107"/>
        <item h="1" m="1" x="1152"/>
        <item h="1" m="1" x="278"/>
        <item h="1" m="1" x="458"/>
        <item h="1" m="1" x="2542"/>
        <item h="1" m="1" x="2626"/>
        <item h="1" m="1" x="3684"/>
        <item h="1" m="1" x="3765"/>
        <item h="1" m="1" x="3619"/>
        <item h="1" m="1" x="926"/>
        <item h="1" m="1" x="3716"/>
        <item h="1" m="1" x="386"/>
        <item h="1" m="1" x="560"/>
        <item h="1" m="1" x="1733"/>
        <item h="1" m="1" x="3879"/>
        <item h="1" m="1" x="3073"/>
        <item h="1" m="1" x="178"/>
        <item h="1" m="1" x="627"/>
        <item h="1" m="1" x="1802"/>
        <item h="1" m="1" x="1072"/>
        <item h="1" m="1" x="989"/>
        <item h="1" m="1" x="461"/>
        <item h="1" m="1" x="3620"/>
        <item h="1" m="1" x="843"/>
        <item h="1" m="1" x="551"/>
        <item h="1" m="1" x="1724"/>
        <item h="1" m="1" x="3039"/>
        <item h="1" m="1" x="2143"/>
        <item h="1" m="1" x="396"/>
        <item h="1" m="1" x="3518"/>
        <item h="1" m="1" x="1847"/>
        <item h="1" m="1" x="1091"/>
        <item h="1" m="1" x="670"/>
        <item h="1" m="1" x="1990"/>
        <item h="1" m="1" x="3250"/>
        <item h="1" m="1" x="2608"/>
        <item h="1" m="1" x="963"/>
        <item h="1" m="1" x="2166"/>
        <item h="1" m="1" x="1174"/>
        <item h="1" m="1" x="2616"/>
        <item h="1" m="1" x="1365"/>
        <item h="1" m="1" x="1659"/>
        <item h="1" m="1" x="3797"/>
        <item h="1" m="1" x="154"/>
        <item h="1" m="1" x="158"/>
        <item h="1" m="1" x="3248"/>
        <item h="1" m="1" x="1751"/>
        <item h="1" m="1" x="2852"/>
        <item h="1" m="1" x="439"/>
        <item h="1" m="1" x="1889"/>
        <item h="1" m="1" x="2533"/>
        <item h="1" m="1" x="908"/>
        <item h="1" m="1" x="1172"/>
        <item h="1" m="1" x="3218"/>
        <item h="1" m="1" x="664"/>
        <item h="1" m="1" x="575"/>
        <item h="1" m="1" x="3711"/>
        <item x="5"/>
        <item h="1" m="1" x="979"/>
        <item h="1" m="1" x="1897"/>
        <item h="1" m="1" x="1942"/>
        <item h="1" m="1" x="2303"/>
        <item h="1" m="1" x="2466"/>
        <item h="1" m="1" x="754"/>
        <item h="1" m="1" x="1652"/>
        <item h="1" m="1" x="2232"/>
        <item h="1" m="1" x="1301"/>
        <item h="1" m="1" x="3500"/>
        <item h="1" m="1" x="2787"/>
        <item h="1" m="1" x="1189"/>
        <item h="1" m="1" x="1109"/>
        <item h="1" m="1" x="2309"/>
        <item h="1" m="1" x="3728"/>
        <item h="1" m="1" x="780"/>
        <item h="1" m="1" x="3890"/>
        <item h="1" m="1" x="1878"/>
        <item h="1" m="1" x="1779"/>
        <item h="1" m="1" x="2866"/>
        <item h="1" m="1" x="1794"/>
        <item h="1" m="1" x="1249"/>
        <item h="1" m="1" x="2196"/>
        <item h="1" m="1" x="1434"/>
        <item h="1" m="1" x="1743"/>
        <item h="1" m="1" x="2582"/>
        <item h="1" m="1" x="2821"/>
        <item h="1" m="1" x="2145"/>
        <item h="1" m="1" x="2168"/>
        <item h="1" m="1" x="2417"/>
        <item h="1" m="1" x="1678"/>
        <item h="1" m="1" x="2603"/>
        <item h="1" m="1" x="2024"/>
        <item h="1" m="1" x="2359"/>
        <item h="1" m="1" x="1639"/>
        <item h="1" m="1" x="2220"/>
        <item h="1" m="1" x="3347"/>
        <item h="1" m="1" x="2752"/>
        <item h="1" m="1" x="165"/>
        <item h="1" m="1" x="3000"/>
        <item h="1" m="1" x="2328"/>
        <item h="1" m="1" x="1553"/>
        <item h="1" m="1" x="3806"/>
        <item h="1" m="1" x="1885"/>
        <item h="1" m="1" x="3079"/>
        <item h="1" m="1" x="1134"/>
        <item h="1" m="1" x="3374"/>
        <item h="1" m="1" x="1695"/>
        <item h="1" m="1" x="2863"/>
        <item h="1" m="1" x="2885"/>
        <item h="1" m="1" x="1949"/>
        <item h="1" m="1" x="232"/>
        <item h="1" m="1" x="1554"/>
        <item h="1" m="1" x="3734"/>
        <item h="1" m="1" x="166"/>
        <item h="1" m="1" x="2096"/>
        <item h="1" m="1" x="2329"/>
        <item h="1" m="1" x="3762"/>
        <item h="1" m="1" x="1827"/>
        <item h="1" m="1" x="2119"/>
        <item h="1" m="1" x="3204"/>
        <item h="1" m="1" x="563"/>
        <item h="1" m="1" x="3613"/>
        <item h="1" m="1" x="3779"/>
        <item h="1" m="1" x="234"/>
        <item h="1" m="1" x="1150"/>
        <item h="1" m="1" x="1178"/>
        <item h="1" m="1" x="463"/>
        <item h="1" m="1" x="3590"/>
        <item h="1" m="1" x="1634"/>
        <item h="1" m="1" x="2907"/>
        <item h="1" m="1" x="2208"/>
        <item h="1" m="1" x="1449"/>
        <item h="1" m="1" x="3519"/>
        <item h="1" m="1" x="916"/>
        <item h="1" m="1" x="2800"/>
        <item h="1" m="1" x="3166"/>
        <item h="1" m="1" x="494"/>
        <item h="1" m="1" x="2401"/>
        <item h="1" m="1" x="3740"/>
        <item h="1" m="1" x="1792"/>
        <item h="1" m="1" x="1418"/>
        <item h="1" m="1" x="3297"/>
        <item h="1" m="1" x="2715"/>
        <item h="1" m="1" x="2965"/>
        <item h="1" m="1" x="983"/>
        <item h="1" m="1" x="392"/>
        <item h="1" m="1" x="2563"/>
        <item h="1" m="1" x="3420"/>
        <item h="1" m="1" x="3223"/>
        <item h="1" m="1" x="1269"/>
        <item h="1" m="1" x="1654"/>
        <item h="1" m="1" x="1969"/>
        <item h="1" m="1" x="2072"/>
        <item h="1" m="1" x="3263"/>
        <item h="1" m="1" x="341"/>
        <item h="1" m="1" x="3458"/>
        <item h="1" m="1" x="2935"/>
        <item h="1" m="1" x="3174"/>
        <item h="1" m="1" x="2604"/>
        <item h="1" m="1" x="626"/>
        <item h="1" m="1" x="883"/>
        <item h="1" m="1" x="2769"/>
        <item h="1" m="1" x="3124"/>
        <item h="1" m="1" x="2193"/>
        <item h="1" m="1" x="285"/>
        <item h="1" m="1" x="2188"/>
        <item h="1" m="1" x="3331"/>
        <item h="1" m="1" x="1647"/>
        <item h="1" m="1" x="3777"/>
        <item h="1" m="1" x="2222"/>
        <item h="1" m="1" x="3076"/>
        <item h="1" m="1" x="2397"/>
        <item h="1" m="1" x="3651"/>
        <item h="1" m="1" x="1690"/>
        <item h="1" m="1" x="1999"/>
        <item h="1" m="1" x="2247"/>
        <item h="1" m="1" x="364"/>
        <item h="1" m="1" x="1608"/>
        <item h="1" m="1" x="3490"/>
        <item h="1" m="1" x="3756"/>
        <item h="1" m="1" x="1009"/>
        <item h="1" m="1" x="1309"/>
        <item h="1" m="1" x="3451"/>
        <item h="1" m="1" x="1490"/>
        <item h="1" m="1" x="782"/>
        <item h="1" m="1" x="192"/>
        <item h="1" m="1" x="1060"/>
        <item h="1" m="1" x="2353"/>
        <item h="1" m="1" x="3516"/>
        <item h="1" m="1" x="1015"/>
        <item h="1" m="1" x="2317"/>
        <item h="1" m="1" x="1784"/>
        <item h="1" m="1" x="1899"/>
        <item h="1" m="1" x="1351"/>
        <item h="1" m="1" x="3234"/>
        <item h="1" m="1" x="3715"/>
        <item h="1" m="1" x="975"/>
        <item h="1" m="1" x="283"/>
        <item h="1" m="1" x="3758"/>
        <item h="1" m="1" x="3117"/>
        <item h="1" m="1" x="1537"/>
        <item h="1" m="1" x="821"/>
        <item h="1" m="1" x="749"/>
        <item h="1" m="1" x="2894"/>
        <item h="1" m="1" x="325"/>
        <item h="1" m="1" x="3260"/>
        <item h="1" m="1" x="709"/>
        <item h="1" m="1" x="3483"/>
        <item h="1" m="1" x="1811"/>
        <item h="1" m="1" x="187"/>
        <item h="1" m="1" x="425"/>
        <item h="1" m="1" x="1587"/>
        <item h="1" m="1" x="2523"/>
        <item h="1" m="1" x="2262"/>
        <item h="1" m="1" x="1244"/>
        <item h="1" m="1" x="653"/>
        <item h="1" m="1" x="1545"/>
        <item h="1" m="1" x="1841"/>
        <item h="1" m="1" x="988"/>
        <item h="1" m="1" x="1369"/>
        <item h="1" m="1" x="3245"/>
        <item h="1" m="1" x="2522"/>
        <item h="1" m="1" x="790"/>
        <item h="1" m="1" x="3817"/>
        <item h="1" m="1" x="3207"/>
        <item h="1" m="1" x="636"/>
        <item h="1" m="1" x="2540"/>
        <item h="1" m="1" x="2773"/>
        <item h="1" m="1" x="3132"/>
        <item h="1" m="1" x="1602"/>
        <item h="1" m="1" x="722"/>
        <item h="1" m="1" x="897"/>
        <item h="1" m="1" x="2194"/>
        <item h="1" m="1" x="464"/>
        <item h="1" m="1" x="650"/>
        <item h="1" m="1" x="927"/>
        <item h="1" m="1" x="2139"/>
        <item h="1" m="1" x="1177"/>
        <item h="1" m="1" x="3222"/>
        <item h="1" m="1" x="3496"/>
        <item h="1" m="1" x="842"/>
        <item h="1" m="1" x="1096"/>
        <item h="1" m="1" x="1192"/>
        <item h="1" m="1" x="593"/>
        <item h="1" m="1" x="3446"/>
        <item h="1" m="1" x="2408"/>
        <item h="1" m="1" x="1901"/>
        <item h="1" m="1" x="968"/>
        <item h="1" m="1" x="3488"/>
        <item h="1" m="1" x="993"/>
        <item h="1" m="1" x="2137"/>
        <item h="1" m="1" x="1274"/>
        <item h="1" m="1" x="3501"/>
        <item h="1" m="1" x="3183"/>
        <item h="1" m="1" x="2503"/>
        <item h="1" m="1" x="3363"/>
        <item h="1" m="1" x="779"/>
        <item h="1" m="1" x="1992"/>
        <item h="1" m="1" x="247"/>
        <item h="1" m="1" x="503"/>
        <item h="1" m="1" x="2524"/>
        <item h="1" m="1" x="3040"/>
        <item h="1" m="1" x="1078"/>
        <item h="1" m="1" x="1453"/>
        <item h="1" m="1" x="746"/>
        <item h="1" m="1" x="2650"/>
        <item h="1" m="1" x="2080"/>
        <item h="1" m="1" x="2204"/>
        <item h="1" m="1" x="3324"/>
        <item h="1" m="1" x="2495"/>
        <item h="1" m="1" x="1405"/>
        <item h="1" m="1" x="1879"/>
        <item h="1" m="1" x="1989"/>
        <item h="1" m="1" x="3167"/>
        <item h="1" m="1" x="2320"/>
        <item h="1" m="1" x="1596"/>
        <item h="1" m="1" x="1793"/>
        <item h="1" m="1" x="3433"/>
        <item h="1" m="1" x="2807"/>
        <item h="1" m="1" x="135"/>
        <item h="1" m="1" x="3236"/>
        <item h="1" m="1" x="3267"/>
        <item h="1" m="1" x="2742"/>
        <item h="1" m="1" x="1012"/>
        <item h="1" m="1" x="3906"/>
        <item h="1" m="1" x="2861"/>
        <item h="1" m="1" x="3393"/>
        <item h="1" m="1" x="1685"/>
        <item h="1" m="1" x="1623"/>
        <item h="1" m="1" x="990"/>
        <item h="1" m="1" x="2902"/>
        <item h="1" m="1" x="3145"/>
        <item h="1" m="1" x="2210"/>
        <item h="1" m="1" x="591"/>
        <item h="1" m="1" x="2783"/>
        <item m="1" x="1068"/>
        <item h="1" m="1" x="1458"/>
        <item h="1" m="1" x="571"/>
        <item h="1" m="1" x="2189"/>
        <item h="1" m="1" x="367"/>
        <item h="1" m="1" x="3389"/>
        <item h="1" m="1" x="2641"/>
        <item h="1" m="1" x="2470"/>
        <item h="1" m="1" x="2567"/>
        <item h="1" m="1" x="2655"/>
        <item h="1" m="1" x="3709"/>
        <item h="1" m="1" x="3479"/>
        <item h="1" m="1" x="713"/>
        <item h="1" m="1" x="800"/>
        <item h="1" m="1" x="892"/>
        <item h="1" m="1" x="971"/>
        <item h="1" m="1" x="1051"/>
        <item h="1" m="1" x="2370"/>
        <item h="1" m="1" x="1438"/>
        <item h="1" m="1" x="428"/>
        <item h="1" m="1" x="2513"/>
        <item h="1" m="1" x="3561"/>
        <item h="1" m="1" x="3659"/>
        <item h="1" m="1" x="2847"/>
        <item h="1" m="1" x="2940"/>
        <item h="1" m="1" x="2100"/>
        <item h="1" m="1" x="3087"/>
        <item h="1" m="1" x="868"/>
        <item h="1" m="1" x="954"/>
        <item h="1" m="1" x="3022"/>
        <item h="1" m="1" x="276"/>
        <item h="1" m="1" x="1320"/>
        <item h="1" m="1" x="1416"/>
        <item h="1" m="1" x="2521"/>
        <item h="1" m="1" x="2607"/>
        <item h="1" m="1" x="793"/>
        <item h="1" m="1" x="1902"/>
        <item h="1" m="1" x="3899"/>
        <item h="1" m="1" x="2165"/>
        <item h="1" m="1" x="2252"/>
        <item h="1" m="1" x="2362"/>
        <item h="1" m="1" x="1429"/>
        <item h="1" m="1" x="3395"/>
        <item h="1" m="1" x="2908"/>
        <item h="1" m="1" x="1097"/>
        <item h="1" m="1" x="3151"/>
        <item h="1" m="1" x="389"/>
        <item h="1" m="1" x="1450"/>
        <item h="1" m="1" x="1281"/>
        <item h="1" m="1" x="516"/>
        <item h="1" m="1" x="1573"/>
        <item h="1" m="1" x="2810"/>
        <item h="1" m="1" x="1978"/>
        <item h="1" m="1" x="1006"/>
        <item h="1" m="1" x="1104"/>
        <item h="1" m="1" x="3070"/>
        <item h="1" m="1" x="3160"/>
        <item h="1" m="1" x="1403"/>
        <item h="1" m="1" x="771"/>
        <item h="1" m="1" x="1911"/>
        <item h="1" m="1" x="2955"/>
        <item h="1" m="1" x="191"/>
        <item h="1" m="1" x="1339"/>
        <item h="1" m="1" x="2449"/>
        <item h="1" m="1" x="2543"/>
        <item h="1" m="1" x="648"/>
        <item h="1" m="1" x="732"/>
        <item h="1" m="1" x="2820"/>
        <item h="1" m="1" x="3875"/>
        <item h="1" m="1" x="2745"/>
        <item h="1" m="1" x="2835"/>
        <item h="1" m="1" x="3273"/>
        <item h="1" m="1" x="2175"/>
        <item h="1" m="1" x="2258"/>
        <item h="1" m="1" x="3553"/>
        <item h="1" m="1" x="3717"/>
        <item h="1" m="1" x="937"/>
        <item h="1" m="1" x="2074"/>
        <item h="1" m="1" x="3068"/>
        <item h="1" m="1" x="2221"/>
        <item h="1" m="1" x="1401"/>
        <item h="1" m="1" x="1487"/>
        <item h="1" m="1" x="2591"/>
        <item h="1" m="1" x="1973"/>
        <item h="1" m="1" x="1004"/>
        <item h="1" m="1" x="2985"/>
        <item h="1" m="1" x="3066"/>
        <item h="1" m="1" x="2218"/>
        <item h="1" m="1" x="420"/>
        <item h="1" m="1" x="519"/>
        <item h="1" m="1" x="3460"/>
        <item h="1" m="1" x="1936"/>
        <item h="1" m="1" x="2823"/>
        <item h="1" m="1" x="3877"/>
        <item h="1" m="1" x="1110"/>
        <item h="1" m="1" x="1198"/>
        <item h="1" m="1" x="3277"/>
        <item h="1" m="1" x="2421"/>
        <item h="1" m="1" x="2511"/>
        <item h="1" m="1" x="147"/>
        <item h="1" m="1" x="1193"/>
        <item h="1" m="1" x="2306"/>
        <item h="1" m="1" x="3354"/>
        <item h="1" m="1" x="3452"/>
        <item h="1" m="1" x="3550"/>
        <item h="1" m="1" x="3648"/>
        <item h="1" m="1" x="3738"/>
        <item h="1" m="1" x="2635"/>
        <item h="1" m="1" x="823"/>
        <item h="1" m="1" x="1933"/>
        <item h="1" m="1" x="104"/>
        <item h="1" m="1" x="205"/>
        <item h="1" m="1" x="1252"/>
        <item h="1" m="1" x="484"/>
        <item h="1" m="1" x="2467"/>
        <item h="1" m="1" x="2349"/>
        <item h="1" m="1" x="3369"/>
        <item h="1" m="1" x="1593"/>
        <item h="1" m="1" x="2688"/>
        <item h="1" m="1" x="1920"/>
        <item h="1" m="1" x="2030"/>
        <item h="1" m="1" x="3034"/>
        <item h="1" m="1" x="2186"/>
        <item h="1" m="1" x="567"/>
        <item h="1" m="1" x="2568"/>
        <item h="1" m="1" x="2656"/>
        <item h="1" m="1" x="761"/>
        <item h="1" m="1" x="2732"/>
        <item h="1" m="1" x="2233"/>
        <item h="1" m="1" x="2315"/>
        <item h="1" m="1" x="2398"/>
        <item h="1" m="1" x="1153"/>
        <item h="1" m="1" x="2284"/>
        <item h="1" m="1" x="3310"/>
        <item h="1" m="1" x="2453"/>
        <item h="1" m="1" x="1524"/>
        <item h="1" m="1" x="3498"/>
        <item h="1" m="1" x="3601"/>
        <item h="1" m="1" x="2809"/>
        <item h="1" m="1" x="235"/>
        <item h="1" m="1" x="1291"/>
        <item h="1" m="1" x="2392"/>
        <item h="1" m="1" x="3426"/>
        <item h="1" m="1" x="3531"/>
        <item h="1" m="1" x="3626"/>
        <item h="1" m="1" x="3788"/>
        <item h="1" m="1" x="1003"/>
        <item h="1" m="1" x="816"/>
        <item h="1" m="1" x="3864"/>
        <item h="1" m="1" x="1002"/>
        <item h="1" m="1" x="1100"/>
        <item h="1" m="1" x="3062"/>
        <item h="1" m="1" x="319"/>
        <item h="1" m="1" x="398"/>
        <item h="1" m="1" x="597"/>
        <item h="1" m="1" x="1248"/>
        <item h="1" m="1" x="1335"/>
        <item h="1" m="1" x="1546"/>
        <item h="1" m="1" x="661"/>
        <item h="1" m="1" x="3614"/>
        <item h="1" m="1" x="3701"/>
        <item h="1" m="1" x="994"/>
        <item h="1" m="1" x="3075"/>
        <item h="1" m="1" x="2758"/>
        <item h="1" m="1" x="881"/>
        <item h="1" m="1" x="3819"/>
        <item h="1" m="1" x="1041"/>
        <item h="1" m="1" x="3017"/>
        <item h="1" m="1" x="2531"/>
        <item h="1" m="1" x="2535"/>
        <item h="1" m="1" x="1617"/>
        <item h="1" m="1" x="2127"/>
        <item h="1" m="1" x="2201"/>
        <item h="1" m="1" x="2295"/>
        <item h="1" m="1" x="1353"/>
        <item h="1" m="1" x="1446"/>
        <item h="1" m="1" x="559"/>
        <item h="1" m="1" x="2666"/>
        <item h="1" m="1" x="2735"/>
        <item h="1" m="1" x="638"/>
        <item h="1" m="1" x="3580"/>
        <item h="1" m="1" x="3676"/>
        <item h="1" m="1" x="3759"/>
        <item h="1" m="1" x="3836"/>
        <item h="1" m="1" x="2128"/>
        <item h="1" m="1" x="2202"/>
        <item h="1" m="1" x="2296"/>
        <item h="1" m="1" x="1963"/>
        <item h="1" m="1" x="2980"/>
        <item h="1" m="1" x="131"/>
        <item h="1" m="1" x="1190"/>
        <item h="1" m="1" x="1276"/>
        <item h="1" m="1" x="397"/>
        <item h="1" m="1" x="2500"/>
        <item h="1" m="1" x="2586"/>
        <item h="1" m="1" x="3749"/>
        <item h="1" m="1" x="3752"/>
        <item h="1" m="1" x="580"/>
        <item h="1" m="1" x="1465"/>
        <item h="1" m="1" x="589"/>
        <item h="1" m="1" x="3871"/>
        <item h="1" m="1" x="139"/>
        <item h="1" m="1" x="227"/>
        <item h="1" m="1" x="2214"/>
        <item h="1" m="1" x="3161"/>
        <item h="1" m="1" x="3547"/>
        <item h="1" m="1" x="778"/>
        <item h="1" m="1" x="3735"/>
        <item h="1" m="1" x="609"/>
        <item h="1" m="1" x="699"/>
        <item h="1" m="1" x="527"/>
        <item h="1" m="1" x="1599"/>
        <item h="1" m="1" x="1692"/>
        <item h="1" m="1" x="794"/>
        <item h="1" m="1" x="3842"/>
        <item h="1" m="1" x="1327"/>
        <item h="1" m="1" x="3799"/>
        <item h="1" m="1" x="2922"/>
        <item h="1" m="1" x="1013"/>
        <item h="1" m="1" x="2997"/>
        <item h="1" m="1" x="1122"/>
        <item h="1" m="1" x="3466"/>
        <item h="1" m="1" x="2519"/>
        <item h="1" m="1" x="2184"/>
        <item h="1" m="1" x="3379"/>
        <item h="1" m="1" x="595"/>
        <item h="1" m="1" x="1470"/>
        <item h="1" m="1" x="603"/>
        <item h="1" m="1" x="3384"/>
        <item h="1" m="1" x="608"/>
        <item h="1" m="1" x="1395"/>
        <item h="1" m="1" x="3278"/>
        <item h="1" m="1" x="691"/>
        <item h="1" m="1" x="967"/>
        <item h="1" m="1" x="2871"/>
        <item h="1" m="1" x="1158"/>
        <item h="1" m="1" x="287"/>
        <item h="1" m="1" x="654"/>
        <item h="1" m="1" x="2796"/>
        <item h="1" m="1" x="2901"/>
        <item h="1" m="1" x="123"/>
        <item h="1" m="1" x="3057"/>
        <item h="1" m="1" x="1296"/>
        <item h="1" m="1" x="407"/>
        <item h="1" m="1" x="1479"/>
        <item h="1" m="1" x="594"/>
        <item h="1" m="1" x="2647"/>
        <item h="1" m="1" x="3907"/>
        <item h="1" m="1" x="3024"/>
        <item h="1" m="1" x="3029"/>
        <item h="1" m="1" x="435"/>
        <item h="1" m="1" x="2636"/>
        <item h="1" m="1" x="2035"/>
        <item h="1" m="1" x="2042"/>
        <item h="1" m="1" x="152"/>
        <item h="1" m="1" x="1115"/>
        <item h="1" m="1" x="323"/>
        <item h="1" m="1" x="569"/>
        <item h="1" m="1" x="2829"/>
        <item h="1" m="1" x="2838"/>
        <item h="1" m="1" x="3811"/>
        <item h="1" m="1" x="3170"/>
        <item h="1" m="1" x="2693"/>
        <item h="1" m="1" x="2544"/>
        <item h="1" m="1" x="1946"/>
        <item h="1" m="1" x="1354"/>
        <item h="1" m="1" x="1476"/>
        <item h="1" m="1" x="2493"/>
        <item h="1" m="1" x="1868"/>
        <item h="1" m="1" x="2826"/>
        <item h="1" m="1" x="2539"/>
        <item h="1" m="1" x="1945"/>
        <item h="1" m="1" x="921"/>
        <item h="1" m="1" x="2199"/>
        <item h="1" m="1" x="2919"/>
        <item h="1" m="1" x="3276"/>
        <item h="1" m="1" x="1670"/>
        <item h="1" m="1" x="2679"/>
        <item h="1" m="1" x="952"/>
        <item h="1" m="1" x="2932"/>
        <item h="1" m="1" x="3173"/>
        <item h="1" m="1" x="3559"/>
        <item h="1" m="1" x="706"/>
        <item h="1" m="1" x="710"/>
        <item h="1" m="1" x="3898"/>
        <item h="1" m="1" x="1043"/>
        <item h="1" m="1" x="2163"/>
        <item h="1" m="1" x="366"/>
        <item h="1" m="1" x="1337"/>
        <item h="1" m="1" x="1702"/>
        <item h="1" m="1" x="3677"/>
        <item h="1" m="1" x="915"/>
        <item h="1" m="1" x="1956"/>
        <item h="1" m="1" x="2287"/>
        <item h="1" m="1" x="1908"/>
        <item h="1" m="1" x="2043"/>
        <item h="1" m="1" x="1081"/>
        <item h="1" m="1" x="3308"/>
        <item h="1" m="1" x="3313"/>
        <item h="1" m="1" x="810"/>
        <item h="1" m="1" x="2711"/>
        <item h="1" m="1" x="100"/>
        <item h="1" m="1" x="623"/>
        <item h="1" m="1" x="3813"/>
        <item h="1" m="1" x="2946"/>
        <item h="1" m="1" x="1052"/>
        <item h="1" m="1" x="1058"/>
        <item h="1" m="1" x="1242"/>
        <item h="1" m="1" x="3593"/>
        <item h="1" m="1" x="1725"/>
        <item h="1" m="1" x="566"/>
        <item h="1" m="1" x="1551"/>
        <item h="1" m="1" x="2572"/>
        <item h="1" m="1" x="2925"/>
        <item h="1" m="1" x="478"/>
        <item h="1" m="1" x="3608"/>
        <item h="1" m="1" x="750"/>
        <item h="1" m="1" x="2726"/>
        <item h="1" m="1" x="3635"/>
        <item h="1" m="1" x="2387"/>
        <item h="1" m="1" x="492"/>
        <item h="1" m="1" x="3427"/>
        <item h="1" m="1" x="3808"/>
        <item h="1" m="1" x="2759"/>
        <item h="1" m="1" x="3083"/>
        <item h="1" m="1" x="1211"/>
        <item h="1" m="1" x="2354"/>
        <item h="1" m="1" x="1426"/>
        <item h="1" m="1" x="3383"/>
        <item h="1" m="1" x="2767"/>
        <item h="1" m="1" x="894"/>
        <item h="1" m="1" x="2044"/>
        <item h="1" m="1" x="114"/>
        <item h="1" m="1" x="3314"/>
        <item h="1" m="1" x="2378"/>
        <item h="1" m="1" x="3334"/>
        <item h="1" m="1" x="1459"/>
        <item h="1" m="1" x="833"/>
        <item h="1" m="1" x="2832"/>
        <item h="1" m="1" x="2150"/>
        <item h="1" m="1" x="1121"/>
        <item h="1" m="1" x="497"/>
        <item h="1" m="1" x="964"/>
        <item h="1" m="1" x="3826"/>
        <item h="1" m="1" x="105"/>
        <item h="1" m="1" x="3307"/>
        <item h="1" m="1" x="465"/>
        <item h="1" m="1" x="3776"/>
        <item h="1" m="1" x="2900"/>
        <item h="1" m="1" x="1964"/>
        <item h="1" m="1" x="895"/>
        <item h="1" m="1" x="3760"/>
        <item h="1" m="1" x="1919"/>
        <item h="1" m="1" x="1237"/>
        <item h="1" m="1" x="1355"/>
        <item h="1" m="1" x="737"/>
        <item h="1" m="1" x="1730"/>
        <item h="1" m="1" x="828"/>
        <item h="1" m="1" x="903"/>
        <item h="1" m="1" x="2880"/>
        <item h="1" m="1" x="2034"/>
        <item h="1" m="1" x="2456"/>
        <item h="1" m="1" x="1534"/>
        <item h="1" m="1" x="657"/>
        <item h="1" m="1" x="2639"/>
        <item h="1" m="1" x="747"/>
        <item h="1" m="1" x="924"/>
        <item h="1" m="1" x="2903"/>
        <item h="1" m="1" x="1267"/>
        <item h="1" m="1" x="3232"/>
        <item h="1" m="1" x="2487"/>
        <item h="1" m="1" x="3437"/>
        <item h="1" m="1" x="2585"/>
        <item h="1" m="1" x="1668"/>
        <item h="1" m="1" x="355"/>
        <item h="1" m="1" x="1442"/>
        <item h="1" m="1" x="1542"/>
        <item h="1" m="1" x="3508"/>
        <item h="1" m="1" x="3352"/>
        <item h="1" m="1" x="512"/>
        <item h="1" m="1" x="3644"/>
        <item h="1" m="1" x="2079"/>
        <item h="1" m="1" x="1770"/>
        <item h="1" m="1" x="3729"/>
        <item h="1" m="1" x="2833"/>
        <item h="1" m="1" x="951"/>
        <item h="1" m="1" x="3172"/>
        <item h="1" m="1" x="1681"/>
        <item h="1" m="1" x="705"/>
        <item h="1" m="1" x="2692"/>
        <item h="1" m="1" x="2032"/>
        <item h="1" m="1" x="3499"/>
        <item h="1" m="1" x="1637"/>
        <item h="1" m="1" x="3513"/>
        <item h="1" m="1" x="1943"/>
        <item h="1" m="1" x="1011"/>
        <item h="1" m="1" x="400"/>
        <item h="1" m="1" x="2388"/>
        <item h="1" m="1" x="2159"/>
        <item h="1" m="1" x="1302"/>
        <item h="1" m="1" x="413"/>
        <item h="1" m="1" x="769"/>
        <item h="1" m="1" x="857"/>
        <item h="1" m="1" x="3800"/>
        <item h="1" m="1" x="3010"/>
        <item h="1" m="1" x="3467"/>
        <item h="1" m="1" x="824"/>
        <item h="1" m="1" x="1448"/>
        <item h="1" m="1" x="485"/>
        <item h="1" m="1" x="867"/>
        <item h="1" m="1" x="1589"/>
        <item h="1" m="1" x="2858"/>
        <item h="1" m="1" x="3381"/>
        <item h="1" m="1" x="1061"/>
        <item h="1" m="1" x="203"/>
        <item h="1" m="1" x="1536"/>
        <item h="1" m="1" x="2721"/>
        <item h="1" m="1" x="1105"/>
        <item h="1" m="1" x="949"/>
        <item h="1" m="1" x="2845"/>
        <item h="1" m="1" x="3082"/>
        <item h="1" m="1" x="1498"/>
        <item h="1" m="1" x="233"/>
        <item h="1" m="1" x="3168"/>
        <item h="1" m="1" x="1386"/>
        <item h="1" m="1" x="1497"/>
        <item h="1" m="1" x="624"/>
        <item h="1" m="1" x="3569"/>
        <item h="1" m="1" x="3895"/>
        <item h="1" m="1" x="180"/>
        <item h="1" m="1" x="1664"/>
        <item h="1" m="1" x="770"/>
        <item h="1" m="1" x="850"/>
        <item h="1" m="1" x="1357"/>
        <item h="1" m="1" x="3329"/>
        <item h="1" m="1" x="2824"/>
        <item h="1" m="1" x="1275"/>
        <item h="1" m="1" x="3239"/>
        <item h="1" m="1" x="1270"/>
        <item h="1" m="1" x="3041"/>
        <item h="1" m="1" x="1106"/>
        <item h="1" m="1" x="3335"/>
        <item h="1" m="1" x="2569"/>
        <item h="1" m="1" x="675"/>
        <item h="1" m="1" x="2926"/>
        <item h="1" m="1" x="240"/>
        <item h="1" m="1" x="2827"/>
        <item h="1" m="1" x="1986"/>
        <item h="1" m="1" x="181"/>
        <item h="1" m="1" x="1147"/>
        <item h="1" m="1" x="3098"/>
        <item h="1" m="1" x="3461"/>
        <item h="1" m="1" x="3470"/>
        <item h="1" m="1" x="729"/>
        <item h="1" m="1" x="2105"/>
        <item h="1" m="1" x="1406"/>
        <item h="1" m="1" x="635"/>
        <item h="1" m="1" x="644"/>
        <item h="1" m="1" x="2624"/>
        <item h="1" m="1" x="3591"/>
        <item h="1" m="1" x="2877"/>
        <item h="1" m="1" x="378"/>
        <item h="1" m="1" x="1478"/>
        <item h="1" m="1" x="617"/>
        <item h="1" m="1" x="1855"/>
        <item h="1" m="1" x="1958"/>
        <item h="1" m="1" x="998"/>
        <item h="1" m="1" x="1093"/>
        <item h="1" m="1" x="3080"/>
        <item h="1" m="1" x="412"/>
        <item h="1" m="1" x="3630"/>
        <item h="1" m="1" x="2736"/>
        <item h="1" m="1" x="115"/>
        <item h="1" m="1" x="2060"/>
        <item h="1" m="1" x="3077"/>
        <item h="1" m="1" x="2239"/>
        <item h="1" m="1" x="2577"/>
        <item h="1" m="1" x="2580"/>
        <item h="1" m="1" x="685"/>
        <item h="1" m="1" x="2097"/>
        <item h="1" m="1" x="2878"/>
        <item h="1" m="1" x="1069"/>
        <item h="1" m="1" x="3386"/>
        <item h="1" m="1" x="1644"/>
        <item h="1" m="1" x="1084"/>
        <item h="1" m="1" x="1289"/>
        <item h="1" m="1" x="501"/>
        <item h="1" m="1" x="132"/>
        <item h="1" m="1" x="3163"/>
        <item h="1" m="1" x="3283"/>
        <item h="1" m="1" x="1675"/>
        <item h="1" m="1" x="3646"/>
        <item h="1" m="1" x="3657"/>
        <item h="1" m="1" x="1155"/>
        <item h="1" m="1" x="281"/>
        <item h="1" m="1" x="1240"/>
        <item x="2"/>
        <item x="18"/>
        <item x="20"/>
        <item x="23"/>
        <item x="25"/>
        <item x="28"/>
        <item x="29"/>
        <item x="30"/>
        <item x="32"/>
        <item x="35"/>
        <item x="37"/>
        <item x="38"/>
        <item x="43"/>
        <item x="47"/>
        <item x="55"/>
        <item x="60"/>
        <item x="67"/>
        <item x="78"/>
        <item h="1" m="1" x="633"/>
        <item h="1" m="1" x="1614"/>
        <item h="1" m="1" x="2012"/>
        <item h="1" m="1" x="2957"/>
        <item h="1" m="1" x="1342"/>
        <item x="94"/>
        <item h="1" m="1" x="3221"/>
        <item h="1" m="1" x="1528"/>
        <item h="1" m="1" x="1541"/>
        <item h="1" m="1" x="2422"/>
        <item h="1" m="1" x="1419"/>
        <item h="1" m="1" x="3373"/>
        <item h="1" m="1" x="2763"/>
        <item h="1" m="1" x="1924"/>
        <item h="1" m="1" x="3845"/>
        <item h="1" m="1" x="2272"/>
        <item h="1" m="1" x="1250"/>
        <item h="1" m="1" x="1798"/>
        <item h="1" m="1" x="1042"/>
        <item h="1" m="1" x="3191"/>
        <item h="1" m="1" x="2701"/>
        <item h="1" m="1" x="812"/>
        <item h="1" m="1" x="2779"/>
        <item h="1" m="1" x="2288"/>
        <item h="1" m="1" x="1350"/>
        <item h="1" m="1" x="2169"/>
        <item h="1" m="1" x="2299"/>
        <item h="1" m="1" x="391"/>
        <item h="1" m="1" x="741"/>
        <item h="1" m="1" x="1867"/>
        <item h="1" m="1" x="2825"/>
        <item h="1" m="1" x="940"/>
        <item h="1" m="1" x="1285"/>
        <item h="1" m="1" x="3746"/>
        <item h="1" m="1" x="3088"/>
        <item h="1" m="1" x="1145"/>
        <item h="1" m="1" x="271"/>
        <item h="1" m="1" x="3194"/>
        <item h="1" m="1" x="3670"/>
        <item h="1" m="1" x="2770"/>
        <item h="1" m="1" x="2114"/>
        <item h="1" m="1" x="2913"/>
        <item h="1" m="1" x="2664"/>
        <item h="1" m="1" x="2236"/>
        <item h="1" m="1" x="331"/>
        <item h="1" m="1" x="3258"/>
        <item h="1" m="1" x="1397"/>
        <item h="1" m="1" x="1790"/>
        <item h="1" m="1" x="885"/>
        <item h="1" m="1" x="1204"/>
        <item h="1" m="1" x="3176"/>
        <item h="1" m="1" x="3259"/>
        <item h="1" m="1" x="1398"/>
        <item h="1" m="1" x="1791"/>
        <item h="1" m="1" x="886"/>
        <item h="1" m="1" x="3824"/>
        <item h="1" m="1" x="2014"/>
        <item h="1" m="1" x="3120"/>
        <item h="1" m="1" x="539"/>
        <item h="1" m="1" x="2640"/>
        <item h="1" m="1" x="2722"/>
        <item h="1" m="1" x="3049"/>
        <item h="1" m="1" x="210"/>
        <item h="1" m="1" x="2468"/>
        <item h="1" m="1" x="3423"/>
        <item h="1" m="1" x="2971"/>
        <item h="1" m="1" x="3476"/>
        <item h="1" m="1" x="1605"/>
        <item h="1" m="1" x="715"/>
        <item h="1" m="1" x="1839"/>
        <item h="1" m="1" x="3772"/>
        <item h="1" m="1" x="3126"/>
        <item h="1" m="1" x="1254"/>
        <item h="1" m="1" x="2289"/>
        <item h="1" m="1" x="607"/>
        <item h="1" m="1" x="2598"/>
        <item h="1" m="1" x="1686"/>
        <item h="1" m="1" x="3661"/>
        <item h="1" m="1" x="2764"/>
        <item h="1" m="1" x="1862"/>
        <item h="1" m="1" x="1125"/>
        <item h="1" m="1" x="500"/>
        <item h="1" m="1" x="383"/>
        <item h="1" m="1" x="2377"/>
        <item h="1" m="1" x="2462"/>
        <item h="1" m="1" x="564"/>
        <item h="1" m="1" x="304"/>
        <item h="1" m="1" x="2651"/>
        <item h="1" m="1" x="3529"/>
        <item h="1" m="1" x="1968"/>
        <item h="1" m="1" x="3380"/>
        <item h="1" m="1" x="3305"/>
        <item h="1" m="1" x="2788"/>
        <item h="1" m="1" x="1944"/>
        <item h="1" m="1" x="1954"/>
        <item h="1" m="1" x="1962"/>
        <item h="1" m="1" x="1347"/>
        <item h="1" m="1" x="3315"/>
        <item h="1" m="1" x="2740"/>
        <item h="1" m="1" x="865"/>
        <item h="1" m="1" x="2836"/>
        <item h="1" m="1" x="955"/>
        <item h="1" m="1" x="2936"/>
        <item h="1" m="1" x="1157"/>
        <item h="1" m="1" x="2427"/>
        <item h="1" m="1" x="529"/>
        <item h="1" m="1" x="160"/>
        <item h="1" m="1" x="604"/>
        <item h="1" m="1" x="3552"/>
        <item h="1" m="1" x="2683"/>
        <item h="1" m="1" x="785"/>
        <item h="1" m="1" x="2756"/>
        <item h="1" m="1" x="2855"/>
        <item h="1" m="1" x="96"/>
        <item h="1" m="1" x="363"/>
        <item h="1" m="1" x="2610"/>
        <item h="1" m="1" x="742"/>
        <item h="1" m="1" x="3849"/>
        <item h="1" m="1" x="299"/>
        <item h="1" m="1" x="305"/>
        <item h="1" m="1" x="3246"/>
        <item h="1" m="1" x="1650"/>
        <item h="1" m="1" x="2389"/>
        <item h="1" m="1" x="2478"/>
        <item h="1" m="1" x="2573"/>
        <item h="1" m="1" x="1655"/>
        <item h="1" m="1" x="763"/>
        <item h="1" m="1" x="2734"/>
        <item h="1" m="1" x="1996"/>
        <item h="1" m="1" x="1032"/>
        <item h="1" m="1" x="1367"/>
        <item h="1" m="1" x="486"/>
        <item h="1" m="1" x="2471"/>
        <item h="1" m="1" x="3549"/>
        <item h="1" m="1" x="1674"/>
        <item h="1" m="1" x="2083"/>
        <item h="1" m="1" x="161"/>
        <item h="1" m="1" x="1123"/>
        <item h="1" m="1" x="488"/>
        <item h="1" m="1" x="2588"/>
        <item h="1" m="1" x="1672"/>
        <item h="1" m="1" x="2993"/>
        <item h="1" m="1" x="159"/>
        <item h="1" m="1" x="2092"/>
        <item h="1" m="1" x="1491"/>
        <item h="1" m="1" x="2515"/>
        <item h="1" m="1" x="2576"/>
        <item h="1" m="1" x="3536"/>
        <item h="1" m="1" x="1661"/>
        <item h="1" m="1" x="133"/>
        <item h="1" m="1" x="2986"/>
        <item h="1" m="1" x="3341"/>
        <item h="1" m="1" x="3453"/>
        <item h="1" m="1" x="1579"/>
        <item h="1" m="1" x="3663"/>
        <item h="1" m="1" x="1925"/>
        <item h="1" m="1" x="3846"/>
        <item h="1" m="1" x="2039"/>
        <item h="1" m="1" x="112"/>
        <item h="1" m="1" x="3303"/>
        <item h="1" m="1" x="565"/>
        <item h="1" m="1" x="570"/>
        <item h="1" m="1" x="3261"/>
        <item h="1" m="1" x="1663"/>
        <item h="1" m="1" x="795"/>
        <item h="1" m="1" x="2101"/>
        <item h="1" m="1" x="3016"/>
        <item h="1" m="1" x="189"/>
        <item h="1" m="1" x="3390"/>
        <item h="1" m="1" x="3757"/>
        <item h="1" m="1" x="2891"/>
        <item h="1" m="1" x="1462"/>
        <item h="1" m="1" x="3424"/>
        <item h="1" m="1" x="1557"/>
        <item h="1" m="1" x="3533"/>
        <item h="1" m="1" x="2909"/>
        <item h="1" m="1" x="1027"/>
        <item h="1" m="1" x="3253"/>
        <item h="1" m="1" x="1895"/>
        <item h="1" m="1" x="250"/>
        <item h="1" m="1" x="334"/>
        <item h="1" m="1" x="1308"/>
        <item h="1" m="1" x="686"/>
        <item h="1" m="1" x="796"/>
        <item h="1" m="1" x="2768"/>
        <item h="1" m="1" x="1146"/>
        <item h="1" m="1" x="3396"/>
        <item h="1" m="1" x="625"/>
        <item h="1" m="1" x="3584"/>
        <item h="1" m="1" x="631"/>
        <item h="1" m="1" x="3742"/>
        <item h="1" m="1" x="1612"/>
        <item h="1" m="1" x="3585"/>
        <item h="1" m="1" x="2704"/>
        <item h="1" m="1" x="1824"/>
        <item h="1" m="1" x="1256"/>
        <item h="1" m="1" x="2292"/>
        <item h="1" m="1" x="554"/>
        <item h="1" m="1" x="3764"/>
        <item h="1" m="1" x="2879"/>
        <item h="1" m="1" x="2371"/>
        <item h="1" m="1" x="3321"/>
        <item h="1" m="1" x="1445"/>
        <item h="1" m="1" x="167"/>
        <item h="1" m="1" x="3563"/>
        <item h="1" m="1" x="318"/>
        <item h="1" m="1" x="2546"/>
        <item h="1" m="1" x="1229"/>
        <item h="1" m="1" x="3680"/>
        <item h="1" m="1" x="264"/>
        <item h="1" m="1" x="3195"/>
        <item h="1" m="1" x="2357"/>
        <item h="1" m="1" x="2870"/>
        <item h="1" m="1" x="1774"/>
        <item h="1" m="1" x="3318"/>
        <item h="1" m="1" x="869"/>
        <item h="1" m="1" x="2738"/>
        <item h="1" m="1" x="1279"/>
        <item h="1" m="1" x="2365"/>
        <item h="1" m="1" x="1196"/>
        <item h="1" m="1" x="2818"/>
        <item h="1" m="1" x="2485"/>
        <item h="1" m="1" x="149"/>
        <item h="1" m="1" x="2374"/>
        <item h="1" m="1" x="3892"/>
        <item h="1" m="1" x="884"/>
        <item h="1" m="1" x="2447"/>
        <item h="1" m="1" x="3810"/>
        <item h="1" m="1" x="3107"/>
        <item h="1" m="1" x="2379"/>
        <item h="1" m="1" x="377"/>
        <item h="1" m="1" x="3727"/>
        <item h="1" m="1" x="454"/>
        <item h="1" m="1" x="3252"/>
        <item h="1" m="1" x="2859"/>
        <item h="1" m="1" x="2390"/>
        <item h="1" m="1" x="2632"/>
        <item h="1" m="1" x="735"/>
        <item h="1" m="1" x="1665"/>
        <item h="1" m="1" x="3771"/>
        <item h="1" m="1" x="2400"/>
        <item h="1" m="1" x="3212"/>
        <item h="1" m="1" x="3091"/>
        <item h="1" m="1" x="1380"/>
        <item h="1" m="1" x="3685"/>
        <item h="1" m="1" x="3208"/>
        <item h="1" m="1" x="2416"/>
        <item h="1" m="1" x="3071"/>
        <item h="1" m="1" x="109"/>
        <item h="1" m="1" x="3544"/>
        <item h="1" m="1" x="1284"/>
        <item h="1" m="1" x="2424"/>
        <item h="1" m="1" x="2983"/>
        <item h="1" m="1" x="1384"/>
        <item h="1" m="1" x="1705"/>
        <item h="1" m="1" x="2437"/>
        <item h="1" m="1" x="641"/>
        <item h="1" m="1" x="3838"/>
        <item h="1" m="1" x="2148"/>
        <item h="1" m="1" x="2347"/>
        <item h="1" m="1" x="3478"/>
        <item h="1" m="1" x="556"/>
        <item h="1" m="1" x="2155"/>
        <item h="1" m="1" x="1928"/>
        <item h="1" m="1" x="3652"/>
        <item h="1" m="1" x="1689"/>
        <item h="1" m="1" x="3790"/>
        <item h="1" m="1" x="1199"/>
        <item h="1" m="1" x="2358"/>
        <item h="1" m="1" x="3147"/>
        <item h="1" m="1" x="2508"/>
        <item h="1" m="1" x="1511"/>
        <item h="1" m="1" x="2366"/>
        <item h="1" m="1" x="1474"/>
        <item h="1" m="1" x="762"/>
        <item h="1" m="1" x="3602"/>
        <item h="1" m="1" x="3789"/>
        <item h="1" m="1" x="3143"/>
        <item h="1" m="1" x="836"/>
        <item h="1" m="1" x="1077"/>
        <item h="1" m="1" x="1255"/>
        <item h="1" m="1" x="634"/>
        <item h="1" m="1" x="1737"/>
        <item h="1" m="1" x="2884"/>
        <item h="1" m="1" x="3059"/>
        <item h="1" m="1" x="1421"/>
        <item h="1" m="1" x="1937"/>
        <item h="1" m="1" x="3055"/>
        <item h="1" m="1" x="1018"/>
        <item h="1" m="1" x="481"/>
        <item h="1" m="1" x="2375"/>
        <item h="1" m="1" x="682"/>
        <item h="1" m="1" x="3081"/>
        <item h="1" m="1" x="388"/>
        <item h="1" m="1" x="2381"/>
        <item h="1" m="1" x="1387"/>
        <item h="1" m="1" x="3435"/>
        <item h="1" m="1" x="2439"/>
        <item h="1" m="1" x="2933"/>
        <item h="1" m="1" x="2646"/>
        <item h="1" m="1" x="2350"/>
        <item h="1" m="1" x="2181"/>
        <item h="1" m="1" x="820"/>
        <item h="1" m="1" x="718"/>
        <item h="1" m="1" x="2241"/>
        <item h="1" m="1" x="3843"/>
        <item h="1" m="1" x="3690"/>
        <item h="1" m="1" x="2816"/>
        <item h="1" m="1" x="3795"/>
        <item h="1" m="1" x="403"/>
        <item h="1" m="1" x="2612"/>
        <item h="1" m="1" x="2948"/>
        <item h="1" m="1" x="2104"/>
        <item h="1" m="1" x="188"/>
        <item h="1" m="1" x="3130"/>
        <item h="1" m="1" x="2538"/>
        <item h="1" m="1" x="647"/>
        <item h="1" m="1" x="1627"/>
        <item h="1" m="1" x="1427"/>
        <item h="1" m="1" x="3510"/>
        <item h="1" m="1" x="1646"/>
        <item h="1" m="1" x="987"/>
        <item h="1" m="1" x="3859"/>
        <item h="1" m="1" x="1373"/>
        <item h="1" m="1" x="1379"/>
        <item h="1" m="1" x="2396"/>
        <item h="1" m="1" x="2682"/>
        <item h="1" m="1" x="1016"/>
        <item h="1" m="1" x="193"/>
        <item h="1" m="1" x="3365"/>
        <item h="1" m="1" x="526"/>
        <item h="1" m="1" x="1502"/>
        <item h="1" m="1" x="2528"/>
        <item h="1" m="1" x="978"/>
        <item h="1" m="1" x="447"/>
        <item h="1" m="1" x="3391"/>
        <item h="1" m="1" x="2541"/>
        <item h="1" m="1" x="2625"/>
        <item h="1" m="1" x="3592"/>
        <item h="1" m="1" x="3102"/>
        <item h="1" m="1" x="1236"/>
        <item h="1" m="1" x="2264"/>
        <item h="1" m="1" x="2087"/>
        <item h="1" m="1" x="274"/>
        <item h="1" m="1" x="3196"/>
        <item h="1" m="1" x="3293"/>
        <item h="1" m="1" x="2689"/>
        <item h="1" m="1" x="1828"/>
        <item h="1" m="1" x="2784"/>
        <item h="1" m="1" x="1073"/>
        <item h="1" m="1" x="1226"/>
        <item h="1" m="1" x="459"/>
        <item h="1" m="1" x="813"/>
        <item h="1" m="1" x="2026"/>
        <item h="1" m="1" x="3054"/>
        <item h="1" m="1" x="3247"/>
        <item h="1" m="1" x="3428"/>
        <item h="1" m="1" x="1806"/>
        <item h="1" m="1" x="3809"/>
        <item h="1" m="1" x="1228"/>
        <item h="1" m="1" x="1493"/>
        <item h="1" m="1" x="3370"/>
        <item h="1" m="1" x="3662"/>
        <item h="1" m="1" x="2118"/>
        <item h="1" m="1" x="2967"/>
        <item h="1" m="1" x="2276"/>
        <item h="1" m="1" x="2483"/>
        <item h="1" m="1" x="2093"/>
        <item h="1" m="1" x="2323"/>
        <item h="1" m="1" x="3439"/>
        <item h="1" m="1" x="1507"/>
        <item h="1" m="1" x="2004"/>
        <item h="1" m="1" x="2173"/>
        <item h="1" m="1" x="2177"/>
        <item h="1" m="1" x="2426"/>
        <item h="1" m="1" x="3751"/>
        <item h="1" m="1" x="3556"/>
        <item h="1" m="1" x="783"/>
        <item h="1" m="1" x="1886"/>
        <item h="1" m="1" x="1995"/>
        <item h="1" m="1" x="3001"/>
        <item h="1" m="1" x="254"/>
        <item h="1" m="1" x="3201"/>
        <item h="1" m="1" x="2081"/>
        <item h="1" m="1" x="2151"/>
        <item h="1" m="1" x="237"/>
        <item h="1" m="1" x="1472"/>
        <item h="1" m="1" x="2488"/>
        <item h="1" m="1" x="3623"/>
        <item h="1" m="1" x="764"/>
        <item h="1" m="1" x="858"/>
        <item h="1" m="1" x="1512"/>
        <item h="1" m="1" x="1616"/>
        <item h="1" m="1" x="3587"/>
        <item h="1" m="1" x="1719"/>
        <item h="1" m="1" x="194"/>
        <item h="1" m="1" x="3030"/>
        <item h="1" m="1" x="436"/>
        <item h="1" m="1" x="440"/>
        <item h="1" m="1" x="3554"/>
        <item h="1" m="1" x="2428"/>
        <item h="1" m="1" x="1594"/>
        <item h="1" m="1" x="3660"/>
        <item h="1" m="1" x="1894"/>
        <item h="1" m="1" x="2945"/>
        <item h="1" m="1" x="3009"/>
        <item h="1" m="1" x="2862"/>
        <item h="1" m="1" x="1651"/>
        <item h="1" m="1" x="3710"/>
        <item h="1" m="1" x="3713"/>
        <item h="1" m="1" x="934"/>
        <item h="1" m="1" x="2067"/>
        <item h="1" m="1" x="3060"/>
        <item h="1" m="1" x="1305"/>
        <item h="1" m="1" x="2407"/>
        <item h="1" m="1" x="1489"/>
        <item h="1" m="1" x="696"/>
        <item h="1" m="1" x="1909"/>
        <item h="1" m="1" x="1712"/>
        <item h="1" m="1" x="2774"/>
        <item h="1" m="1" x="3837"/>
        <item h="1" m="1" x="1059"/>
        <item h="1" m="1" x="1160"/>
        <item h="1" m="1" x="2737"/>
        <item h="1" m="1" x="3801"/>
        <item h="1" m="1" x="3011"/>
        <item h="1" m="1" x="2167"/>
        <item h="1" m="1" x="2253"/>
        <item h="1" m="1" x="3282"/>
        <item h="1" m="1" x="523"/>
        <item h="1" m="1" x="1584"/>
        <item h="1" m="1" x="2003"/>
        <item h="1" m="1" x="185"/>
        <item h="1" m="1" x="267"/>
        <item h="1" m="1" x="2341"/>
        <item h="1" m="1" x="521"/>
        <item h="1" m="1" x="350"/>
        <item h="1" m="1" x="1414"/>
        <item h="1" m="1" x="3586"/>
        <item h="1" m="1" x="768"/>
        <item h="1" m="1" x="856"/>
        <item h="1" m="1" x="3548"/>
        <item h="1" m="1" x="340"/>
        <item h="1" m="1" x="3020"/>
        <item h="1" m="1" x="3103"/>
        <item h="1" m="1" x="3197"/>
        <item h="1" m="1" x="2699"/>
        <item h="1" m="1" x="1768"/>
        <item h="1" m="1" x="863"/>
        <item h="1" m="1" x="694"/>
        <item h="1" m="1" x="3097"/>
        <item h="1" m="1" x="275"/>
        <item h="1" m="1" x="2348"/>
        <item h="1" m="1" x="430"/>
        <item h="1" m="1" x="3494"/>
        <item h="1" m="1" x="3575"/>
        <item h="1" m="1" x="2469"/>
        <item h="1" m="1" x="1778"/>
        <item h="1" m="1" x="2019"/>
        <item h="1" m="1" x="3023"/>
        <item h="1" m="1" x="3110"/>
        <item h="1" m="1" x="3198"/>
        <item h="1" m="1" x="3292"/>
        <item h="1" m="1" x="3372"/>
        <item h="1" m="1" x="3594"/>
        <item h="1" m="1" x="2987"/>
        <item h="1" m="1" x="336"/>
        <item h="1" m="1" x="1396"/>
        <item h="1" m="1" x="3444"/>
        <item h="1" m="1" x="689"/>
        <item h="1" m="1" x="3360"/>
        <item h="1" m="1" x="1580"/>
        <item h="1" m="1" x="698"/>
        <item h="1" m="1" x="295"/>
        <item h="1" m="1" x="1338"/>
        <item h="1" m="1" x="1433"/>
        <item h="1" m="1" x="1261"/>
        <item h="1" m="1" x="2372"/>
        <item h="1" m="1" x="1851"/>
        <item h="1" m="1" x="3782"/>
        <item h="1" m="1" x="1965"/>
        <item h="1" m="1" x="473"/>
        <item h="1" m="1" x="676"/>
        <item h="1" m="1" x="1753"/>
        <item h="1" m="1" x="3791"/>
        <item h="1" m="1" x="3872"/>
        <item h="1" m="1" x="140"/>
        <item h="1" m="1" x="1107"/>
        <item h="1" m="1" x="3181"/>
        <item h="1" m="1" x="290"/>
        <item h="1" m="1" x="3322"/>
        <item h="1" m="1" x="3406"/>
        <item h="1" m="1" x="3507"/>
        <item h="1" m="1" x="2642"/>
        <item h="1" m="1" x="1738"/>
        <item h="1" m="1" x="1850"/>
        <item h="1" m="1" x="986"/>
        <item h="1" m="1" x="3440"/>
        <item h="1" m="1" x="684"/>
        <item h="1" m="1" x="3641"/>
        <item h="1" m="1" x="3726"/>
        <item h="1" m="1" x="942"/>
        <item h="1" m="1" x="1142"/>
        <item h="1" m="1" x="1223"/>
        <item h="1" m="1" x="2344"/>
        <item h="1" m="1" x="1722"/>
        <item h="1" m="1" x="819"/>
        <item h="1" m="1" x="3037"/>
        <item h="1" m="1" x="291"/>
        <item h="1" m="1" x="1358"/>
        <item h="1" m="1" x="2461"/>
        <item h="1" m="1" x="2560"/>
        <item h="1" m="1" x="2644"/>
        <item h="1" m="1" x="405"/>
        <item h="1" m="1" x="1475"/>
        <item h="1" m="1" x="1682"/>
        <item h="1" m="1" x="2754"/>
        <item h="1" m="1" x="2850"/>
        <item h="1" m="1" x="2941"/>
        <item h="1" m="1" x="3005"/>
        <item h="1" m="1" x="3089"/>
        <item h="1" m="1" x="3560"/>
        <item h="1" m="1" x="1781"/>
        <item h="1" m="1" x="1890"/>
        <item h="1" m="1" x="959"/>
        <item h="1" m="1" x="3006"/>
        <item h="1" m="1" x="3090"/>
        <item h="1" m="1" x="2356"/>
        <item h="1" m="1" x="2436"/>
        <item h="1" m="1" x="148"/>
        <item h="1" m="1" x="337"/>
        <item h="1" m="1" x="3268"/>
        <item h="1" m="1" x="3355"/>
        <item h="1" m="1" x="3455"/>
        <item h="1" m="1" x="1581"/>
        <item h="1" m="1" x="3557"/>
        <item h="1" m="1" x="2108"/>
        <item h="1" m="1" x="3527"/>
        <item h="1" m="1" x="3624"/>
        <item h="1" m="1" x="1864"/>
        <item h="1" m="1" x="2911"/>
        <item h="1" m="1" x="136"/>
        <item h="1" m="1" x="1103"/>
        <item h="1" m="1" x="3179"/>
        <item h="1" m="1" x="3269"/>
        <item h="1" m="1" x="3588"/>
        <item h="1" m="1" x="3400"/>
        <item h="1" m="1" x="655"/>
        <item h="1" m="1" x="1727"/>
        <item h="1" m="1" x="1838"/>
        <item h="1" m="1" x="910"/>
        <item h="1" m="1" x="3233"/>
        <item h="1" m="1" x="3328"/>
        <item h="1" m="1" x="3822"/>
        <item h="1" m="1" x="3902"/>
        <item h="1" m="1" x="3122"/>
        <item h="1" m="1" x="2278"/>
        <item h="1" m="1" x="3300"/>
        <item h="1" m="1" x="3394"/>
        <item h="1" m="1" x="2545"/>
        <item h="1" m="1" x="1744"/>
        <item h="1" m="1" x="2077"/>
        <item h="1" m="1" x="2248"/>
        <item h="1" m="1" x="2336"/>
        <item h="1" m="1" x="3357"/>
        <item h="1" m="1" x="3457"/>
        <item h="1" m="1" x="693"/>
        <item h="1" m="1" x="898"/>
        <item h="1" m="1" x="973"/>
        <item h="1" m="1" x="1570"/>
        <item h="1" m="1" x="3640"/>
        <item h="1" m="1" x="3724"/>
        <item h="1" m="1" x="941"/>
        <item h="1" m="1" x="1139"/>
        <item h="1" m="1" x="1222"/>
        <item h="1" m="1" x="3192"/>
        <item h="1" m="1" x="3287"/>
        <item h="1" m="1" x="1392"/>
        <item h="1" m="1" x="510"/>
        <item h="1" m="1" x="599"/>
        <item h="1" m="1" x="1667"/>
        <item h="1" m="1" x="3725"/>
        <item h="1" m="1" x="3802"/>
        <item h="1" m="1" x="182"/>
        <item h="1" m="1" x="1316"/>
        <item h="1" m="1" x="2548"/>
        <item h="1" m="1" x="3597"/>
        <item h="1" m="1" x="2460"/>
        <item h="1" m="1" x="3505"/>
        <item h="1" m="1" x="744"/>
        <item h="1" m="1" x="829"/>
        <item h="1" m="1" x="913"/>
        <item h="1" m="1" x="1076"/>
        <item h="1" m="1" x="3121"/>
        <item h="1" m="1" x="1331"/>
        <item h="1" m="1" x="2443"/>
        <item h="1" m="1" x="640"/>
        <item h="1" m="1" x="1704"/>
        <item h="1" m="1" x="1813"/>
        <item h="1" m="1" x="3854"/>
        <item h="1" m="1" x="1083"/>
        <item h="1" m="1" x="2190"/>
        <item h="1" m="1" x="3216"/>
        <item h="1" m="1" x="457"/>
        <item h="1" m="1" x="547"/>
        <item h="1" m="1" x="3225"/>
        <item h="1" m="1" x="3320"/>
        <item h="1" m="1" x="902"/>
        <item h="1" m="1" x="3596"/>
        <item h="1" m="1" x="538"/>
        <item h="1" m="1" x="1611"/>
        <item h="1" m="1" x="2698"/>
        <item h="1" m="1" x="2771"/>
        <item h="1" m="1" x="2972"/>
        <item h="1" m="1" x="3053"/>
        <item h="1" m="1" x="3136"/>
        <item h="1" m="1" x="374"/>
        <item h="1" m="1" x="106"/>
        <item h="1" m="1" x="1505"/>
        <item h="1" m="1" x="632"/>
        <item h="1" m="1" x="3577"/>
        <item h="1" m="1" x="725"/>
        <item h="1" m="1" x="2705"/>
        <item h="1" m="1" x="1950"/>
        <item h="1" m="1" x="3860"/>
        <item h="1" m="1" x="1666"/>
        <item h="1" m="1" x="1771"/>
        <item h="1" m="1" x="1875"/>
        <item h="1" m="1" x="2076"/>
        <item h="1" m="1" x="2149"/>
        <item h="1" m="1" x="2225"/>
        <item h="1" m="1" x="2312"/>
        <item h="1" m="1" x="1382"/>
        <item h="1" m="1" x="1876"/>
        <item h="1" m="1" x="2103"/>
        <item h="1" m="1" x="265"/>
        <item h="1" m="1" x="2956"/>
        <item h="1" m="1" x="3025"/>
        <item h="1" m="1" x="3112"/>
        <item h="1" m="1" x="615"/>
        <item h="1" m="1" x="3682"/>
        <item h="1" m="1" x="163"/>
        <item h="1" m="1" x="242"/>
        <item h="1" m="1" x="329"/>
        <item h="1" m="1" x="410"/>
        <item h="1" m="1" x="3472"/>
        <item h="1" m="1" x="2606"/>
        <item h="1" m="1" x="2694"/>
        <item h="1" m="1" x="2695"/>
        <item h="1" m="1" x="3850"/>
        <item h="1" m="1" x="3064"/>
        <item h="1" m="1" x="321"/>
        <item h="1" m="1" x="1370"/>
        <item h="1" m="1" x="490"/>
        <item h="1" m="1" x="2479"/>
        <item h="1" m="1" x="2574"/>
        <item h="1" m="1" x="1776"/>
        <item h="1" m="1" x="2215"/>
        <item h="1" m="1" x="2481"/>
        <item h="1" m="1" x="2995"/>
        <item h="1" m="1" x="1884"/>
        <item h="1" m="1" x="2934"/>
        <item h="1" m="1" x="3111"/>
        <item h="1" m="1" x="352"/>
        <item h="1" m="1" x="1417"/>
        <item h="1" m="1" x="3473"/>
        <item h="1" m="1" x="3565"/>
        <item h="1" m="1" x="1888"/>
        <item h="1" m="1" x="248"/>
        <item h="1" m="1" x="332"/>
        <item h="1" m="1" x="1393"/>
        <item h="1" m="1" x="1216"/>
        <item h="1" m="1" x="2337"/>
        <item h="1" m="1" x="3443"/>
        <item h="1" m="1" x="688"/>
        <item h="1" m="1" x="119"/>
        <item h="1" m="1" x="1182"/>
        <item h="1" m="1" x="1523"/>
        <item h="1" m="1" x="384"/>
        <item h="1" m="1" x="474"/>
        <item h="1" m="1" x="558"/>
        <item h="1" m="1" x="1001"/>
        <item h="1" m="1" x="1098"/>
        <item h="1" m="1" x="1932"/>
        <item h="1" m="1" x="2887"/>
        <item h="1" m="1" x="1079"/>
        <item h="1" m="1" x="209"/>
        <item h="1" m="1" x="399"/>
        <item h="1" m="1" x="489"/>
        <item h="1" m="1" x="3421"/>
        <item h="1" m="1" x="3524"/>
        <item h="1" m="1" x="2183"/>
        <item h="1" m="1" x="3474"/>
        <item h="1" m="1" x="3568"/>
        <item h="1" m="1" x="2440"/>
        <item h="1" m="1" x="2637"/>
        <item h="1" m="1" x="2720"/>
        <item h="1" m="1" x="2789"/>
        <item h="1" m="1" x="2889"/>
        <item h="1" m="1" x="1801"/>
        <item h="1" m="1" x="1906"/>
        <item h="1" m="1" x="728"/>
        <item h="1" m="1" x="1817"/>
        <item h="1" m="1" x="2873"/>
        <item h="1" m="1" x="2960"/>
        <item h="1" m="1" x="277"/>
        <item h="1" m="1" x="1321"/>
        <item h="1" m="1" x="2890"/>
        <item h="1" m="1" x="3131"/>
        <item h="1" m="1" x="2976"/>
        <item h="1" m="1" x="2472"/>
        <item h="1" m="1" x="579"/>
        <item h="1" m="1" x="3532"/>
        <item h="1" m="1" x="3627"/>
        <item h="1" m="1" x="2848"/>
        <item h="1" m="1" x="3863"/>
        <item h="1" m="1" x="2062"/>
        <item h="1" m="1" x="1272"/>
        <item h="1" m="1" x="1363"/>
        <item h="1" m="1" x="483"/>
        <item h="1" m="1" x="3538"/>
        <item h="1" m="1" x="2671"/>
        <item h="1" m="1" x="859"/>
        <item h="1" m="1" x="3636"/>
        <item h="1" m="1" x="860"/>
        <item h="1" m="1" x="692"/>
        <item h="1" m="1" x="2746"/>
        <item h="1" m="1" x="3807"/>
        <item h="1" m="1" x="1017"/>
        <item h="1" m="1" x="1227"/>
        <item h="1" m="1" x="3285"/>
        <item h="1" m="1" x="702"/>
        <item h="1" m="1" x="1785"/>
        <item h="1" m="1" x="2931"/>
        <item h="1" m="1" x="170"/>
        <item h="1" m="1" x="1209"/>
        <item h="1" m="1" x="1304"/>
        <item h="1" m="1" x="3265"/>
        <item h="1" m="1" x="2412"/>
        <item h="1" m="1" x="417"/>
        <item h="1" m="1" x="270"/>
        <item h="1" m="1" x="448"/>
        <item h="1" m="1" x="541"/>
        <item h="1" m="1" x="2617"/>
        <item h="1" m="1" x="3675"/>
        <item h="1" m="1" x="899"/>
        <item h="1" m="1" x="2958"/>
        <item h="1" m="1" x="201"/>
        <item h="1" m="1" x="2269"/>
        <item h="1" m="1" x="444"/>
        <item h="1" m="1" x="296"/>
        <item h="1" m="1" x="1340"/>
        <item h="1" m="1" x="1547"/>
        <item h="1" m="1" x="2645"/>
        <item h="1" m="1" x="831"/>
        <item h="1" m="1" x="1278"/>
        <item h="1" m="1" x="3336"/>
        <item h="1" m="1" x="3540"/>
        <item h="1" m="1" x="1767"/>
        <item h="1" m="1" x="1873"/>
        <item h="1" m="1" x="1988"/>
        <item h="1" m="1" x="1014"/>
        <item h="1" m="1" x="2152"/>
        <item h="1" m="1" x="873"/>
        <item h="1" m="1" x="2939"/>
        <item h="1" m="1" x="3896"/>
        <item h="1" m="1" x="1135"/>
        <item h="1" m="1" x="2249"/>
        <item h="1" m="1" x="2338"/>
        <item h="1" m="1" x="1508"/>
        <item h="1" m="1" x="3484"/>
        <item h="1" m="1" x="2420"/>
        <item h="1" m="1" x="2510"/>
        <item h="1" m="1" x="1586"/>
        <item h="1" m="1" x="1684"/>
        <item h="1" m="1" x="2755"/>
        <item h="1" m="1" x="2025"/>
        <item h="1" m="1" x="2115"/>
        <item h="1" m="1" x="3115"/>
        <item h="1" m="1" x="875"/>
        <item h="1" m="1" x="1034"/>
        <item h="1" m="1" x="1394"/>
        <item h="1" m="1" x="1217"/>
        <item h="1" m="1" x="2339"/>
        <item h="1" m="1" x="2532"/>
        <item h="1" m="1" x="2613"/>
        <item h="1" m="1" x="3671"/>
        <item h="1" m="1" x="231"/>
        <item h="1" m="1" x="3243"/>
        <item h="1" m="1" x="598"/>
        <item h="1" m="1" x="1402"/>
        <item h="1" m="1" x="2505"/>
        <item h="1" m="1" x="3462"/>
        <item h="1" m="1" x="947"/>
        <item h="1" m="1" x="3653"/>
        <item h="1" m="1" x="2009"/>
        <item h="1" m="1" x="1048"/>
        <item h="1" m="1" x="190"/>
        <item h="1" m="1" x="346"/>
        <item h="1" m="1" x="2346"/>
        <item h="1" m="1" x="3366"/>
        <item h="1" m="1" x="2516"/>
        <item h="1" m="1" x="788"/>
        <item h="1" m="1" x="3418"/>
        <item h="1" m="1" x="671"/>
        <item h="1" m="1" x="758"/>
        <item h="1" m="1" x="840"/>
        <item h="1" m="1" x="3139"/>
        <item h="1" m="1" x="3144"/>
        <item h="1" m="1" x="1530"/>
        <item h="1" m="1" x="480"/>
        <item h="1" m="1" x="1266"/>
        <item h="1" m="1" x="2629"/>
        <item h="1" m="1" x="1636"/>
        <item h="1" m="1" x="2717"/>
        <item h="1" m="1" x="1977"/>
        <item h="1" m="1" x="137"/>
        <item h="1" m="1" x="225"/>
        <item h="1" m="1" x="320"/>
        <item h="1" m="1" x="2675"/>
        <item h="1" m="1" x="3730"/>
        <item h="1" m="1" x="946"/>
        <item h="1" m="1" x="2088"/>
        <item h="1" m="1" x="2178"/>
        <item h="1" m="1" x="1231"/>
        <item h="1" m="1" x="616"/>
        <item h="1" m="1" x="704"/>
        <item h="1" m="1" x="145"/>
        <item h="1" m="1" x="229"/>
        <item h="1" m="1" x="1282"/>
        <item h="1" m="1" x="1482"/>
        <item h="1" m="1" x="1574"/>
        <item h="1" m="1" x="424"/>
        <item h="1" m="1" x="524"/>
        <item h="1" m="1" x="614"/>
        <item h="1" m="1" x="1345"/>
        <item h="1" m="1" x="2452"/>
        <item h="1" m="1" x="1264"/>
        <item h="1" m="1" x="1628"/>
        <item h="1" m="1" x="1723"/>
        <item h="1" m="1" x="1921"/>
        <item h="1" m="1" x="2031"/>
        <item h="1" m="1" x="3035"/>
        <item h="1" m="1" x="2227"/>
        <item h="1" m="1" x="2492"/>
        <item h="1" m="1" x="179"/>
        <item h="1" m="1" x="261"/>
        <item h="1" m="1" x="1310"/>
        <item h="1" m="1" x="3356"/>
        <item h="1" m="1" x="3456"/>
        <item h="1" m="1" x="1700"/>
        <item h="1" m="1" x="805"/>
        <item h="1" m="1" x="1915"/>
        <item h="1" m="1" x="3579"/>
        <item h="1" m="1" x="3673"/>
        <item h="1" m="1" x="1148"/>
        <item h="1" m="1" x="3831"/>
        <item h="1" m="1" x="376"/>
        <item h="1" m="1" x="467"/>
        <item h="1" m="1" x="1529"/>
        <item h="1" m="1" x="1632"/>
        <item h="1" m="1" x="2747"/>
        <item h="1" m="1" x="2839"/>
        <item h="1" m="1" x="1019"/>
        <item h="1" m="1" x="1119"/>
        <item h="1" m="1" x="2237"/>
        <item h="1" m="1" x="852"/>
        <item h="1" m="1" x="936"/>
        <item h="1" m="1" x="174"/>
        <item h="1" m="1" x="2520"/>
        <item h="1" m="1" x="711"/>
        <item h="1" m="1" x="1799"/>
        <item h="1" m="1" x="1241"/>
        <item h="1" m="1" x="101"/>
        <item h="1" m="1" x="1170"/>
        <item h="1" m="1" x="2277"/>
        <item h="1" m="1" x="2364"/>
        <item h="1" m="1" x="3014"/>
        <item h="1" m="1" x="266"/>
        <item h="1" m="1" x="347"/>
        <item h="1" m="1" x="426"/>
        <item h="1" m="1" x="2537"/>
        <item h="1" m="1" x="1620"/>
        <item h="1" m="1" x="1716"/>
        <item h="1" m="1" x="2777"/>
        <item h="1" m="1" x="760"/>
        <item h="1" m="1" x="1859"/>
        <item h="1" m="1" x="3867"/>
        <item h="1" m="1" x="1094"/>
        <item h="1" m="1" x="1206"/>
        <item h="1" m="1" x="2324"/>
        <item h="1" m="1" x="1400"/>
        <item h="1" m="1" x="3642"/>
        <item h="1" m="1" x="1466"/>
        <item h="1" m="1" x="576"/>
        <item h="1" m="1" x="925"/>
        <item h="1" m="1" x="999"/>
        <item h="1" m="1" x="129"/>
        <item h="1" m="1" x="3171"/>
        <item h="1" m="1" x="406"/>
        <item h="1" m="1" x="3351"/>
        <item h="1" m="1" x="2648"/>
        <item h="1" m="1" x="1845"/>
        <item h="1" m="1" x="2895"/>
        <item h="1" m="1" x="1087"/>
        <item h="1" m="1" x="3138"/>
        <item h="1" m="1" x="218"/>
        <item h="1" m="1" x="380"/>
        <item h="1" m="1" x="1441"/>
        <item h="1" m="1" x="294"/>
        <item h="1" m="1" x="3215"/>
        <item h="1" m="1" x="456"/>
        <item h="1" m="1" x="1518"/>
        <item h="1" m="1" x="3522"/>
        <item h="1" m="1" x="3621"/>
        <item h="1" m="1" x="1749"/>
        <item h="1" m="1" x="845"/>
        <item h="1" m="1" x="257"/>
        <item h="1" m="1" x="3186"/>
        <item h="1" m="1" x="419"/>
        <item h="1" m="1" x="272"/>
        <item h="1" m="1" x="348"/>
        <item h="1" m="1" x="1411"/>
        <item h="1" m="1" x="1619"/>
        <item h="1" m="1" x="3678"/>
        <item h="1" m="1" x="2242"/>
        <item h="1" m="1" x="3257"/>
        <item h="1" m="1" x="511"/>
        <item h="1" m="1" x="3189"/>
        <item h="1" m="1" x="423"/>
        <item h="1" m="1" x="3796"/>
        <item h="1" m="1" x="3878"/>
        <item h="1" m="1" x="2992"/>
        <item h="1" m="1" x="2819"/>
        <item h="1" m="1" x="3002"/>
        <item h="1" m="1" x="255"/>
        <item h="1" m="1" x="1307"/>
        <item h="1" m="1" x="2411"/>
        <item h="1" m="1" x="2502"/>
        <item h="1" m="1" x="2590"/>
        <item h="1" m="1" x="1804"/>
        <item h="1" m="1" x="1754"/>
        <item h="1" m="1" x="849"/>
        <item h="1" m="1" x="935"/>
        <item h="1" m="1" x="2098"/>
        <item h="1" m="1" x="2161"/>
        <item h="1" m="1" x="262"/>
        <item h="1" m="1" x="3190"/>
        <item h="1" m="1" x="2589"/>
        <item h="1" m="1" x="2536"/>
        <item h="1" m="1" x="2367"/>
        <item h="1" m="1" x="3489"/>
        <item h="1" m="1" x="1708"/>
        <item h="1" m="1" x="1818"/>
        <item h="1" m="1" x="1917"/>
        <item h="1" m="1" x="2028"/>
        <item h="1" m="1" x="2117"/>
        <item h="1" m="1" x="3409"/>
        <item h="1" m="1" x="1550"/>
        <item h="1" m="1" x="2674"/>
        <item h="1" m="1" x="151"/>
        <item h="1" m="1" x="2085"/>
        <item h="1" m="1" x="164"/>
        <item h="1" m="1" x="3422"/>
        <item h="1" m="1" x="577"/>
        <item h="1" m="1" x="1759"/>
        <item h="1" m="1" x="3794"/>
        <item h="1" m="1" x="2916"/>
        <item h="1" m="1" x="3152"/>
        <item h="1" m="1" x="390"/>
        <item h="1" m="1" x="1452"/>
        <item h="1" m="1" x="3412"/>
        <item h="1" m="1" x="662"/>
        <item h="1" m="1" x="1883"/>
        <item h="1" m="1" x="3888"/>
        <item h="1" m="1" x="1208"/>
        <item h="1" m="1" x="358"/>
        <item h="1" m="1" x="442"/>
        <item h="1" m="1" x="1795"/>
        <item h="1" m="1" x="639"/>
        <item h="1" m="1" x="1066"/>
        <item h="1" m="1" x="791"/>
        <item h="1" m="1" x="1898"/>
        <item h="1" m="1" x="1064"/>
        <item h="1" m="1" x="2185"/>
        <item h="1" m="1" x="2271"/>
        <item h="1" m="1" x="2360"/>
        <item h="1" m="1" x="2446"/>
        <item h="1" m="1" x="1515"/>
        <item h="1" m="1" x="837"/>
        <item h="1" m="1" x="1959"/>
        <item h="1" m="1" x="2904"/>
        <item h="1" m="1" x="2981"/>
        <item h="1" m="1" x="2238"/>
        <item h="1" m="1" x="2321"/>
        <item h="1" m="1" x="2402"/>
        <item h="1" m="1" x="3438"/>
        <item h="1" m="1" x="2923"/>
        <item h="1" m="1" x="2084"/>
        <item h="1" m="1" x="2153"/>
        <item h="1" m="1" x="2234"/>
        <item h="1" m="1" x="2596"/>
        <item h="1" m="1" x="1683"/>
        <item h="1" m="1" x="3658"/>
        <item h="1" m="1" x="1788"/>
        <item h="1" m="1" x="613"/>
        <item h="1" m="1" x="431"/>
        <item h="1" m="1" x="3371"/>
        <item h="1" m="1" x="3477"/>
        <item h="1" m="1" x="3572"/>
        <item h="1" m="1" x="3668"/>
        <item h="1" m="1" x="3844"/>
        <item h="1" m="1" x="1071"/>
        <item h="1" m="1" x="889"/>
        <item h="1" m="1" x="2013"/>
        <item h="1" m="1" x="1050"/>
        <item h="1" m="1" x="1154"/>
        <item h="1" m="1" x="1235"/>
        <item h="1" m="1" x="3311"/>
        <item h="1" m="1" x="468"/>
        <item h="1" m="1" x="2457"/>
        <item h="1" m="1" x="3169"/>
        <item h="1" m="1" x="404"/>
        <item h="1" m="1" x="1582"/>
        <item h="1" m="1" x="1413"/>
        <item h="1" m="1" x="3471"/>
        <item h="1" m="1" x="3562"/>
        <item h="1" m="1" x="789"/>
        <item h="1" m="1" x="880"/>
        <item h="1" m="1" x="286"/>
        <item h="1" m="1" x="2501"/>
        <item h="1" m="1" x="2431"/>
        <item h="1" m="1" x="2527"/>
        <item h="1" m="1" x="3571"/>
        <item h="1" m="1" x="3387"/>
        <item h="1" m="1" x="3605"/>
        <item h="1" m="1" x="3697"/>
        <item h="1" m="1" x="911"/>
        <item h="1" m="1" x="2048"/>
        <item h="1" m="1" x="2687"/>
        <item h="1" m="1" x="2762"/>
        <item h="1" m="1" x="1900"/>
        <item h="1" m="1" x="2002"/>
        <item h="1" m="1" x="3012"/>
        <item h="1" m="1" x="2171"/>
        <item h="1" m="1" x="1333"/>
        <item h="1" m="1" x="453"/>
        <item h="1" m="1" x="730"/>
        <item h="1" m="1" x="1825"/>
        <item h="1" m="1" x="991"/>
        <item h="1" m="1" x="2130"/>
        <item h="1" m="1" x="3141"/>
        <item h="1" m="1" x="3226"/>
        <item h="1" m="1" x="472"/>
        <item h="1" m="1" x="1540"/>
        <item h="1" m="1" x="1613"/>
        <item h="1" m="1" x="1706"/>
        <item h="1" m="1" x="1815"/>
        <item h="1" m="1" x="649"/>
        <item h="1" m="1" x="1086"/>
        <item h="1" m="1" x="214"/>
        <item h="1" m="1" x="3142"/>
        <item h="1" m="1" x="2298"/>
        <item h="1" m="1" x="2435"/>
        <item h="1" m="1" x="1633"/>
        <item h="1" m="1" x="1728"/>
        <item h="1" m="1" x="3609"/>
        <item h="1" m="1" x="2724"/>
        <item h="1" m="1" x="2126"/>
        <item h="1" m="1" x="2217"/>
        <item h="1" m="1" x="3415"/>
        <item h="1" m="1" x="1568"/>
        <item h="1" m="1" x="1786"/>
        <item h="1" m="1" x="878"/>
        <item h="1" m="1" x="962"/>
        <item h="1" m="1" x="1038"/>
        <item h="1" m="1" x="184"/>
        <item h="1" m="1" x="3096"/>
        <item h="1" m="1" x="1336"/>
        <item h="1" m="1" x="2875"/>
        <item h="1" m="1" x="2129"/>
        <item h="1" m="1" x="3140"/>
        <item h="1" m="1" x="2063"/>
        <item h="1" m="1" x="222"/>
        <item h="1" m="1" x="3404"/>
        <item h="1" m="1" x="562"/>
        <item h="1" m="1" x="3629"/>
        <item h="1" m="1" x="2643"/>
        <item h="1" m="1" x="830"/>
        <item h="1" m="1" x="3523"/>
        <item h="1" m="1" x="756"/>
        <item h="1" m="1" x="3804"/>
        <item h="1" m="1" x="326"/>
        <item h="1" m="1" x="3249"/>
        <item h="1" m="1" x="3345"/>
        <item h="1" m="1" x="3832"/>
        <item h="1" m="1" x="3137"/>
        <item h="1" m="1" x="1263"/>
        <item h="1" m="1" x="382"/>
        <item h="1" m="1" x="2376"/>
        <item h="1" m="1" x="2803"/>
        <item h="1" m="1" x="2906"/>
        <item h="1" m="1" x="2065"/>
        <item h="1" m="1" x="2095"/>
        <item h="1" m="1" x="3084"/>
        <item h="1" m="1" x="339"/>
        <item h="1" m="1" x="415"/>
        <item h="1" m="1" x="3094"/>
        <item h="1" m="1" x="3573"/>
        <item h="1" m="1" x="3669"/>
        <item h="1" m="1" x="3753"/>
        <item h="1" m="1" x="1085"/>
        <item h="1" m="1" x="2475"/>
        <item h="1" m="1" x="2571"/>
        <item h="1" m="1" x="2659"/>
        <item h="1" m="1" x="2730"/>
        <item h="1" m="1" x="2927"/>
        <item h="1" m="1" x="1023"/>
        <item h="1" m="1" x="1127"/>
        <item h="1" m="1" x="2342"/>
        <item h="1" m="1" x="522"/>
        <item h="1" m="1" x="610"/>
        <item h="1" m="1" x="700"/>
        <item h="1" m="1" x="1780"/>
        <item h="1" m="1" x="956"/>
        <item h="1" m="1" x="1024"/>
        <item h="1" m="1" x="171"/>
        <item h="1" m="1" x="3368"/>
        <item h="1" m="1" x="3564"/>
        <item h="1" m="1" x="1826"/>
        <item h="1" m="1" x="3839"/>
        <item h="1" m="1" x="1062"/>
        <item h="1" m="1" x="1162"/>
        <item h="1" m="1" x="1246"/>
        <item h="1" m="1" x="1330"/>
        <item h="1" m="1" x="284"/>
        <item h="1" m="1" x="359"/>
        <item h="1" m="1" x="2438"/>
        <item h="1" m="1" x="656"/>
        <item h="1" m="1" x="3606"/>
        <item h="1" m="1" x="3698"/>
        <item h="1" m="1" x="2790"/>
        <item h="1" m="1" x="2892"/>
        <item h="1" m="1" x="3123"/>
        <item h="1" m="1" x="2631"/>
        <item h="1" m="1" x="1729"/>
        <item h="1" m="1" x="1840"/>
        <item h="1" m="1" x="912"/>
        <item h="1" m="1" x="2307"/>
        <item h="1" m="1" x="1372"/>
        <item h="1" m="1" x="1464"/>
        <item h="1" m="1" x="3537"/>
        <item h="1" m="1" x="3634"/>
        <item h="1" m="1" x="3720"/>
        <item h="1" m="1" x="2828"/>
        <item h="1" m="1" x="3883"/>
        <item h="1" m="1" x="2994"/>
        <item h="1" m="1" x="1224"/>
        <item h="1" m="1" x="1314"/>
        <item h="1" m="1" x="3213"/>
        <item h="1" m="1" x="455"/>
        <item h="1" m="1" x="1517"/>
        <item h="1" m="1" x="1621"/>
        <item h="1" m="1" x="731"/>
        <item h="1" m="1" x="814"/>
        <item h="1" m="1" x="3862"/>
        <item h="1" m="1" x="124"/>
        <item h="1" m="1" x="2345"/>
        <item h="1" m="1" x="3362"/>
        <item h="1" m="1" x="612"/>
        <item h="1" m="1" x="2842"/>
        <item h="1" m="1" x="2853"/>
        <item h="1" m="1" x="1057"/>
        <item h="1" m="1" x="1423"/>
        <item h="1" m="1" x="532"/>
        <item h="1" m="1" x="1558"/>
        <item h="1" m="1" x="2663"/>
        <item h="1" m="1" x="847"/>
        <item h="1" m="1" x="1092"/>
        <item h="1" m="1" x="1185"/>
        <item h="1" m="1" x="224"/>
        <item h="1" m="1" x="317"/>
        <item h="1" m="1" x="3242"/>
        <item h="1" m="1" x="981"/>
        <item h="1" m="1" x="2046"/>
        <item h="1" m="1" x="206"/>
        <item h="1" m="1" x="3411"/>
        <item h="1" m="1" x="3517"/>
        <item h="1" m="1" x="3617"/>
        <item h="1" m="1" x="3705"/>
        <item h="1" m="1" x="2798"/>
        <item h="1" m="1" x="3256"/>
        <item h="1" m="1" x="509"/>
        <item h="1" m="1" x="3566"/>
        <item h="1" m="1" x="792"/>
        <item h="1" m="1" x="3747"/>
        <item h="1" m="1" x="3823"/>
        <item h="1" m="1" x="2952"/>
        <item h="1" m="1" x="3019"/>
        <item h="1" m="1" x="3008"/>
        <item h="1" m="1" x="1140"/>
        <item h="1" m="1" x="3188"/>
        <item h="1" m="1" x="422"/>
        <item h="1" m="1" x="3481"/>
        <item h="1" m="1" x="643"/>
        <item h="1" m="1" x="727"/>
        <item h="1" m="1" x="1816"/>
        <item h="1" m="1" x="157"/>
        <item h="1" m="1" x="236"/>
        <item h="1" m="1" x="2179"/>
        <item h="1" m="1" x="1168"/>
        <item h="1" m="1" x="2444"/>
        <item h="1" m="1" x="2638"/>
        <item h="1" m="1" x="3610"/>
        <item h="1" m="1" x="752"/>
        <item h="1" m="1" x="1029"/>
        <item h="1" m="1" x="1132"/>
        <item h="1" m="1" x="1213"/>
        <item h="1" m="1" x="2332"/>
        <item h="1" m="1" x="2414"/>
        <item h="1" m="1" x="630"/>
        <item h="1" m="1" x="716"/>
        <item h="1" m="1" x="3672"/>
        <item h="1" m="1" x="1510"/>
        <item h="1" m="1" x="642"/>
        <item h="1" m="1" x="2623"/>
        <item h="1" m="1" x="3589"/>
        <item h="1" m="1" x="2712"/>
        <item h="1" m="1" x="1830"/>
        <item h="1" m="1" x="309"/>
        <item h="1" m="1" x="1352"/>
        <item h="1" m="1" x="293"/>
        <item h="1" m="1" x="2512"/>
        <item h="1" m="1" x="2240"/>
        <item h="1" m="1" x="2517"/>
        <item h="1" m="1" x="984"/>
        <item h="1" m="1" x="2124"/>
        <item h="1" m="1" x="297"/>
        <item h="1" m="1" x="2286"/>
        <item h="1" m="1" x="1460"/>
        <item h="1" m="1" x="2982"/>
        <item h="1" m="1" x="2653"/>
        <item h="1" m="1" x="1748"/>
        <item h="1" m="1" x="2731"/>
        <item h="1" m="1" x="3065"/>
        <item h="1" m="1" x="1283"/>
        <item h="1" m="1" x="3340"/>
        <item h="1" m="1" x="3545"/>
        <item h="1" m="1" x="1769"/>
        <item h="1" m="1" x="606"/>
        <item h="1" m="1" x="2680"/>
        <item h="1" m="1" x="3733"/>
        <item h="1" m="1" x="1699"/>
        <item h="1" m="1" x="1929"/>
        <item h="1" m="1" x="1341"/>
        <item h="1" m="1" x="460"/>
        <item h="1" m="1" x="2566"/>
        <item h="1" m="1" x="668"/>
        <item h="1" m="1" x="2660"/>
        <item h="1" m="1" x="1752"/>
        <item h="1" m="1" x="896"/>
        <item h="1" m="1" x="2023"/>
        <item h="1" m="1" x="2111"/>
        <item h="1" m="1" x="2180"/>
        <item h="1" m="1" x="375"/>
        <item h="1" m="1" x="1437"/>
        <item h="1" m="1" x="1527"/>
        <item h="1" m="1" x="1631"/>
        <item h="1" m="1" x="1951"/>
        <item h="1" m="1" x="759"/>
        <item h="1" m="1" x="841"/>
        <item h="1" m="1" x="2905"/>
        <item h="1" m="1" x="1120"/>
        <item h="1" m="1" x="1205"/>
        <item h="1" m="1" x="2322"/>
        <item h="1" m="1" x="3350"/>
        <item h="1" m="1" x="1907"/>
        <item h="1" m="1" x="2016"/>
        <item h="1" m="1" x="2109"/>
        <item h="1" m="1" x="1156"/>
        <item h="1" m="1" x="1315"/>
        <item h="1" m="1" x="1412"/>
        <item h="1" m="1" x="1496"/>
        <item h="1" m="1" x="621"/>
        <item h="1" m="1" x="2654"/>
        <item h="1" m="1" x="3708"/>
        <item h="1" m="1" x="3786"/>
        <item h="1" m="1" x="1000"/>
        <item h="1" m="1" x="1183"/>
        <item h="1" m="1" x="1265"/>
        <item h="1" m="1" x="385"/>
        <item h="1" m="1" x="475"/>
        <item h="1" m="1" x="3691"/>
        <item h="1" m="1" x="907"/>
        <item h="1" m="1" x="2036"/>
        <item h="1" m="1" x="1843"/>
        <item h="1" m="1" x="2893"/>
        <item h="1" m="1" x="2051"/>
        <item h="1" m="1" x="1563"/>
        <item h="1" m="1" x="1657"/>
        <item h="1" m="1" x="3413"/>
        <item h="1" m="1" x="3520"/>
        <item h="1" m="1" x="3618"/>
        <item h="1" m="1" x="839"/>
        <item h="1" m="1" x="1961"/>
        <item h="1" m="1" x="2978"/>
        <item h="1" m="1" x="1260"/>
        <item h="1" m="1" x="1349"/>
        <item h="1" m="1" x="1194"/>
        <item h="1" m="1" x="2308"/>
        <item h="1" m="1" x="3343"/>
        <item h="1" m="1" x="3546"/>
        <item h="1" m="1" x="2677"/>
        <item h="1" m="1" x="2749"/>
        <item h="1" m="1" x="1882"/>
        <item h="1" m="1" x="2930"/>
        <item h="1" m="1" x="1562"/>
        <item h="1" m="1" x="1565"/>
        <item h="1" m="1" x="2668"/>
        <item h="1" m="1" x="3718"/>
        <item h="1" m="1" x="961"/>
        <item h="1" m="1" x="1037"/>
        <item h="1" m="1" x="1138"/>
        <item h="1" m="1" x="1483"/>
        <item h="1" m="1" x="1762"/>
        <item h="1" m="1" x="2822"/>
        <item h="1" m="1" x="3876"/>
        <item h="1" m="1" x="1108"/>
        <item h="1" m="1" x="1197"/>
        <item h="1" m="1" x="2229"/>
        <item h="1" m="1" x="2418"/>
        <item h="1" m="1" x="3459"/>
        <item h="1" m="1" x="2938"/>
        <item h="1" m="1" x="3113"/>
        <item h="1" m="1" x="1323"/>
        <item h="1" m="1" x="2429"/>
        <item h="1" m="1" x="622"/>
        <item h="1" m="1" x="1691"/>
        <item h="1" m="1" x="2765"/>
        <item h="1" m="1" x="2033"/>
        <item h="1" m="1" x="918"/>
        <item h="1" m="1" x="2052"/>
        <item h="1" m="1" x="3056"/>
        <item h="1" m="1" x="1971"/>
        <item h="1" m="1" x="3078"/>
        <item h="1" m="1" x="1297"/>
        <item h="1" m="1" x="1388"/>
        <item h="1" m="1" x="2489"/>
        <item h="1" m="1" x="3332"/>
        <item h="1" m="1" x="3157"/>
        <item h="1" m="1" x="1374"/>
        <item h="1" m="1" x="1575"/>
        <item h="1" m="1" x="2676"/>
        <item h="1" m="1" x="2748"/>
        <item h="1" m="1" x="2929"/>
        <item h="1" m="1" x="2999"/>
        <item h="1" m="1" x="3707"/>
        <item h="1" m="1" x="1858"/>
        <item h="1" m="1" x="2231"/>
        <item h="1" m="1" x="3251"/>
        <item h="1" m="1" x="495"/>
        <item h="1" m="1" x="585"/>
        <item h="1" m="1" x="679"/>
        <item h="1" m="1" x="3631"/>
        <item h="1" m="1" x="102"/>
        <item h="1" m="1" x="1171"/>
        <item h="1" m="1" x="3127"/>
        <item h="1" m="1" x="2450"/>
        <item h="1" m="1" x="1741"/>
        <item h="1" m="1" x="1853"/>
        <item h="1" m="1" x="923"/>
        <item h="1" m="1" x="3865"/>
        <item h="1" m="1" x="582"/>
        <item h="1" m="1" x="2579"/>
        <item h="1" m="1" x="2669"/>
        <item h="1" m="1" x="3187"/>
        <item h="1" m="1" x="421"/>
        <item h="1" m="1" x="520"/>
        <item h="1" m="1" x="717"/>
        <item h="1" m="1" x="803"/>
        <item h="1" m="1" x="673"/>
        <item h="1" m="1" x="2728"/>
        <item h="1" m="1" x="3785"/>
        <item h="1" m="1" x="2057"/>
        <item h="1" m="1" x="215"/>
        <item h="1" m="1" x="311"/>
        <item h="1" m="1" x="3230"/>
        <item h="1" m="1" x="3326"/>
        <item h="1" m="1" x="3530"/>
        <item h="1" m="1" x="1755"/>
        <item h="1" m="1" x="3792"/>
        <item h="1" m="1" x="169"/>
        <item h="1" m="1" x="1207"/>
        <item h="1" m="1" x="1303"/>
        <item h="1" m="1" x="2403"/>
        <item h="1" m="1" x="2497"/>
        <item h="1" m="1" x="2454"/>
        <item h="1" m="1" x="555"/>
        <item h="1" m="1" x="2782"/>
        <item h="1" m="1" x="2979"/>
        <item h="1" m="1" x="1186"/>
        <item h="1" m="1" x="1271"/>
        <item h="1" m="1" x="1360"/>
        <item h="1" m="1" x="228"/>
        <item h="1" m="1" x="1819"/>
        <item h="1" m="1" x="3834"/>
        <item h="1" m="1" x="2713"/>
        <item h="1" m="1" x="3766"/>
        <item h="1" m="1" x="125"/>
        <item h="1" m="1" x="1447"/>
        <item h="1" m="1" x="219"/>
        <item h="1" m="1" x="312"/>
        <item h="1" m="1" x="1359"/>
        <item h="1" m="1" x="1535"/>
        <item h="1" m="1" x="738"/>
        <item h="1" m="1" x="1834"/>
        <item h="1" m="1" x="1640"/>
        <item h="1" m="1" x="1869"/>
        <item h="1" m="1" x="1983"/>
        <item h="1" m="1" x="2075"/>
        <item h="1" m="1" x="3069"/>
        <item h="1" m="1" x="757"/>
        <item h="1" m="1" x="3781"/>
        <item h="1" m="1" x="2055"/>
        <item h="1" m="1" x="2806"/>
        <item h="1" m="1" x="3869"/>
        <item h="1" m="1" x="244"/>
        <item h="1" m="1" x="2316"/>
        <item h="1" m="1" x="2399"/>
        <item h="1" m="1" x="301"/>
        <item h="1" m="1" x="2526"/>
        <item h="1" m="1" x="2226"/>
        <item h="1" m="1" x="1383"/>
        <item h="1" m="1" x="3429"/>
        <item h="1" m="1" x="3534"/>
        <item h="1" m="1" x="3628"/>
        <item h="1" m="1" x="1891"/>
        <item h="1" m="1" x="2942"/>
        <item h="1" m="1" x="3007"/>
        <item h="1" m="1" x="3013"/>
        <item h="1" m="1" x="1220"/>
        <item h="1" m="1" x="3279"/>
        <item h="1" m="1" x="3099"/>
        <item h="1" m="1" x="3301"/>
        <item h="1" m="1" x="545"/>
        <item h="1" m="1" x="646"/>
        <item h="1" m="1" x="2706"/>
        <item h="1" m="1" x="1203"/>
        <item h="1" m="1" x="1300"/>
        <item h="1" m="1" x="177"/>
        <item h="1" m="1" x="260"/>
        <item h="1" m="1" x="2334"/>
        <item h="1" m="1" x="1404"/>
        <item h="1" m="1" x="1607"/>
        <item h="1" m="1" x="719"/>
        <item h="1" m="1" x="3465"/>
        <item h="1" m="1" x="3558"/>
        <item h="1" m="1" x="3655"/>
        <item h="1" m="1" x="2844"/>
        <item h="1" m="1" x="3026"/>
        <item h="1" m="1" x="280"/>
        <item h="1" m="1" x="1324"/>
        <item h="1" m="1" x="3295"/>
        <item h="1" m="1" x="3398"/>
        <item h="1" m="1" x="652"/>
        <item h="1" m="1" x="1726"/>
        <item h="1" m="1" x="977"/>
        <item h="1" m="1" x="1063"/>
        <item h="1" m="1" x="1164"/>
        <item h="1" m="1" x="1247"/>
        <item h="1" m="1" x="1332"/>
        <item h="1" m="1" x="3095"/>
        <item h="1" m="1" x="2506"/>
        <item h="1" m="1" x="2594"/>
        <item h="1" m="1" x="2601"/>
        <item h="1" m="1" x="1687"/>
        <item h="1" m="1" x="1916"/>
        <item h="1" m="1" x="2027"/>
        <item h="1" m="1" x="2116"/>
        <item h="1" m="1" x="238"/>
        <item h="1" m="1" x="1298"/>
        <item h="1" m="1" x="172"/>
        <item h="1" m="1" x="2244"/>
        <item h="1" m="1" x="3264"/>
        <item h="1" m="1" x="515"/>
        <item h="1" m="1" x="3570"/>
        <item h="1" m="1" x="3667"/>
        <item h="1" m="1" x="3454"/>
        <item h="1" m="1" x="1671"/>
        <item h="1" m="1" x="775"/>
        <item h="1" m="1" x="195"/>
        <item h="1" m="1" x="279"/>
        <item h="1" m="1" x="3567"/>
        <item h="1" m="1" x="1829"/>
        <item h="1" m="1" x="1926"/>
        <item h="1" m="1" x="1698"/>
        <item h="1" m="1" x="1808"/>
        <item h="1" m="1" x="2869"/>
        <item h="1" m="1" x="972"/>
        <item h="1" m="1" x="1055"/>
        <item h="1" m="1" x="303"/>
        <item h="1" m="1" x="373"/>
        <item h="1" m="1" x="466"/>
        <item h="1" m="1" x="3694"/>
        <item h="1" m="1" x="3515"/>
        <item h="1" m="1" x="753"/>
        <item h="1" m="1" x="1852"/>
        <item h="1" m="1" x="922"/>
        <item h="1" m="1" x="2056"/>
        <item h="1" m="1" x="2230"/>
        <item h="1" m="1" x="1294"/>
        <item h="1" m="1" x="3199"/>
        <item h="1" m="1" x="3294"/>
        <item h="1" m="1" x="2434"/>
        <item h="1" m="1" x="2529"/>
        <item h="1" m="1" x="2611"/>
        <item h="1" m="1" x="1836"/>
        <item h="1" m="1" x="3118"/>
        <item h="1" m="1" x="3205"/>
        <item h="1" m="1" x="2943"/>
        <item h="1" m="1" x="173"/>
        <item h="1" m="1" x="1212"/>
        <item h="1" m="1" x="263"/>
        <item h="1" m="1" x="342"/>
        <item h="1" m="1" x="3385"/>
        <item h="1" m="1" x="3486"/>
        <item h="1" m="1" x="2622"/>
        <item h="1" m="1" x="2772"/>
        <item h="1" m="1" x="3835"/>
        <item h="1" m="1" x="211"/>
        <item h="1" m="1" x="306"/>
        <item h="1" m="1" x="2369"/>
        <item h="1" m="1" x="550"/>
        <item h="1" m="1" x="1629"/>
        <item h="1" m="1" x="1444"/>
        <item h="1" m="1" x="2010"/>
        <item h="1" m="1" x="186"/>
        <item h="1" m="1" x="1225"/>
        <item h="1" m="1" x="3299"/>
        <item h="1" m="1" x="543"/>
        <item h="1" m="1" x="645"/>
        <item h="1" m="1" x="1713"/>
        <item h="1" m="1" x="2776"/>
        <item h="1" m="1" x="914"/>
        <item h="1" m="1" x="3104"/>
        <item h="1" m="1" x="611"/>
        <item h="1" m="1" x="3290"/>
        <item h="1" m="1" x="3656"/>
        <item h="1" m="1" x="2760"/>
        <item h="1" m="1" x="2961"/>
        <item h="1" m="1" x="198"/>
        <item h="1" m="1" x="931"/>
        <item h="1" m="1" x="1124"/>
        <item h="1" m="1" x="1210"/>
        <item h="1" m="1" x="3897"/>
        <item h="1" m="1" x="1136"/>
        <item h="1" m="1" x="2250"/>
        <item h="1" m="1" x="3274"/>
        <item h="1" m="1" x="2419"/>
        <item h="1" m="1" x="2384"/>
        <item h="1" m="1" x="1739"/>
        <item h="1" m="1" x="834"/>
        <item h="1" m="1" x="2797"/>
        <item h="1" m="1" x="928"/>
        <item h="1" m="1" x="243"/>
        <item h="1" m="1" x="2491"/>
        <item h="1" m="1" x="1660"/>
        <item h="1" m="1" x="536"/>
        <item h="1" m="1" x="740"/>
        <item h="1" m="1" x="2786"/>
        <item h="1" m="1" x="980"/>
        <item h="1" m="1" x="1075"/>
        <item h="1" m="1" x="1176"/>
        <item h="1" m="1" x="1253"/>
        <item h="1" m="1" x="1455"/>
        <item h="1" m="1" x="2445"/>
        <item h="1" m="1" x="3487"/>
        <item h="1" m="1" x="3583"/>
        <item h="1" m="1" x="3679"/>
        <item h="1" m="1" x="3761"/>
        <item h="1" m="1" x="2876"/>
        <item h="1" m="1" x="2977"/>
        <item h="1" m="1" x="2135"/>
        <item h="1" m="1" x="2804"/>
        <item h="1" m="1" x="2158"/>
        <item h="1" m="1" x="2490"/>
        <item h="1" m="1" x="2581"/>
        <item h="1" m="1" x="3542"/>
        <item h="1" m="1" x="1796"/>
        <item h="1" m="1" x="888"/>
        <item h="1" m="1" x="2867"/>
        <item h="1" m="1" x="1750"/>
        <item h="1" m="1" x="2805"/>
        <item h="1" m="1" x="3868"/>
        <item h="1" m="1" x="239"/>
        <item h="1" m="1" x="619"/>
        <item h="1" m="1" x="707"/>
        <item h="1" m="1" x="3664"/>
        <item h="1" m="1" x="3841"/>
        <item h="1" m="1" x="1299"/>
        <item h="1" m="1" x="3254"/>
        <item h="1" m="1" x="508"/>
        <item h="1" m="1" x="3442"/>
        <item h="1" m="1" x="602"/>
        <item h="1" m="1" x="2001"/>
        <item h="1" m="1" x="3901"/>
        <item h="1" m="1" x="3905"/>
        <item h="1" m="1" x="2243"/>
        <item h="1" m="1" x="1787"/>
        <item h="1" m="1" x="1494"/>
        <item h="1" m="1" x="1797"/>
        <item h="1" m="1" x="879"/>
        <item h="1" m="1" x="712"/>
        <item h="1" m="1" x="1803"/>
        <item h="1" m="1" x="2864"/>
        <item h="1" m="1" x="3903"/>
        <item h="1" m="1" x="3125"/>
        <item h="1" m="1" x="3214"/>
        <item h="1" m="1" x="3304"/>
        <item h="1" m="1" x="2099"/>
        <item h="1" m="1" x="3182"/>
        <item h="1" m="1" x="3377"/>
        <item h="1" m="1" x="628"/>
        <item h="1" m="1" x="3666"/>
        <item h="1" m="1" x="887"/>
        <item h="1" m="1" x="723"/>
        <item h="1" m="1" x="806"/>
        <item h="1" m="1" x="3873"/>
        <item h="1" m="1" x="2301"/>
        <item h="1" m="1" x="513"/>
        <item h="1" m="1" x="3805"/>
        <item h="1" m="1" x="2254"/>
        <item h="1" m="1" x="351"/>
        <item h="1" m="1" x="2352"/>
        <item h="1" m="1" x="2432"/>
        <item h="1" m="1" x="273"/>
        <item h="1" m="1" x="349"/>
        <item h="1" m="1" x="3364"/>
        <item h="1" m="1" x="3468"/>
        <item h="1" m="1" x="701"/>
        <item h="1" m="1" x="530"/>
        <item h="1" m="1" x="3595"/>
        <item h="1" m="1" x="3686"/>
        <item h="1" m="1" x="2274"/>
        <item h="1" m="1" x="3298"/>
        <item h="1" m="1" x="540"/>
        <item h="1" m="1" x="3491"/>
        <item h="1" m="1" x="1709"/>
        <item h="1" m="1" x="811"/>
        <item h="1" m="1" x="2053"/>
        <item h="1" m="1" x="2133"/>
        <item h="1" m="1" x="2205"/>
        <item h="1" m="1" x="3227"/>
        <item h="1" m="1" x="1443"/>
        <item h="1" m="1" x="1656"/>
        <item h="1" m="1" x="1757"/>
        <item h="1" m="1" x="2815"/>
        <item h="1" m="1" x="2914"/>
        <item h="1" m="1" x="144"/>
        <item h="1" m="1" x="3045"/>
        <item h="1" m="1" x="2302"/>
        <item h="1" m="1" x="482"/>
        <item h="1" m="1" x="1548"/>
        <item h="1" m="1" x="663"/>
        <item h="1" m="1" x="1947"/>
        <item h="1" m="1" x="153"/>
        <item h="1" m="1" x="3072"/>
        <item h="1" m="1" x="801"/>
        <item h="1" m="1" x="893"/>
        <item h="1" m="1" x="2017"/>
        <item h="1" m="1" x="2191"/>
        <item h="1" m="1" x="1432"/>
        <item h="1" m="1" x="307"/>
        <item h="1" m="1" x="379"/>
        <item h="1" m="1" x="470"/>
        <item h="1" m="1" x="2899"/>
        <item h="1" m="1" x="116"/>
        <item h="1" m="1" x="2200"/>
        <item h="1" m="1" x="2061"/>
        <item h="1" m="1" x="2140"/>
        <item h="1" m="1" x="637"/>
        <item h="1" m="1" x="2006"/>
        <item h="1" m="1" x="807"/>
        <item h="1" m="1" x="2690"/>
        <item h="1" m="1" x="1896"/>
        <item h="1" m="1" x="3894"/>
        <item h="1" m="1" x="3085"/>
        <item h="1" m="1" x="2005"/>
        <item h="1" m="1" x="3015"/>
        <item h="1" m="1" x="365"/>
        <item h="1" m="1" x="2441"/>
        <item h="1" m="1" x="98"/>
        <item h="1" m="1" x="202"/>
        <item h="1" m="1" x="292"/>
        <item h="1" m="1" x="476"/>
        <item h="1" m="1" x="561"/>
        <item h="1" m="1" x="660"/>
        <item h="1" m="1" x="3611"/>
        <item h="1" m="1" x="3700"/>
        <item h="1" m="1" x="3028"/>
        <item h="1" m="1" x="282"/>
        <item h="1" m="1" x="438"/>
        <item h="1" m="1" x="2556"/>
        <item h="1" m="1" x="2561"/>
        <item h="1" m="1" x="3847"/>
        <item h="1" m="1" x="111"/>
        <item h="1" m="1" x="2794"/>
        <item h="1" m="1" x="2251"/>
        <item h="1" m="1" x="3275"/>
        <item h="1" m="1" x="3358"/>
        <item h="1" m="1" x="1576"/>
        <item h="1" m="1" x="695"/>
        <item h="1" m="1" x="1777"/>
        <item h="1" m="1" x="2018"/>
        <item h="1" m="1" x="1053"/>
        <item h="1" m="1" x="2991"/>
        <item h="1" m="1" x="2837"/>
        <item h="1" m="1" x="2928"/>
        <item h="1" m="1" x="1117"/>
        <item h="1" m="1" x="2235"/>
        <item h="1" m="1" x="2319"/>
        <item h="1" m="1" x="3348"/>
        <item h="1" m="1" x="703"/>
        <item h="1" m="1" x="2673"/>
        <item h="1" m="1" x="864"/>
        <item h="1" m="1" x="1676"/>
        <item h="1" m="1" x="2750"/>
        <item h="1" m="1" x="3904"/>
        <item h="1" m="1" x="2176"/>
        <item h="1" m="1" x="2259"/>
        <item h="1" m="1" x="427"/>
        <item m="1" x="3388"/>
        <item h="1" m="1" x="2386"/>
        <item h="1" m="1" x="1805"/>
        <item h="1" m="1" x="2564"/>
        <item h="1" m="1" x="1648"/>
        <item h="1" m="1" x="2652"/>
        <item h="1" m="1" x="2857"/>
        <item h="1" m="1" x="1040"/>
        <item h="1" m="1" x="3503"/>
        <item h="1" m="1" x="3770"/>
        <item h="1" m="1" x="2888"/>
        <item h="1" m="1" x="502"/>
        <item h="1" m="1" x="1887"/>
        <item h="1" m="1" x="1742"/>
        <item h="1" m="1" x="917"/>
        <item h="1" m="1" x="1112"/>
        <item h="1" m="1" x="3158"/>
        <item h="1" m="1" x="2996"/>
        <item h="1" m="1" x="1201"/>
        <item h="1" m="1" x="733"/>
        <item h="1" m="1" x="817"/>
        <item h="1" m="1" x="1923"/>
        <item h="1" m="1" x="99"/>
        <item h="1" m="1" x="1165"/>
        <item h="1" m="1" x="3203"/>
        <item h="1" m="1" x="3403"/>
        <item h="1" m="1" x="658"/>
        <item h="1" m="1" x="1099"/>
        <item h="1" m="1" x="3327"/>
        <item h="1" m="1" x="1480"/>
        <item h="1" m="1" x="3650"/>
        <item h="1" m="1" x="3829"/>
        <item h="1" m="1" x="2709"/>
        <item h="1" m="1" x="3031"/>
        <item h="1" m="1" x="3119"/>
        <item h="1" m="1" x="2073"/>
        <item h="1" m="1" x="3067"/>
        <item h="1" m="1" x="2333"/>
        <item h="1" m="1" x="517"/>
        <item h="1" m="1" x="2504"/>
        <item h="1" m="1" x="3551"/>
        <item h="1" m="1" x="3555"/>
        <item h="1" m="1" x="3649"/>
        <item h="1" m="1" x="3032"/>
        <item h="1" m="1" x="360"/>
        <item h="1" m="1" x="1543"/>
        <item h="1" m="1" x="827"/>
        <item h="1" m="1" x="1941"/>
        <item h="1" m="1" x="1948"/>
        <item h="1" m="1" x="1111"/>
        <item h="1" m="1" x="2219"/>
        <item h="1" m="1" x="674"/>
        <item h="1" m="1" x="498"/>
        <item h="1" m="1" x="588"/>
        <item h="1" m="1" x="786"/>
        <item h="1" m="1" x="2846"/>
        <item h="1" m="1" x="3891"/>
        <item h="1" m="1" x="1130"/>
        <item h="1" m="1" x="3177"/>
        <item h="1" m="1" x="2525"/>
        <item h="1" m="1" x="1603"/>
        <item h="1" m="1" x="1696"/>
        <item h="1" m="1" x="2766"/>
        <item h="1" m="1" x="3754"/>
        <item h="1" m="1" x="2275"/>
        <item h="1" m="1" x="1622"/>
        <item h="1" m="1" x="1720"/>
        <item h="1" m="1" x="1329"/>
        <item h="1" m="1" x="1544"/>
        <item h="1" m="1" x="832"/>
        <item h="1" m="1" x="838"/>
        <item h="1" m="1" x="3159"/>
        <item h="1" m="1" x="1202"/>
        <item h="1" m="1" x="496"/>
        <item h="1" m="1" x="3741"/>
        <item h="1" m="1" x="3108"/>
        <item h="1" m="1" x="3114"/>
        <item h="1" m="1" x="1243"/>
        <item h="1" m="1" x="361"/>
        <item h="1" m="1" x="3402"/>
        <item h="1" m="1" x="3502"/>
        <item h="1" m="1" x="1931"/>
        <item h="1" m="1" x="2886"/>
        <item h="1" m="1" x="1642"/>
        <item h="1" m="1" x="1734"/>
        <item h="1" m="1" x="3702"/>
        <item h="1" m="1" x="3780"/>
        <item h="1" m="1" x="2082"/>
        <item h="1" m="1" x="1116"/>
        <item h="1" m="1" x="2477"/>
        <item h="1" m="1" x="499"/>
        <item h="1" m="1" x="117"/>
        <item h="1" m="1" x="1074"/>
        <item h="1" m="1" x="221"/>
        <item h="1" m="1" x="313"/>
        <item h="1" m="1" x="1361"/>
        <item h="1" m="1" x="2554"/>
        <item h="1" m="1" x="1638"/>
        <item h="1" m="1" x="1938"/>
        <item h="1" m="1" x="3852"/>
        <item h="1" m="1" x="368"/>
        <item h="1" m="1" x="1431"/>
        <item h="1" m="1" x="1519"/>
        <item h="1" m="1" x="1820"/>
        <item h="1" m="1" x="3857"/>
        <item h="1" m="1" x="118"/>
        <item h="1" m="1" x="2134"/>
        <item h="1" m="1" x="2206"/>
        <item h="1" m="1" x="3581"/>
        <item h="1" m="1" x="1711"/>
        <item h="1" m="1" x="1822"/>
        <item h="1" m="1" x="2050"/>
        <item h="1" m="1" x="120"/>
        <item h="1" m="1" x="1436"/>
        <item h="1" m="1" x="3399"/>
        <item h="1" m="1" x="2551"/>
        <item h="1" m="1" x="345"/>
        <item h="1" m="1" x="2592"/>
        <item h="1" m="1" x="2753"/>
        <item h="1" m="1" x="1056"/>
        <item h="1" m="1" x="3504"/>
        <item h="1" m="1" x="2970"/>
        <item h="1" m="1" x="2049"/>
        <item h="1" m="1" x="1131"/>
        <item h="1" m="1" x="809"/>
        <item h="1" m="1" x="213"/>
        <item h="1" m="1" x="308"/>
        <item h="1" m="1" x="381"/>
        <item h="1" m="1" x="471"/>
        <item h="1" m="1" x="477"/>
        <item h="1" m="1" x="3436"/>
        <item h="1" m="1" x="2917"/>
        <item h="1" m="1" x="739"/>
        <item h="1" m="1" x="2785"/>
        <item h="1" m="1" x="2883"/>
        <item h="1" m="1" x="107"/>
        <item h="1" m="1" x="3051"/>
        <item h="1" m="1" x="3240"/>
        <item h="1" m="1" x="3337"/>
        <item h="1" m="1" x="2228"/>
        <item h="1" m="1" x="1913"/>
        <item h="1" m="1" x="1714"/>
        <item h="1" m="1" x="2192"/>
        <item h="1" m="1" x="2285"/>
        <item h="1" m="1" x="2211"/>
        <item h="1" m="1" x="3155"/>
        <item h="1" m="1" x="3271"/>
        <item h="1" m="1" x="1680"/>
        <item h="1" m="1" x="2313"/>
        <item h="1" m="1" x="2657"/>
        <item h="1" m="1" x="3622"/>
        <item h="1" m="1" x="2840"/>
        <item h="1" m="1" x="1994"/>
        <item h="1" m="1" x="1028"/>
        <item h="1" m="1" x="175"/>
        <item h="1" m="1" x="258"/>
        <item h="1" m="1" x="2691"/>
        <item h="1" m="1" x="3745"/>
        <item h="1" m="1" x="2000"/>
        <item h="1" m="1" x="2102"/>
        <item h="1" m="1" x="891"/>
        <item h="1" m="1" x="970"/>
        <item h="1" m="1" x="3217"/>
        <item h="1" m="1" x="3306"/>
        <item h="1" x="39"/>
        <item h="1" m="1" x="1957"/>
        <item h="1" m="1" x="997"/>
        <item h="1" m="1" x="128"/>
        <item h="1" m="1" x="223"/>
        <item h="1" m="1" x="1539"/>
        <item h="1" m="1" x="3625"/>
        <item h="1" m="1" x="1760"/>
        <item h="1" m="1" x="3719"/>
        <item h="1" m="1" x="2245"/>
        <item h="1" m="1" x="1045"/>
        <item h="1" m="1" x="2172"/>
        <item h="1" m="1" x="2361"/>
        <item h="1" m="1" x="2448"/>
        <item h="1" m="1" x="1516"/>
        <item h="1" m="1" x="3755"/>
        <item h="1" m="1" x="3830"/>
        <item h="1" m="1" x="3616"/>
        <item h="1" m="1" x="3703"/>
        <item h="1" m="1" x="919"/>
        <item h="1" m="1" x="156"/>
        <item h="1" m="1" x="1200"/>
        <item h="1" m="1" x="1292"/>
        <item h="1" m="1" x="2393"/>
        <item h="1" m="1" x="578"/>
        <item h="1" m="1" x="253"/>
        <item h="1" m="1" x="1306"/>
        <item h="1" m="1" x="3272"/>
        <item h="1" m="1" x="518"/>
        <item h="1" m="1" x="605"/>
        <item h="1" m="1" x="1673"/>
        <item h="1" m="1" x="890"/>
        <item h="1" m="1" x="969"/>
        <item h="1" m="1" x="3378"/>
        <item h="1" m="1" x="3599"/>
        <item h="1" m="1" x="3853"/>
        <item h="1" m="1" x="2216"/>
        <item h="1" m="1" x="1288"/>
        <item h="1" m="1" x="3344"/>
        <item h="1" m="1" x="2841"/>
        <item h="1" m="1" x="2851"/>
        <item h="1" m="1" x="777"/>
        <item h="1" m="1" x="3100"/>
        <item h="1" m="1" x="1232"/>
        <item h="1" m="1" x="353"/>
        <item h="1" m="1" x="437"/>
        <item h="1" m="1" x="531"/>
        <item h="1" m="1" x="3598"/>
        <item h="1" m="1" x="3688"/>
        <item h="1" m="1" x="3463"/>
        <item h="1" m="1" x="2599"/>
        <item h="1" m="1" x="3654"/>
        <item h="1" m="1" x="2872"/>
        <item h="1" m="1" x="2959"/>
        <item h="1" m="1" x="2963"/>
        <item h="1" m="1" x="200"/>
        <item h="1" m="1" x="288"/>
        <item h="1" m="1" x="2494"/>
        <item h="1" m="1" x="2584"/>
        <item h="1" m="1" x="3638"/>
        <item h="1" m="1" x="2744"/>
        <item h="1" m="1" x="1113"/>
        <item h="1" m="1" x="3093"/>
        <item h="1" m="1" x="1408"/>
        <item h="1" m="1" x="1588"/>
        <item h="1" m="1" x="395"/>
        <item h="1" m="1" x="1456"/>
        <item h="1" m="1" x="3514"/>
        <item h="1" m="1" x="2649"/>
        <item h="1" m="1" x="3704"/>
        <item h="1" m="1" x="3526"/>
        <item h="1" m="1" x="3887"/>
        <item h="1" m="1" x="3889"/>
        <item h="1" m="1" x="2739"/>
        <item h="1" m="1" x="1080"/>
        <item h="1" m="1" x="1439"/>
        <item h="1" m="1" x="2552"/>
        <item h="1" m="1" x="2633"/>
        <item h="1" m="1" x="2716"/>
        <item h="1" m="1" x="1974"/>
        <item h="1" m="1" x="2068"/>
        <item h="1" m="1" x="3061"/>
        <item h="1" m="1" x="3154"/>
        <item h="1" m="1" x="289"/>
        <item h="1" m="1" x="2530"/>
        <item h="1" m="1" x="2534"/>
        <item h="1" m="1" x="743"/>
        <item h="1" m="1" x="1736"/>
        <item h="1" m="1" x="3050"/>
        <item h="1" m="1" x="3129"/>
        <item h="1" m="1" x="1258"/>
        <item h="1" m="1" x="2944"/>
        <item h="1" m="1" x="176"/>
        <item h="1" m="1" x="1214"/>
        <item h="1" m="1" x="1044"/>
        <item h="1" m="1" x="2170"/>
        <item h="1" m="1" x="343"/>
        <item h="1" m="1" x="1407"/>
        <item h="1" m="1" x="2614"/>
        <item h="1" m="1" x="2363"/>
        <item h="1" m="1" x="1430"/>
        <item h="1" m="1" x="1610"/>
        <item h="1" m="1" x="724"/>
        <item h="1" m="1" x="3681"/>
        <item h="1" m="1" x="1823"/>
        <item h="1" m="1" x="196"/>
        <item h="1" m="1" x="2290"/>
        <item h="1" m="1" x="1763"/>
        <item h="1" m="1" x="1979"/>
        <item h="1" m="1" x="2070"/>
        <item h="1" m="1" x="226"/>
        <item h="1" m="1" x="3880"/>
        <item h="1" m="1" x="1114"/>
        <item h="1" m="1" x="1461"/>
        <item h="1" m="1" x="1290"/>
        <item h="1" m="1" x="1234"/>
        <item h="1" m="1" x="3475"/>
        <item h="1" m="1" x="1641"/>
        <item h="1" m="1" x="854"/>
        <item h="1" m="1" x="938"/>
        <item h="1" m="1" x="2920"/>
        <item h="1" m="1" x="2924"/>
        <item h="1" m="1" x="2089"/>
        <item h="1" m="1" x="3511"/>
        <item h="1" m="1" x="3639"/>
        <item h="1" m="1" x="1772"/>
        <item h="1" m="1" x="1877"/>
        <item h="1" m="1" x="948"/>
        <item h="1" m="1" x="1020"/>
        <item h="1" m="1" x="1848"/>
        <item h="1" m="1" x="2897"/>
        <item h="1" m="1" x="2404"/>
        <item h="1" m="1" x="514"/>
        <item h="1" m="1" x="601"/>
        <item h="1" m="1" x="3818"/>
        <item h="1" m="1" x="2007"/>
        <item h="1" m="1" x="3464"/>
        <item h="1" m="1" x="2514"/>
        <item h="1" m="1" x="1597"/>
        <item h="1" m="1" x="1375"/>
        <item h="1" m="1" x="2157"/>
        <item h="1" m="1" x="3178"/>
        <item h="1" m="1" x="1904"/>
        <item h="1" m="1" x="2008"/>
        <item h="1" m="1" x="1151"/>
        <item h="1" m="1" x="3106"/>
        <item h="1" m="1" x="1346"/>
        <item h="1" m="1" x="134"/>
        <item h="1" m="1" x="2209"/>
        <item h="1" m="1" x="1277"/>
        <item h="1" m="1" x="2382"/>
        <item h="1" m="1" x="866"/>
        <item h="1" m="1" x="945"/>
        <item h="1" m="1" x="2086"/>
        <item h="1" m="1" x="1118"/>
        <item h="1" m="1" x="3525"/>
        <item h="1" m="1" x="3712"/>
        <item h="1" m="1" x="932"/>
        <item h="1" m="1" x="1126"/>
        <item h="1" m="1" x="408"/>
        <item h="1" m="1" x="507"/>
        <item h="1" m="1" x="2499"/>
        <item h="1" m="1" x="3449"/>
        <item h="1" m="1" x="1775"/>
        <item h="1" m="1" x="1993"/>
        <item h="1" m="1" x="1026"/>
        <item h="1" m="1" x="3367"/>
        <item h="1" m="1" x="1422"/>
        <item h="1" m="1" x="3798"/>
        <item h="1" m="1" x="3881"/>
        <item h="1" m="1" x="155"/>
        <item h="1" m="1" x="2125"/>
        <item h="1" m="1" x="300"/>
        <item h="1" m="1" x="1344"/>
        <item h="1" m="1" x="2565"/>
        <item h="1" m="1" x="751"/>
        <item h="1" m="1" x="1849"/>
        <item h="1" m="1" x="2898"/>
        <item h="1" m="1" x="2054"/>
        <item h="1" m="1" x="2280"/>
        <item h="1" m="1" x="3302"/>
        <item h="1" m="1" x="2562"/>
        <item h="1" m="1" x="748"/>
        <item h="1" m="1" x="2725"/>
        <item h="1" m="1" x="3778"/>
        <item h="1" m="1" x="3861"/>
        <item h="1" m="1" x="122"/>
        <item h="1" m="1" x="802"/>
        <item h="1" m="1" x="2868"/>
        <item h="1" m="1" x="2700"/>
        <item h="1" m="1" x="901"/>
        <item h="1" m="1" x="974"/>
        <item h="1" m="1" x="3027"/>
        <item h="1" m="1" x="372"/>
        <item h="1" m="1" x="1435"/>
        <item h="1" m="1" x="774"/>
        <item h="1" m="1" x="871"/>
        <item h="1" m="1" x="957"/>
        <item h="1" m="1" x="2937"/>
        <item h="1" m="1" x="1322"/>
        <item h="1" m="1" x="1601"/>
        <item h="1" m="1" x="3574"/>
        <item h="1" m="1" x="1835"/>
        <item h="1" m="1" x="1173"/>
        <item h="1" x="91"/>
        <item h="1" m="1" x="212"/>
        <item h="1" m="1" x="3244"/>
        <item h="1" m="1" x="2391"/>
        <item h="1" m="1" x="1467"/>
        <item h="1" m="1" x="1560"/>
        <item h="1" m="1" x="2578"/>
        <item h="1" m="1" x="2667"/>
        <item h="1" m="1" x="2094"/>
        <item h="1" m="1" x="2557"/>
        <item h="1" m="1" x="765"/>
        <item h="1" m="1" x="2817"/>
        <item h="1" m="1" x="2147"/>
        <item h="1" m="1" x="3280"/>
        <item h="1" m="1" x="1409"/>
        <item h="1" m="1" x="1679"/>
        <item h="1" m="1" x="784"/>
        <item h="1" m="1" x="1735"/>
        <item h="1" m="1" x="1846"/>
        <item h="1" m="1" x="2896"/>
        <item h="1" m="1" x="2975"/>
        <item h="1" m="1" x="2224"/>
        <item h="1" m="1" x="2310"/>
        <item h="1" m="1" x="1381"/>
        <item h="1" m="1" x="776"/>
        <item h="1" m="1" x="976"/>
        <item h="1" m="1" x="1180"/>
        <item h="1" m="1" x="2291"/>
        <item h="1" m="1" x="3317"/>
        <item h="1" m="1" x="553"/>
        <item h="1" m="1" x="2630"/>
        <item h="1" m="1" x="3687"/>
        <item h="1" m="1" x="2558"/>
        <item h="1" m="1" x="2045"/>
        <item h="1" m="1" x="1082"/>
        <item h="1" m="1" x="2197"/>
        <item h="1" m="1" x="3339"/>
        <item h="1" m="1" x="568"/>
        <item h="1" m="1" x="1552"/>
        <item h="1" m="1" x="1559"/>
        <item h="1" m="1" x="678"/>
        <item h="1" m="1" x="1238"/>
        <item h="1" m="1" x="356"/>
        <item h="1" m="1" x="1693"/>
        <item h="1" m="1" x="535"/>
        <item h="1" m="1" x="3603"/>
        <item h="1" m="1" x="1939"/>
        <item h="1" m="1" x="1175"/>
        <item h="1" m="1" x="3338"/>
        <item h="1" m="1" x="2998"/>
        <item h="1" m="1" x="2849"/>
        <item h="1" m="1" x="1998"/>
        <item h="1" m="1" x="333"/>
        <item h="1" m="1" x="3266"/>
        <item h="1" m="1" x="2413"/>
        <item h="1" m="1" x="629"/>
        <item h="1" m="1" x="2949"/>
        <item h="1" m="1" x="2156"/>
        <item h="1" m="1" x="3353"/>
        <item h="1" m="1" x="1604"/>
        <item h="1" m="1" x="1703"/>
        <item h="1" m="1" x="3908"/>
        <item h="1" m="1" x="2198"/>
        <item h="1" m="1" x="548"/>
        <item h="1" m="1" x="848"/>
        <item h="1" m="1" x="2480"/>
        <item h="1" m="1" x="2729"/>
        <item h="1" m="1" x="1758"/>
        <item h="1" m="1" x="3309"/>
        <item h="1" m="1" x="1440"/>
        <item h="1" m="1" x="815"/>
        <item h="1" m="1" x="929"/>
        <item h="1" m="1" x="2910"/>
        <item h="1" m="1" x="2455"/>
        <item h="1" m="1" x="1533"/>
        <item h="1" m="1" x="2634"/>
        <item h="1" m="1" x="2808"/>
        <item h="1" m="1" x="1975"/>
        <item h="1" m="1" x="2069"/>
        <item h="1" m="1" x="2144"/>
        <item h="1" m="1" x="2213"/>
        <item h="1" m="1" x="2110"/>
        <item h="1" m="1" x="3134"/>
        <item h="1" m="1" x="1624"/>
        <item h="1" m="1" x="734"/>
        <item h="1" m="1" x="818"/>
        <item h="1" m="1" x="1966"/>
        <item h="1" m="1" x="2912"/>
        <item h="1" m="1" x="3231"/>
        <item h="1" m="1" x="1812"/>
        <item h="1" m="1" x="1721"/>
        <item h="1" m="1" x="2195"/>
        <item h="1" m="1" x="1259"/>
        <item h="1" m="1" x="2294"/>
        <item h="1" m="1" x="3228"/>
        <item h="1" m="1" x="3325"/>
        <item h="1" m="1" x="3407"/>
        <item h="1" m="1" x="1635"/>
        <item h="1" m="1" x="1863"/>
        <item h="1" m="1" x="3870"/>
        <item h="1" m="1" x="2141"/>
        <item h="1" m="1" x="315"/>
        <item h="1" m="1" x="1364"/>
        <item h="1" m="1" x="230"/>
        <item h="1" m="1" x="1286"/>
        <item h="1" m="1" x="3162"/>
        <item h="1" m="1" x="2311"/>
        <item h="1" m="1" x="2394"/>
        <item h="1" m="1" x="1473"/>
        <item h="1" m="1" x="1564"/>
        <item h="1" m="1" x="1658"/>
        <item h="1" m="1" x="874"/>
        <item h="1" m="1" x="1997"/>
        <item h="1" x="89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5"/>
    <field x="0"/>
  </rowFields>
  <rowItems count="812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8"/>
    </i>
    <i>
      <x v="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0"/>
    </i>
    <i>
      <x v="2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1"/>
    </i>
    <i>
      <x v="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3"/>
    </i>
    <i>
      <x v="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4"/>
    </i>
    <i>
      <x v="2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5"/>
    </i>
    <i>
      <x v="2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6"/>
    </i>
    <i>
      <x v="2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28"/>
    </i>
    <i>
      <x v="3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0"/>
    </i>
    <i>
      <x v="3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1"/>
    </i>
    <i>
      <x v="3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3"/>
    </i>
    <i>
      <x v="3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4"/>
    </i>
    <i>
      <x v="3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5"/>
    </i>
    <i>
      <x v="3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38"/>
    </i>
    <i>
      <x v="4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0"/>
    </i>
    <i>
      <x v="4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1"/>
    </i>
    <i>
      <x v="4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2"/>
    </i>
    <i>
      <x v="44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4"/>
    </i>
    <i>
      <x v="4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5"/>
    </i>
    <i>
      <x v="4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8"/>
    </i>
    <i>
      <x v="4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9"/>
    </i>
    <i>
      <x v="5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1"/>
    </i>
    <i>
      <x v="5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3"/>
    </i>
    <i>
      <x v="5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4"/>
    </i>
    <i>
      <x v="5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5"/>
    </i>
    <i>
      <x v="5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7"/>
    </i>
    <i>
      <x v="5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8"/>
    </i>
    <i>
      <x v="5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59"/>
    </i>
    <i>
      <x v="6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1"/>
    </i>
    <i>
      <x v="6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4"/>
    </i>
    <i>
      <x v="6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6"/>
    </i>
    <i>
      <x v="6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68"/>
    </i>
    <i>
      <x v="7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0"/>
    </i>
    <i>
      <x v="7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2"/>
    </i>
    <i>
      <x v="7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3"/>
    </i>
    <i>
      <x v="7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4"/>
    </i>
    <i>
      <x v="7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5"/>
    </i>
    <i>
      <x v="7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7"/>
    </i>
    <i>
      <x v="7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8"/>
    </i>
    <i>
      <x v="79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79"/>
    </i>
    <i>
      <x v="8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0"/>
    </i>
    <i>
      <x v="8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1"/>
    </i>
    <i>
      <x v="8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3"/>
    </i>
    <i>
      <x v="8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5"/>
    </i>
    <i>
      <x v="8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6"/>
    </i>
    <i>
      <x v="8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7"/>
    </i>
    <i>
      <x v="8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8"/>
    </i>
    <i>
      <x v="8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89"/>
    </i>
    <i>
      <x v="9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1"/>
    </i>
    <i>
      <x v="9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2"/>
    </i>
    <i>
      <x v="9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4"/>
    </i>
    <i>
      <x v="9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5"/>
    </i>
    <i>
      <x v="9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6"/>
    </i>
    <i>
      <x v="9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99"/>
    </i>
    <i>
      <x v="10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1"/>
    </i>
    <i>
      <x v="10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3"/>
    </i>
    <i>
      <x v="10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6"/>
    </i>
    <i>
      <x v="10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07"/>
    </i>
    <i>
      <x v="1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0"/>
    </i>
    <i>
      <x v="1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1"/>
    </i>
    <i>
      <x v="113"/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3"/>
    </i>
    <i>
      <x v="11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5"/>
    </i>
    <i>
      <x v="11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6"/>
    </i>
    <i>
      <x v="11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8"/>
    </i>
    <i>
      <x v="11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19"/>
    </i>
    <i>
      <x v="12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0"/>
    </i>
    <i>
      <x v="12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3"/>
    </i>
    <i>
      <x v="12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124"/>
    </i>
    <i>
      <x v="126"/>
      <x v="5"/>
    </i>
    <i r="1">
      <x v="6"/>
    </i>
    <i r="1">
      <x v="7"/>
    </i>
    <i t="default">
      <x v="12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6" hier="-1"/>
  </pageFields>
  <dataFields count="6">
    <dataField name=" TARGET" fld="9" baseField="0" baseItem="5" numFmtId="3"/>
    <dataField name=" ACTUAL" fld="27" baseField="0" baseItem="2" numFmtId="3"/>
    <dataField name=" % ACH" fld="36" baseField="0" baseItem="3" numFmtId="10"/>
    <dataField name=" GP TGT" fld="37" baseField="0" baseItem="5" numFmtId="10"/>
    <dataField name=" GP ACT" fld="38" baseField="0" baseItem="6" numFmtId="10"/>
    <dataField name=" +/- GP" fld="39" baseField="0" baseItem="0" numFmtId="10"/>
  </dataFields>
  <formats count="2">
    <format dxfId="16">
      <pivotArea type="all" dataOnly="0" outline="0" fieldPosition="0"/>
    </format>
    <format dxfId="17">
      <pivotArea type="all" dataOnly="0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8:H93" firstHeaderRow="1" firstDataRow="2" firstDataCol="1" rowPageCount="2" colPageCount="1"/>
  <pivotFields count="45">
    <pivotField axis="axisPage" compact="0" outline="0" multipleItemSelectionAllowed="1" showAll="0">
      <items count="11">
        <item x="0"/>
        <item x="2"/>
        <item x="3"/>
        <item x="4"/>
        <item x="5"/>
        <item x="6"/>
        <item x="7"/>
        <item x="8"/>
        <item x="9"/>
        <item h="1" x="1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 sortType="ascending">
      <items count="91">
        <item x="60"/>
        <item x="61"/>
        <item x="1"/>
        <item x="62"/>
        <item x="6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86"/>
        <item x="64"/>
        <item x="39"/>
        <item x="24"/>
        <item x="65"/>
        <item x="25"/>
        <item x="66"/>
        <item x="67"/>
        <item x="68"/>
        <item x="69"/>
        <item x="70"/>
        <item x="40"/>
        <item x="71"/>
        <item x="72"/>
        <item x="26"/>
        <item x="27"/>
        <item x="28"/>
        <item x="29"/>
        <item x="73"/>
        <item m="1" x="87"/>
        <item x="74"/>
        <item x="75"/>
        <item x="76"/>
        <item x="41"/>
        <item x="42"/>
        <item m="1" x="89"/>
        <item x="77"/>
        <item x="78"/>
        <item x="79"/>
        <item x="80"/>
        <item x="43"/>
        <item x="44"/>
        <item x="45"/>
        <item x="81"/>
        <item x="30"/>
        <item x="82"/>
        <item x="31"/>
        <item x="46"/>
        <item x="32"/>
        <item x="33"/>
        <item x="47"/>
        <item x="34"/>
        <item x="35"/>
        <item x="36"/>
        <item x="37"/>
        <item x="3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88"/>
        <item x="84"/>
        <item x="83"/>
        <item x="0"/>
        <item x="85"/>
        <item t="default"/>
      </items>
    </pivotField>
    <pivotField axis="axisPage" compact="0" outline="0" multipleItemSelectionAllowed="1" showAll="0">
      <items count="865">
        <item h="1" x="88"/>
        <item h="1" x="87"/>
        <item h="1" x="40"/>
        <item h="1" x="90"/>
        <item h="1" x="1"/>
        <item h="1" x="41"/>
        <item h="1" x="63"/>
        <item h="1" x="92"/>
        <item x="64"/>
        <item x="65"/>
        <item x="66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1"/>
        <item x="22"/>
        <item x="24"/>
        <item x="68"/>
        <item x="42"/>
        <item x="69"/>
        <item x="26"/>
        <item x="70"/>
        <item x="71"/>
        <item x="72"/>
        <item x="73"/>
        <item x="74"/>
        <item x="75"/>
        <item x="76"/>
        <item x="27"/>
        <item x="77"/>
        <item m="1" x="861"/>
        <item x="79"/>
        <item x="80"/>
        <item x="44"/>
        <item x="45"/>
        <item m="1" x="489"/>
        <item x="81"/>
        <item x="82"/>
        <item x="83"/>
        <item x="84"/>
        <item x="46"/>
        <item x="48"/>
        <item x="85"/>
        <item x="31"/>
        <item x="86"/>
        <item x="49"/>
        <item x="33"/>
        <item x="34"/>
        <item x="50"/>
        <item x="36"/>
        <item x="51"/>
        <item x="52"/>
        <item x="53"/>
        <item x="54"/>
        <item x="56"/>
        <item x="57"/>
        <item x="58"/>
        <item x="59"/>
        <item x="61"/>
        <item x="62"/>
        <item x="6"/>
        <item h="1" x="93"/>
        <item h="1" x="0"/>
        <item x="5"/>
        <item x="2"/>
        <item x="18"/>
        <item x="20"/>
        <item x="23"/>
        <item x="25"/>
        <item x="28"/>
        <item x="29"/>
        <item x="30"/>
        <item x="32"/>
        <item x="35"/>
        <item x="37"/>
        <item x="38"/>
        <item x="43"/>
        <item x="47"/>
        <item x="55"/>
        <item x="60"/>
        <item x="67"/>
        <item x="78"/>
        <item x="94"/>
        <item h="1" m="1" x="528"/>
        <item h="1" m="1" x="219"/>
        <item h="1" m="1" x="753"/>
        <item h="1" m="1" x="828"/>
        <item h="1" m="1" x="111"/>
        <item h="1" m="1" x="363"/>
        <item h="1" m="1" x="432"/>
        <item h="1" m="1" x="525"/>
        <item h="1" m="1" x="641"/>
        <item h="1" m="1" x="752"/>
        <item h="1" m="1" x="253"/>
        <item h="1" m="1" x="125"/>
        <item h="1" m="1" x="223"/>
        <item h="1" m="1" x="454"/>
        <item h="1" m="1" x="609"/>
        <item h="1" m="1" x="104"/>
        <item h="1" m="1" x="202"/>
        <item h="1" m="1" x="294"/>
        <item h="1" m="1" x="405"/>
        <item h="1" m="1" x="439"/>
        <item h="1" m="1" x="155"/>
        <item h="1" m="1" x="160"/>
        <item h="1" m="1" x="204"/>
        <item h="1" m="1" x="298"/>
        <item h="1" m="1" x="143"/>
        <item h="1" m="1" x="246"/>
        <item h="1" m="1" x="477"/>
        <item h="1" m="1" x="577"/>
        <item h="1" m="1" x="750"/>
        <item h="1" m="1" x="754"/>
        <item h="1" m="1" x="161"/>
        <item h="1" m="1" x="574"/>
        <item h="1" m="1" x="684"/>
        <item h="1" m="1" x="190"/>
        <item h="1" m="1" x="462"/>
        <item h="1" m="1" x="562"/>
        <item h="1" m="1" x="737"/>
        <item h="1" m="1" x="96"/>
        <item h="1" m="1" x="146"/>
        <item h="1" m="1" x="327"/>
        <item h="1" m="1" x="397"/>
        <item h="1" m="1" x="670"/>
        <item h="1" m="1" x="791"/>
        <item h="1" m="1" x="130"/>
        <item h="1" m="1" x="328"/>
        <item h="1" m="1" x="686"/>
        <item h="1" m="1" x="740"/>
        <item h="1" m="1" x="811"/>
        <item h="1" m="1" x="189"/>
        <item h="1" m="1" x="239"/>
        <item h="1" m="1" x="420"/>
        <item h="1" m="1" x="565"/>
        <item h="1" m="1" x="812"/>
        <item h="1" m="1" x="148"/>
        <item h="1" m="1" x="285"/>
        <item h="1" m="1" x="366"/>
        <item h="1" m="1" x="434"/>
        <item h="1" m="1" x="728"/>
        <item h="1" m="1" x="478"/>
        <item h="1" m="1" x="579"/>
        <item h="1" m="1" x="521"/>
        <item h="1" m="1" x="584"/>
        <item h="1" m="1" x="639"/>
        <item h="1" m="1" x="238"/>
        <item h="1" m="1" x="330"/>
        <item h="1" m="1" x="563"/>
        <item h="1" m="1" x="673"/>
        <item h="1" m="1" x="855"/>
        <item h="1" m="1" x="295"/>
        <item h="1" m="1" x="336"/>
        <item h="1" m="1" x="515"/>
        <item h="1" m="1" x="631"/>
        <item h="1" m="1" x="632"/>
        <item h="1" m="1" x="638"/>
        <item h="1" m="1" x="697"/>
        <item h="1" m="1" x="326"/>
        <item h="1" m="1" x="293"/>
        <item h="1" m="1" x="296"/>
        <item h="1" m="1" x="337"/>
        <item h="1" m="1" x="627"/>
        <item h="1" m="1" x="687"/>
        <item h="1" m="1" x="808"/>
        <item h="1" m="1" x="98"/>
        <item h="1" m="1" x="149"/>
        <item h="1" m="1" x="201"/>
        <item h="1" m="1" x="824"/>
        <item h="1" m="1" x="541"/>
        <item h="1" m="1" x="244"/>
        <item h="1" m="1" x="840"/>
        <item h="1" m="1" x="211"/>
        <item h="1" m="1" x="396"/>
        <item h="1" m="1" x="431"/>
        <item h="1" m="1" x="796"/>
        <item h="1" m="1" x="250"/>
        <item h="1" m="1" x="341"/>
        <item h="1" m="1" x="758"/>
        <item h="1" m="1" x="831"/>
        <item h="1" m="1" x="116"/>
        <item h="1" m="1" x="163"/>
        <item h="1" m="1" x="306"/>
        <item h="1" m="1" x="544"/>
        <item h="1" m="1" x="414"/>
        <item h="1" m="1" x="552"/>
        <item h="1" m="1" x="785"/>
        <item h="1" m="1" x="217"/>
        <item h="1" m="1" x="531"/>
        <item h="1" m="1" x="766"/>
        <item h="1" m="1" x="738"/>
        <item h="1" m="1" x="332"/>
        <item h="1" m="1" x="507"/>
        <item h="1" m="1" x="509"/>
        <item h="1" m="1" x="513"/>
        <item h="1" m="1" x="628"/>
        <item h="1" m="1" x="735"/>
        <item h="1" m="1" x="95"/>
        <item h="1" m="1" x="312"/>
        <item h="1" m="1" x="353"/>
        <item h="1" m="1" x="388"/>
        <item h="1" m="1" x="470"/>
        <item h="1" m="1" x="569"/>
        <item h="1" m="1" x="683"/>
        <item h="1" m="1" x="859"/>
        <item h="1" m="1" x="449"/>
        <item h="1" m="1" x="605"/>
        <item h="1" m="1" x="106"/>
        <item h="1" m="1" x="732"/>
        <item h="1" m="1" x="520"/>
        <item h="1" m="1" x="635"/>
        <item h="1" m="1" x="144"/>
        <item h="1" m="1" x="416"/>
        <item h="1" m="1" x="556"/>
        <item h="1" m="1" x="786"/>
        <item h="1" m="1" x="463"/>
        <item h="1" m="1" x="671"/>
        <item h="1" m="1" x="726"/>
        <item h="1" m="1" x="131"/>
        <item h="1" m="1" x="350"/>
        <item h="1" m="1" x="411"/>
        <item h="1" m="1" x="603"/>
        <item h="1" m="1" x="164"/>
        <item h="1" m="1" x="395"/>
        <item h="1" m="1" x="139"/>
        <item h="1" m="1" x="856"/>
        <item h="1" m="1" x="147"/>
        <item h="1" m="1" x="437"/>
        <item h="1" m="1" x="100"/>
        <item h="1" m="1" x="153"/>
        <item h="1" m="1" x="196"/>
        <item h="1" m="1" x="242"/>
        <item h="1" m="1" x="469"/>
        <item h="1" m="1" x="568"/>
        <item h="1" m="1" x="682"/>
        <item h="1" m="1" x="695"/>
        <item h="1" m="1" x="698"/>
        <item h="1" m="1" x="823"/>
        <item h="1" m="1" x="198"/>
        <item h="1" m="1" x="355"/>
        <item h="1" m="1" x="356"/>
        <item h="1" m="1" x="793"/>
        <item h="1" m="1" x="133"/>
        <item h="1" m="1" x="261"/>
        <item h="1" m="1" x="387"/>
        <item h="1" m="1" x="596"/>
        <item h="1" m="1" x="651"/>
        <item h="1" m="1" x="606"/>
        <item h="1" m="1" x="658"/>
        <item h="1" m="1" x="303"/>
        <item h="1" m="1" x="377"/>
        <item h="1" m="1" x="299"/>
        <item h="1" m="1" x="214"/>
        <item h="1" m="1" x="813"/>
        <item h="1" m="1" x="291"/>
        <item h="1" m="1" x="474"/>
        <item h="1" m="1" x="231"/>
        <item h="1" m="1" x="390"/>
        <item h="1" m="1" x="473"/>
        <item h="1" m="1" x="600"/>
        <item h="1" m="1" x="707"/>
        <item h="1" m="1" x="659"/>
        <item h="1" m="1" x="778"/>
        <item h="1" m="1" x="850"/>
        <item h="1" m="1" x="412"/>
        <item h="1" m="1" x="692"/>
        <item h="1" m="1" x="817"/>
        <item h="1" m="1" x="661"/>
        <item h="1" m="1" x="719"/>
        <item h="1" m="1" x="787"/>
        <item h="1" m="1" x="173"/>
        <item h="1" m="1" x="177"/>
        <item h="1" m="1" x="320"/>
        <item h="1" m="1" x="764"/>
        <item h="1" m="1" x="112"/>
        <item h="1" m="1" x="234"/>
        <item h="1" m="1" x="277"/>
        <item h="1" m="1" x="282"/>
        <item h="1" m="1" x="455"/>
        <item h="1" m="1" x="557"/>
        <item h="1" m="1" x="612"/>
        <item h="1" m="1" x="725"/>
        <item h="1" m="1" x="795"/>
        <item h="1" m="1" x="324"/>
        <item h="1" m="1" x="548"/>
        <item h="1" m="1" x="553"/>
        <item h="1" m="1" x="610"/>
        <item h="1" m="1" x="788"/>
        <item h="1" m="1" x="730"/>
        <item h="1" m="1" x="301"/>
        <item h="1" m="1" x="407"/>
        <item h="1" m="1" x="804"/>
        <item h="1" m="1" x="142"/>
        <item h="1" m="1" x="188"/>
        <item h="1" m="1" x="383"/>
        <item h="1" m="1" x="422"/>
        <item h="1" m="1" x="122"/>
        <item h="1" m="1" x="220"/>
        <item h="1" m="1" x="315"/>
        <item h="1" m="1" x="338"/>
        <item h="1" m="1" x="376"/>
        <item h="1" m="1" x="380"/>
        <item h="1" m="1" x="767"/>
        <item h="1" m="1" x="117"/>
        <item h="1" m="1" x="162"/>
        <item h="1" m="1" x="665"/>
        <item h="1" m="1" x="343"/>
        <item h="1" m="1" x="679"/>
        <item h="1" m="1" x="624"/>
        <item h="1" m="1" x="629"/>
        <item h="1" m="1" x="581"/>
        <item h="1" m="1" x="270"/>
        <item h="1" m="1" x="323"/>
        <item h="1" m="1" x="453"/>
        <item h="1" m="1" x="456"/>
        <item h="1" m="1" x="224"/>
        <item h="1" m="1" x="316"/>
        <item h="1" m="1" x="386"/>
        <item h="1" m="1" x="593"/>
        <item h="1" m="1" x="702"/>
        <item h="1" m="1" x="833"/>
        <item h="1" m="1" x="208"/>
        <item h="1" m="1" x="307"/>
        <item h="1" m="1" x="532"/>
        <item h="1" m="1" x="591"/>
        <item h="1" m="1" x="832"/>
        <item h="1" m="1" x="625"/>
        <item h="1" m="1" x="183"/>
        <item h="1" m="1" x="693"/>
        <item h="1" m="1" x="821"/>
        <item h="1" m="1" x="428"/>
        <item h="1" m="1" x="597"/>
        <item h="1" m="1" x="652"/>
        <item h="1" m="1" x="772"/>
        <item h="1" m="1" x="774"/>
        <item h="1" m="1" x="168"/>
        <item h="1" m="1" x="215"/>
        <item h="1" m="1" x="399"/>
        <item h="1" m="1" x="526"/>
        <item h="1" m="1" x="302"/>
        <item h="1" m="1" x="645"/>
        <item h="1" m="1" x="759"/>
        <item h="1" m="1" x="768"/>
        <item h="1" m="1" x="834"/>
        <item h="1" m="1" x="165"/>
        <item h="1" m="1" x="212"/>
        <item h="1" m="1" x="362"/>
        <item h="1" m="1" x="739"/>
        <item h="1" m="1" x="743"/>
        <item h="1" m="1" x="325"/>
        <item h="1" m="1" x="360"/>
        <item h="1" m="1" x="500"/>
        <item h="1" m="1" x="503"/>
        <item h="1" m="1" x="613"/>
        <item h="1" m="1" x="618"/>
        <item m="1" x="273"/>
        <item h="1" m="1" x="801"/>
        <item h="1" m="1" x="158"/>
        <item h="1" m="1" x="575"/>
        <item h="1" m="1" x="733"/>
        <item h="1" m="1" x="235"/>
        <item h="1" m="1" x="835"/>
        <item h="1" m="1" x="841"/>
        <item h="1" m="1" x="123"/>
        <item h="1" m="1" x="129"/>
        <item h="1" m="1" x="269"/>
        <item h="1" m="1" x="382"/>
        <item h="1" m="1" x="442"/>
        <item h="1" m="1" x="271"/>
        <item h="1" m="1" x="236"/>
        <item h="1" m="1" x="413"/>
        <item h="1" m="1" x="417"/>
        <item h="1" m="1" x="846"/>
        <item h="1" m="1" x="849"/>
        <item h="1" m="1" x="780"/>
        <item h="1" m="1" x="124"/>
        <item h="1" m="1" x="174"/>
        <item h="1" m="1" x="178"/>
        <item h="1" m="1" x="229"/>
        <item h="1" m="1" x="230"/>
        <item h="1" m="1" x="409"/>
        <item h="1" m="1" x="450"/>
        <item h="1" m="1" x="225"/>
        <item h="1" m="1" x="135"/>
        <item h="1" m="1" x="594"/>
        <item h="1" m="1" x="829"/>
        <item h="1" m="1" x="276"/>
        <item h="1" m="1" x="676"/>
        <item h="1" m="1" x="479"/>
        <item h="1" m="1" x="140"/>
        <item h="1" m="1" x="843"/>
        <item h="1" m="1" x="120"/>
        <item h="1" m="1" x="364"/>
        <item h="1" m="1" x="369"/>
        <item h="1" m="1" x="527"/>
        <item h="1" m="1" x="587"/>
        <item h="1" m="1" x="156"/>
        <item h="1" m="1" x="243"/>
        <item h="1" m="1" x="247"/>
        <item h="1" m="1" x="375"/>
        <item h="1" m="1" x="863"/>
        <item h="1" m="1" x="150"/>
        <item h="1" m="1" x="191"/>
        <item h="1" m="1" x="430"/>
        <item h="1" m="1" x="724"/>
        <item h="1" m="1" x="794"/>
        <item h="1" m="1" x="637"/>
        <item h="1" m="1" x="280"/>
        <item h="1" m="1" x="361"/>
        <item h="1" m="1" x="554"/>
        <item h="1" m="1" x="558"/>
        <item h="1" m="1" x="614"/>
        <item h="1" m="1" x="674"/>
        <item h="1" m="1" x="680"/>
        <item h="1" m="1" x="494"/>
        <item h="1" m="1" x="653"/>
        <item h="1" m="1" x="773"/>
        <item h="1" m="1" x="844"/>
        <item h="1" m="1" x="309"/>
        <item h="1" m="1" x="335"/>
        <item h="1" m="1" x="763"/>
        <item h="1" m="1" x="109"/>
        <item h="1" m="1" x="799"/>
        <item h="1" m="1" x="495"/>
        <item h="1" m="1" x="119"/>
        <item h="1" m="1" x="378"/>
        <item h="1" m="1" x="400"/>
        <item h="1" m="1" x="818"/>
        <item h="1" m="1" x="103"/>
        <item h="1" m="1" x="510"/>
        <item h="1" m="1" x="404"/>
        <item h="1" m="1" x="700"/>
        <item h="1" m="1" x="159"/>
        <item h="1" m="1" x="292"/>
        <item h="1" m="1" x="508"/>
        <item h="1" m="1" x="622"/>
        <item h="1" m="1" x="517"/>
        <item h="1" m="1" x="806"/>
        <item h="1" m="1" x="668"/>
        <item h="1" m="1" x="789"/>
        <item h="1" m="1" x="226"/>
        <item h="1" m="1" x="317"/>
        <item h="1" m="1" x="589"/>
        <item h="1" m="1" x="760"/>
        <item h="1" m="1" x="498"/>
        <item h="1" m="1" x="166"/>
        <item h="1" m="1" x="440"/>
        <item h="1" m="1" x="279"/>
        <item h="1" m="1" x="108"/>
        <item h="1" m="1" x="206"/>
        <item h="1" m="1" x="249"/>
        <item h="1" m="1" x="585"/>
        <item h="1" m="1" x="748"/>
        <item h="1" m="1" x="755"/>
        <item h="1" m="1" x="203"/>
        <item h="1" m="1" x="690"/>
        <item h="1" m="1" x="745"/>
        <item h="1" m="1" x="101"/>
        <item h="1" m="1" x="105"/>
        <item h="1" m="1" x="389"/>
        <item h="1" m="1" x="471"/>
        <item h="1" m="1" x="681"/>
        <item h="1" m="1" x="802"/>
        <item h="1" m="1" x="749"/>
        <item h="1" m="1" x="192"/>
        <item h="1" m="1" x="286"/>
        <item h="1" m="1" x="466"/>
        <item h="1" m="1" x="677"/>
        <item h="1" m="1" x="429"/>
        <item h="1" m="1" x="630"/>
        <item h="1" m="1" x="807"/>
        <item h="1" m="1" x="648"/>
        <item h="1" m="1" x="545"/>
        <item h="1" m="1" x="779"/>
        <item h="1" m="1" x="401"/>
        <item h="1" m="1" x="621"/>
        <item h="1" m="1" x="582"/>
        <item h="1" m="1" x="186"/>
        <item h="1" m="1" x="704"/>
        <item h="1" m="1" x="656"/>
        <item h="1" m="1" x="367"/>
        <item h="1" m="1" x="435"/>
        <item h="1" m="1" x="529"/>
        <item h="1" m="1" x="643"/>
        <item h="1" m="1" x="199"/>
        <item h="1" m="1" x="616"/>
        <item h="1" m="1" x="576"/>
        <item h="1" m="1" x="457"/>
        <item h="1" m="1" x="464"/>
        <item h="1" m="1" x="564"/>
        <item h="1" m="1" x="619"/>
        <item h="1" m="1" x="797"/>
        <item h="1" m="1" x="251"/>
        <item h="1" m="1" x="342"/>
        <item h="1" m="1" x="761"/>
        <item h="1" m="1" x="484"/>
        <item h="1" m="1" x="583"/>
        <item h="1" m="1" x="741"/>
        <item h="1" m="1" x="99"/>
        <item h="1" m="1" x="348"/>
        <item h="1" m="1" x="419"/>
        <item h="1" m="1" x="559"/>
        <item h="1" m="1" x="617"/>
        <item h="1" m="1" x="717"/>
        <item h="1" m="1" x="344"/>
        <item h="1" m="1" x="290"/>
        <item h="1" m="1" x="372"/>
        <item h="1" m="1" x="636"/>
        <item h="1" m="1" x="145"/>
        <item h="1" m="1" x="499"/>
        <item h="1" m="1" x="262"/>
        <item h="1" m="1" x="184"/>
        <item h="1" m="1" x="744"/>
        <item h="1" m="1" x="237"/>
        <item h="1" m="1" x="458"/>
        <item h="1" m="1" x="611"/>
        <item h="1" m="1" x="790"/>
        <item h="1" m="1" x="175"/>
        <item h="1" m="1" x="267"/>
        <item h="1" m="1" x="536"/>
        <item h="1" m="1" x="598"/>
        <item h="1" m="1" x="604"/>
        <item h="1" m="1" x="708"/>
        <item h="1" m="1" x="373"/>
        <item h="1" m="1" x="443"/>
        <item h="1" m="1" x="691"/>
        <item h="1" m="1" x="814"/>
        <item x="39"/>
        <item h="1" m="1" x="485"/>
        <item h="1" m="1" x="633"/>
        <item h="1" m="1" x="815"/>
        <item h="1" m="1" x="151"/>
        <item h="1" m="1" x="646"/>
        <item h="1" m="1" x="233"/>
        <item h="1" m="1" x="392"/>
        <item h="1" m="1" x="570"/>
        <item h="1" m="1" x="567"/>
        <item h="1" m="1" x="260"/>
        <item h="1" m="1" x="318"/>
        <item h="1" m="1" x="491"/>
        <item h="1" m="1" x="595"/>
        <item h="1" m="1" x="769"/>
        <item h="1" m="1" x="657"/>
        <item h="1" m="1" x="776"/>
        <item h="1" m="1" x="126"/>
        <item h="1" m="1" x="227"/>
        <item h="1" m="1" x="268"/>
        <item h="1" m="1" x="492"/>
        <item h="1" m="1" x="537"/>
        <item h="1" m="1" x="650"/>
        <item h="1" m="1" x="706"/>
        <item h="1" m="1" x="709"/>
        <item h="1" m="1" x="751"/>
        <item h="1" m="1" x="826"/>
        <item h="1" m="1" x="245"/>
        <item h="1" m="1" x="297"/>
        <item h="1" m="1" x="374"/>
        <item h="1" m="1" x="408"/>
        <item h="1" m="1" x="688"/>
        <item h="1" m="1" x="809"/>
        <item h="1" m="1" x="783"/>
        <item h="1" m="1" x="241"/>
        <item h="1" m="1" x="825"/>
        <item h="1" m="1" x="423"/>
        <item h="1" m="1" x="571"/>
        <item h="1" m="1" x="137"/>
        <item h="1" m="1" x="381"/>
        <item h="1" m="1" x="662"/>
        <item h="1" m="1" x="287"/>
        <item h="1" m="1" x="572"/>
        <item h="1" m="1" x="803"/>
        <item h="1" m="1" x="185"/>
        <item h="1" m="1" x="274"/>
        <item h="1" m="1" x="359"/>
        <item h="1" m="1" x="607"/>
        <item h="1" m="1" x="714"/>
        <item h="1" m="1" x="578"/>
        <item h="1" m="1" x="736"/>
        <item h="1" m="1" x="810"/>
        <item h="1" m="1" x="313"/>
        <item h="1" m="1" x="384"/>
        <item h="1" m="1" x="666"/>
        <item h="1" m="1" x="722"/>
        <item h="1" m="1" x="852"/>
        <item h="1" m="1" x="551"/>
        <item h="1" m="1" x="667"/>
        <item h="1" m="1" x="723"/>
        <item h="1" m="1" x="127"/>
        <item h="1" m="1" x="800"/>
        <item h="1" m="1" x="493"/>
        <item h="1" m="1" x="601"/>
        <item h="1" m="1" x="845"/>
        <item h="1" m="1" x="634"/>
        <item h="1" m="1" x="816"/>
        <item h="1" m="1" x="152"/>
        <item h="1" m="1" x="193"/>
        <item h="1" m="1" x="288"/>
        <item h="1" m="1" x="467"/>
        <item h="1" m="1" x="394"/>
        <item h="1" m="1" x="480"/>
        <item h="1" m="1" x="459"/>
        <item h="1" m="1" x="504"/>
        <item h="1" m="1" x="506"/>
        <item h="1" m="1" x="675"/>
        <item h="1" m="1" x="731"/>
        <item h="1" m="1" x="349"/>
        <item h="1" m="1" x="444"/>
        <item h="1" m="1" x="770"/>
        <item h="1" m="1" x="699"/>
        <item h="1" m="1" x="284"/>
        <item h="1" m="1" x="586"/>
        <item h="1" m="1" x="644"/>
        <item h="1" m="1" x="756"/>
        <item h="1" m="1" x="107"/>
        <item h="1" m="1" x="357"/>
        <item h="1" m="1" x="427"/>
        <item h="1" m="1" x="481"/>
        <item h="1" m="1" x="580"/>
        <item h="1" m="1" x="837"/>
        <item h="1" m="1" x="718"/>
        <item h="1" m="1" x="257"/>
        <item h="1" m="1" x="522"/>
        <item h="1" m="1" x="819"/>
        <item h="1" m="1" x="533"/>
        <item h="1" m="1" x="647"/>
        <item h="1" m="1" x="110"/>
        <item h="1" m="1" x="446"/>
        <item h="1" m="1" x="497"/>
        <item h="1" m="1" x="546"/>
        <item h="1" m="1" x="207"/>
        <item h="1" m="1" x="252"/>
        <item h="1" m="1" x="256"/>
        <item h="1" m="1" x="310"/>
        <item h="1" m="1" x="433"/>
        <item h="1" m="1" x="734"/>
        <item h="1" m="1" x="141"/>
        <item h="1" m="1" x="502"/>
        <item h="1" m="1" x="669"/>
        <item h="1" m="1" x="853"/>
        <item h="1" m="1" x="263"/>
        <item h="1" m="1" x="182"/>
        <item h="1" m="1" x="447"/>
        <item h="1" m="1" x="862"/>
        <item h="1" m="1" x="460"/>
        <item h="1" m="1" x="560"/>
        <item h="1" m="1" x="566"/>
        <item h="1" m="1" x="221"/>
        <item h="1" m="1" x="264"/>
        <item h="1" m="1" x="858"/>
        <item h="1" m="1" x="421"/>
        <item h="1" m="1" x="461"/>
        <item h="1" m="1" x="678"/>
        <item h="1" m="1" x="827"/>
        <item h="1" m="1" x="322"/>
        <item h="1" m="1" x="393"/>
        <item h="1" m="1" x="573"/>
        <item h="1" m="1" x="136"/>
        <item h="1" m="1" x="272"/>
        <item h="1" m="1" x="180"/>
        <item h="1" m="1" x="535"/>
        <item h="1" m="1" x="765"/>
        <item h="1" m="1" x="113"/>
        <item h="1" m="1" x="248"/>
        <item h="1" m="1" x="339"/>
        <item h="1" m="1" x="781"/>
        <item h="1" m="1" x="851"/>
        <item h="1" m="1" x="640"/>
        <item h="1" m="1" x="102"/>
        <item h="1" m="1" x="200"/>
        <item h="1" m="1" x="358"/>
        <item h="1" m="1" x="512"/>
        <item h="1" m="1" x="505"/>
        <item h="1" m="1" x="128"/>
        <item h="1" m="1" x="265"/>
        <item h="1" m="1" x="620"/>
        <item h="1" m="1" x="663"/>
        <item h="1" m="1" x="720"/>
        <item h="1" m="1" x="445"/>
        <item h="1" m="1" x="542"/>
        <item h="1" m="1" x="842"/>
        <item h="1" m="1" x="254"/>
        <item h="1" m="1" x="519"/>
        <item h="1" m="1" x="514"/>
        <item h="1" m="1" x="516"/>
        <item h="1" m="1" x="689"/>
        <item h="1" m="1" x="742"/>
        <item h="1" m="1" x="561"/>
        <item h="1" m="1" x="672"/>
        <item h="1" m="1" x="729"/>
        <item h="1" m="1" x="134"/>
        <item h="1" m="1" x="782"/>
        <item h="1" m="1" x="222"/>
        <item h="1" m="1" x="266"/>
        <item h="1" m="1" x="438"/>
        <item h="1" m="1" x="496"/>
        <item h="1" m="1" x="602"/>
        <item h="1" m="1" x="838"/>
        <item h="1" m="1" x="304"/>
        <item h="1" m="1" x="771"/>
        <item h="1" m="1" x="209"/>
        <item h="1" m="1" x="340"/>
        <item h="1" m="1" x="368"/>
        <item h="1" m="1" x="746"/>
        <item h="1" m="1" x="820"/>
        <item h="1" m="1" x="154"/>
        <item h="1" m="1" x="240"/>
        <item h="1" m="1" x="300"/>
        <item h="1" m="1" x="308"/>
        <item h="1" m="1" x="345"/>
        <item h="1" m="1" x="486"/>
        <item h="1" m="1" x="488"/>
        <item h="1" m="1" x="530"/>
        <item h="1" m="1" x="588"/>
        <item h="1" m="1" x="757"/>
        <item h="1" m="1" x="391"/>
        <item h="1" m="1" x="426"/>
        <item h="1" m="1" x="712"/>
        <item h="1" m="1" x="715"/>
        <item h="1" m="1" x="170"/>
        <item h="1" m="1" x="218"/>
        <item h="1" m="1" x="314"/>
        <item h="1" m="1" x="385"/>
        <item h="1" m="1" x="448"/>
        <item h="1" m="1" x="451"/>
        <item h="1" m="1" x="114"/>
        <item h="1" m="1" x="118"/>
        <item h="1" m="1" x="210"/>
        <item h="1" m="1" x="213"/>
        <item h="1" m="1" x="365"/>
        <item h="1" m="1" x="402"/>
        <item h="1" m="1" x="696"/>
        <item h="1" m="1" x="822"/>
        <item h="1" m="1" x="157"/>
        <item h="1" m="1" x="333"/>
        <item h="1" m="1" x="511"/>
        <item h="1" m="1" x="860"/>
        <item h="1" m="1" x="278"/>
        <item h="1" m="1" x="547"/>
        <item h="1" m="1" x="805"/>
        <item h="1" x="91"/>
        <item h="1" m="1" x="181"/>
        <item h="1" m="1" x="406"/>
        <item h="1" m="1" x="540"/>
        <item h="1" m="1" x="705"/>
        <item h="1" m="1" x="839"/>
        <item h="1" m="1" x="305"/>
        <item h="1" m="1" x="379"/>
        <item h="1" m="1" x="523"/>
        <item h="1" m="1" x="205"/>
        <item h="1" m="1" x="475"/>
        <item h="1" m="1" x="482"/>
        <item h="1" m="1" x="97"/>
        <item h="1" m="1" x="501"/>
        <item h="1" m="1" x="721"/>
        <item h="1" m="1" x="727"/>
        <item h="1" m="1" x="132"/>
        <item h="1" m="1" x="543"/>
        <item h="1" m="1" x="654"/>
        <item h="1" m="1" x="710"/>
        <item h="1" m="1" x="847"/>
        <item h="1" m="1" x="329"/>
        <item h="1" m="1" x="398"/>
        <item h="1" m="1" x="524"/>
        <item h="1" m="1" x="854"/>
        <item h="1" m="1" x="351"/>
        <item h="1" m="1" x="538"/>
        <item h="1" m="1" x="599"/>
        <item h="1" m="1" x="655"/>
        <item h="1" m="1" x="711"/>
        <item h="1" m="1" x="713"/>
        <item h="1" m="1" x="784"/>
        <item h="1" m="1" x="410"/>
        <item h="1" m="1" x="775"/>
        <item h="1" m="1" x="169"/>
        <item h="1" m="1" x="216"/>
        <item h="1" m="1" x="370"/>
        <item h="1" m="1" x="403"/>
        <item h="1" m="1" x="642"/>
        <item h="1" m="1" x="197"/>
        <item h="1" m="1" x="334"/>
        <item h="1" m="1" x="194"/>
        <item h="1" m="1" x="331"/>
        <item h="1" m="1" x="115"/>
        <item h="1" m="1" x="490"/>
        <item h="1" m="1" x="798"/>
        <item h="1" m="1" x="138"/>
        <item h="1" m="1" x="187"/>
        <item h="1" m="1" x="555"/>
        <item h="1" m="1" x="228"/>
        <item h="1" m="1" x="549"/>
        <item h="1" m="1" x="716"/>
        <item h="1" m="1" x="615"/>
        <item h="1" m="1" x="792"/>
        <item h="1" m="1" x="179"/>
        <item h="1" m="1" x="441"/>
        <item h="1" m="1" x="452"/>
        <item h="1" m="1" x="371"/>
        <item h="1" m="1" x="592"/>
        <item h="1" m="1" x="424"/>
        <item h="1" m="1" x="857"/>
        <item h="1" m="1" x="281"/>
        <item h="1" m="1" x="550"/>
        <item h="1" m="1" x="465"/>
        <item h="1" m="1" x="590"/>
        <item h="1" m="1" x="685"/>
        <item h="1" m="1" x="694"/>
        <item h="1" m="1" x="283"/>
        <item h="1" m="1" x="436"/>
        <item h="1" m="1" x="195"/>
        <item h="1" m="1" x="830"/>
        <item h="1" m="1" x="425"/>
        <item h="1" m="1" x="623"/>
        <item h="1" m="1" x="176"/>
        <item h="1" m="1" x="319"/>
        <item h="1" m="1" x="352"/>
        <item h="1" m="1" x="539"/>
        <item h="1" m="1" x="703"/>
        <item h="1" m="1" x="836"/>
        <item h="1" m="1" x="167"/>
        <item h="1" m="1" x="255"/>
        <item h="1" m="1" x="321"/>
        <item h="1" m="1" x="649"/>
        <item h="1" m="1" x="660"/>
        <item h="1" m="1" x="848"/>
        <item h="1" m="1" x="172"/>
        <item h="1" m="1" x="487"/>
        <item h="1" m="1" x="747"/>
        <item h="1" m="1" x="534"/>
        <item h="1" m="1" x="626"/>
        <item h="1" m="1" x="354"/>
        <item h="1" m="1" x="311"/>
        <item h="1" m="1" x="415"/>
        <item h="1" m="1" x="664"/>
        <item h="1" m="1" x="171"/>
        <item h="1" m="1" x="258"/>
        <item h="1" m="1" x="346"/>
        <item h="1" m="1" x="289"/>
        <item h="1" m="1" x="468"/>
        <item h="1" m="1" x="472"/>
        <item h="1" m="1" x="476"/>
        <item h="1" m="1" x="483"/>
        <item h="1" m="1" x="518"/>
        <item h="1" m="1" x="232"/>
        <item h="1" m="1" x="275"/>
        <item h="1" m="1" x="608"/>
        <item h="1" m="1" x="777"/>
        <item h="1" m="1" x="121"/>
        <item h="1" m="1" x="259"/>
        <item h="1" m="1" x="347"/>
        <item h="1" m="1" x="418"/>
        <item h="1" m="1" x="701"/>
        <item h="1" m="1" x="762"/>
        <item h="1" x="89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multipleItemSelectionAllowed="1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5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0" hier="-1"/>
    <pageField fld="6" hier="-1"/>
  </pageFields>
  <dataFields count="7">
    <dataField name=" TARGET" fld="9" baseField="0" baseItem="5" numFmtId="3"/>
    <dataField name=" ACTUAL" fld="27" baseField="0" baseItem="2" numFmtId="3"/>
    <dataField name=" % ACH" fld="37" baseField="0" baseItem="3" numFmtId="10"/>
    <dataField name="+/- ACH " fld="44" baseField="0" baseItem="0" numFmtId="10"/>
    <dataField name=" GP TGT" fld="38" baseField="0" baseItem="5" numFmtId="10"/>
    <dataField name=" GP ACT" fld="39" baseField="0" baseItem="6" numFmtId="10"/>
    <dataField name=" +/- GP" fld="40" baseField="0" baseItem="0" numFmtId="10"/>
  </dataFields>
  <formats count="1">
    <format dxfId="10">
      <pivotArea type="all" dataOnly="0" outline="0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99:H110" firstHeaderRow="1" firstDataRow="2" firstDataCol="1" rowPageCount="2" colPageCount="1"/>
  <pivotFields count="44">
    <pivotField axis="axisRow" compact="0" outline="0" showAll="0">
      <items count="11">
        <item x="0"/>
        <item x="2"/>
        <item x="3"/>
        <item x="4"/>
        <item x="5"/>
        <item x="6"/>
        <item x="7"/>
        <item x="8"/>
        <item x="9"/>
        <item h="1" x="1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Page" compact="0" outline="0" multipleItemSelectionAllowed="1" showAll="0" sortType="ascending">
      <items count="133">
        <item x="60"/>
        <item m="1" x="122"/>
        <item x="61"/>
        <item m="1" x="130"/>
        <item x="1"/>
        <item m="1" x="125"/>
        <item x="62"/>
        <item x="63"/>
        <item m="1" x="113"/>
        <item x="2"/>
        <item m="1" x="126"/>
        <item x="3"/>
        <item x="4"/>
        <item x="5"/>
        <item x="6"/>
        <item x="7"/>
        <item x="8"/>
        <item x="9"/>
        <item x="10"/>
        <item m="1" x="89"/>
        <item x="11"/>
        <item x="12"/>
        <item m="1" x="118"/>
        <item x="13"/>
        <item x="14"/>
        <item x="15"/>
        <item x="16"/>
        <item m="1" x="91"/>
        <item x="17"/>
        <item m="1" x="109"/>
        <item x="18"/>
        <item x="19"/>
        <item m="1" x="128"/>
        <item x="20"/>
        <item x="21"/>
        <item x="22"/>
        <item m="1" x="131"/>
        <item m="1" x="129"/>
        <item x="23"/>
        <item h="1" m="1" x="120"/>
        <item x="64"/>
        <item x="39"/>
        <item x="24"/>
        <item m="1" x="99"/>
        <item x="65"/>
        <item x="25"/>
        <item m="1" x="119"/>
        <item m="1" x="123"/>
        <item x="66"/>
        <item x="67"/>
        <item m="1" x="92"/>
        <item x="68"/>
        <item m="1" x="103"/>
        <item x="69"/>
        <item x="70"/>
        <item x="40"/>
        <item m="1" x="111"/>
        <item x="71"/>
        <item x="72"/>
        <item x="26"/>
        <item m="1" x="86"/>
        <item x="27"/>
        <item m="1" x="112"/>
        <item m="1" x="97"/>
        <item x="28"/>
        <item m="1" x="107"/>
        <item x="29"/>
        <item m="1" x="101"/>
        <item x="73"/>
        <item m="1" x="106"/>
        <item x="74"/>
        <item m="1" x="98"/>
        <item x="75"/>
        <item x="76"/>
        <item x="41"/>
        <item x="42"/>
        <item m="1" x="121"/>
        <item x="77"/>
        <item x="78"/>
        <item x="79"/>
        <item x="80"/>
        <item x="43"/>
        <item m="1" x="95"/>
        <item x="44"/>
        <item m="1" x="108"/>
        <item x="45"/>
        <item x="81"/>
        <item x="30"/>
        <item x="82"/>
        <item x="31"/>
        <item m="1" x="102"/>
        <item x="46"/>
        <item x="32"/>
        <item m="1" x="117"/>
        <item x="33"/>
        <item x="47"/>
        <item x="34"/>
        <item m="1" x="90"/>
        <item m="1" x="116"/>
        <item x="35"/>
        <item m="1" x="88"/>
        <item x="36"/>
        <item m="1" x="115"/>
        <item x="37"/>
        <item m="1" x="124"/>
        <item x="38"/>
        <item x="48"/>
        <item x="49"/>
        <item m="1" x="96"/>
        <item m="1" x="110"/>
        <item x="50"/>
        <item x="51"/>
        <item m="1" x="127"/>
        <item x="52"/>
        <item m="1" x="105"/>
        <item x="53"/>
        <item x="54"/>
        <item m="1" x="100"/>
        <item x="55"/>
        <item x="56"/>
        <item x="57"/>
        <item m="1" x="94"/>
        <item m="1" x="93"/>
        <item x="58"/>
        <item x="59"/>
        <item m="1" x="87"/>
        <item x="84"/>
        <item m="1" x="114"/>
        <item m="1" x="104"/>
        <item x="83"/>
        <item x="0"/>
        <item x="85"/>
        <item t="default"/>
      </items>
    </pivotField>
    <pivotField axis="axisPage" compact="0" outline="0" multipleItemSelectionAllowed="1" showAll="0">
      <items count="3910">
        <item h="1" x="88"/>
        <item h="1" x="87"/>
        <item h="1" x="40"/>
        <item h="1" x="90"/>
        <item h="1" m="1" x="1598"/>
        <item h="1" x="1"/>
        <item h="1" x="41"/>
        <item h="1" x="63"/>
        <item h="1" x="92"/>
        <item x="64"/>
        <item x="65"/>
        <item m="1" x="1976"/>
        <item x="66"/>
        <item m="1" x="933"/>
        <item x="3"/>
        <item m="1" x="2442"/>
        <item x="4"/>
        <item x="7"/>
        <item x="8"/>
        <item x="9"/>
        <item x="10"/>
        <item x="11"/>
        <item m="1" x="3812"/>
        <item x="12"/>
        <item x="13"/>
        <item m="1" x="1030"/>
        <item x="14"/>
        <item x="15"/>
        <item x="16"/>
        <item x="17"/>
        <item m="1" x="1677"/>
        <item x="19"/>
        <item m="1" x="2282"/>
        <item x="21"/>
        <item x="22"/>
        <item m="1" x="3432"/>
        <item m="1" x="2702"/>
        <item x="24"/>
        <item x="68"/>
        <item x="42"/>
        <item m="1" x="618"/>
        <item x="69"/>
        <item x="26"/>
        <item m="1" x="2743"/>
        <item x="70"/>
        <item x="71"/>
        <item m="1" x="1326"/>
        <item x="72"/>
        <item m="1" x="1287"/>
        <item x="73"/>
        <item x="74"/>
        <item m="1" x="1065"/>
        <item x="75"/>
        <item x="76"/>
        <item x="27"/>
        <item m="1" x="1391"/>
        <item m="1" x="3506"/>
        <item m="1" x="2330"/>
        <item m="1" x="1420"/>
        <item m="1" x="3128"/>
        <item x="77"/>
        <item m="1" x="1334"/>
        <item m="1" x="3827"/>
        <item x="79"/>
        <item x="80"/>
        <item x="44"/>
        <item x="45"/>
        <item m="1" x="2953"/>
        <item x="81"/>
        <item x="82"/>
        <item x="83"/>
        <item x="84"/>
        <item x="46"/>
        <item m="1" x="1457"/>
        <item m="1" x="2757"/>
        <item x="48"/>
        <item x="85"/>
        <item x="31"/>
        <item x="86"/>
        <item m="1" x="1707"/>
        <item x="49"/>
        <item x="33"/>
        <item m="1" x="2968"/>
        <item x="34"/>
        <item x="50"/>
        <item m="1" x="826"/>
        <item m="1" x="469"/>
        <item x="36"/>
        <item x="51"/>
        <item x="52"/>
        <item m="1" x="3408"/>
        <item m="1" x="220"/>
        <item x="53"/>
        <item x="54"/>
        <item m="1" x="1981"/>
        <item m="1" x="736"/>
        <item x="56"/>
        <item x="57"/>
        <item m="1" x="3858"/>
        <item x="58"/>
        <item x="59"/>
        <item m="1" x="2383"/>
        <item m="1" x="1615"/>
        <item x="61"/>
        <item x="62"/>
        <item m="1" x="787"/>
        <item x="6"/>
        <item h="1" x="93"/>
        <item h="1" x="0"/>
        <item m="1" x="1233"/>
        <item h="1" m="1" x="2587"/>
        <item h="1" m="1" x="3003"/>
        <item h="1" m="1" x="3086"/>
        <item h="1" m="1" x="357"/>
        <item h="1" m="1" x="441"/>
        <item h="1" m="1" x="3382"/>
        <item h="1" m="1" x="3485"/>
        <item h="1" m="1" x="2619"/>
        <item h="1" m="1" x="3043"/>
        <item h="1" m="1" x="2326"/>
        <item h="1" m="1" x="1872"/>
        <item h="1" m="1" x="2670"/>
        <item h="1" m="1" x="2741"/>
        <item h="1" m="1" x="1578"/>
        <item h="1" m="1" x="2681"/>
        <item h="1" m="1" x="1912"/>
        <item h="1" m="1" x="2021"/>
        <item h="1" m="1" x="1054"/>
        <item h="1" m="1" x="429"/>
        <item h="1" m="1" x="1424"/>
        <item h="1" m="1" x="533"/>
        <item h="1" m="1" x="3480"/>
        <item h="1" m="1" x="2615"/>
        <item h="1" m="1" x="726"/>
        <item h="1" m="1" x="1715"/>
        <item h="1" m="1" x="3582"/>
        <item h="1" m="1" x="2974"/>
        <item h="1" m="1" x="2132"/>
        <item h="1" m="1" x="1377"/>
        <item h="1" m="1" x="493"/>
        <item h="1" m="1" x="581"/>
        <item h="1" m="1" x="781"/>
        <item h="1" m="1" x="3736"/>
        <item h="1" m="1" x="245"/>
        <item h="1" m="1" x="330"/>
        <item h="1" m="1" x="3255"/>
        <item m="1" x="2865"/>
        <item h="1" m="1" x="1837"/>
        <item h="1" m="1" x="2882"/>
        <item h="1" m="1" x="2142"/>
        <item h="1" m="1" x="3153"/>
        <item h="1" m="1" x="394"/>
        <item h="1" m="1" x="1454"/>
        <item h="1" m="1" x="1549"/>
        <item h="1" m="1" x="3615"/>
        <item h="1" m="1" x="3018"/>
        <item h="1" m="1" x="3210"/>
        <item h="1" m="1" x="450"/>
        <item h="1" m="1" x="1513"/>
        <item h="1" m="1" x="2620"/>
        <item h="1" m="1" x="2703"/>
        <item h="1" m="1" x="2775"/>
        <item h="1" m="1" x="2628"/>
        <item h="1" m="1" x="2314"/>
        <item h="1" m="1" x="2395"/>
        <item h="1" m="1" x="3431"/>
        <item h="1" m="1" x="2685"/>
        <item h="1" m="1" x="1783"/>
        <item h="1" m="1" x="877"/>
        <item h="1" m="1" x="960"/>
        <item h="1" m="1" x="1036"/>
        <item h="1" m="1" x="3375"/>
        <item h="1" m="1" x="3206"/>
        <item h="1" m="1" x="2459"/>
        <item h="1" m="1" x="2559"/>
        <item h="1" m="1" x="3607"/>
        <item h="1" m="1" x="2723"/>
        <item h="1" m="1" x="2792"/>
        <item h="1" m="1" x="1953"/>
        <item h="1" m="1" x="3116"/>
        <item h="1" m="1" x="1245"/>
        <item h="1" m="1" x="3323"/>
        <item h="1" m="1" x="3604"/>
        <item h="1" m="1" x="745"/>
        <item h="1" m="1" x="3699"/>
        <item h="1" m="1" x="2793"/>
        <item h="1" m="1" x="2078"/>
        <item h="1" m="1" x="2984"/>
        <item h="1" m="1" x="3063"/>
        <item h="1" m="1" x="1987"/>
        <item h="1" m="1" x="2164"/>
        <item h="1" m="1" x="1221"/>
        <item h="1" m="1" x="1312"/>
        <item h="1" m="1" x="1410"/>
        <item h="1" m="1" x="1492"/>
        <item h="1" m="1" x="3149"/>
        <item h="1" m="1" x="1356"/>
        <item h="1" m="1" x="1191"/>
        <item h="1" m="1" x="2304"/>
        <item h="1" m="1" x="2496"/>
        <item h="1" m="1" x="683"/>
        <item h="1" m="1" x="1765"/>
        <item h="1" m="1" x="861"/>
        <item h="1" m="1" x="2954"/>
        <item h="1" m="1" x="1219"/>
        <item h="1" m="1" x="344"/>
        <item h="1" m="1" x="3286"/>
        <item h="1" m="1" x="2423"/>
        <item h="1" m="1" x="1495"/>
        <item h="1" m="1" x="620"/>
        <item h="1" m="1" x="2710"/>
        <item h="1" m="1" x="822"/>
        <item h="1" m="1" x="909"/>
        <item h="1" m="1" x="2038"/>
        <item h="1" m="1" x="3046"/>
        <item h="1" m="1" x="3238"/>
        <item h="1" m="1" x="3333"/>
        <item h="1" m="1" x="3414"/>
        <item h="1" m="1" x="3521"/>
        <item h="1" m="1" x="3004"/>
        <item h="1" m="1" x="1239"/>
        <item h="1" m="1" x="1328"/>
        <item h="1" m="1" x="443"/>
        <item h="1" m="1" x="1509"/>
        <item h="1" m="1" x="1609"/>
        <item h="1" m="1" x="1701"/>
        <item h="1" m="1" x="1940"/>
        <item h="1" m="1" x="1930"/>
        <item h="1" m="1" x="2037"/>
        <item h="1" m="1" x="1844"/>
        <item h="1" m="1" x="1368"/>
        <item h="1" m="1" x="3342"/>
        <item h="1" m="1" x="3416"/>
        <item h="1" m="1" x="669"/>
        <item h="1" m="1" x="1747"/>
        <item h="1" m="1" x="1128"/>
        <item h="1" m="1" x="2160"/>
        <item h="1" m="1" x="2246"/>
        <item h="1" m="1" x="1425"/>
        <item h="1" m="1" x="534"/>
        <item h="1" m="1" x="3482"/>
        <item h="1" m="1" x="720"/>
        <item h="1" m="1" x="3674"/>
        <item h="1" m="1" x="3820"/>
        <item h="1" m="1" x="3900"/>
        <item h="1" m="1" x="1144"/>
        <item h="1" m="1" x="3209"/>
        <item h="1" m="1" x="449"/>
        <item h="1" m="1" x="542"/>
        <item h="1" m="1" x="1618"/>
        <item h="1" m="1" x="1710"/>
        <item h="1" m="1" x="3237"/>
        <item h="1" m="1" x="3434"/>
        <item h="1" m="1" x="3539"/>
        <item h="1" m="1" x="3637"/>
        <item h="1" m="1" x="3723"/>
        <item h="1" m="1" x="2830"/>
        <item h="1" m="1" x="3884"/>
        <item h="1" m="1" x="3092"/>
        <item h="1" m="1" x="825"/>
        <item h="1" m="1" x="1934"/>
        <item h="1" m="1" x="2040"/>
        <item h="1" m="1" x="3047"/>
        <item h="1" m="1" x="3211"/>
        <item h="1" m="1" x="451"/>
        <item h="1" m="1" x="1514"/>
        <item h="1" m="1" x="2621"/>
        <item h="1" m="1" x="197"/>
        <item h="1" m="1" x="2263"/>
        <item h="1" m="1" x="434"/>
        <item h="1" m="1" x="1501"/>
        <item h="1" m="1" x="362"/>
        <item h="1" m="1" x="3405"/>
        <item h="1" m="1" x="659"/>
        <item h="1" m="1" x="2719"/>
        <item h="1" m="1" x="1697"/>
        <item h="1" m="1" x="1807"/>
        <item h="1" m="1" x="982"/>
        <item h="1" m="1" x="110"/>
        <item h="1" m="1" x="207"/>
        <item h="1" m="1" x="3133"/>
        <item h="1" m="1" x="3219"/>
        <item h="1" m="1" x="3316"/>
        <item h="1" m="1" x="2697"/>
        <item h="1" m="1" x="2593"/>
        <item h="1" m="1" x="3430"/>
        <item h="1" m="1" x="2684"/>
        <item h="1" m="1" x="1782"/>
        <item h="1" m="1" x="3743"/>
        <item h="1" m="1" x="882"/>
        <item h="1" m="1" x="3821"/>
        <item h="1" m="1" x="2951"/>
        <item h="1" m="1" x="1169"/>
        <item h="1" m="1" x="2486"/>
        <item h="1" m="1" x="590"/>
        <item h="1" m="1" x="681"/>
        <item h="1" m="1" x="1764"/>
        <item h="1" m="1" x="1871"/>
        <item h="1" m="1" x="1985"/>
        <item h="1" m="1" x="1137"/>
        <item h="1" m="1" x="1218"/>
        <item h="1" m="1" x="3714"/>
        <item h="1" m="1" x="3793"/>
        <item h="1" m="1" x="2915"/>
        <item h="1" m="1" x="150"/>
        <item h="1" m="1" x="3180"/>
        <item h="1" m="1" x="3270"/>
        <item h="1" m="1" x="2415"/>
        <item h="1" m="1" x="1488"/>
        <item h="1" m="1" x="1046"/>
        <item h="1" m="1" x="3021"/>
        <item h="1" m="1" x="3288"/>
        <item h="1" m="1" x="3291"/>
        <item h="1" m="1" x="2707"/>
        <item h="1" m="1" x="2029"/>
        <item h="1" m="1" x="1163"/>
        <item h="1" m="1" x="2465"/>
        <item h="1" m="1" x="549"/>
        <item h="1" m="1" x="3495"/>
        <item h="1" m="1" x="3683"/>
        <item h="1" m="1" x="3763"/>
        <item h="1" m="1" x="3840"/>
        <item h="1" m="1" x="97"/>
        <item h="1" m="1" x="3036"/>
        <item h="1" m="1" x="2187"/>
        <item h="1" m="1" x="1468"/>
        <item h="1" m="1" x="1561"/>
        <item h="1" m="1" x="1390"/>
        <item h="1" m="1" x="1592"/>
        <item h="1" m="1" x="1688"/>
        <item h="1" m="1" x="2761"/>
        <item h="1" m="1" x="2856"/>
        <item h="1" m="1" x="2947"/>
        <item h="1" m="1" x="1280"/>
        <item h="1" m="1" x="2385"/>
        <item h="1" m="1" x="2473"/>
        <item h="1" m="1" x="1293"/>
        <item h="1" m="1" x="1385"/>
        <item h="1" m="1" x="1881"/>
        <item h="1" m="1" x="1991"/>
        <item h="1" m="1" x="1021"/>
        <item h="1" m="1" x="1520"/>
        <item h="1" m="1" x="1526"/>
        <item h="1" m="1" x="1745"/>
        <item h="1" m="1" x="2799"/>
        <item h="1" m="1" x="1967"/>
        <item h="1" m="1" x="2064"/>
        <item h="1" m="1" x="2071"/>
        <item h="1" m="1" x="592"/>
        <item h="1" m="1" x="2778"/>
        <item h="1" m="1" x="3689"/>
        <item h="1" m="1" x="906"/>
        <item h="1" m="1" x="2966"/>
        <item h="1" m="1" x="3042"/>
        <item h="1" m="1" x="2300"/>
        <item h="1" m="1" x="2380"/>
        <item h="1" m="1" x="2464"/>
        <item h="1" m="1" x="2834"/>
        <item h="1" m="1" x="3886"/>
        <item h="1" m="1" x="162"/>
        <item h="1" m="1" x="241"/>
        <item h="1" m="1" x="328"/>
        <item h="1" m="1" x="409"/>
        <item h="1" m="1" x="1499"/>
        <item h="1" m="1" x="876"/>
        <item h="1" m="1" x="1789"/>
        <item h="1" m="1" x="1903"/>
        <item h="1" m="1" x="721"/>
        <item h="1" m="1" x="1935"/>
        <item h="1" m="1" x="2041"/>
        <item h="1" m="1" x="3048"/>
        <item h="1" m="1" x="298"/>
        <item h="1" m="1" x="371"/>
        <item h="1" m="1" x="665"/>
        <item h="1" m="1" x="2575"/>
        <item h="1" m="1" x="3787"/>
        <item h="1" m="1" x="851"/>
        <item h="1" m="1" x="251"/>
        <item h="1" m="1" x="2406"/>
        <item h="1" m="1" x="3450"/>
        <item h="1" m="1" x="2860"/>
        <item h="1" m="1" x="3893"/>
        <item h="1" m="1" x="416"/>
        <item h="1" m="1" x="3665"/>
        <item h="1" m="1" x="3825"/>
        <item h="1" m="1" x="1149"/>
        <item h="1" m="1" x="2112"/>
        <item h="1" m="1" x="462"/>
        <item h="1" m="1" x="1626"/>
        <item h="1" m="1" x="1746"/>
        <item h="1" m="1" x="3866"/>
        <item h="1" m="1" x="327"/>
        <item h="1" m="1" x="3349"/>
        <item h="1" m="1" x="600"/>
        <item h="1" m="1" x="3748"/>
        <item h="1" m="1" x="183"/>
        <item h="1" m="1" x="3101"/>
        <item h="1" m="1" x="2550"/>
        <item h="1" m="1" x="1832"/>
        <item h="1" m="1" x="853"/>
        <item h="1" m="1" x="146"/>
        <item h="1" m="1" x="2305"/>
        <item h="1" m="1" x="687"/>
        <item h="1" m="1" x="1577"/>
        <item h="1" m="1" x="870"/>
        <item h="1" m="1" x="3512"/>
        <item h="1" m="1" x="2476"/>
        <item h="1" m="1" x="1860"/>
        <item h="1" m="1" x="168"/>
        <item h="1" m="1" x="2325"/>
        <item h="1" m="1" x="3441"/>
        <item h="1" m="1" x="2854"/>
        <item h="1" m="1" x="3750"/>
        <item h="1" m="1" x="3346"/>
        <item h="1" m="1" x="2751"/>
        <item h="1" m="1" x="3737"/>
        <item h="1" m="1" x="1893"/>
        <item h="1" m="1" x="3175"/>
        <item h="1" m="1" x="2327"/>
        <item h="1" m="1" x="1500"/>
        <item h="1" m="1" x="1600"/>
        <item h="1" m="1" x="2022"/>
        <item h="1" m="1" x="433"/>
        <item h="1" m="1" x="1694"/>
        <item h="1" m="1" x="3202"/>
        <item h="1" m="1" x="835"/>
        <item h="1" m="1" x="2297"/>
        <item h="1" m="1" x="1566"/>
        <item h="1" m="1" x="3803"/>
        <item h="1" m="1" x="1399"/>
        <item h="1" m="1" x="2015"/>
        <item h="1" m="1" x="1522"/>
        <item h="1" m="1" x="2138"/>
        <item h="1" m="1" x="1371"/>
        <item h="1" m="1" x="2131"/>
        <item h="1" m="1" x="3535"/>
        <item h="1" m="1" x="2343"/>
        <item h="1" m="1" x="2791"/>
        <item h="1" m="1" x="3417"/>
        <item h="1" m="1" x="1025"/>
        <item h="1" m="1" x="3445"/>
        <item h="1" m="1" x="1257"/>
        <item h="1" m="1" x="1970"/>
        <item h="1" m="1" x="953"/>
        <item h="1" m="1" x="1039"/>
        <item h="1" m="1" x="1800"/>
        <item h="1" m="1" x="2011"/>
        <item h="1" m="1" x="2279"/>
        <item h="1" m="1" x="3135"/>
        <item h="1" m="1" x="2373"/>
        <item h="1" m="1" x="2553"/>
        <item h="1" m="1" x="2812"/>
        <item h="1" m="1" x="138"/>
        <item h="1" m="1" x="2609"/>
        <item h="1" m="1" x="1905"/>
        <item h="1" m="1" x="1814"/>
        <item h="1" m="1" x="3052"/>
        <item h="1" m="1" x="2368"/>
        <item h="1" m="1" x="1625"/>
        <item h="1" m="1" x="1538"/>
        <item h="1" m="1" x="2813"/>
        <item h="1" m="1" x="1166"/>
        <item h="1" m="1" x="446"/>
        <item h="1" m="1" x="370"/>
        <item h="1" m="1" x="2618"/>
        <item h="1" m="1" x="900"/>
        <item h="1" m="1" x="95"/>
        <item h="1" m="1" x="1348"/>
        <item h="1" m="1" x="3497"/>
        <item h="1" m="1" x="2410"/>
        <item h="1" m="1" x="1669"/>
        <item h="1" m="1" x="943"/>
        <item h="1" m="1" x="268"/>
        <item h="1" m="1" x="3361"/>
        <item h="1" m="1" x="2351"/>
        <item h="1" m="1" x="2627"/>
        <item h="1" m="1" x="2964"/>
        <item h="1" m="1" x="1463"/>
        <item h="1" m="1" x="2600"/>
        <item h="1" m="1" x="2658"/>
        <item h="1" m="1" x="2661"/>
        <item h="1" m="1" x="2814"/>
        <item h="1" m="1" x="141"/>
        <item h="1" m="1" x="3262"/>
        <item h="1" m="1" x="3447"/>
        <item h="1" m="1" x="773"/>
        <item h="1" m="1" x="587"/>
        <item h="1" m="1" x="3632"/>
        <item h="1" m="1" x="2989"/>
        <item h="1" m="1" x="2335"/>
        <item h="1" m="1" x="2256"/>
        <item h="1" m="1" x="2425"/>
        <item h="1" m="1" x="1717"/>
        <item h="1" m="1" x="1922"/>
        <item h="1" m="1" x="2212"/>
        <item h="1" m="1" x="487"/>
        <item h="1" m="1" x="666"/>
        <item h="1" m="1" x="1952"/>
        <item h="1" m="1" x="2058"/>
        <item h="1" m="1" x="1188"/>
        <item h="1" m="1" x="504"/>
        <item h="1" m="1" x="1662"/>
        <item h="1" m="1" x="2261"/>
        <item h="1" m="1" x="2547"/>
        <item h="1" m="1" x="557"/>
        <item h="1" m="1" x="3692"/>
        <item h="1" m="1" x="1101"/>
        <item h="1" m="1" x="1010"/>
        <item h="1" m="1" x="324"/>
        <item h="1" m="1" x="3419"/>
        <item h="1" m="1" x="572"/>
        <item h="1" m="1" x="2595"/>
        <item h="1" m="1" x="2843"/>
        <item h="1" m="1" x="1892"/>
        <item h="1" m="1" x="1133"/>
        <item h="1" m="1" x="2433"/>
        <item h="1" m="1" x="445"/>
        <item h="1" m="1" x="3576"/>
        <item h="1" m="1" x="1567"/>
        <item h="1" m="1" x="855"/>
        <item h="1" m="1" x="1773"/>
        <item h="1" m="1" x="1141"/>
        <item h="1" m="1" x="3281"/>
        <item h="1" m="1" x="1583"/>
        <item h="1" m="1" x="2518"/>
        <item h="1" m="1" x="872"/>
        <item h="1" m="1" x="1606"/>
        <item h="1" m="1" x="1809"/>
        <item h="1" m="1" x="2123"/>
        <item h="1" m="1" x="369"/>
        <item h="1" m="1" x="1521"/>
        <item h="1" m="1" x="1854"/>
        <item h="1" m="1" x="121"/>
        <item h="1" m="1" x="3148"/>
        <item h="1" m="1" x="1319"/>
        <item h="1" m="1" x="2266"/>
        <item h="1" m="1" x="1630"/>
        <item h="1" m="1" x="905"/>
        <item h="1" m="1" x="1070"/>
        <item h="1" m="1" x="3855"/>
        <item h="1" m="1" x="3156"/>
        <item h="1" m="1" x="491"/>
        <item h="1" m="1" x="316"/>
        <item h="1" m="1" x="1569"/>
        <item h="1" m="1" x="1485"/>
        <item h="1" m="1" x="3645"/>
        <item h="1" m="1" x="2106"/>
        <item h="1" m="1" x="1313"/>
        <item h="1" m="1" x="2260"/>
        <item h="1" m="1" x="528"/>
        <item h="1" m="1" x="3784"/>
        <item h="1" m="1" x="216"/>
        <item h="1" m="1" x="3425"/>
        <item h="1" m="1" x="1477"/>
        <item h="1" m="1" x="142"/>
        <item h="1" m="1" x="3241"/>
        <item h="1" m="1" x="3164"/>
        <item h="1" m="1" x="2482"/>
        <item h="1" m="1" x="3296"/>
        <item h="1" m="1" x="1831"/>
        <item h="1" m="1" x="3693"/>
        <item h="1" m="1" x="108"/>
        <item h="1" m="1" x="3330"/>
        <item h="1" m="1" x="401"/>
        <item h="1" m="1" x="2570"/>
        <item h="1" m="1" x="1857"/>
        <item h="1" m="1" x="2801"/>
        <item h="1" m="1" x="1095"/>
        <item h="1" m="1" x="3235"/>
        <item h="1" m="1" x="2665"/>
        <item h="1" m="1" x="3541"/>
        <item h="1" m="1" x="1874"/>
        <item h="1" m="1" x="1047"/>
        <item h="1" m="1" x="3193"/>
        <item h="1" m="1" x="2257"/>
        <item h="1" m="1" x="525"/>
        <item h="1" m="1" x="1718"/>
        <item h="1" m="1" x="2182"/>
        <item h="1" m="1" x="3038"/>
        <item h="1" m="1" x="2555"/>
        <item h="1" m="1" x="3695"/>
        <item h="1" m="1" x="985"/>
        <item h="1" m="1" x="3509"/>
        <item h="1" m="1" x="1842"/>
        <item h="1" m="1" x="2146"/>
        <item h="1" m="1" x="402"/>
        <item h="1" m="1" x="573"/>
        <item h="1" m="1" x="3731"/>
        <item h="1" m="1" x="1022"/>
        <item h="1" m="1" x="3814"/>
        <item h="1" m="1" x="798"/>
        <item h="1" m="1" x="103"/>
        <item h="1" m="1" x="1251"/>
        <item h="1" m="1" x="546"/>
        <item h="1" m="1" x="755"/>
        <item h="1" m="1" x="2802"/>
        <item h="1" m="1" x="217"/>
        <item h="1" m="1" x="1471"/>
        <item h="1" m="1" x="3150"/>
        <item h="1" m="1" x="505"/>
        <item h="1" m="1" x="3633"/>
        <item h="1" m="1" x="939"/>
        <item h="1" m="1" x="1215"/>
        <item h="1" m="1" x="1585"/>
        <item h="1" m="1" x="2458"/>
        <item h="1" m="1" x="3696"/>
        <item h="1" m="1" x="3469"/>
        <item h="1" m="1" x="3739"/>
        <item h="1" m="1" x="1031"/>
        <item h="1" m="1" x="1035"/>
        <item h="1" m="1" x="2331"/>
        <item h="1" m="1" x="1572"/>
        <item h="1" m="1" x="2509"/>
        <item h="1" m="1" x="1910"/>
        <item h="1" m="1" x="3744"/>
        <item h="1" m="1" x="766"/>
        <item h="1" m="1" x="1007"/>
        <item h="1" m="1" x="338"/>
        <item h="1" m="1" x="1484"/>
        <item h="1" m="1" x="772"/>
        <item h="1" m="1" x="1810"/>
        <item h="1" m="1" x="1049"/>
        <item h="1" m="1" x="690"/>
        <item h="1" m="1" x="1880"/>
        <item h="1" m="1" x="2174"/>
        <item h="1" m="1" x="3289"/>
        <item h="1" m="1" x="1591"/>
        <item h="1" m="1" x="1918"/>
        <item h="1" m="1" x="199"/>
        <item h="1" m="1" x="1067"/>
        <item h="1" m="1" x="2281"/>
        <item h="1" m="1" x="2451"/>
        <item h="1" m="1" x="2973"/>
        <item h="1" m="1" x="1960"/>
        <item h="1" m="1" x="2136"/>
        <item h="1" m="1" x="1653"/>
        <item h="1" m="1" x="1865"/>
        <item h="1" m="1" x="1766"/>
        <item h="1" m="1" x="3410"/>
        <item h="1" m="1" x="1740"/>
        <item h="1" m="1" x="2990"/>
        <item h="1" m="1" x="3165"/>
        <item h="1" m="1" x="1469"/>
        <item h="1" m="1" x="3732"/>
        <item h="1" m="1" x="2686"/>
        <item h="1" m="1" x="3815"/>
        <item h="1" m="1" x="1184"/>
        <item h="1" m="1" x="387"/>
        <item h="1" m="1" x="680"/>
        <item h="1" m="1" x="1870"/>
        <item h="1" m="1" x="3882"/>
        <item h="1" m="1" x="1311"/>
        <item h="1" m="1" x="2507"/>
        <item h="1" m="1" x="2602"/>
        <item h="1" m="1" x="1590"/>
        <item h="1" m="1" x="3833"/>
        <item h="1" m="1" x="1159"/>
        <item h="1" m="1" x="2355"/>
        <item h="1" m="1" x="3600"/>
        <item h="1" m="1" x="3768"/>
        <item h="1" m="1" x="2122"/>
        <item h="1" m="1" x="2474"/>
        <item h="1" m="1" x="799"/>
        <item h="1" m="1" x="2121"/>
        <item h="1" m="1" x="2283"/>
        <item h="1" m="1" x="3397"/>
        <item h="1" m="1" x="2727"/>
        <item h="1" m="1" x="2662"/>
        <item h="1" m="1" x="930"/>
        <item h="1" m="1" x="2207"/>
        <item h="1" m="1" x="1089"/>
        <item h="1" m="1" x="3224"/>
        <item h="1" m="1" x="1856"/>
        <item h="1" m="1" x="1972"/>
        <item h="1" m="1" x="249"/>
        <item h="1" m="1" x="2405"/>
        <item h="1" m="1" x="3543"/>
        <item h="1" m="1" x="965"/>
        <item h="1" m="1" x="2795"/>
        <item h="1" m="1" x="2059"/>
        <item h="1" m="1" x="1268"/>
        <item h="1" m="1" x="1532"/>
        <item h="1" m="1" x="1833"/>
        <item h="1" m="1" x="1732"/>
        <item h="1" m="1" x="3856"/>
        <item h="1" m="1" x="322"/>
        <item h="1" m="1" x="808"/>
        <item h="1" m="1" x="3706"/>
        <item h="1" m="1" x="996"/>
        <item h="1" m="1" x="3146"/>
        <item h="1" m="1" x="584"/>
        <item h="1" m="1" x="767"/>
        <item h="1" m="1" x="1984"/>
        <item h="1" m="1" x="259"/>
        <item h="1" m="1" x="3319"/>
        <item h="1" m="1" x="677"/>
        <item h="1" m="1" x="1866"/>
        <item h="1" m="1" x="143"/>
        <item h="1" m="1" x="414"/>
        <item h="1" m="1" x="1571"/>
        <item h="1" m="1" x="862"/>
        <item h="1" m="1" x="3647"/>
        <item h="1" m="1" x="1649"/>
        <item h="1" m="1" x="944"/>
        <item h="1" m="1" x="2154"/>
        <item h="1" m="1" x="2318"/>
        <item h="1" m="1" x="1595"/>
        <item h="1" m="1" x="1506"/>
        <item h="1" m="1" x="2696"/>
        <item h="1" m="1" x="3828"/>
        <item h="1" m="1" x="1262"/>
        <item h="1" m="1" x="552"/>
        <item h="1" m="1" x="3783"/>
        <item h="1" m="1" x="126"/>
        <item h="1" m="1" x="1005"/>
        <item h="1" m="1" x="411"/>
        <item h="1" m="1" x="596"/>
        <item h="1" m="1" x="3722"/>
        <item h="1" m="1" x="651"/>
        <item h="1" m="1" x="2605"/>
        <item h="1" m="1" x="904"/>
        <item h="1" m="1" x="3769"/>
        <item h="1" m="1" x="3044"/>
        <item h="1" m="1" x="1325"/>
        <item h="1" m="1" x="2270"/>
        <item h="1" m="1" x="537"/>
        <item h="1" m="1" x="1731"/>
        <item h="1" m="1" x="2090"/>
        <item h="1" m="1" x="1318"/>
        <item h="1" m="1" x="2265"/>
        <item h="1" m="1" x="1503"/>
        <item h="1" m="1" x="797"/>
        <item h="1" m="1" x="2120"/>
        <item h="1" m="1" x="2047"/>
        <item h="1" m="1" x="302"/>
        <item h="1" m="1" x="2780"/>
        <item h="1" m="1" x="2718"/>
        <item h="1" m="1" x="3848"/>
        <item h="1" m="1" x="2463"/>
        <item h="1" m="1" x="3612"/>
        <item h="1" m="1" x="2921"/>
        <item h="1" m="1" x="3074"/>
        <item h="1" m="1" x="2091"/>
        <item h="1" m="1" x="1033"/>
        <item h="1" m="1" x="2162"/>
        <item h="1" m="1" x="3184"/>
        <item h="1" m="1" x="418"/>
        <item h="1" m="1" x="1486"/>
        <item h="1" m="1" x="714"/>
        <item h="1" m="1" x="3392"/>
        <item h="1" m="1" x="3492"/>
        <item h="1" m="1" x="3775"/>
        <item h="1" m="1" x="1088"/>
        <item h="1" m="1" x="2293"/>
        <item h="1" m="1" x="1555"/>
        <item h="1" m="1" x="1756"/>
        <item h="1" m="1" x="1982"/>
        <item h="1" m="1" x="2498"/>
        <item h="1" m="1" x="2672"/>
        <item h="1" m="1" x="2113"/>
        <item h="1" m="1" x="354"/>
        <item h="1" m="1" x="2549"/>
        <item h="1" m="1" x="2881"/>
        <item h="1" m="1" x="314"/>
        <item h="1" m="1" x="1451"/>
        <item h="1" m="1" x="1645"/>
        <item h="1" m="1" x="574"/>
        <item h="1" m="1" x="2708"/>
        <item h="1" m="1" x="2781"/>
        <item h="1" m="1" x="3767"/>
        <item h="1" m="1" x="127"/>
        <item h="1" m="1" x="1187"/>
        <item h="1" m="1" x="1273"/>
        <item h="1" m="1" x="1366"/>
        <item h="1" m="1" x="2831"/>
        <item h="1" m="1" x="3401"/>
        <item h="1" m="1" x="479"/>
        <item h="1" m="1" x="1643"/>
        <item h="1" m="1" x="2918"/>
        <item h="1" m="1" x="1195"/>
        <item h="1" m="1" x="1376"/>
        <item h="1" m="1" x="2678"/>
        <item h="1" m="1" x="950"/>
        <item h="1" m="1" x="544"/>
        <item h="1" m="1" x="3773"/>
        <item h="1" m="1" x="208"/>
        <item h="1" m="1" x="1090"/>
        <item h="1" m="1" x="1378"/>
        <item h="1" m="1" x="3528"/>
        <item h="1" m="1" x="2811"/>
        <item h="1" m="1" x="246"/>
        <item h="1" m="1" x="920"/>
        <item h="1" m="1" x="1861"/>
        <item h="1" m="1" x="130"/>
        <item h="1" m="1" x="1389"/>
        <item h="1" m="1" x="2583"/>
        <item h="1" m="1" x="3721"/>
        <item h="1" m="1" x="2988"/>
        <item h="1" m="1" x="2223"/>
        <item h="1" m="1" x="3851"/>
        <item h="1" m="1" x="1179"/>
        <item h="1" m="1" x="3312"/>
        <item h="1" m="1" x="3229"/>
        <item h="1" m="1" x="846"/>
        <item h="1" m="1" x="3874"/>
        <item h="1" m="1" x="335"/>
        <item h="1" m="1" x="1481"/>
        <item h="1" m="1" x="2273"/>
        <item h="1" m="1" x="1343"/>
        <item h="1" m="1" x="3493"/>
        <item h="1" m="1" x="1955"/>
        <item h="1" m="1" x="1181"/>
        <item h="1" m="1" x="3058"/>
        <item h="1" m="1" x="2484"/>
        <item h="1" m="1" x="506"/>
        <item h="1" m="1" x="672"/>
        <item h="1" m="1" x="3885"/>
        <item h="1" m="1" x="958"/>
        <item h="1" m="1" x="1129"/>
        <item h="1" m="1" x="2430"/>
        <item h="1" m="1" x="708"/>
        <item h="1" m="1" x="3816"/>
        <item h="1" m="1" x="1167"/>
        <item h="1" m="1" x="804"/>
        <item h="1" m="1" x="113"/>
        <item h="1" m="1" x="995"/>
        <item h="1" m="1" x="310"/>
        <item h="1" m="1" x="1556"/>
        <item h="1" m="1" x="844"/>
        <item h="1" m="1" x="1761"/>
        <item h="1" m="1" x="1008"/>
        <item h="1" m="1" x="393"/>
        <item h="1" m="1" x="992"/>
        <item h="1" m="1" x="2203"/>
        <item h="1" m="1" x="586"/>
        <item h="1" m="1" x="3200"/>
        <item h="1" m="1" x="1317"/>
        <item h="1" m="1" x="1927"/>
        <item h="1" m="1" x="204"/>
        <item h="1" m="1" x="1428"/>
        <item h="1" m="1" x="2267"/>
        <item h="1" m="1" x="1504"/>
        <item h="1" m="1" x="452"/>
        <item h="1" m="1" x="3774"/>
        <item h="1" m="1" x="667"/>
        <item h="1" m="1" x="583"/>
        <item h="1" m="1" x="2733"/>
        <item h="1" m="1" x="2066"/>
        <item h="1" m="1" x="256"/>
        <item h="1" m="1" x="1143"/>
        <item h="1" m="1" x="3284"/>
        <item h="1" m="1" x="2597"/>
        <item h="1" m="1" x="1821"/>
        <item h="1" m="1" x="2962"/>
        <item h="1" m="1" x="2268"/>
        <item h="1" m="1" x="1531"/>
        <item h="1" m="1" x="3643"/>
        <item h="1" m="1" x="966"/>
        <item h="1" m="1" x="269"/>
        <item h="1" m="1" x="3105"/>
        <item h="1" m="1" x="1415"/>
        <item h="1" m="1" x="2714"/>
        <item h="1" m="1" x="2969"/>
        <item h="1" m="1" x="1362"/>
        <item h="1" m="1" x="1102"/>
        <item h="1" m="1" x="3185"/>
        <item h="1" m="1" x="3359"/>
        <item h="1" m="1" x="697"/>
        <item h="1" m="1" x="2020"/>
        <item h="1" m="1" x="1230"/>
        <item h="1" m="1" x="1161"/>
        <item h="1" m="1" x="1525"/>
        <item h="1" m="1" x="3220"/>
        <item h="1" m="1" x="1295"/>
        <item h="1" m="1" x="1980"/>
        <item h="1" m="1" x="252"/>
        <item h="1" m="1" x="2409"/>
        <item h="1" m="1" x="2340"/>
        <item h="1" m="1" x="3578"/>
        <item h="1" m="1" x="1914"/>
        <item h="1" m="1" x="3448"/>
        <item h="1" m="1" x="2950"/>
        <item h="1" m="1" x="2255"/>
        <item h="1" m="1" x="3109"/>
        <item h="1" m="1" x="432"/>
        <item h="1" m="1" x="2874"/>
        <item h="1" m="1" x="3033"/>
        <item h="1" m="1" x="3376"/>
        <item h="1" m="1" x="2107"/>
        <item h="1" m="1" x="1152"/>
        <item h="1" m="1" x="278"/>
        <item h="1" m="1" x="458"/>
        <item h="1" m="1" x="2542"/>
        <item h="1" m="1" x="2626"/>
        <item h="1" m="1" x="3684"/>
        <item h="1" m="1" x="3765"/>
        <item h="1" m="1" x="3619"/>
        <item h="1" m="1" x="926"/>
        <item h="1" m="1" x="3716"/>
        <item h="1" m="1" x="386"/>
        <item h="1" m="1" x="560"/>
        <item h="1" m="1" x="1733"/>
        <item h="1" m="1" x="3879"/>
        <item h="1" m="1" x="3073"/>
        <item h="1" m="1" x="178"/>
        <item h="1" m="1" x="627"/>
        <item h="1" m="1" x="1802"/>
        <item h="1" m="1" x="1072"/>
        <item h="1" m="1" x="989"/>
        <item h="1" m="1" x="461"/>
        <item h="1" m="1" x="3620"/>
        <item h="1" m="1" x="843"/>
        <item h="1" m="1" x="551"/>
        <item h="1" m="1" x="1724"/>
        <item h="1" m="1" x="3039"/>
        <item h="1" m="1" x="2143"/>
        <item h="1" m="1" x="396"/>
        <item h="1" m="1" x="3518"/>
        <item h="1" m="1" x="1847"/>
        <item h="1" m="1" x="1091"/>
        <item h="1" m="1" x="670"/>
        <item h="1" m="1" x="1990"/>
        <item h="1" m="1" x="3250"/>
        <item h="1" m="1" x="2608"/>
        <item h="1" m="1" x="963"/>
        <item h="1" m="1" x="2166"/>
        <item h="1" m="1" x="1174"/>
        <item h="1" m="1" x="2616"/>
        <item h="1" m="1" x="1365"/>
        <item h="1" m="1" x="1659"/>
        <item h="1" m="1" x="3797"/>
        <item h="1" m="1" x="154"/>
        <item h="1" m="1" x="158"/>
        <item h="1" m="1" x="3248"/>
        <item h="1" m="1" x="1751"/>
        <item h="1" m="1" x="2852"/>
        <item h="1" m="1" x="439"/>
        <item h="1" m="1" x="1889"/>
        <item h="1" m="1" x="2533"/>
        <item h="1" m="1" x="908"/>
        <item h="1" m="1" x="1172"/>
        <item h="1" m="1" x="3218"/>
        <item h="1" m="1" x="664"/>
        <item h="1" m="1" x="575"/>
        <item h="1" m="1" x="3711"/>
        <item x="5"/>
        <item h="1" m="1" x="979"/>
        <item h="1" m="1" x="1897"/>
        <item h="1" m="1" x="1942"/>
        <item h="1" m="1" x="2303"/>
        <item h="1" m="1" x="2466"/>
        <item h="1" m="1" x="754"/>
        <item h="1" m="1" x="1652"/>
        <item h="1" m="1" x="2232"/>
        <item h="1" m="1" x="1301"/>
        <item h="1" m="1" x="3500"/>
        <item h="1" m="1" x="2787"/>
        <item h="1" m="1" x="1189"/>
        <item h="1" m="1" x="1109"/>
        <item h="1" m="1" x="2309"/>
        <item h="1" m="1" x="3728"/>
        <item h="1" m="1" x="780"/>
        <item h="1" m="1" x="3890"/>
        <item h="1" m="1" x="1878"/>
        <item h="1" m="1" x="1779"/>
        <item h="1" m="1" x="2866"/>
        <item h="1" m="1" x="1794"/>
        <item h="1" m="1" x="1249"/>
        <item h="1" m="1" x="2196"/>
        <item h="1" m="1" x="1434"/>
        <item h="1" m="1" x="1743"/>
        <item h="1" m="1" x="2582"/>
        <item h="1" m="1" x="2821"/>
        <item h="1" m="1" x="2145"/>
        <item h="1" m="1" x="2168"/>
        <item h="1" m="1" x="2417"/>
        <item h="1" m="1" x="1678"/>
        <item h="1" m="1" x="2603"/>
        <item h="1" m="1" x="2024"/>
        <item h="1" m="1" x="2359"/>
        <item h="1" m="1" x="1639"/>
        <item h="1" m="1" x="2220"/>
        <item h="1" m="1" x="3347"/>
        <item h="1" m="1" x="2752"/>
        <item h="1" m="1" x="165"/>
        <item h="1" m="1" x="3000"/>
        <item h="1" m="1" x="2328"/>
        <item h="1" m="1" x="1553"/>
        <item h="1" m="1" x="3806"/>
        <item h="1" m="1" x="1885"/>
        <item h="1" m="1" x="3079"/>
        <item h="1" m="1" x="1134"/>
        <item h="1" m="1" x="3374"/>
        <item h="1" m="1" x="1695"/>
        <item h="1" m="1" x="2863"/>
        <item h="1" m="1" x="2885"/>
        <item h="1" m="1" x="1949"/>
        <item h="1" m="1" x="232"/>
        <item h="1" m="1" x="1554"/>
        <item h="1" m="1" x="3734"/>
        <item h="1" m="1" x="166"/>
        <item h="1" m="1" x="2096"/>
        <item h="1" m="1" x="2329"/>
        <item h="1" m="1" x="3762"/>
        <item h="1" m="1" x="1827"/>
        <item h="1" m="1" x="2119"/>
        <item h="1" m="1" x="3204"/>
        <item h="1" m="1" x="563"/>
        <item h="1" m="1" x="3613"/>
        <item h="1" m="1" x="3779"/>
        <item h="1" m="1" x="234"/>
        <item h="1" m="1" x="1150"/>
        <item h="1" m="1" x="1178"/>
        <item h="1" m="1" x="463"/>
        <item h="1" m="1" x="3590"/>
        <item h="1" m="1" x="1634"/>
        <item h="1" m="1" x="2907"/>
        <item h="1" m="1" x="2208"/>
        <item h="1" m="1" x="1449"/>
        <item h="1" m="1" x="3519"/>
        <item h="1" m="1" x="916"/>
        <item h="1" m="1" x="2800"/>
        <item h="1" m="1" x="3166"/>
        <item h="1" m="1" x="494"/>
        <item h="1" m="1" x="2401"/>
        <item h="1" m="1" x="3740"/>
        <item h="1" m="1" x="1792"/>
        <item h="1" m="1" x="1418"/>
        <item h="1" m="1" x="3297"/>
        <item h="1" m="1" x="2715"/>
        <item h="1" m="1" x="2965"/>
        <item h="1" m="1" x="983"/>
        <item h="1" m="1" x="392"/>
        <item h="1" m="1" x="2563"/>
        <item h="1" m="1" x="3420"/>
        <item h="1" m="1" x="3223"/>
        <item h="1" m="1" x="1269"/>
        <item h="1" m="1" x="1654"/>
        <item h="1" m="1" x="1969"/>
        <item h="1" m="1" x="2072"/>
        <item h="1" m="1" x="3263"/>
        <item h="1" m="1" x="341"/>
        <item h="1" m="1" x="3458"/>
        <item h="1" m="1" x="2935"/>
        <item h="1" m="1" x="3174"/>
        <item h="1" m="1" x="2604"/>
        <item h="1" m="1" x="626"/>
        <item h="1" m="1" x="883"/>
        <item h="1" m="1" x="2769"/>
        <item h="1" m="1" x="3124"/>
        <item h="1" m="1" x="2193"/>
        <item h="1" m="1" x="285"/>
        <item h="1" m="1" x="2188"/>
        <item h="1" m="1" x="3331"/>
        <item h="1" m="1" x="1647"/>
        <item h="1" m="1" x="3777"/>
        <item h="1" m="1" x="2222"/>
        <item h="1" m="1" x="3076"/>
        <item h="1" m="1" x="2397"/>
        <item h="1" m="1" x="3651"/>
        <item h="1" m="1" x="1690"/>
        <item h="1" m="1" x="1999"/>
        <item h="1" m="1" x="2247"/>
        <item h="1" m="1" x="364"/>
        <item h="1" m="1" x="1608"/>
        <item h="1" m="1" x="3490"/>
        <item h="1" m="1" x="3756"/>
        <item h="1" m="1" x="1009"/>
        <item h="1" m="1" x="1309"/>
        <item h="1" m="1" x="3451"/>
        <item h="1" m="1" x="1490"/>
        <item h="1" m="1" x="782"/>
        <item h="1" m="1" x="192"/>
        <item h="1" m="1" x="1060"/>
        <item h="1" m="1" x="2353"/>
        <item h="1" m="1" x="3516"/>
        <item h="1" m="1" x="1015"/>
        <item h="1" m="1" x="2317"/>
        <item h="1" m="1" x="1784"/>
        <item h="1" m="1" x="1899"/>
        <item h="1" m="1" x="1351"/>
        <item h="1" m="1" x="3234"/>
        <item h="1" m="1" x="3715"/>
        <item h="1" m="1" x="975"/>
        <item h="1" m="1" x="283"/>
        <item h="1" m="1" x="3758"/>
        <item h="1" m="1" x="3117"/>
        <item h="1" m="1" x="1537"/>
        <item h="1" m="1" x="821"/>
        <item h="1" m="1" x="749"/>
        <item h="1" m="1" x="2894"/>
        <item h="1" m="1" x="325"/>
        <item h="1" m="1" x="3260"/>
        <item h="1" m="1" x="709"/>
        <item h="1" m="1" x="3483"/>
        <item h="1" m="1" x="1811"/>
        <item h="1" m="1" x="187"/>
        <item h="1" m="1" x="425"/>
        <item h="1" m="1" x="1587"/>
        <item h="1" m="1" x="2523"/>
        <item h="1" m="1" x="2262"/>
        <item h="1" m="1" x="1244"/>
        <item h="1" m="1" x="653"/>
        <item h="1" m="1" x="1545"/>
        <item h="1" m="1" x="1841"/>
        <item h="1" m="1" x="988"/>
        <item h="1" m="1" x="1369"/>
        <item h="1" m="1" x="3245"/>
        <item h="1" m="1" x="2522"/>
        <item h="1" m="1" x="790"/>
        <item h="1" m="1" x="3817"/>
        <item h="1" m="1" x="3207"/>
        <item h="1" m="1" x="636"/>
        <item h="1" m="1" x="2540"/>
        <item h="1" m="1" x="2773"/>
        <item h="1" m="1" x="3132"/>
        <item h="1" m="1" x="1602"/>
        <item h="1" m="1" x="722"/>
        <item h="1" m="1" x="897"/>
        <item h="1" m="1" x="2194"/>
        <item h="1" m="1" x="464"/>
        <item h="1" m="1" x="650"/>
        <item h="1" m="1" x="927"/>
        <item h="1" m="1" x="2139"/>
        <item h="1" m="1" x="1177"/>
        <item h="1" m="1" x="3222"/>
        <item h="1" m="1" x="3496"/>
        <item h="1" m="1" x="842"/>
        <item h="1" m="1" x="1096"/>
        <item h="1" m="1" x="1192"/>
        <item h="1" m="1" x="593"/>
        <item h="1" m="1" x="3446"/>
        <item h="1" m="1" x="2408"/>
        <item h="1" m="1" x="1901"/>
        <item h="1" m="1" x="968"/>
        <item h="1" m="1" x="3488"/>
        <item h="1" m="1" x="993"/>
        <item h="1" m="1" x="2137"/>
        <item h="1" m="1" x="1274"/>
        <item h="1" m="1" x="3501"/>
        <item h="1" m="1" x="3183"/>
        <item h="1" m="1" x="2503"/>
        <item h="1" m="1" x="3363"/>
        <item h="1" m="1" x="779"/>
        <item h="1" m="1" x="1992"/>
        <item h="1" m="1" x="247"/>
        <item h="1" m="1" x="503"/>
        <item h="1" m="1" x="2524"/>
        <item h="1" m="1" x="3040"/>
        <item h="1" m="1" x="1078"/>
        <item h="1" m="1" x="1453"/>
        <item h="1" m="1" x="746"/>
        <item h="1" m="1" x="2650"/>
        <item h="1" m="1" x="2080"/>
        <item h="1" m="1" x="2204"/>
        <item h="1" m="1" x="3324"/>
        <item h="1" m="1" x="2495"/>
        <item h="1" m="1" x="1405"/>
        <item h="1" m="1" x="1879"/>
        <item h="1" m="1" x="1989"/>
        <item h="1" m="1" x="3167"/>
        <item h="1" m="1" x="2320"/>
        <item h="1" m="1" x="1596"/>
        <item h="1" m="1" x="1793"/>
        <item h="1" m="1" x="3433"/>
        <item h="1" m="1" x="2807"/>
        <item h="1" m="1" x="135"/>
        <item h="1" m="1" x="3236"/>
        <item h="1" m="1" x="3267"/>
        <item h="1" m="1" x="2742"/>
        <item h="1" m="1" x="1012"/>
        <item h="1" m="1" x="3906"/>
        <item h="1" m="1" x="2861"/>
        <item h="1" m="1" x="3393"/>
        <item h="1" m="1" x="1685"/>
        <item h="1" m="1" x="1623"/>
        <item h="1" m="1" x="990"/>
        <item h="1" m="1" x="2902"/>
        <item h="1" m="1" x="3145"/>
        <item h="1" m="1" x="2210"/>
        <item h="1" m="1" x="591"/>
        <item h="1" m="1" x="2783"/>
        <item m="1" x="1068"/>
        <item h="1" m="1" x="1458"/>
        <item h="1" m="1" x="571"/>
        <item h="1" m="1" x="2189"/>
        <item h="1" m="1" x="367"/>
        <item h="1" m="1" x="3389"/>
        <item h="1" m="1" x="2641"/>
        <item h="1" m="1" x="2470"/>
        <item h="1" m="1" x="2567"/>
        <item h="1" m="1" x="2655"/>
        <item h="1" m="1" x="3709"/>
        <item h="1" m="1" x="3479"/>
        <item h="1" m="1" x="713"/>
        <item h="1" m="1" x="800"/>
        <item h="1" m="1" x="892"/>
        <item h="1" m="1" x="971"/>
        <item h="1" m="1" x="1051"/>
        <item h="1" m="1" x="2370"/>
        <item h="1" m="1" x="1438"/>
        <item h="1" m="1" x="428"/>
        <item h="1" m="1" x="2513"/>
        <item h="1" m="1" x="3561"/>
        <item h="1" m="1" x="3659"/>
        <item h="1" m="1" x="2847"/>
        <item h="1" m="1" x="2940"/>
        <item h="1" m="1" x="2100"/>
        <item h="1" m="1" x="3087"/>
        <item h="1" m="1" x="868"/>
        <item h="1" m="1" x="954"/>
        <item h="1" m="1" x="3022"/>
        <item h="1" m="1" x="276"/>
        <item h="1" m="1" x="1320"/>
        <item h="1" m="1" x="1416"/>
        <item h="1" m="1" x="2521"/>
        <item h="1" m="1" x="2607"/>
        <item h="1" m="1" x="793"/>
        <item h="1" m="1" x="1902"/>
        <item h="1" m="1" x="3899"/>
        <item h="1" m="1" x="2165"/>
        <item h="1" m="1" x="2252"/>
        <item h="1" m="1" x="2362"/>
        <item h="1" m="1" x="1429"/>
        <item h="1" m="1" x="3395"/>
        <item h="1" m="1" x="2908"/>
        <item h="1" m="1" x="1097"/>
        <item h="1" m="1" x="3151"/>
        <item h="1" m="1" x="389"/>
        <item h="1" m="1" x="1450"/>
        <item h="1" m="1" x="1281"/>
        <item h="1" m="1" x="516"/>
        <item h="1" m="1" x="1573"/>
        <item h="1" m="1" x="2810"/>
        <item h="1" m="1" x="1978"/>
        <item h="1" m="1" x="1006"/>
        <item h="1" m="1" x="1104"/>
        <item h="1" m="1" x="3070"/>
        <item h="1" m="1" x="3160"/>
        <item h="1" m="1" x="1403"/>
        <item h="1" m="1" x="771"/>
        <item h="1" m="1" x="1911"/>
        <item h="1" m="1" x="2955"/>
        <item h="1" m="1" x="191"/>
        <item h="1" m="1" x="1339"/>
        <item h="1" m="1" x="2449"/>
        <item h="1" m="1" x="2543"/>
        <item h="1" m="1" x="648"/>
        <item h="1" m="1" x="732"/>
        <item h="1" m="1" x="2820"/>
        <item h="1" m="1" x="3875"/>
        <item h="1" m="1" x="2745"/>
        <item h="1" m="1" x="2835"/>
        <item h="1" m="1" x="3273"/>
        <item h="1" m="1" x="2175"/>
        <item h="1" m="1" x="2258"/>
        <item h="1" m="1" x="3553"/>
        <item h="1" m="1" x="3717"/>
        <item h="1" m="1" x="937"/>
        <item h="1" m="1" x="2074"/>
        <item h="1" m="1" x="3068"/>
        <item h="1" m="1" x="2221"/>
        <item h="1" m="1" x="1401"/>
        <item h="1" m="1" x="1487"/>
        <item h="1" m="1" x="2591"/>
        <item h="1" m="1" x="1973"/>
        <item h="1" m="1" x="1004"/>
        <item h="1" m="1" x="2985"/>
        <item h="1" m="1" x="3066"/>
        <item h="1" m="1" x="2218"/>
        <item h="1" m="1" x="420"/>
        <item h="1" m="1" x="519"/>
        <item h="1" m="1" x="3460"/>
        <item h="1" m="1" x="1936"/>
        <item h="1" m="1" x="2823"/>
        <item h="1" m="1" x="3877"/>
        <item h="1" m="1" x="1110"/>
        <item h="1" m="1" x="1198"/>
        <item h="1" m="1" x="3277"/>
        <item h="1" m="1" x="2421"/>
        <item h="1" m="1" x="2511"/>
        <item h="1" m="1" x="147"/>
        <item h="1" m="1" x="1193"/>
        <item h="1" m="1" x="2306"/>
        <item h="1" m="1" x="3354"/>
        <item h="1" m="1" x="3452"/>
        <item h="1" m="1" x="3550"/>
        <item h="1" m="1" x="3648"/>
        <item h="1" m="1" x="3738"/>
        <item h="1" m="1" x="2635"/>
        <item h="1" m="1" x="823"/>
        <item h="1" m="1" x="1933"/>
        <item h="1" m="1" x="104"/>
        <item h="1" m="1" x="205"/>
        <item h="1" m="1" x="1252"/>
        <item h="1" m="1" x="484"/>
        <item h="1" m="1" x="2467"/>
        <item h="1" m="1" x="2349"/>
        <item h="1" m="1" x="3369"/>
        <item h="1" m="1" x="1593"/>
        <item h="1" m="1" x="2688"/>
        <item h="1" m="1" x="1920"/>
        <item h="1" m="1" x="2030"/>
        <item h="1" m="1" x="3034"/>
        <item h="1" m="1" x="2186"/>
        <item h="1" m="1" x="567"/>
        <item h="1" m="1" x="2568"/>
        <item h="1" m="1" x="2656"/>
        <item h="1" m="1" x="761"/>
        <item h="1" m="1" x="2732"/>
        <item h="1" m="1" x="2233"/>
        <item h="1" m="1" x="2315"/>
        <item h="1" m="1" x="2398"/>
        <item h="1" m="1" x="1153"/>
        <item h="1" m="1" x="2284"/>
        <item h="1" m="1" x="3310"/>
        <item h="1" m="1" x="2453"/>
        <item h="1" m="1" x="1524"/>
        <item h="1" m="1" x="3498"/>
        <item h="1" m="1" x="3601"/>
        <item h="1" m="1" x="2809"/>
        <item h="1" m="1" x="235"/>
        <item h="1" m="1" x="1291"/>
        <item h="1" m="1" x="2392"/>
        <item h="1" m="1" x="3426"/>
        <item h="1" m="1" x="3531"/>
        <item h="1" m="1" x="3626"/>
        <item h="1" m="1" x="3788"/>
        <item h="1" m="1" x="1003"/>
        <item h="1" m="1" x="816"/>
        <item h="1" m="1" x="3864"/>
        <item h="1" m="1" x="1002"/>
        <item h="1" m="1" x="1100"/>
        <item h="1" m="1" x="3062"/>
        <item h="1" m="1" x="319"/>
        <item h="1" m="1" x="398"/>
        <item h="1" m="1" x="597"/>
        <item h="1" m="1" x="1248"/>
        <item h="1" m="1" x="1335"/>
        <item h="1" m="1" x="1546"/>
        <item h="1" m="1" x="661"/>
        <item h="1" m="1" x="3614"/>
        <item h="1" m="1" x="3701"/>
        <item h="1" m="1" x="994"/>
        <item h="1" m="1" x="3075"/>
        <item h="1" m="1" x="2758"/>
        <item h="1" m="1" x="881"/>
        <item h="1" m="1" x="3819"/>
        <item h="1" m="1" x="1041"/>
        <item h="1" m="1" x="3017"/>
        <item h="1" m="1" x="2531"/>
        <item h="1" m="1" x="2535"/>
        <item h="1" m="1" x="1617"/>
        <item h="1" m="1" x="2127"/>
        <item h="1" m="1" x="2201"/>
        <item h="1" m="1" x="2295"/>
        <item h="1" m="1" x="1353"/>
        <item h="1" m="1" x="1446"/>
        <item h="1" m="1" x="559"/>
        <item h="1" m="1" x="2666"/>
        <item h="1" m="1" x="2735"/>
        <item h="1" m="1" x="638"/>
        <item h="1" m="1" x="3580"/>
        <item h="1" m="1" x="3676"/>
        <item h="1" m="1" x="3759"/>
        <item h="1" m="1" x="3836"/>
        <item h="1" m="1" x="2128"/>
        <item h="1" m="1" x="2202"/>
        <item h="1" m="1" x="2296"/>
        <item h="1" m="1" x="1963"/>
        <item h="1" m="1" x="2980"/>
        <item h="1" m="1" x="131"/>
        <item h="1" m="1" x="1190"/>
        <item h="1" m="1" x="1276"/>
        <item h="1" m="1" x="397"/>
        <item h="1" m="1" x="2500"/>
        <item h="1" m="1" x="2586"/>
        <item h="1" m="1" x="3749"/>
        <item h="1" m="1" x="3752"/>
        <item h="1" m="1" x="580"/>
        <item h="1" m="1" x="1465"/>
        <item h="1" m="1" x="589"/>
        <item h="1" m="1" x="3871"/>
        <item h="1" m="1" x="139"/>
        <item h="1" m="1" x="227"/>
        <item h="1" m="1" x="2214"/>
        <item h="1" m="1" x="3161"/>
        <item h="1" m="1" x="3547"/>
        <item h="1" m="1" x="778"/>
        <item h="1" m="1" x="3735"/>
        <item h="1" m="1" x="609"/>
        <item h="1" m="1" x="699"/>
        <item h="1" m="1" x="527"/>
        <item h="1" m="1" x="1599"/>
        <item h="1" m="1" x="1692"/>
        <item h="1" m="1" x="794"/>
        <item h="1" m="1" x="3842"/>
        <item h="1" m="1" x="1327"/>
        <item h="1" m="1" x="3799"/>
        <item h="1" m="1" x="2922"/>
        <item h="1" m="1" x="1013"/>
        <item h="1" m="1" x="2997"/>
        <item h="1" m="1" x="1122"/>
        <item h="1" m="1" x="3466"/>
        <item h="1" m="1" x="2519"/>
        <item h="1" m="1" x="2184"/>
        <item h="1" m="1" x="3379"/>
        <item h="1" m="1" x="595"/>
        <item h="1" m="1" x="1470"/>
        <item h="1" m="1" x="603"/>
        <item h="1" m="1" x="3384"/>
        <item h="1" m="1" x="608"/>
        <item h="1" m="1" x="1395"/>
        <item h="1" m="1" x="3278"/>
        <item h="1" m="1" x="691"/>
        <item h="1" m="1" x="967"/>
        <item h="1" m="1" x="2871"/>
        <item h="1" m="1" x="1158"/>
        <item h="1" m="1" x="287"/>
        <item h="1" m="1" x="654"/>
        <item h="1" m="1" x="2796"/>
        <item h="1" m="1" x="2901"/>
        <item h="1" m="1" x="123"/>
        <item h="1" m="1" x="3057"/>
        <item h="1" m="1" x="1296"/>
        <item h="1" m="1" x="407"/>
        <item h="1" m="1" x="1479"/>
        <item h="1" m="1" x="594"/>
        <item h="1" m="1" x="2647"/>
        <item h="1" m="1" x="3907"/>
        <item h="1" m="1" x="3024"/>
        <item h="1" m="1" x="3029"/>
        <item h="1" m="1" x="435"/>
        <item h="1" m="1" x="2636"/>
        <item h="1" m="1" x="2035"/>
        <item h="1" m="1" x="2042"/>
        <item h="1" m="1" x="152"/>
        <item h="1" m="1" x="1115"/>
        <item h="1" m="1" x="323"/>
        <item h="1" m="1" x="569"/>
        <item h="1" m="1" x="2829"/>
        <item h="1" m="1" x="2838"/>
        <item h="1" m="1" x="3811"/>
        <item h="1" m="1" x="3170"/>
        <item h="1" m="1" x="2693"/>
        <item h="1" m="1" x="2544"/>
        <item h="1" m="1" x="1946"/>
        <item h="1" m="1" x="1354"/>
        <item h="1" m="1" x="1476"/>
        <item h="1" m="1" x="2493"/>
        <item h="1" m="1" x="1868"/>
        <item h="1" m="1" x="2826"/>
        <item h="1" m="1" x="2539"/>
        <item h="1" m="1" x="1945"/>
        <item h="1" m="1" x="921"/>
        <item h="1" m="1" x="2199"/>
        <item h="1" m="1" x="2919"/>
        <item h="1" m="1" x="3276"/>
        <item h="1" m="1" x="1670"/>
        <item h="1" m="1" x="2679"/>
        <item h="1" m="1" x="952"/>
        <item h="1" m="1" x="2932"/>
        <item h="1" m="1" x="3173"/>
        <item h="1" m="1" x="3559"/>
        <item h="1" m="1" x="706"/>
        <item h="1" m="1" x="710"/>
        <item h="1" m="1" x="3898"/>
        <item h="1" m="1" x="1043"/>
        <item h="1" m="1" x="2163"/>
        <item h="1" m="1" x="366"/>
        <item h="1" m="1" x="1337"/>
        <item h="1" m="1" x="1702"/>
        <item h="1" m="1" x="3677"/>
        <item h="1" m="1" x="915"/>
        <item h="1" m="1" x="1956"/>
        <item h="1" m="1" x="2287"/>
        <item h="1" m="1" x="1908"/>
        <item h="1" m="1" x="2043"/>
        <item h="1" m="1" x="1081"/>
        <item h="1" m="1" x="3308"/>
        <item h="1" m="1" x="3313"/>
        <item h="1" m="1" x="810"/>
        <item h="1" m="1" x="2711"/>
        <item h="1" m="1" x="100"/>
        <item h="1" m="1" x="623"/>
        <item h="1" m="1" x="3813"/>
        <item h="1" m="1" x="2946"/>
        <item h="1" m="1" x="1052"/>
        <item h="1" m="1" x="1058"/>
        <item h="1" m="1" x="1242"/>
        <item h="1" m="1" x="3593"/>
        <item h="1" m="1" x="1725"/>
        <item h="1" m="1" x="566"/>
        <item h="1" m="1" x="1551"/>
        <item h="1" m="1" x="2572"/>
        <item h="1" m="1" x="2925"/>
        <item h="1" m="1" x="478"/>
        <item h="1" m="1" x="3608"/>
        <item h="1" m="1" x="750"/>
        <item h="1" m="1" x="2726"/>
        <item h="1" m="1" x="3635"/>
        <item h="1" m="1" x="2387"/>
        <item h="1" m="1" x="492"/>
        <item h="1" m="1" x="3427"/>
        <item h="1" m="1" x="3808"/>
        <item h="1" m="1" x="2759"/>
        <item h="1" m="1" x="3083"/>
        <item h="1" m="1" x="1211"/>
        <item h="1" m="1" x="2354"/>
        <item h="1" m="1" x="1426"/>
        <item h="1" m="1" x="3383"/>
        <item h="1" m="1" x="2767"/>
        <item h="1" m="1" x="894"/>
        <item h="1" m="1" x="2044"/>
        <item h="1" m="1" x="114"/>
        <item h="1" m="1" x="3314"/>
        <item h="1" m="1" x="2378"/>
        <item h="1" m="1" x="3334"/>
        <item h="1" m="1" x="1459"/>
        <item h="1" m="1" x="833"/>
        <item h="1" m="1" x="2832"/>
        <item h="1" m="1" x="2150"/>
        <item h="1" m="1" x="1121"/>
        <item h="1" m="1" x="497"/>
        <item h="1" m="1" x="964"/>
        <item h="1" m="1" x="3826"/>
        <item h="1" m="1" x="105"/>
        <item h="1" m="1" x="3307"/>
        <item h="1" m="1" x="465"/>
        <item h="1" m="1" x="3776"/>
        <item h="1" m="1" x="2900"/>
        <item h="1" m="1" x="1964"/>
        <item h="1" m="1" x="895"/>
        <item h="1" m="1" x="3760"/>
        <item h="1" m="1" x="1919"/>
        <item h="1" m="1" x="1237"/>
        <item h="1" m="1" x="1355"/>
        <item h="1" m="1" x="737"/>
        <item h="1" m="1" x="1730"/>
        <item h="1" m="1" x="828"/>
        <item h="1" m="1" x="903"/>
        <item h="1" m="1" x="2880"/>
        <item h="1" m="1" x="2034"/>
        <item h="1" m="1" x="2456"/>
        <item h="1" m="1" x="1534"/>
        <item h="1" m="1" x="657"/>
        <item h="1" m="1" x="2639"/>
        <item h="1" m="1" x="747"/>
        <item h="1" m="1" x="924"/>
        <item h="1" m="1" x="2903"/>
        <item h="1" m="1" x="1267"/>
        <item h="1" m="1" x="3232"/>
        <item h="1" m="1" x="2487"/>
        <item h="1" m="1" x="3437"/>
        <item h="1" m="1" x="2585"/>
        <item h="1" m="1" x="1668"/>
        <item h="1" m="1" x="355"/>
        <item h="1" m="1" x="1442"/>
        <item h="1" m="1" x="1542"/>
        <item h="1" m="1" x="3508"/>
        <item h="1" m="1" x="3352"/>
        <item h="1" m="1" x="512"/>
        <item h="1" m="1" x="3644"/>
        <item h="1" m="1" x="2079"/>
        <item h="1" m="1" x="1770"/>
        <item h="1" m="1" x="3729"/>
        <item h="1" m="1" x="2833"/>
        <item h="1" m="1" x="951"/>
        <item h="1" m="1" x="3172"/>
        <item h="1" m="1" x="1681"/>
        <item h="1" m="1" x="705"/>
        <item h="1" m="1" x="2692"/>
        <item h="1" m="1" x="2032"/>
        <item h="1" m="1" x="3499"/>
        <item h="1" m="1" x="1637"/>
        <item h="1" m="1" x="3513"/>
        <item h="1" m="1" x="1943"/>
        <item h="1" m="1" x="1011"/>
        <item h="1" m="1" x="400"/>
        <item h="1" m="1" x="2388"/>
        <item h="1" m="1" x="2159"/>
        <item h="1" m="1" x="1302"/>
        <item h="1" m="1" x="413"/>
        <item h="1" m="1" x="769"/>
        <item h="1" m="1" x="857"/>
        <item h="1" m="1" x="3800"/>
        <item h="1" m="1" x="3010"/>
        <item h="1" m="1" x="3467"/>
        <item h="1" m="1" x="824"/>
        <item h="1" m="1" x="1448"/>
        <item h="1" m="1" x="485"/>
        <item h="1" m="1" x="867"/>
        <item h="1" m="1" x="1589"/>
        <item h="1" m="1" x="2858"/>
        <item h="1" m="1" x="3381"/>
        <item h="1" m="1" x="1061"/>
        <item h="1" m="1" x="203"/>
        <item h="1" m="1" x="1536"/>
        <item h="1" m="1" x="2721"/>
        <item h="1" m="1" x="1105"/>
        <item h="1" m="1" x="949"/>
        <item h="1" m="1" x="2845"/>
        <item h="1" m="1" x="3082"/>
        <item h="1" m="1" x="1498"/>
        <item h="1" m="1" x="233"/>
        <item h="1" m="1" x="3168"/>
        <item h="1" m="1" x="1386"/>
        <item h="1" m="1" x="1497"/>
        <item h="1" m="1" x="624"/>
        <item h="1" m="1" x="3569"/>
        <item h="1" m="1" x="3895"/>
        <item h="1" m="1" x="180"/>
        <item h="1" m="1" x="1664"/>
        <item h="1" m="1" x="770"/>
        <item h="1" m="1" x="850"/>
        <item h="1" m="1" x="1357"/>
        <item h="1" m="1" x="3329"/>
        <item h="1" m="1" x="2824"/>
        <item h="1" m="1" x="1275"/>
        <item h="1" m="1" x="3239"/>
        <item h="1" m="1" x="1270"/>
        <item h="1" m="1" x="3041"/>
        <item h="1" m="1" x="1106"/>
        <item h="1" m="1" x="3335"/>
        <item h="1" m="1" x="2569"/>
        <item h="1" m="1" x="675"/>
        <item h="1" m="1" x="2926"/>
        <item h="1" m="1" x="240"/>
        <item h="1" m="1" x="2827"/>
        <item h="1" m="1" x="1986"/>
        <item h="1" m="1" x="181"/>
        <item h="1" m="1" x="1147"/>
        <item h="1" m="1" x="3098"/>
        <item h="1" m="1" x="3461"/>
        <item h="1" m="1" x="3470"/>
        <item h="1" m="1" x="729"/>
        <item h="1" m="1" x="2105"/>
        <item h="1" m="1" x="1406"/>
        <item h="1" m="1" x="635"/>
        <item h="1" m="1" x="644"/>
        <item h="1" m="1" x="2624"/>
        <item h="1" m="1" x="3591"/>
        <item h="1" m="1" x="2877"/>
        <item h="1" m="1" x="378"/>
        <item h="1" m="1" x="1478"/>
        <item h="1" m="1" x="617"/>
        <item h="1" m="1" x="1855"/>
        <item h="1" m="1" x="1958"/>
        <item h="1" m="1" x="998"/>
        <item h="1" m="1" x="1093"/>
        <item h="1" m="1" x="3080"/>
        <item h="1" m="1" x="412"/>
        <item h="1" m="1" x="3630"/>
        <item h="1" m="1" x="2736"/>
        <item h="1" m="1" x="115"/>
        <item h="1" m="1" x="2060"/>
        <item h="1" m="1" x="3077"/>
        <item h="1" m="1" x="2239"/>
        <item h="1" m="1" x="2577"/>
        <item h="1" m="1" x="2580"/>
        <item h="1" m="1" x="685"/>
        <item h="1" m="1" x="2097"/>
        <item h="1" m="1" x="2878"/>
        <item h="1" m="1" x="1069"/>
        <item h="1" m="1" x="3386"/>
        <item h="1" m="1" x="1644"/>
        <item h="1" m="1" x="1084"/>
        <item h="1" m="1" x="1289"/>
        <item h="1" m="1" x="501"/>
        <item h="1" m="1" x="132"/>
        <item h="1" m="1" x="3163"/>
        <item h="1" m="1" x="3283"/>
        <item h="1" m="1" x="1675"/>
        <item h="1" m="1" x="3646"/>
        <item h="1" m="1" x="3657"/>
        <item h="1" m="1" x="1155"/>
        <item h="1" m="1" x="281"/>
        <item h="1" m="1" x="1240"/>
        <item x="2"/>
        <item x="18"/>
        <item x="20"/>
        <item x="23"/>
        <item x="25"/>
        <item x="28"/>
        <item x="29"/>
        <item x="30"/>
        <item x="32"/>
        <item x="35"/>
        <item x="37"/>
        <item x="38"/>
        <item x="43"/>
        <item x="47"/>
        <item x="55"/>
        <item x="60"/>
        <item x="67"/>
        <item x="78"/>
        <item h="1" m="1" x="633"/>
        <item h="1" m="1" x="1614"/>
        <item h="1" m="1" x="2012"/>
        <item h="1" m="1" x="2957"/>
        <item h="1" m="1" x="1342"/>
        <item x="94"/>
        <item h="1" m="1" x="3221"/>
        <item h="1" m="1" x="1528"/>
        <item h="1" m="1" x="1541"/>
        <item h="1" m="1" x="2422"/>
        <item h="1" m="1" x="1419"/>
        <item h="1" m="1" x="3373"/>
        <item h="1" m="1" x="2763"/>
        <item h="1" m="1" x="1924"/>
        <item h="1" m="1" x="3845"/>
        <item h="1" m="1" x="2272"/>
        <item h="1" m="1" x="1250"/>
        <item h="1" m="1" x="1798"/>
        <item h="1" m="1" x="1042"/>
        <item h="1" m="1" x="3191"/>
        <item h="1" m="1" x="2701"/>
        <item h="1" m="1" x="812"/>
        <item h="1" m="1" x="2779"/>
        <item h="1" m="1" x="2288"/>
        <item h="1" m="1" x="1350"/>
        <item h="1" m="1" x="2169"/>
        <item h="1" m="1" x="2299"/>
        <item h="1" m="1" x="391"/>
        <item h="1" m="1" x="741"/>
        <item h="1" m="1" x="1867"/>
        <item h="1" m="1" x="2825"/>
        <item h="1" m="1" x="940"/>
        <item h="1" m="1" x="1285"/>
        <item h="1" m="1" x="3746"/>
        <item h="1" m="1" x="3088"/>
        <item h="1" m="1" x="1145"/>
        <item h="1" m="1" x="271"/>
        <item h="1" m="1" x="3194"/>
        <item h="1" m="1" x="3670"/>
        <item h="1" m="1" x="2770"/>
        <item h="1" m="1" x="2114"/>
        <item h="1" m="1" x="2913"/>
        <item h="1" m="1" x="2664"/>
        <item h="1" m="1" x="2236"/>
        <item h="1" m="1" x="331"/>
        <item h="1" m="1" x="3258"/>
        <item h="1" m="1" x="1397"/>
        <item h="1" m="1" x="1790"/>
        <item h="1" m="1" x="885"/>
        <item h="1" m="1" x="1204"/>
        <item h="1" m="1" x="3176"/>
        <item h="1" m="1" x="3259"/>
        <item h="1" m="1" x="1398"/>
        <item h="1" m="1" x="1791"/>
        <item h="1" m="1" x="886"/>
        <item h="1" m="1" x="3824"/>
        <item h="1" m="1" x="2014"/>
        <item h="1" m="1" x="3120"/>
        <item h="1" m="1" x="539"/>
        <item h="1" m="1" x="2640"/>
        <item h="1" m="1" x="2722"/>
        <item h="1" m="1" x="3049"/>
        <item h="1" m="1" x="210"/>
        <item h="1" m="1" x="2468"/>
        <item h="1" m="1" x="3423"/>
        <item h="1" m="1" x="2971"/>
        <item h="1" m="1" x="3476"/>
        <item h="1" m="1" x="1605"/>
        <item h="1" m="1" x="715"/>
        <item h="1" m="1" x="1839"/>
        <item h="1" m="1" x="3772"/>
        <item h="1" m="1" x="3126"/>
        <item h="1" m="1" x="1254"/>
        <item h="1" m="1" x="2289"/>
        <item h="1" m="1" x="607"/>
        <item h="1" m="1" x="2598"/>
        <item h="1" m="1" x="1686"/>
        <item h="1" m="1" x="3661"/>
        <item h="1" m="1" x="2764"/>
        <item h="1" m="1" x="1862"/>
        <item h="1" m="1" x="1125"/>
        <item h="1" m="1" x="500"/>
        <item h="1" m="1" x="383"/>
        <item h="1" m="1" x="2377"/>
        <item h="1" m="1" x="2462"/>
        <item h="1" m="1" x="564"/>
        <item h="1" m="1" x="304"/>
        <item h="1" m="1" x="2651"/>
        <item h="1" m="1" x="3529"/>
        <item h="1" m="1" x="1968"/>
        <item h="1" m="1" x="3380"/>
        <item h="1" m="1" x="3305"/>
        <item h="1" m="1" x="2788"/>
        <item h="1" m="1" x="1944"/>
        <item h="1" m="1" x="1954"/>
        <item h="1" m="1" x="1962"/>
        <item h="1" m="1" x="1347"/>
        <item h="1" m="1" x="3315"/>
        <item h="1" m="1" x="2740"/>
        <item h="1" m="1" x="865"/>
        <item h="1" m="1" x="2836"/>
        <item h="1" m="1" x="955"/>
        <item h="1" m="1" x="2936"/>
        <item h="1" m="1" x="1157"/>
        <item h="1" m="1" x="2427"/>
        <item h="1" m="1" x="529"/>
        <item h="1" m="1" x="160"/>
        <item h="1" m="1" x="604"/>
        <item h="1" m="1" x="3552"/>
        <item h="1" m="1" x="2683"/>
        <item h="1" m="1" x="785"/>
        <item h="1" m="1" x="2756"/>
        <item h="1" m="1" x="2855"/>
        <item h="1" m="1" x="96"/>
        <item h="1" m="1" x="363"/>
        <item h="1" m="1" x="2610"/>
        <item h="1" m="1" x="742"/>
        <item h="1" m="1" x="3849"/>
        <item h="1" m="1" x="299"/>
        <item h="1" m="1" x="305"/>
        <item h="1" m="1" x="3246"/>
        <item h="1" m="1" x="1650"/>
        <item h="1" m="1" x="2389"/>
        <item h="1" m="1" x="2478"/>
        <item h="1" m="1" x="2573"/>
        <item h="1" m="1" x="1655"/>
        <item h="1" m="1" x="763"/>
        <item h="1" m="1" x="2734"/>
        <item h="1" m="1" x="1996"/>
        <item h="1" m="1" x="1032"/>
        <item h="1" m="1" x="1367"/>
        <item h="1" m="1" x="486"/>
        <item h="1" m="1" x="2471"/>
        <item h="1" m="1" x="3549"/>
        <item h="1" m="1" x="1674"/>
        <item h="1" m="1" x="2083"/>
        <item h="1" m="1" x="161"/>
        <item h="1" m="1" x="1123"/>
        <item h="1" m="1" x="488"/>
        <item h="1" m="1" x="2588"/>
        <item h="1" m="1" x="1672"/>
        <item h="1" m="1" x="2993"/>
        <item h="1" m="1" x="159"/>
        <item h="1" m="1" x="2092"/>
        <item h="1" m="1" x="1491"/>
        <item h="1" m="1" x="2515"/>
        <item h="1" m="1" x="2576"/>
        <item h="1" m="1" x="3536"/>
        <item h="1" m="1" x="1661"/>
        <item h="1" m="1" x="133"/>
        <item h="1" m="1" x="2986"/>
        <item h="1" m="1" x="3341"/>
        <item h="1" m="1" x="3453"/>
        <item h="1" m="1" x="1579"/>
        <item h="1" m="1" x="3663"/>
        <item h="1" m="1" x="1925"/>
        <item h="1" m="1" x="3846"/>
        <item h="1" m="1" x="2039"/>
        <item h="1" m="1" x="112"/>
        <item h="1" m="1" x="3303"/>
        <item h="1" m="1" x="565"/>
        <item h="1" m="1" x="570"/>
        <item h="1" m="1" x="3261"/>
        <item h="1" m="1" x="1663"/>
        <item h="1" m="1" x="795"/>
        <item h="1" m="1" x="2101"/>
        <item h="1" m="1" x="3016"/>
        <item h="1" m="1" x="189"/>
        <item h="1" m="1" x="3390"/>
        <item h="1" m="1" x="3757"/>
        <item h="1" m="1" x="2891"/>
        <item h="1" m="1" x="1462"/>
        <item h="1" m="1" x="3424"/>
        <item h="1" m="1" x="1557"/>
        <item h="1" m="1" x="3533"/>
        <item h="1" m="1" x="2909"/>
        <item h="1" m="1" x="1027"/>
        <item h="1" m="1" x="3253"/>
        <item h="1" m="1" x="1895"/>
        <item h="1" m="1" x="250"/>
        <item h="1" m="1" x="334"/>
        <item h="1" m="1" x="1308"/>
        <item h="1" m="1" x="686"/>
        <item h="1" m="1" x="796"/>
        <item h="1" m="1" x="2768"/>
        <item h="1" m="1" x="1146"/>
        <item h="1" m="1" x="3396"/>
        <item h="1" m="1" x="625"/>
        <item m="1" x="3584"/>
        <item h="1" m="1" x="631"/>
        <item h="1" m="1" x="3742"/>
        <item h="1" m="1" x="1612"/>
        <item h="1" m="1" x="3585"/>
        <item h="1" m="1" x="2704"/>
        <item h="1" m="1" x="1824"/>
        <item h="1" m="1" x="1256"/>
        <item h="1" m="1" x="2292"/>
        <item h="1" m="1" x="554"/>
        <item h="1" m="1" x="3764"/>
        <item h="1" m="1" x="2879"/>
        <item h="1" m="1" x="2371"/>
        <item h="1" m="1" x="3321"/>
        <item h="1" m="1" x="1445"/>
        <item h="1" m="1" x="167"/>
        <item h="1" m="1" x="3563"/>
        <item h="1" m="1" x="318"/>
        <item h="1" m="1" x="2546"/>
        <item h="1" m="1" x="1229"/>
        <item h="1" m="1" x="3680"/>
        <item h="1" m="1" x="264"/>
        <item h="1" m="1" x="3195"/>
        <item h="1" m="1" x="2357"/>
        <item h="1" m="1" x="2870"/>
        <item h="1" m="1" x="1774"/>
        <item h="1" m="1" x="3318"/>
        <item h="1" m="1" x="869"/>
        <item h="1" m="1" x="2738"/>
        <item h="1" m="1" x="1279"/>
        <item h="1" m="1" x="2365"/>
        <item h="1" m="1" x="1196"/>
        <item h="1" m="1" x="2818"/>
        <item h="1" m="1" x="2485"/>
        <item h="1" m="1" x="149"/>
        <item h="1" m="1" x="2374"/>
        <item h="1" m="1" x="3892"/>
        <item h="1" m="1" x="884"/>
        <item h="1" m="1" x="2447"/>
        <item h="1" m="1" x="3810"/>
        <item h="1" m="1" x="3107"/>
        <item h="1" m="1" x="2379"/>
        <item h="1" m="1" x="377"/>
        <item h="1" m="1" x="3727"/>
        <item h="1" m="1" x="454"/>
        <item h="1" m="1" x="3252"/>
        <item h="1" m="1" x="2859"/>
        <item h="1" m="1" x="2390"/>
        <item h="1" m="1" x="2632"/>
        <item h="1" m="1" x="735"/>
        <item h="1" m="1" x="1665"/>
        <item h="1" m="1" x="3771"/>
        <item h="1" m="1" x="2400"/>
        <item h="1" m="1" x="3212"/>
        <item h="1" m="1" x="3091"/>
        <item h="1" m="1" x="1380"/>
        <item h="1" m="1" x="3685"/>
        <item h="1" m="1" x="3208"/>
        <item h="1" m="1" x="2416"/>
        <item h="1" m="1" x="3071"/>
        <item h="1" m="1" x="109"/>
        <item h="1" m="1" x="3544"/>
        <item h="1" m="1" x="1284"/>
        <item h="1" m="1" x="2424"/>
        <item h="1" m="1" x="2983"/>
        <item h="1" m="1" x="1384"/>
        <item h="1" m="1" x="1705"/>
        <item h="1" m="1" x="2437"/>
        <item h="1" m="1" x="641"/>
        <item h="1" m="1" x="3838"/>
        <item h="1" m="1" x="2148"/>
        <item h="1" m="1" x="2347"/>
        <item h="1" m="1" x="3478"/>
        <item h="1" m="1" x="556"/>
        <item h="1" m="1" x="2155"/>
        <item h="1" m="1" x="1928"/>
        <item h="1" m="1" x="3652"/>
        <item h="1" m="1" x="1689"/>
        <item h="1" m="1" x="3790"/>
        <item h="1" m="1" x="1199"/>
        <item h="1" m="1" x="2358"/>
        <item h="1" m="1" x="3147"/>
        <item h="1" m="1" x="2508"/>
        <item h="1" m="1" x="1511"/>
        <item h="1" m="1" x="2366"/>
        <item h="1" m="1" x="1474"/>
        <item h="1" m="1" x="762"/>
        <item h="1" m="1" x="3602"/>
        <item h="1" m="1" x="3789"/>
        <item h="1" m="1" x="3143"/>
        <item h="1" m="1" x="836"/>
        <item h="1" m="1" x="1077"/>
        <item h="1" m="1" x="1255"/>
        <item h="1" m="1" x="634"/>
        <item h="1" m="1" x="1737"/>
        <item h="1" m="1" x="2884"/>
        <item h="1" m="1" x="3059"/>
        <item h="1" m="1" x="1421"/>
        <item h="1" m="1" x="1937"/>
        <item h="1" m="1" x="3055"/>
        <item h="1" m="1" x="1018"/>
        <item h="1" m="1" x="481"/>
        <item h="1" m="1" x="2375"/>
        <item h="1" m="1" x="682"/>
        <item h="1" m="1" x="3081"/>
        <item h="1" m="1" x="388"/>
        <item h="1" m="1" x="2381"/>
        <item h="1" m="1" x="1387"/>
        <item h="1" m="1" x="3435"/>
        <item h="1" m="1" x="2439"/>
        <item h="1" m="1" x="2933"/>
        <item h="1" m="1" x="2646"/>
        <item h="1" m="1" x="2350"/>
        <item h="1" m="1" x="2181"/>
        <item h="1" m="1" x="820"/>
        <item h="1" m="1" x="718"/>
        <item h="1" m="1" x="2241"/>
        <item h="1" m="1" x="3843"/>
        <item h="1" m="1" x="3690"/>
        <item h="1" m="1" x="2816"/>
        <item h="1" m="1" x="3795"/>
        <item h="1" m="1" x="403"/>
        <item h="1" m="1" x="2612"/>
        <item h="1" m="1" x="2948"/>
        <item h="1" m="1" x="2104"/>
        <item h="1" m="1" x="188"/>
        <item h="1" m="1" x="3130"/>
        <item h="1" m="1" x="2538"/>
        <item h="1" m="1" x="647"/>
        <item h="1" m="1" x="1627"/>
        <item h="1" m="1" x="1427"/>
        <item h="1" m="1" x="3510"/>
        <item h="1" m="1" x="1646"/>
        <item h="1" m="1" x="987"/>
        <item h="1" m="1" x="3859"/>
        <item h="1" m="1" x="1373"/>
        <item h="1" m="1" x="1379"/>
        <item h="1" m="1" x="2396"/>
        <item h="1" m="1" x="2682"/>
        <item h="1" m="1" x="1016"/>
        <item h="1" m="1" x="193"/>
        <item h="1" m="1" x="3365"/>
        <item h="1" m="1" x="526"/>
        <item h="1" m="1" x="1502"/>
        <item h="1" m="1" x="2528"/>
        <item h="1" m="1" x="978"/>
        <item h="1" m="1" x="447"/>
        <item h="1" m="1" x="3391"/>
        <item h="1" m="1" x="2541"/>
        <item h="1" m="1" x="2625"/>
        <item h="1" m="1" x="3592"/>
        <item h="1" m="1" x="3102"/>
        <item h="1" m="1" x="1236"/>
        <item h="1" m="1" x="2264"/>
        <item h="1" m="1" x="2087"/>
        <item h="1" m="1" x="274"/>
        <item h="1" m="1" x="3196"/>
        <item h="1" m="1" x="3293"/>
        <item h="1" m="1" x="2689"/>
        <item h="1" m="1" x="1828"/>
        <item h="1" m="1" x="2784"/>
        <item h="1" m="1" x="1073"/>
        <item h="1" m="1" x="1226"/>
        <item h="1" m="1" x="459"/>
        <item h="1" m="1" x="813"/>
        <item h="1" m="1" x="2026"/>
        <item h="1" m="1" x="3054"/>
        <item h="1" m="1" x="3247"/>
        <item h="1" m="1" x="3428"/>
        <item h="1" m="1" x="1806"/>
        <item h="1" m="1" x="3809"/>
        <item h="1" m="1" x="1228"/>
        <item h="1" m="1" x="1493"/>
        <item h="1" m="1" x="3370"/>
        <item h="1" m="1" x="3662"/>
        <item h="1" m="1" x="2118"/>
        <item h="1" m="1" x="2967"/>
        <item h="1" m="1" x="2276"/>
        <item h="1" m="1" x="2483"/>
        <item h="1" m="1" x="2093"/>
        <item h="1" m="1" x="2323"/>
        <item h="1" m="1" x="3439"/>
        <item h="1" m="1" x="1507"/>
        <item h="1" m="1" x="2004"/>
        <item h="1" m="1" x="2173"/>
        <item h="1" m="1" x="2177"/>
        <item h="1" m="1" x="2426"/>
        <item h="1" m="1" x="3751"/>
        <item h="1" m="1" x="3556"/>
        <item h="1" m="1" x="783"/>
        <item h="1" m="1" x="1886"/>
        <item h="1" m="1" x="1995"/>
        <item h="1" m="1" x="3001"/>
        <item h="1" m="1" x="254"/>
        <item h="1" m="1" x="3201"/>
        <item h="1" m="1" x="2081"/>
        <item h="1" m="1" x="2151"/>
        <item h="1" m="1" x="237"/>
        <item h="1" m="1" x="1472"/>
        <item h="1" m="1" x="2488"/>
        <item h="1" m="1" x="3623"/>
        <item h="1" m="1" x="764"/>
        <item h="1" m="1" x="858"/>
        <item h="1" m="1" x="1512"/>
        <item h="1" m="1" x="1616"/>
        <item h="1" m="1" x="3587"/>
        <item h="1" m="1" x="1719"/>
        <item h="1" m="1" x="194"/>
        <item h="1" m="1" x="3030"/>
        <item h="1" m="1" x="436"/>
        <item h="1" m="1" x="440"/>
        <item h="1" m="1" x="3554"/>
        <item h="1" m="1" x="2428"/>
        <item h="1" m="1" x="1594"/>
        <item h="1" m="1" x="3660"/>
        <item h="1" m="1" x="1894"/>
        <item h="1" m="1" x="2945"/>
        <item h="1" m="1" x="3009"/>
        <item h="1" m="1" x="2862"/>
        <item h="1" m="1" x="1651"/>
        <item h="1" m="1" x="3710"/>
        <item h="1" m="1" x="3713"/>
        <item h="1" m="1" x="934"/>
        <item h="1" m="1" x="2067"/>
        <item h="1" m="1" x="3060"/>
        <item h="1" m="1" x="1305"/>
        <item h="1" m="1" x="2407"/>
        <item h="1" m="1" x="1489"/>
        <item h="1" m="1" x="696"/>
        <item h="1" m="1" x="1909"/>
        <item h="1" m="1" x="1712"/>
        <item h="1" m="1" x="2774"/>
        <item h="1" m="1" x="3837"/>
        <item h="1" m="1" x="1059"/>
        <item h="1" m="1" x="1160"/>
        <item h="1" m="1" x="2737"/>
        <item h="1" m="1" x="3801"/>
        <item h="1" m="1" x="3011"/>
        <item h="1" m="1" x="2167"/>
        <item h="1" m="1" x="2253"/>
        <item h="1" m="1" x="3282"/>
        <item h="1" m="1" x="523"/>
        <item h="1" m="1" x="1584"/>
        <item h="1" m="1" x="2003"/>
        <item h="1" m="1" x="185"/>
        <item h="1" m="1" x="267"/>
        <item h="1" m="1" x="2341"/>
        <item h="1" m="1" x="521"/>
        <item h="1" m="1" x="350"/>
        <item h="1" m="1" x="1414"/>
        <item h="1" m="1" x="3586"/>
        <item h="1" m="1" x="768"/>
        <item h="1" m="1" x="856"/>
        <item h="1" m="1" x="3548"/>
        <item h="1" m="1" x="340"/>
        <item h="1" m="1" x="3020"/>
        <item h="1" m="1" x="3103"/>
        <item h="1" m="1" x="3197"/>
        <item h="1" m="1" x="2699"/>
        <item h="1" m="1" x="1768"/>
        <item h="1" m="1" x="863"/>
        <item h="1" m="1" x="694"/>
        <item h="1" m="1" x="3097"/>
        <item h="1" m="1" x="275"/>
        <item h="1" m="1" x="2348"/>
        <item h="1" m="1" x="430"/>
        <item h="1" m="1" x="3494"/>
        <item h="1" m="1" x="3575"/>
        <item h="1" m="1" x="2469"/>
        <item h="1" m="1" x="1778"/>
        <item h="1" m="1" x="2019"/>
        <item h="1" m="1" x="3023"/>
        <item h="1" m="1" x="3110"/>
        <item h="1" m="1" x="3198"/>
        <item h="1" m="1" x="3292"/>
        <item h="1" m="1" x="3372"/>
        <item h="1" m="1" x="3594"/>
        <item h="1" m="1" x="2987"/>
        <item h="1" m="1" x="336"/>
        <item h="1" m="1" x="1396"/>
        <item h="1" m="1" x="3444"/>
        <item h="1" m="1" x="689"/>
        <item h="1" m="1" x="3360"/>
        <item h="1" m="1" x="1580"/>
        <item h="1" m="1" x="698"/>
        <item h="1" m="1" x="295"/>
        <item h="1" m="1" x="1338"/>
        <item h="1" m="1" x="1433"/>
        <item h="1" m="1" x="1261"/>
        <item h="1" m="1" x="2372"/>
        <item h="1" m="1" x="1851"/>
        <item h="1" m="1" x="3782"/>
        <item h="1" m="1" x="1965"/>
        <item h="1" m="1" x="473"/>
        <item h="1" m="1" x="676"/>
        <item h="1" m="1" x="1753"/>
        <item h="1" m="1" x="3791"/>
        <item h="1" m="1" x="3872"/>
        <item h="1" m="1" x="140"/>
        <item h="1" m="1" x="1107"/>
        <item h="1" m="1" x="3181"/>
        <item h="1" m="1" x="290"/>
        <item h="1" m="1" x="3322"/>
        <item h="1" m="1" x="3406"/>
        <item h="1" m="1" x="3507"/>
        <item h="1" m="1" x="2642"/>
        <item h="1" m="1" x="1738"/>
        <item h="1" m="1" x="1850"/>
        <item h="1" m="1" x="986"/>
        <item h="1" m="1" x="3440"/>
        <item h="1" m="1" x="684"/>
        <item h="1" m="1" x="3641"/>
        <item h="1" m="1" x="3726"/>
        <item h="1" m="1" x="942"/>
        <item h="1" m="1" x="1142"/>
        <item h="1" m="1" x="1223"/>
        <item h="1" m="1" x="2344"/>
        <item h="1" m="1" x="1722"/>
        <item h="1" m="1" x="819"/>
        <item h="1" m="1" x="3037"/>
        <item h="1" m="1" x="291"/>
        <item h="1" m="1" x="1358"/>
        <item h="1" m="1" x="2461"/>
        <item h="1" m="1" x="2560"/>
        <item h="1" m="1" x="2644"/>
        <item h="1" m="1" x="405"/>
        <item h="1" m="1" x="1475"/>
        <item h="1" m="1" x="1682"/>
        <item h="1" m="1" x="2754"/>
        <item h="1" m="1" x="2850"/>
        <item h="1" m="1" x="2941"/>
        <item h="1" m="1" x="3005"/>
        <item h="1" m="1" x="3089"/>
        <item h="1" m="1" x="3560"/>
        <item h="1" m="1" x="1781"/>
        <item h="1" m="1" x="1890"/>
        <item h="1" m="1" x="959"/>
        <item h="1" m="1" x="3006"/>
        <item h="1" m="1" x="3090"/>
        <item h="1" m="1" x="2356"/>
        <item h="1" m="1" x="2436"/>
        <item h="1" m="1" x="148"/>
        <item h="1" m="1" x="337"/>
        <item h="1" m="1" x="3268"/>
        <item h="1" m="1" x="3355"/>
        <item h="1" m="1" x="3455"/>
        <item h="1" m="1" x="1581"/>
        <item h="1" m="1" x="3557"/>
        <item h="1" m="1" x="2108"/>
        <item h="1" m="1" x="3527"/>
        <item h="1" m="1" x="3624"/>
        <item h="1" m="1" x="1864"/>
        <item h="1" m="1" x="2911"/>
        <item h="1" m="1" x="136"/>
        <item h="1" m="1" x="1103"/>
        <item h="1" m="1" x="3179"/>
        <item h="1" m="1" x="3269"/>
        <item h="1" m="1" x="3588"/>
        <item h="1" m="1" x="3400"/>
        <item h="1" m="1" x="655"/>
        <item h="1" m="1" x="1727"/>
        <item h="1" m="1" x="1838"/>
        <item h="1" m="1" x="910"/>
        <item h="1" m="1" x="3233"/>
        <item h="1" m="1" x="3328"/>
        <item h="1" m="1" x="3822"/>
        <item h="1" m="1" x="3902"/>
        <item h="1" m="1" x="3122"/>
        <item h="1" m="1" x="2278"/>
        <item h="1" m="1" x="3300"/>
        <item h="1" m="1" x="3394"/>
        <item h="1" m="1" x="2545"/>
        <item h="1" m="1" x="1744"/>
        <item h="1" m="1" x="2077"/>
        <item h="1" m="1" x="2248"/>
        <item h="1" m="1" x="2336"/>
        <item h="1" m="1" x="3357"/>
        <item h="1" m="1" x="3457"/>
        <item h="1" m="1" x="693"/>
        <item h="1" m="1" x="898"/>
        <item h="1" m="1" x="973"/>
        <item h="1" m="1" x="1570"/>
        <item h="1" m="1" x="3640"/>
        <item h="1" m="1" x="3724"/>
        <item h="1" m="1" x="941"/>
        <item h="1" m="1" x="1139"/>
        <item h="1" m="1" x="1222"/>
        <item h="1" m="1" x="3192"/>
        <item h="1" m="1" x="3287"/>
        <item h="1" m="1" x="1392"/>
        <item h="1" m="1" x="510"/>
        <item h="1" m="1" x="599"/>
        <item h="1" m="1" x="1667"/>
        <item h="1" m="1" x="3725"/>
        <item h="1" m="1" x="3802"/>
        <item h="1" m="1" x="182"/>
        <item h="1" m="1" x="1316"/>
        <item h="1" m="1" x="2548"/>
        <item h="1" m="1" x="3597"/>
        <item h="1" m="1" x="2460"/>
        <item h="1" m="1" x="3505"/>
        <item h="1" m="1" x="744"/>
        <item h="1" m="1" x="829"/>
        <item h="1" m="1" x="913"/>
        <item h="1" m="1" x="1076"/>
        <item h="1" m="1" x="3121"/>
        <item h="1" m="1" x="1331"/>
        <item h="1" m="1" x="2443"/>
        <item h="1" m="1" x="640"/>
        <item h="1" m="1" x="1704"/>
        <item h="1" m="1" x="1813"/>
        <item h="1" m="1" x="3854"/>
        <item h="1" m="1" x="1083"/>
        <item h="1" m="1" x="2190"/>
        <item h="1" m="1" x="3216"/>
        <item h="1" m="1" x="457"/>
        <item h="1" m="1" x="547"/>
        <item h="1" m="1" x="3225"/>
        <item h="1" m="1" x="3320"/>
        <item h="1" m="1" x="902"/>
        <item h="1" m="1" x="3596"/>
        <item h="1" m="1" x="538"/>
        <item h="1" m="1" x="1611"/>
        <item h="1" m="1" x="2698"/>
        <item h="1" m="1" x="2771"/>
        <item h="1" m="1" x="2972"/>
        <item h="1" m="1" x="3053"/>
        <item h="1" m="1" x="3136"/>
        <item h="1" m="1" x="374"/>
        <item h="1" m="1" x="106"/>
        <item h="1" m="1" x="1505"/>
        <item h="1" m="1" x="632"/>
        <item h="1" m="1" x="3577"/>
        <item h="1" m="1" x="725"/>
        <item h="1" m="1" x="2705"/>
        <item h="1" m="1" x="1950"/>
        <item h="1" m="1" x="3860"/>
        <item h="1" m="1" x="1666"/>
        <item h="1" m="1" x="1771"/>
        <item h="1" m="1" x="1875"/>
        <item h="1" m="1" x="2076"/>
        <item h="1" m="1" x="2149"/>
        <item h="1" m="1" x="2225"/>
        <item h="1" m="1" x="2312"/>
        <item h="1" m="1" x="1382"/>
        <item h="1" m="1" x="1876"/>
        <item h="1" m="1" x="2103"/>
        <item h="1" m="1" x="265"/>
        <item h="1" m="1" x="2956"/>
        <item h="1" m="1" x="3025"/>
        <item h="1" m="1" x="3112"/>
        <item h="1" m="1" x="615"/>
        <item h="1" m="1" x="3682"/>
        <item h="1" m="1" x="163"/>
        <item h="1" m="1" x="242"/>
        <item h="1" m="1" x="329"/>
        <item h="1" m="1" x="410"/>
        <item h="1" m="1" x="3472"/>
        <item h="1" m="1" x="2606"/>
        <item h="1" m="1" x="2694"/>
        <item h="1" m="1" x="2695"/>
        <item h="1" m="1" x="3850"/>
        <item h="1" m="1" x="3064"/>
        <item h="1" m="1" x="321"/>
        <item h="1" m="1" x="1370"/>
        <item h="1" m="1" x="490"/>
        <item h="1" m="1" x="2479"/>
        <item h="1" m="1" x="2574"/>
        <item h="1" m="1" x="1776"/>
        <item h="1" m="1" x="2215"/>
        <item h="1" m="1" x="2481"/>
        <item h="1" m="1" x="2995"/>
        <item h="1" m="1" x="1884"/>
        <item h="1" m="1" x="2934"/>
        <item h="1" m="1" x="3111"/>
        <item h="1" m="1" x="352"/>
        <item h="1" m="1" x="1417"/>
        <item h="1" m="1" x="3473"/>
        <item h="1" m="1" x="3565"/>
        <item h="1" m="1" x="1888"/>
        <item h="1" m="1" x="248"/>
        <item h="1" m="1" x="332"/>
        <item h="1" m="1" x="1393"/>
        <item h="1" m="1" x="1216"/>
        <item h="1" m="1" x="2337"/>
        <item h="1" m="1" x="3443"/>
        <item h="1" m="1" x="688"/>
        <item h="1" m="1" x="119"/>
        <item h="1" m="1" x="1182"/>
        <item h="1" m="1" x="1523"/>
        <item h="1" m="1" x="384"/>
        <item h="1" m="1" x="474"/>
        <item h="1" m="1" x="558"/>
        <item h="1" m="1" x="1001"/>
        <item h="1" m="1" x="1098"/>
        <item h="1" m="1" x="1932"/>
        <item h="1" m="1" x="2887"/>
        <item h="1" m="1" x="1079"/>
        <item h="1" m="1" x="209"/>
        <item h="1" m="1" x="399"/>
        <item h="1" m="1" x="489"/>
        <item h="1" m="1" x="3421"/>
        <item h="1" m="1" x="3524"/>
        <item h="1" m="1" x="2183"/>
        <item h="1" m="1" x="3474"/>
        <item h="1" m="1" x="3568"/>
        <item h="1" m="1" x="2440"/>
        <item h="1" m="1" x="2637"/>
        <item h="1" m="1" x="2720"/>
        <item h="1" m="1" x="2789"/>
        <item h="1" m="1" x="2889"/>
        <item h="1" m="1" x="1801"/>
        <item h="1" m="1" x="1906"/>
        <item h="1" m="1" x="728"/>
        <item h="1" m="1" x="1817"/>
        <item h="1" m="1" x="2873"/>
        <item h="1" m="1" x="2960"/>
        <item h="1" m="1" x="277"/>
        <item h="1" m="1" x="1321"/>
        <item h="1" m="1" x="2890"/>
        <item h="1" m="1" x="3131"/>
        <item h="1" m="1" x="2976"/>
        <item h="1" m="1" x="2472"/>
        <item h="1" m="1" x="579"/>
        <item h="1" m="1" x="3532"/>
        <item h="1" m="1" x="3627"/>
        <item h="1" m="1" x="2848"/>
        <item h="1" m="1" x="3863"/>
        <item h="1" m="1" x="2062"/>
        <item h="1" m="1" x="1272"/>
        <item h="1" m="1" x="1363"/>
        <item h="1" m="1" x="483"/>
        <item h="1" m="1" x="3538"/>
        <item h="1" m="1" x="2671"/>
        <item h="1" m="1" x="859"/>
        <item h="1" m="1" x="3636"/>
        <item h="1" m="1" x="860"/>
        <item h="1" m="1" x="692"/>
        <item h="1" m="1" x="2746"/>
        <item h="1" m="1" x="3807"/>
        <item h="1" m="1" x="1017"/>
        <item h="1" m="1" x="1227"/>
        <item h="1" m="1" x="3285"/>
        <item h="1" m="1" x="702"/>
        <item h="1" m="1" x="1785"/>
        <item h="1" m="1" x="2931"/>
        <item h="1" m="1" x="170"/>
        <item h="1" m="1" x="1209"/>
        <item h="1" m="1" x="1304"/>
        <item h="1" m="1" x="3265"/>
        <item h="1" m="1" x="2412"/>
        <item h="1" m="1" x="417"/>
        <item h="1" m="1" x="270"/>
        <item h="1" m="1" x="448"/>
        <item h="1" m="1" x="541"/>
        <item h="1" m="1" x="2617"/>
        <item h="1" m="1" x="3675"/>
        <item h="1" m="1" x="899"/>
        <item h="1" m="1" x="2958"/>
        <item h="1" m="1" x="201"/>
        <item h="1" m="1" x="2269"/>
        <item h="1" m="1" x="444"/>
        <item h="1" m="1" x="296"/>
        <item h="1" m="1" x="1340"/>
        <item h="1" m="1" x="1547"/>
        <item h="1" m="1" x="2645"/>
        <item h="1" m="1" x="831"/>
        <item h="1" m="1" x="1278"/>
        <item h="1" m="1" x="3336"/>
        <item h="1" m="1" x="3540"/>
        <item h="1" m="1" x="1767"/>
        <item h="1" m="1" x="1873"/>
        <item h="1" m="1" x="1988"/>
        <item h="1" m="1" x="1014"/>
        <item h="1" m="1" x="2152"/>
        <item h="1" m="1" x="873"/>
        <item h="1" m="1" x="2939"/>
        <item h="1" m="1" x="3896"/>
        <item h="1" m="1" x="1135"/>
        <item h="1" m="1" x="2249"/>
        <item h="1" m="1" x="2338"/>
        <item h="1" m="1" x="1508"/>
        <item h="1" m="1" x="3484"/>
        <item h="1" m="1" x="2420"/>
        <item h="1" m="1" x="2510"/>
        <item h="1" m="1" x="1586"/>
        <item h="1" m="1" x="1684"/>
        <item h="1" m="1" x="2755"/>
        <item h="1" m="1" x="2025"/>
        <item h="1" m="1" x="2115"/>
        <item h="1" m="1" x="3115"/>
        <item h="1" m="1" x="875"/>
        <item h="1" m="1" x="1034"/>
        <item h="1" m="1" x="1394"/>
        <item h="1" m="1" x="1217"/>
        <item h="1" m="1" x="2339"/>
        <item h="1" m="1" x="2532"/>
        <item h="1" m="1" x="2613"/>
        <item h="1" m="1" x="3671"/>
        <item h="1" m="1" x="231"/>
        <item h="1" m="1" x="3243"/>
        <item h="1" m="1" x="598"/>
        <item h="1" m="1" x="1402"/>
        <item h="1" m="1" x="2505"/>
        <item h="1" m="1" x="3462"/>
        <item h="1" m="1" x="947"/>
        <item h="1" m="1" x="3653"/>
        <item h="1" m="1" x="2009"/>
        <item h="1" m="1" x="1048"/>
        <item h="1" m="1" x="190"/>
        <item h="1" m="1" x="346"/>
        <item h="1" m="1" x="2346"/>
        <item h="1" m="1" x="3366"/>
        <item h="1" m="1" x="2516"/>
        <item h="1" m="1" x="788"/>
        <item h="1" m="1" x="3418"/>
        <item h="1" m="1" x="671"/>
        <item h="1" m="1" x="758"/>
        <item h="1" m="1" x="840"/>
        <item h="1" m="1" x="3139"/>
        <item h="1" m="1" x="3144"/>
        <item h="1" m="1" x="1530"/>
        <item h="1" m="1" x="480"/>
        <item h="1" m="1" x="1266"/>
        <item h="1" m="1" x="2629"/>
        <item h="1" m="1" x="1636"/>
        <item h="1" m="1" x="2717"/>
        <item h="1" m="1" x="1977"/>
        <item h="1" m="1" x="137"/>
        <item h="1" m="1" x="225"/>
        <item h="1" m="1" x="320"/>
        <item h="1" m="1" x="2675"/>
        <item h="1" m="1" x="3730"/>
        <item h="1" m="1" x="946"/>
        <item h="1" m="1" x="2088"/>
        <item h="1" m="1" x="2178"/>
        <item h="1" m="1" x="1231"/>
        <item h="1" m="1" x="616"/>
        <item h="1" m="1" x="704"/>
        <item h="1" m="1" x="145"/>
        <item h="1" m="1" x="229"/>
        <item h="1" m="1" x="1282"/>
        <item h="1" m="1" x="1482"/>
        <item h="1" m="1" x="1574"/>
        <item h="1" m="1" x="424"/>
        <item h="1" m="1" x="524"/>
        <item h="1" m="1" x="614"/>
        <item h="1" m="1" x="1345"/>
        <item h="1" m="1" x="2452"/>
        <item h="1" m="1" x="1264"/>
        <item h="1" m="1" x="1628"/>
        <item h="1" m="1" x="1723"/>
        <item h="1" m="1" x="1921"/>
        <item h="1" m="1" x="2031"/>
        <item h="1" m="1" x="3035"/>
        <item h="1" m="1" x="2227"/>
        <item h="1" m="1" x="2492"/>
        <item h="1" m="1" x="179"/>
        <item h="1" m="1" x="261"/>
        <item h="1" m="1" x="1310"/>
        <item h="1" m="1" x="3356"/>
        <item h="1" m="1" x="3456"/>
        <item h="1" m="1" x="1700"/>
        <item h="1" m="1" x="805"/>
        <item h="1" m="1" x="1915"/>
        <item h="1" m="1" x="3579"/>
        <item h="1" m="1" x="3673"/>
        <item h="1" m="1" x="1148"/>
        <item h="1" m="1" x="3831"/>
        <item h="1" m="1" x="376"/>
        <item h="1" m="1" x="467"/>
        <item h="1" m="1" x="1529"/>
        <item h="1" m="1" x="1632"/>
        <item h="1" m="1" x="2747"/>
        <item h="1" m="1" x="2839"/>
        <item h="1" m="1" x="1019"/>
        <item h="1" m="1" x="1119"/>
        <item h="1" m="1" x="2237"/>
        <item h="1" m="1" x="852"/>
        <item h="1" m="1" x="936"/>
        <item h="1" m="1" x="174"/>
        <item h="1" m="1" x="2520"/>
        <item h="1" m="1" x="711"/>
        <item h="1" m="1" x="1799"/>
        <item h="1" m="1" x="1241"/>
        <item h="1" m="1" x="101"/>
        <item h="1" m="1" x="1170"/>
        <item h="1" m="1" x="2277"/>
        <item h="1" m="1" x="2364"/>
        <item h="1" m="1" x="3014"/>
        <item h="1" m="1" x="266"/>
        <item h="1" m="1" x="347"/>
        <item h="1" m="1" x="426"/>
        <item h="1" m="1" x="2537"/>
        <item h="1" m="1" x="1620"/>
        <item h="1" m="1" x="1716"/>
        <item h="1" m="1" x="2777"/>
        <item h="1" m="1" x="760"/>
        <item h="1" m="1" x="1859"/>
        <item h="1" m="1" x="3867"/>
        <item h="1" m="1" x="1094"/>
        <item h="1" m="1" x="1206"/>
        <item h="1" m="1" x="2324"/>
        <item h="1" m="1" x="1400"/>
        <item h="1" m="1" x="3642"/>
        <item h="1" m="1" x="1466"/>
        <item h="1" m="1" x="576"/>
        <item h="1" m="1" x="925"/>
        <item h="1" m="1" x="999"/>
        <item h="1" m="1" x="129"/>
        <item h="1" m="1" x="3171"/>
        <item h="1" m="1" x="406"/>
        <item h="1" m="1" x="3351"/>
        <item h="1" m="1" x="2648"/>
        <item h="1" m="1" x="1845"/>
        <item h="1" m="1" x="2895"/>
        <item h="1" m="1" x="1087"/>
        <item h="1" m="1" x="3138"/>
        <item h="1" m="1" x="218"/>
        <item h="1" m="1" x="380"/>
        <item h="1" m="1" x="1441"/>
        <item h="1" m="1" x="294"/>
        <item h="1" m="1" x="3215"/>
        <item h="1" m="1" x="456"/>
        <item h="1" m="1" x="1518"/>
        <item h="1" m="1" x="3522"/>
        <item h="1" m="1" x="3621"/>
        <item h="1" m="1" x="1749"/>
        <item h="1" m="1" x="845"/>
        <item h="1" m="1" x="257"/>
        <item h="1" m="1" x="3186"/>
        <item h="1" m="1" x="419"/>
        <item h="1" m="1" x="272"/>
        <item h="1" m="1" x="348"/>
        <item h="1" m="1" x="1411"/>
        <item h="1" m="1" x="1619"/>
        <item h="1" m="1" x="3678"/>
        <item h="1" m="1" x="2242"/>
        <item h="1" m="1" x="3257"/>
        <item h="1" m="1" x="511"/>
        <item h="1" m="1" x="3189"/>
        <item h="1" m="1" x="423"/>
        <item h="1" m="1" x="3796"/>
        <item h="1" m="1" x="3878"/>
        <item h="1" m="1" x="2992"/>
        <item h="1" m="1" x="2819"/>
        <item h="1" m="1" x="3002"/>
        <item h="1" m="1" x="255"/>
        <item h="1" m="1" x="1307"/>
        <item h="1" m="1" x="2411"/>
        <item h="1" m="1" x="2502"/>
        <item h="1" m="1" x="2590"/>
        <item h="1" m="1" x="1804"/>
        <item h="1" m="1" x="1754"/>
        <item h="1" m="1" x="849"/>
        <item h="1" m="1" x="935"/>
        <item h="1" m="1" x="2098"/>
        <item h="1" m="1" x="2161"/>
        <item h="1" m="1" x="262"/>
        <item h="1" m="1" x="3190"/>
        <item h="1" m="1" x="2589"/>
        <item h="1" m="1" x="2536"/>
        <item h="1" m="1" x="2367"/>
        <item h="1" m="1" x="3489"/>
        <item h="1" m="1" x="1708"/>
        <item h="1" m="1" x="1818"/>
        <item h="1" m="1" x="1917"/>
        <item h="1" m="1" x="2028"/>
        <item h="1" m="1" x="2117"/>
        <item h="1" m="1" x="3409"/>
        <item h="1" m="1" x="1550"/>
        <item h="1" m="1" x="2674"/>
        <item h="1" m="1" x="151"/>
        <item h="1" m="1" x="2085"/>
        <item h="1" m="1" x="164"/>
        <item h="1" m="1" x="3422"/>
        <item h="1" m="1" x="577"/>
        <item h="1" m="1" x="1759"/>
        <item h="1" m="1" x="3794"/>
        <item h="1" m="1" x="2916"/>
        <item h="1" m="1" x="3152"/>
        <item h="1" m="1" x="390"/>
        <item h="1" m="1" x="1452"/>
        <item h="1" m="1" x="3412"/>
        <item h="1" m="1" x="662"/>
        <item h="1" m="1" x="1883"/>
        <item h="1" m="1" x="3888"/>
        <item h="1" m="1" x="1208"/>
        <item h="1" m="1" x="358"/>
        <item h="1" m="1" x="442"/>
        <item h="1" m="1" x="1795"/>
        <item h="1" m="1" x="639"/>
        <item h="1" m="1" x="1066"/>
        <item h="1" m="1" x="791"/>
        <item h="1" m="1" x="1898"/>
        <item h="1" m="1" x="1064"/>
        <item h="1" m="1" x="2185"/>
        <item h="1" m="1" x="2271"/>
        <item h="1" m="1" x="2360"/>
        <item h="1" m="1" x="2446"/>
        <item h="1" m="1" x="1515"/>
        <item h="1" m="1" x="837"/>
        <item h="1" m="1" x="1959"/>
        <item h="1" m="1" x="2904"/>
        <item h="1" m="1" x="2981"/>
        <item h="1" m="1" x="2238"/>
        <item h="1" m="1" x="2321"/>
        <item h="1" m="1" x="2402"/>
        <item h="1" m="1" x="3438"/>
        <item h="1" m="1" x="2923"/>
        <item h="1" m="1" x="2084"/>
        <item h="1" m="1" x="2153"/>
        <item h="1" m="1" x="2234"/>
        <item h="1" m="1" x="2596"/>
        <item h="1" m="1" x="1683"/>
        <item h="1" m="1" x="3658"/>
        <item h="1" m="1" x="1788"/>
        <item h="1" m="1" x="613"/>
        <item h="1" m="1" x="431"/>
        <item h="1" m="1" x="3371"/>
        <item h="1" m="1" x="3477"/>
        <item h="1" m="1" x="3572"/>
        <item h="1" m="1" x="3668"/>
        <item h="1" m="1" x="3844"/>
        <item h="1" m="1" x="1071"/>
        <item h="1" m="1" x="889"/>
        <item h="1" m="1" x="2013"/>
        <item h="1" m="1" x="1050"/>
        <item h="1" m="1" x="1154"/>
        <item h="1" m="1" x="1235"/>
        <item h="1" m="1" x="3311"/>
        <item h="1" m="1" x="468"/>
        <item h="1" m="1" x="2457"/>
        <item h="1" m="1" x="3169"/>
        <item h="1" m="1" x="404"/>
        <item h="1" m="1" x="1582"/>
        <item h="1" m="1" x="1413"/>
        <item h="1" m="1" x="3471"/>
        <item h="1" m="1" x="3562"/>
        <item h="1" m="1" x="789"/>
        <item h="1" m="1" x="880"/>
        <item h="1" m="1" x="286"/>
        <item h="1" m="1" x="2501"/>
        <item h="1" m="1" x="2431"/>
        <item h="1" m="1" x="2527"/>
        <item h="1" m="1" x="3571"/>
        <item h="1" m="1" x="3387"/>
        <item h="1" m="1" x="3605"/>
        <item h="1" m="1" x="3697"/>
        <item h="1" m="1" x="911"/>
        <item h="1" m="1" x="2048"/>
        <item h="1" m="1" x="2687"/>
        <item h="1" m="1" x="2762"/>
        <item h="1" m="1" x="1900"/>
        <item h="1" m="1" x="2002"/>
        <item h="1" m="1" x="3012"/>
        <item h="1" m="1" x="2171"/>
        <item h="1" m="1" x="1333"/>
        <item h="1" m="1" x="453"/>
        <item h="1" m="1" x="730"/>
        <item h="1" m="1" x="1825"/>
        <item h="1" m="1" x="991"/>
        <item h="1" m="1" x="2130"/>
        <item h="1" m="1" x="3141"/>
        <item h="1" m="1" x="3226"/>
        <item h="1" m="1" x="472"/>
        <item h="1" m="1" x="1540"/>
        <item h="1" m="1" x="1613"/>
        <item h="1" m="1" x="1706"/>
        <item h="1" m="1" x="1815"/>
        <item h="1" m="1" x="649"/>
        <item h="1" m="1" x="1086"/>
        <item h="1" m="1" x="214"/>
        <item h="1" m="1" x="3142"/>
        <item h="1" m="1" x="2298"/>
        <item h="1" m="1" x="2435"/>
        <item h="1" m="1" x="1633"/>
        <item h="1" m="1" x="1728"/>
        <item h="1" m="1" x="3609"/>
        <item h="1" m="1" x="2724"/>
        <item h="1" m="1" x="2126"/>
        <item h="1" m="1" x="2217"/>
        <item h="1" m="1" x="3415"/>
        <item h="1" m="1" x="1568"/>
        <item h="1" m="1" x="1786"/>
        <item h="1" m="1" x="878"/>
        <item h="1" m="1" x="962"/>
        <item h="1" m="1" x="1038"/>
        <item h="1" m="1" x="184"/>
        <item h="1" m="1" x="3096"/>
        <item h="1" m="1" x="1336"/>
        <item h="1" m="1" x="2875"/>
        <item h="1" m="1" x="2129"/>
        <item h="1" m="1" x="3140"/>
        <item h="1" m="1" x="2063"/>
        <item h="1" m="1" x="222"/>
        <item h="1" m="1" x="3404"/>
        <item h="1" m="1" x="562"/>
        <item h="1" m="1" x="3629"/>
        <item h="1" m="1" x="2643"/>
        <item h="1" m="1" x="830"/>
        <item h="1" m="1" x="3523"/>
        <item h="1" m="1" x="756"/>
        <item h="1" m="1" x="3804"/>
        <item h="1" m="1" x="326"/>
        <item h="1" m="1" x="3249"/>
        <item h="1" m="1" x="3345"/>
        <item h="1" m="1" x="3832"/>
        <item h="1" m="1" x="3137"/>
        <item h="1" m="1" x="1263"/>
        <item h="1" m="1" x="382"/>
        <item h="1" m="1" x="2376"/>
        <item h="1" m="1" x="2803"/>
        <item h="1" m="1" x="2906"/>
        <item h="1" m="1" x="2065"/>
        <item h="1" m="1" x="2095"/>
        <item h="1" m="1" x="3084"/>
        <item h="1" m="1" x="339"/>
        <item h="1" m="1" x="415"/>
        <item h="1" m="1" x="3094"/>
        <item h="1" m="1" x="3573"/>
        <item h="1" m="1" x="3669"/>
        <item h="1" m="1" x="3753"/>
        <item h="1" m="1" x="1085"/>
        <item h="1" m="1" x="2475"/>
        <item h="1" m="1" x="2571"/>
        <item h="1" m="1" x="2659"/>
        <item h="1" m="1" x="2730"/>
        <item h="1" m="1" x="2927"/>
        <item h="1" m="1" x="1023"/>
        <item h="1" m="1" x="1127"/>
        <item h="1" m="1" x="2342"/>
        <item h="1" m="1" x="522"/>
        <item h="1" m="1" x="610"/>
        <item h="1" m="1" x="700"/>
        <item h="1" m="1" x="1780"/>
        <item h="1" m="1" x="956"/>
        <item h="1" m="1" x="1024"/>
        <item h="1" m="1" x="171"/>
        <item h="1" m="1" x="3368"/>
        <item h="1" m="1" x="3564"/>
        <item h="1" m="1" x="1826"/>
        <item h="1" m="1" x="3839"/>
        <item h="1" m="1" x="1062"/>
        <item h="1" m="1" x="1162"/>
        <item h="1" m="1" x="1246"/>
        <item h="1" m="1" x="1330"/>
        <item h="1" m="1" x="284"/>
        <item h="1" m="1" x="359"/>
        <item h="1" m="1" x="2438"/>
        <item h="1" m="1" x="656"/>
        <item h="1" m="1" x="3606"/>
        <item h="1" m="1" x="3698"/>
        <item h="1" m="1" x="2790"/>
        <item h="1" m="1" x="2892"/>
        <item h="1" m="1" x="3123"/>
        <item h="1" m="1" x="2631"/>
        <item h="1" m="1" x="1729"/>
        <item h="1" m="1" x="1840"/>
        <item h="1" m="1" x="912"/>
        <item h="1" m="1" x="2307"/>
        <item h="1" m="1" x="1372"/>
        <item h="1" m="1" x="1464"/>
        <item h="1" m="1" x="3537"/>
        <item h="1" m="1" x="3634"/>
        <item h="1" m="1" x="3720"/>
        <item h="1" m="1" x="2828"/>
        <item h="1" m="1" x="3883"/>
        <item h="1" m="1" x="2994"/>
        <item h="1" m="1" x="1224"/>
        <item h="1" m="1" x="1314"/>
        <item h="1" m="1" x="3213"/>
        <item h="1" m="1" x="455"/>
        <item h="1" m="1" x="1517"/>
        <item h="1" m="1" x="1621"/>
        <item h="1" m="1" x="731"/>
        <item h="1" m="1" x="814"/>
        <item h="1" m="1" x="3862"/>
        <item h="1" m="1" x="124"/>
        <item h="1" m="1" x="2345"/>
        <item h="1" m="1" x="3362"/>
        <item h="1" m="1" x="612"/>
        <item h="1" m="1" x="2842"/>
        <item h="1" m="1" x="2853"/>
        <item h="1" m="1" x="1057"/>
        <item h="1" m="1" x="1423"/>
        <item h="1" m="1" x="532"/>
        <item h="1" m="1" x="1558"/>
        <item h="1" m="1" x="2663"/>
        <item h="1" m="1" x="847"/>
        <item h="1" m="1" x="1092"/>
        <item h="1" m="1" x="1185"/>
        <item h="1" m="1" x="224"/>
        <item h="1" m="1" x="317"/>
        <item h="1" m="1" x="3242"/>
        <item h="1" m="1" x="981"/>
        <item h="1" m="1" x="2046"/>
        <item h="1" m="1" x="206"/>
        <item h="1" m="1" x="3411"/>
        <item h="1" m="1" x="3517"/>
        <item h="1" m="1" x="3617"/>
        <item h="1" m="1" x="3705"/>
        <item h="1" m="1" x="2798"/>
        <item h="1" m="1" x="3256"/>
        <item h="1" m="1" x="509"/>
        <item h="1" m="1" x="3566"/>
        <item h="1" m="1" x="792"/>
        <item h="1" m="1" x="3747"/>
        <item h="1" m="1" x="3823"/>
        <item h="1" m="1" x="2952"/>
        <item h="1" m="1" x="3019"/>
        <item h="1" m="1" x="3008"/>
        <item h="1" m="1" x="1140"/>
        <item h="1" m="1" x="3188"/>
        <item h="1" m="1" x="422"/>
        <item h="1" m="1" x="3481"/>
        <item h="1" m="1" x="643"/>
        <item h="1" m="1" x="727"/>
        <item h="1" m="1" x="1816"/>
        <item h="1" m="1" x="157"/>
        <item h="1" m="1" x="236"/>
        <item h="1" m="1" x="2179"/>
        <item h="1" m="1" x="1168"/>
        <item h="1" m="1" x="2444"/>
        <item h="1" m="1" x="2638"/>
        <item h="1" m="1" x="3610"/>
        <item h="1" m="1" x="752"/>
        <item h="1" m="1" x="1029"/>
        <item h="1" m="1" x="1132"/>
        <item h="1" m="1" x="1213"/>
        <item h="1" m="1" x="2332"/>
        <item h="1" m="1" x="2414"/>
        <item h="1" m="1" x="630"/>
        <item h="1" m="1" x="716"/>
        <item h="1" m="1" x="3672"/>
        <item h="1" m="1" x="1510"/>
        <item h="1" m="1" x="642"/>
        <item h="1" m="1" x="2623"/>
        <item h="1" m="1" x="3589"/>
        <item h="1" m="1" x="2712"/>
        <item h="1" m="1" x="1830"/>
        <item h="1" m="1" x="309"/>
        <item h="1" m="1" x="1352"/>
        <item h="1" m="1" x="293"/>
        <item h="1" m="1" x="2512"/>
        <item h="1" m="1" x="2240"/>
        <item h="1" m="1" x="2517"/>
        <item h="1" m="1" x="984"/>
        <item h="1" m="1" x="2124"/>
        <item h="1" m="1" x="297"/>
        <item h="1" m="1" x="2286"/>
        <item h="1" m="1" x="1460"/>
        <item h="1" m="1" x="2982"/>
        <item h="1" m="1" x="2653"/>
        <item h="1" m="1" x="1748"/>
        <item h="1" m="1" x="2731"/>
        <item h="1" m="1" x="3065"/>
        <item h="1" m="1" x="1283"/>
        <item h="1" m="1" x="3340"/>
        <item h="1" m="1" x="3545"/>
        <item h="1" m="1" x="1769"/>
        <item h="1" m="1" x="606"/>
        <item h="1" m="1" x="2680"/>
        <item h="1" m="1" x="3733"/>
        <item h="1" m="1" x="1699"/>
        <item h="1" m="1" x="1929"/>
        <item h="1" m="1" x="1341"/>
        <item h="1" m="1" x="460"/>
        <item h="1" m="1" x="2566"/>
        <item h="1" m="1" x="668"/>
        <item h="1" m="1" x="2660"/>
        <item h="1" m="1" x="1752"/>
        <item h="1" m="1" x="896"/>
        <item h="1" m="1" x="2023"/>
        <item h="1" m="1" x="2111"/>
        <item h="1" m="1" x="2180"/>
        <item h="1" m="1" x="375"/>
        <item h="1" m="1" x="1437"/>
        <item h="1" m="1" x="1527"/>
        <item h="1" m="1" x="1631"/>
        <item h="1" m="1" x="1951"/>
        <item h="1" m="1" x="759"/>
        <item h="1" m="1" x="841"/>
        <item h="1" m="1" x="2905"/>
        <item h="1" m="1" x="1120"/>
        <item h="1" m="1" x="1205"/>
        <item h="1" m="1" x="2322"/>
        <item h="1" m="1" x="3350"/>
        <item h="1" m="1" x="1907"/>
        <item h="1" m="1" x="2016"/>
        <item h="1" m="1" x="2109"/>
        <item h="1" m="1" x="1156"/>
        <item h="1" m="1" x="1315"/>
        <item h="1" m="1" x="1412"/>
        <item h="1" m="1" x="1496"/>
        <item h="1" m="1" x="621"/>
        <item h="1" m="1" x="2654"/>
        <item h="1" m="1" x="3708"/>
        <item h="1" m="1" x="3786"/>
        <item h="1" m="1" x="1000"/>
        <item h="1" m="1" x="1183"/>
        <item h="1" m="1" x="1265"/>
        <item h="1" m="1" x="385"/>
        <item h="1" m="1" x="475"/>
        <item h="1" m="1" x="3691"/>
        <item h="1" m="1" x="907"/>
        <item h="1" m="1" x="2036"/>
        <item h="1" m="1" x="1843"/>
        <item h="1" m="1" x="2893"/>
        <item h="1" m="1" x="2051"/>
        <item h="1" m="1" x="1563"/>
        <item h="1" m="1" x="1657"/>
        <item h="1" m="1" x="3413"/>
        <item h="1" m="1" x="3520"/>
        <item h="1" m="1" x="3618"/>
        <item h="1" m="1" x="839"/>
        <item h="1" m="1" x="1961"/>
        <item h="1" m="1" x="2978"/>
        <item h="1" m="1" x="1260"/>
        <item h="1" m="1" x="1349"/>
        <item h="1" m="1" x="1194"/>
        <item h="1" m="1" x="2308"/>
        <item h="1" m="1" x="3343"/>
        <item h="1" m="1" x="3546"/>
        <item h="1" m="1" x="2677"/>
        <item h="1" m="1" x="2749"/>
        <item h="1" m="1" x="1882"/>
        <item h="1" m="1" x="2930"/>
        <item h="1" m="1" x="1562"/>
        <item h="1" m="1" x="1565"/>
        <item h="1" m="1" x="2668"/>
        <item h="1" m="1" x="3718"/>
        <item h="1" m="1" x="961"/>
        <item h="1" m="1" x="1037"/>
        <item h="1" m="1" x="1138"/>
        <item h="1" m="1" x="1483"/>
        <item h="1" m="1" x="1762"/>
        <item h="1" m="1" x="2822"/>
        <item h="1" m="1" x="3876"/>
        <item h="1" m="1" x="1108"/>
        <item h="1" m="1" x="1197"/>
        <item h="1" m="1" x="2229"/>
        <item h="1" m="1" x="2418"/>
        <item h="1" m="1" x="3459"/>
        <item h="1" m="1" x="2938"/>
        <item h="1" m="1" x="3113"/>
        <item h="1" m="1" x="1323"/>
        <item h="1" m="1" x="2429"/>
        <item h="1" m="1" x="622"/>
        <item h="1" m="1" x="1691"/>
        <item h="1" m="1" x="2765"/>
        <item h="1" m="1" x="2033"/>
        <item h="1" m="1" x="918"/>
        <item h="1" m="1" x="2052"/>
        <item h="1" m="1" x="3056"/>
        <item h="1" m="1" x="1971"/>
        <item h="1" m="1" x="3078"/>
        <item h="1" m="1" x="1297"/>
        <item h="1" m="1" x="1388"/>
        <item h="1" m="1" x="2489"/>
        <item h="1" m="1" x="3332"/>
        <item h="1" m="1" x="3157"/>
        <item h="1" m="1" x="1374"/>
        <item h="1" m="1" x="1575"/>
        <item h="1" m="1" x="2676"/>
        <item h="1" m="1" x="2748"/>
        <item h="1" m="1" x="2929"/>
        <item h="1" m="1" x="2999"/>
        <item h="1" m="1" x="3707"/>
        <item h="1" m="1" x="1858"/>
        <item h="1" m="1" x="2231"/>
        <item h="1" m="1" x="3251"/>
        <item h="1" m="1" x="495"/>
        <item h="1" m="1" x="585"/>
        <item h="1" m="1" x="679"/>
        <item h="1" m="1" x="3631"/>
        <item h="1" m="1" x="102"/>
        <item h="1" m="1" x="1171"/>
        <item h="1" m="1" x="3127"/>
        <item h="1" m="1" x="2450"/>
        <item h="1" m="1" x="1741"/>
        <item h="1" m="1" x="1853"/>
        <item h="1" m="1" x="923"/>
        <item h="1" m="1" x="3865"/>
        <item h="1" m="1" x="582"/>
        <item h="1" m="1" x="2579"/>
        <item h="1" m="1" x="2669"/>
        <item h="1" m="1" x="3187"/>
        <item h="1" m="1" x="421"/>
        <item h="1" m="1" x="520"/>
        <item h="1" m="1" x="717"/>
        <item h="1" m="1" x="803"/>
        <item h="1" m="1" x="673"/>
        <item h="1" m="1" x="2728"/>
        <item h="1" m="1" x="3785"/>
        <item h="1" m="1" x="2057"/>
        <item h="1" m="1" x="215"/>
        <item h="1" m="1" x="311"/>
        <item h="1" m="1" x="3230"/>
        <item h="1" m="1" x="3326"/>
        <item h="1" m="1" x="3530"/>
        <item h="1" m="1" x="1755"/>
        <item h="1" m="1" x="3792"/>
        <item h="1" m="1" x="169"/>
        <item h="1" m="1" x="1207"/>
        <item h="1" m="1" x="1303"/>
        <item h="1" m="1" x="2403"/>
        <item h="1" m="1" x="2497"/>
        <item h="1" m="1" x="2454"/>
        <item h="1" m="1" x="555"/>
        <item h="1" m="1" x="2782"/>
        <item h="1" m="1" x="2979"/>
        <item h="1" m="1" x="1186"/>
        <item h="1" m="1" x="1271"/>
        <item h="1" m="1" x="1360"/>
        <item h="1" m="1" x="228"/>
        <item h="1" m="1" x="1819"/>
        <item h="1" m="1" x="3834"/>
        <item h="1" m="1" x="2713"/>
        <item h="1" m="1" x="3766"/>
        <item h="1" m="1" x="125"/>
        <item h="1" m="1" x="1447"/>
        <item h="1" m="1" x="219"/>
        <item h="1" m="1" x="312"/>
        <item h="1" m="1" x="1359"/>
        <item h="1" m="1" x="1535"/>
        <item h="1" m="1" x="738"/>
        <item h="1" m="1" x="1834"/>
        <item h="1" m="1" x="1640"/>
        <item h="1" m="1" x="1869"/>
        <item h="1" m="1" x="1983"/>
        <item h="1" m="1" x="2075"/>
        <item h="1" m="1" x="3069"/>
        <item h="1" m="1" x="757"/>
        <item h="1" m="1" x="3781"/>
        <item h="1" m="1" x="2055"/>
        <item h="1" m="1" x="2806"/>
        <item h="1" m="1" x="3869"/>
        <item h="1" m="1" x="244"/>
        <item h="1" m="1" x="2316"/>
        <item h="1" m="1" x="2399"/>
        <item h="1" m="1" x="301"/>
        <item h="1" m="1" x="2526"/>
        <item h="1" m="1" x="2226"/>
        <item h="1" m="1" x="1383"/>
        <item h="1" m="1" x="3429"/>
        <item h="1" m="1" x="3534"/>
        <item h="1" m="1" x="3628"/>
        <item h="1" m="1" x="1891"/>
        <item h="1" m="1" x="2942"/>
        <item h="1" m="1" x="3007"/>
        <item h="1" m="1" x="3013"/>
        <item h="1" m="1" x="1220"/>
        <item h="1" m="1" x="3279"/>
        <item h="1" m="1" x="3099"/>
        <item h="1" m="1" x="3301"/>
        <item h="1" m="1" x="545"/>
        <item h="1" m="1" x="646"/>
        <item h="1" m="1" x="2706"/>
        <item h="1" m="1" x="1203"/>
        <item h="1" m="1" x="1300"/>
        <item h="1" m="1" x="177"/>
        <item h="1" m="1" x="260"/>
        <item h="1" m="1" x="2334"/>
        <item h="1" m="1" x="1404"/>
        <item h="1" m="1" x="1607"/>
        <item h="1" m="1" x="719"/>
        <item h="1" m="1" x="3465"/>
        <item h="1" m="1" x="3558"/>
        <item h="1" m="1" x="3655"/>
        <item h="1" m="1" x="2844"/>
        <item h="1" m="1" x="3026"/>
        <item h="1" m="1" x="280"/>
        <item h="1" m="1" x="1324"/>
        <item h="1" m="1" x="3295"/>
        <item h="1" m="1" x="3398"/>
        <item h="1" m="1" x="652"/>
        <item h="1" m="1" x="1726"/>
        <item h="1" m="1" x="977"/>
        <item h="1" m="1" x="1063"/>
        <item h="1" m="1" x="1164"/>
        <item h="1" m="1" x="1247"/>
        <item h="1" m="1" x="1332"/>
        <item h="1" m="1" x="3095"/>
        <item h="1" m="1" x="2506"/>
        <item h="1" m="1" x="2594"/>
        <item h="1" m="1" x="2601"/>
        <item h="1" m="1" x="1687"/>
        <item h="1" m="1" x="1916"/>
        <item h="1" m="1" x="2027"/>
        <item h="1" m="1" x="2116"/>
        <item h="1" m="1" x="238"/>
        <item h="1" m="1" x="1298"/>
        <item h="1" m="1" x="172"/>
        <item h="1" m="1" x="2244"/>
        <item h="1" m="1" x="3264"/>
        <item h="1" m="1" x="515"/>
        <item h="1" m="1" x="3570"/>
        <item h="1" m="1" x="3667"/>
        <item h="1" m="1" x="3454"/>
        <item h="1" m="1" x="1671"/>
        <item h="1" m="1" x="775"/>
        <item h="1" m="1" x="195"/>
        <item h="1" m="1" x="279"/>
        <item h="1" m="1" x="3567"/>
        <item h="1" m="1" x="1829"/>
        <item h="1" m="1" x="1926"/>
        <item h="1" m="1" x="1698"/>
        <item h="1" m="1" x="1808"/>
        <item h="1" m="1" x="2869"/>
        <item h="1" m="1" x="972"/>
        <item h="1" m="1" x="1055"/>
        <item h="1" m="1" x="303"/>
        <item h="1" m="1" x="373"/>
        <item h="1" m="1" x="466"/>
        <item h="1" m="1" x="3694"/>
        <item h="1" m="1" x="3515"/>
        <item h="1" m="1" x="753"/>
        <item h="1" m="1" x="1852"/>
        <item h="1" m="1" x="922"/>
        <item h="1" m="1" x="2056"/>
        <item h="1" m="1" x="2230"/>
        <item h="1" m="1" x="1294"/>
        <item h="1" m="1" x="3199"/>
        <item h="1" m="1" x="3294"/>
        <item h="1" m="1" x="2434"/>
        <item h="1" m="1" x="2529"/>
        <item h="1" m="1" x="2611"/>
        <item h="1" m="1" x="1836"/>
        <item h="1" m="1" x="3118"/>
        <item h="1" m="1" x="3205"/>
        <item h="1" m="1" x="2943"/>
        <item h="1" m="1" x="173"/>
        <item h="1" m="1" x="1212"/>
        <item h="1" m="1" x="263"/>
        <item h="1" m="1" x="342"/>
        <item h="1" m="1" x="3385"/>
        <item h="1" m="1" x="3486"/>
        <item h="1" m="1" x="2622"/>
        <item h="1" m="1" x="2772"/>
        <item h="1" m="1" x="3835"/>
        <item h="1" m="1" x="211"/>
        <item h="1" m="1" x="306"/>
        <item h="1" m="1" x="2369"/>
        <item h="1" m="1" x="550"/>
        <item h="1" m="1" x="1629"/>
        <item h="1" m="1" x="1444"/>
        <item h="1" m="1" x="2010"/>
        <item h="1" m="1" x="186"/>
        <item h="1" m="1" x="1225"/>
        <item h="1" m="1" x="3299"/>
        <item h="1" m="1" x="543"/>
        <item h="1" m="1" x="645"/>
        <item h="1" m="1" x="1713"/>
        <item h="1" m="1" x="2776"/>
        <item h="1" m="1" x="914"/>
        <item h="1" m="1" x="3104"/>
        <item h="1" m="1" x="611"/>
        <item h="1" m="1" x="3290"/>
        <item h="1" m="1" x="3656"/>
        <item h="1" m="1" x="2760"/>
        <item h="1" m="1" x="2961"/>
        <item h="1" m="1" x="198"/>
        <item h="1" m="1" x="931"/>
        <item h="1" m="1" x="1124"/>
        <item h="1" m="1" x="1210"/>
        <item h="1" m="1" x="3897"/>
        <item h="1" m="1" x="1136"/>
        <item h="1" m="1" x="2250"/>
        <item h="1" m="1" x="3274"/>
        <item h="1" m="1" x="2419"/>
        <item h="1" m="1" x="2384"/>
        <item h="1" m="1" x="1739"/>
        <item h="1" m="1" x="834"/>
        <item h="1" m="1" x="2797"/>
        <item h="1" m="1" x="928"/>
        <item h="1" m="1" x="243"/>
        <item h="1" m="1" x="2491"/>
        <item h="1" m="1" x="1660"/>
        <item h="1" m="1" x="536"/>
        <item h="1" m="1" x="740"/>
        <item h="1" m="1" x="2786"/>
        <item h="1" m="1" x="980"/>
        <item h="1" m="1" x="1075"/>
        <item h="1" m="1" x="1176"/>
        <item h="1" m="1" x="1253"/>
        <item h="1" m="1" x="1455"/>
        <item h="1" m="1" x="2445"/>
        <item h="1" m="1" x="3487"/>
        <item h="1" m="1" x="3583"/>
        <item h="1" m="1" x="3679"/>
        <item h="1" m="1" x="3761"/>
        <item h="1" m="1" x="2876"/>
        <item h="1" m="1" x="2977"/>
        <item h="1" m="1" x="2135"/>
        <item h="1" m="1" x="2804"/>
        <item h="1" m="1" x="2158"/>
        <item h="1" m="1" x="2490"/>
        <item h="1" m="1" x="2581"/>
        <item h="1" m="1" x="3542"/>
        <item h="1" m="1" x="1796"/>
        <item h="1" m="1" x="888"/>
        <item h="1" m="1" x="2867"/>
        <item h="1" m="1" x="1750"/>
        <item h="1" m="1" x="2805"/>
        <item h="1" m="1" x="3868"/>
        <item h="1" m="1" x="239"/>
        <item h="1" m="1" x="619"/>
        <item h="1" m="1" x="707"/>
        <item h="1" m="1" x="3664"/>
        <item h="1" m="1" x="3841"/>
        <item h="1" m="1" x="1299"/>
        <item h="1" m="1" x="3254"/>
        <item h="1" m="1" x="508"/>
        <item h="1" m="1" x="3442"/>
        <item h="1" m="1" x="602"/>
        <item h="1" m="1" x="2001"/>
        <item h="1" m="1" x="3901"/>
        <item h="1" m="1" x="3905"/>
        <item h="1" m="1" x="2243"/>
        <item h="1" m="1" x="1787"/>
        <item h="1" m="1" x="1494"/>
        <item h="1" m="1" x="1797"/>
        <item h="1" m="1" x="879"/>
        <item h="1" m="1" x="712"/>
        <item h="1" m="1" x="1803"/>
        <item h="1" m="1" x="2864"/>
        <item h="1" m="1" x="3903"/>
        <item h="1" m="1" x="3125"/>
        <item h="1" m="1" x="3214"/>
        <item h="1" m="1" x="3304"/>
        <item h="1" m="1" x="2099"/>
        <item h="1" m="1" x="3182"/>
        <item h="1" m="1" x="3377"/>
        <item h="1" m="1" x="628"/>
        <item h="1" m="1" x="3666"/>
        <item h="1" m="1" x="887"/>
        <item h="1" m="1" x="723"/>
        <item h="1" m="1" x="806"/>
        <item h="1" m="1" x="3873"/>
        <item h="1" m="1" x="2301"/>
        <item h="1" m="1" x="513"/>
        <item h="1" m="1" x="3805"/>
        <item h="1" m="1" x="2254"/>
        <item h="1" m="1" x="351"/>
        <item h="1" m="1" x="2352"/>
        <item h="1" m="1" x="2432"/>
        <item h="1" m="1" x="273"/>
        <item h="1" m="1" x="349"/>
        <item h="1" m="1" x="3364"/>
        <item h="1" m="1" x="3468"/>
        <item h="1" m="1" x="701"/>
        <item h="1" m="1" x="530"/>
        <item h="1" m="1" x="3595"/>
        <item h="1" m="1" x="3686"/>
        <item h="1" m="1" x="2274"/>
        <item h="1" m="1" x="3298"/>
        <item h="1" m="1" x="540"/>
        <item h="1" m="1" x="3491"/>
        <item h="1" m="1" x="1709"/>
        <item h="1" m="1" x="811"/>
        <item h="1" m="1" x="2053"/>
        <item h="1" m="1" x="2133"/>
        <item h="1" m="1" x="2205"/>
        <item h="1" m="1" x="3227"/>
        <item h="1" m="1" x="1443"/>
        <item h="1" m="1" x="1656"/>
        <item h="1" m="1" x="1757"/>
        <item h="1" m="1" x="2815"/>
        <item h="1" m="1" x="2914"/>
        <item h="1" m="1" x="144"/>
        <item h="1" m="1" x="3045"/>
        <item h="1" m="1" x="2302"/>
        <item h="1" m="1" x="482"/>
        <item h="1" m="1" x="1548"/>
        <item h="1" m="1" x="663"/>
        <item h="1" m="1" x="1947"/>
        <item h="1" m="1" x="153"/>
        <item h="1" m="1" x="3072"/>
        <item h="1" m="1" x="801"/>
        <item h="1" m="1" x="893"/>
        <item h="1" m="1" x="2017"/>
        <item h="1" m="1" x="2191"/>
        <item h="1" m="1" x="1432"/>
        <item h="1" m="1" x="307"/>
        <item h="1" m="1" x="379"/>
        <item h="1" m="1" x="470"/>
        <item h="1" m="1" x="2899"/>
        <item h="1" m="1" x="116"/>
        <item h="1" m="1" x="2200"/>
        <item h="1" m="1" x="2061"/>
        <item h="1" m="1" x="2140"/>
        <item h="1" m="1" x="637"/>
        <item h="1" m="1" x="2006"/>
        <item h="1" m="1" x="807"/>
        <item h="1" m="1" x="2690"/>
        <item h="1" m="1" x="1896"/>
        <item h="1" m="1" x="3894"/>
        <item h="1" m="1" x="3085"/>
        <item h="1" m="1" x="2005"/>
        <item h="1" m="1" x="3015"/>
        <item h="1" m="1" x="365"/>
        <item h="1" m="1" x="2441"/>
        <item h="1" m="1" x="98"/>
        <item h="1" m="1" x="202"/>
        <item h="1" m="1" x="292"/>
        <item h="1" m="1" x="476"/>
        <item h="1" m="1" x="561"/>
        <item h="1" m="1" x="660"/>
        <item h="1" m="1" x="3611"/>
        <item h="1" m="1" x="3700"/>
        <item h="1" m="1" x="3028"/>
        <item h="1" m="1" x="282"/>
        <item h="1" m="1" x="438"/>
        <item h="1" m="1" x="2556"/>
        <item h="1" m="1" x="2561"/>
        <item h="1" m="1" x="3847"/>
        <item h="1" m="1" x="111"/>
        <item h="1" m="1" x="2794"/>
        <item h="1" m="1" x="2251"/>
        <item h="1" m="1" x="3275"/>
        <item h="1" m="1" x="3358"/>
        <item h="1" m="1" x="1576"/>
        <item h="1" m="1" x="695"/>
        <item h="1" m="1" x="1777"/>
        <item h="1" m="1" x="2018"/>
        <item h="1" m="1" x="1053"/>
        <item h="1" m="1" x="2991"/>
        <item h="1" m="1" x="2837"/>
        <item h="1" m="1" x="2928"/>
        <item h="1" m="1" x="1117"/>
        <item h="1" m="1" x="2235"/>
        <item h="1" m="1" x="2319"/>
        <item h="1" m="1" x="3348"/>
        <item h="1" m="1" x="703"/>
        <item h="1" m="1" x="2673"/>
        <item h="1" m="1" x="864"/>
        <item h="1" m="1" x="1676"/>
        <item h="1" m="1" x="2750"/>
        <item h="1" m="1" x="3904"/>
        <item h="1" m="1" x="2176"/>
        <item h="1" m="1" x="2259"/>
        <item h="1" m="1" x="427"/>
        <item m="1" x="3388"/>
        <item h="1" m="1" x="2386"/>
        <item h="1" m="1" x="1805"/>
        <item h="1" m="1" x="2564"/>
        <item h="1" m="1" x="1648"/>
        <item h="1" m="1" x="2652"/>
        <item h="1" m="1" x="2857"/>
        <item h="1" m="1" x="1040"/>
        <item h="1" m="1" x="3503"/>
        <item h="1" m="1" x="3770"/>
        <item h="1" m="1" x="2888"/>
        <item h="1" m="1" x="502"/>
        <item h="1" m="1" x="1887"/>
        <item h="1" m="1" x="1742"/>
        <item h="1" m="1" x="917"/>
        <item h="1" m="1" x="1112"/>
        <item h="1" m="1" x="3158"/>
        <item h="1" m="1" x="2996"/>
        <item h="1" m="1" x="1201"/>
        <item h="1" m="1" x="733"/>
        <item h="1" m="1" x="817"/>
        <item h="1" m="1" x="1923"/>
        <item h="1" m="1" x="99"/>
        <item h="1" m="1" x="1165"/>
        <item h="1" m="1" x="3203"/>
        <item h="1" m="1" x="3403"/>
        <item h="1" m="1" x="658"/>
        <item h="1" m="1" x="1099"/>
        <item h="1" m="1" x="3327"/>
        <item h="1" m="1" x="1480"/>
        <item h="1" m="1" x="3650"/>
        <item h="1" m="1" x="3829"/>
        <item h="1" m="1" x="2709"/>
        <item h="1" m="1" x="3031"/>
        <item h="1" m="1" x="3119"/>
        <item h="1" m="1" x="2073"/>
        <item h="1" m="1" x="3067"/>
        <item h="1" m="1" x="2333"/>
        <item h="1" m="1" x="517"/>
        <item h="1" m="1" x="2504"/>
        <item h="1" m="1" x="3551"/>
        <item h="1" m="1" x="3555"/>
        <item h="1" m="1" x="3649"/>
        <item h="1" m="1" x="3032"/>
        <item h="1" m="1" x="360"/>
        <item h="1" m="1" x="1543"/>
        <item h="1" m="1" x="827"/>
        <item h="1" m="1" x="1941"/>
        <item h="1" m="1" x="1948"/>
        <item h="1" m="1" x="1111"/>
        <item h="1" m="1" x="2219"/>
        <item h="1" m="1" x="674"/>
        <item h="1" m="1" x="498"/>
        <item h="1" m="1" x="588"/>
        <item h="1" m="1" x="786"/>
        <item h="1" m="1" x="2846"/>
        <item h="1" m="1" x="3891"/>
        <item h="1" m="1" x="1130"/>
        <item h="1" m="1" x="3177"/>
        <item h="1" m="1" x="2525"/>
        <item h="1" m="1" x="1603"/>
        <item h="1" m="1" x="1696"/>
        <item h="1" m="1" x="2766"/>
        <item h="1" m="1" x="3754"/>
        <item h="1" m="1" x="2275"/>
        <item h="1" m="1" x="1622"/>
        <item h="1" m="1" x="1720"/>
        <item h="1" m="1" x="1329"/>
        <item h="1" m="1" x="1544"/>
        <item h="1" m="1" x="832"/>
        <item h="1" m="1" x="838"/>
        <item h="1" m="1" x="3159"/>
        <item h="1" m="1" x="1202"/>
        <item h="1" m="1" x="496"/>
        <item h="1" m="1" x="3741"/>
        <item h="1" m="1" x="3108"/>
        <item h="1" m="1" x="3114"/>
        <item h="1" m="1" x="1243"/>
        <item h="1" m="1" x="361"/>
        <item h="1" m="1" x="3402"/>
        <item h="1" m="1" x="3502"/>
        <item h="1" m="1" x="1931"/>
        <item h="1" m="1" x="2886"/>
        <item h="1" m="1" x="1642"/>
        <item h="1" m="1" x="1734"/>
        <item h="1" m="1" x="3702"/>
        <item h="1" m="1" x="3780"/>
        <item h="1" m="1" x="2082"/>
        <item h="1" m="1" x="1116"/>
        <item h="1" m="1" x="2477"/>
        <item h="1" m="1" x="499"/>
        <item h="1" m="1" x="117"/>
        <item h="1" m="1" x="1074"/>
        <item h="1" m="1" x="221"/>
        <item h="1" m="1" x="313"/>
        <item h="1" m="1" x="1361"/>
        <item h="1" m="1" x="2554"/>
        <item h="1" m="1" x="1638"/>
        <item h="1" m="1" x="1938"/>
        <item h="1" m="1" x="3852"/>
        <item h="1" m="1" x="368"/>
        <item h="1" m="1" x="1431"/>
        <item h="1" m="1" x="1519"/>
        <item h="1" m="1" x="1820"/>
        <item h="1" m="1" x="3857"/>
        <item h="1" m="1" x="118"/>
        <item h="1" m="1" x="2134"/>
        <item h="1" m="1" x="2206"/>
        <item h="1" m="1" x="3581"/>
        <item h="1" m="1" x="1711"/>
        <item h="1" m="1" x="1822"/>
        <item h="1" m="1" x="2050"/>
        <item h="1" m="1" x="120"/>
        <item h="1" m="1" x="1436"/>
        <item h="1" m="1" x="3399"/>
        <item h="1" m="1" x="2551"/>
        <item h="1" m="1" x="345"/>
        <item h="1" m="1" x="2592"/>
        <item h="1" m="1" x="2753"/>
        <item h="1" m="1" x="1056"/>
        <item h="1" m="1" x="3504"/>
        <item h="1" m="1" x="2970"/>
        <item h="1" m="1" x="2049"/>
        <item h="1" m="1" x="1131"/>
        <item h="1" m="1" x="809"/>
        <item h="1" m="1" x="213"/>
        <item h="1" m="1" x="308"/>
        <item h="1" m="1" x="381"/>
        <item h="1" m="1" x="471"/>
        <item h="1" m="1" x="477"/>
        <item h="1" m="1" x="3436"/>
        <item h="1" m="1" x="2917"/>
        <item h="1" m="1" x="739"/>
        <item h="1" m="1" x="2785"/>
        <item h="1" m="1" x="2883"/>
        <item h="1" m="1" x="107"/>
        <item h="1" m="1" x="3051"/>
        <item h="1" m="1" x="3240"/>
        <item h="1" m="1" x="3337"/>
        <item h="1" m="1" x="2228"/>
        <item h="1" m="1" x="1913"/>
        <item h="1" m="1" x="1714"/>
        <item h="1" m="1" x="2192"/>
        <item h="1" m="1" x="2285"/>
        <item h="1" m="1" x="2211"/>
        <item h="1" m="1" x="3155"/>
        <item h="1" m="1" x="3271"/>
        <item h="1" m="1" x="1680"/>
        <item h="1" m="1" x="2313"/>
        <item h="1" m="1" x="2657"/>
        <item h="1" m="1" x="3622"/>
        <item h="1" m="1" x="2840"/>
        <item h="1" m="1" x="1994"/>
        <item h="1" m="1" x="1028"/>
        <item h="1" m="1" x="175"/>
        <item h="1" m="1" x="258"/>
        <item h="1" m="1" x="2691"/>
        <item h="1" m="1" x="3745"/>
        <item h="1" m="1" x="2000"/>
        <item h="1" m="1" x="2102"/>
        <item h="1" m="1" x="891"/>
        <item h="1" m="1" x="970"/>
        <item h="1" m="1" x="3217"/>
        <item h="1" m="1" x="3306"/>
        <item x="39"/>
        <item h="1" m="1" x="1957"/>
        <item h="1" m="1" x="997"/>
        <item h="1" m="1" x="128"/>
        <item h="1" m="1" x="223"/>
        <item h="1" m="1" x="1539"/>
        <item h="1" m="1" x="3625"/>
        <item h="1" m="1" x="1760"/>
        <item h="1" m="1" x="3719"/>
        <item h="1" m="1" x="2245"/>
        <item h="1" m="1" x="1045"/>
        <item h="1" m="1" x="2172"/>
        <item h="1" m="1" x="2361"/>
        <item h="1" m="1" x="2448"/>
        <item h="1" m="1" x="1516"/>
        <item h="1" m="1" x="3755"/>
        <item h="1" m="1" x="3830"/>
        <item h="1" m="1" x="3616"/>
        <item h="1" m="1" x="3703"/>
        <item h="1" m="1" x="919"/>
        <item h="1" m="1" x="156"/>
        <item h="1" m="1" x="1200"/>
        <item h="1" m="1" x="1292"/>
        <item h="1" m="1" x="2393"/>
        <item h="1" m="1" x="578"/>
        <item h="1" m="1" x="253"/>
        <item h="1" m="1" x="1306"/>
        <item h="1" m="1" x="3272"/>
        <item h="1" m="1" x="518"/>
        <item h="1" m="1" x="605"/>
        <item h="1" m="1" x="1673"/>
        <item h="1" m="1" x="890"/>
        <item h="1" m="1" x="969"/>
        <item h="1" m="1" x="3378"/>
        <item h="1" m="1" x="3599"/>
        <item h="1" m="1" x="3853"/>
        <item h="1" m="1" x="2216"/>
        <item h="1" m="1" x="1288"/>
        <item h="1" m="1" x="3344"/>
        <item h="1" m="1" x="2841"/>
        <item h="1" m="1" x="2851"/>
        <item h="1" m="1" x="777"/>
        <item h="1" m="1" x="3100"/>
        <item h="1" m="1" x="1232"/>
        <item h="1" m="1" x="353"/>
        <item h="1" m="1" x="437"/>
        <item h="1" m="1" x="531"/>
        <item h="1" m="1" x="3598"/>
        <item h="1" m="1" x="3688"/>
        <item h="1" m="1" x="3463"/>
        <item h="1" m="1" x="2599"/>
        <item h="1" m="1" x="3654"/>
        <item h="1" m="1" x="2872"/>
        <item h="1" m="1" x="2959"/>
        <item h="1" m="1" x="2963"/>
        <item h="1" m="1" x="200"/>
        <item h="1" m="1" x="288"/>
        <item h="1" m="1" x="2494"/>
        <item h="1" m="1" x="2584"/>
        <item h="1" m="1" x="3638"/>
        <item h="1" m="1" x="2744"/>
        <item h="1" m="1" x="1113"/>
        <item h="1" m="1" x="3093"/>
        <item h="1" m="1" x="1408"/>
        <item h="1" m="1" x="1588"/>
        <item h="1" m="1" x="395"/>
        <item h="1" m="1" x="1456"/>
        <item h="1" m="1" x="3514"/>
        <item h="1" m="1" x="2649"/>
        <item h="1" m="1" x="3704"/>
        <item h="1" m="1" x="3526"/>
        <item h="1" m="1" x="3887"/>
        <item h="1" m="1" x="3889"/>
        <item h="1" m="1" x="2739"/>
        <item h="1" m="1" x="1080"/>
        <item h="1" m="1" x="1439"/>
        <item h="1" m="1" x="2552"/>
        <item h="1" m="1" x="2633"/>
        <item h="1" m="1" x="2716"/>
        <item h="1" m="1" x="1974"/>
        <item h="1" m="1" x="2068"/>
        <item h="1" m="1" x="3061"/>
        <item h="1" m="1" x="3154"/>
        <item h="1" m="1" x="289"/>
        <item h="1" m="1" x="2530"/>
        <item h="1" m="1" x="2534"/>
        <item h="1" m="1" x="743"/>
        <item h="1" m="1" x="1736"/>
        <item h="1" m="1" x="3050"/>
        <item h="1" m="1" x="3129"/>
        <item h="1" m="1" x="1258"/>
        <item h="1" m="1" x="2944"/>
        <item h="1" m="1" x="176"/>
        <item h="1" m="1" x="1214"/>
        <item h="1" m="1" x="1044"/>
        <item h="1" m="1" x="2170"/>
        <item h="1" m="1" x="343"/>
        <item h="1" m="1" x="1407"/>
        <item h="1" m="1" x="2614"/>
        <item h="1" m="1" x="2363"/>
        <item h="1" m="1" x="1430"/>
        <item h="1" m="1" x="1610"/>
        <item h="1" m="1" x="724"/>
        <item h="1" m="1" x="3681"/>
        <item h="1" m="1" x="1823"/>
        <item h="1" m="1" x="196"/>
        <item h="1" m="1" x="2290"/>
        <item h="1" m="1" x="1763"/>
        <item h="1" m="1" x="1979"/>
        <item h="1" m="1" x="2070"/>
        <item h="1" m="1" x="226"/>
        <item h="1" m="1" x="3880"/>
        <item h="1" m="1" x="1114"/>
        <item h="1" m="1" x="1461"/>
        <item h="1" m="1" x="1290"/>
        <item h="1" m="1" x="1234"/>
        <item h="1" m="1" x="3475"/>
        <item h="1" m="1" x="1641"/>
        <item h="1" m="1" x="854"/>
        <item h="1" m="1" x="938"/>
        <item h="1" m="1" x="2920"/>
        <item h="1" m="1" x="2924"/>
        <item h="1" m="1" x="2089"/>
        <item h="1" m="1" x="3511"/>
        <item h="1" m="1" x="3639"/>
        <item h="1" m="1" x="1772"/>
        <item h="1" m="1" x="1877"/>
        <item h="1" m="1" x="948"/>
        <item h="1" m="1" x="1020"/>
        <item h="1" m="1" x="1848"/>
        <item h="1" m="1" x="2897"/>
        <item h="1" m="1" x="2404"/>
        <item h="1" m="1" x="514"/>
        <item h="1" m="1" x="601"/>
        <item h="1" m="1" x="3818"/>
        <item h="1" m="1" x="2007"/>
        <item h="1" m="1" x="3464"/>
        <item h="1" m="1" x="2514"/>
        <item h="1" m="1" x="1597"/>
        <item h="1" m="1" x="1375"/>
        <item h="1" m="1" x="2157"/>
        <item h="1" m="1" x="3178"/>
        <item h="1" m="1" x="1904"/>
        <item h="1" m="1" x="2008"/>
        <item h="1" m="1" x="1151"/>
        <item h="1" m="1" x="3106"/>
        <item h="1" m="1" x="1346"/>
        <item h="1" m="1" x="134"/>
        <item h="1" m="1" x="2209"/>
        <item h="1" m="1" x="1277"/>
        <item h="1" m="1" x="2382"/>
        <item h="1" m="1" x="866"/>
        <item h="1" m="1" x="945"/>
        <item h="1" m="1" x="2086"/>
        <item h="1" m="1" x="1118"/>
        <item h="1" m="1" x="3525"/>
        <item h="1" m="1" x="3712"/>
        <item h="1" m="1" x="932"/>
        <item h="1" m="1" x="1126"/>
        <item h="1" m="1" x="408"/>
        <item h="1" m="1" x="507"/>
        <item h="1" m="1" x="2499"/>
        <item h="1" m="1" x="3449"/>
        <item h="1" m="1" x="1775"/>
        <item h="1" m="1" x="1993"/>
        <item h="1" m="1" x="1026"/>
        <item h="1" m="1" x="3367"/>
        <item h="1" m="1" x="1422"/>
        <item h="1" m="1" x="3798"/>
        <item h="1" m="1" x="3881"/>
        <item h="1" m="1" x="155"/>
        <item h="1" m="1" x="2125"/>
        <item h="1" m="1" x="300"/>
        <item h="1" m="1" x="1344"/>
        <item h="1" m="1" x="2565"/>
        <item h="1" m="1" x="751"/>
        <item h="1" m="1" x="1849"/>
        <item h="1" m="1" x="2898"/>
        <item h="1" m="1" x="2054"/>
        <item h="1" m="1" x="2280"/>
        <item h="1" m="1" x="3302"/>
        <item h="1" m="1" x="2562"/>
        <item h="1" m="1" x="748"/>
        <item h="1" m="1" x="2725"/>
        <item h="1" m="1" x="3778"/>
        <item h="1" m="1" x="3861"/>
        <item h="1" m="1" x="122"/>
        <item h="1" m="1" x="802"/>
        <item h="1" m="1" x="2868"/>
        <item h="1" m="1" x="2700"/>
        <item h="1" m="1" x="901"/>
        <item h="1" m="1" x="974"/>
        <item h="1" m="1" x="3027"/>
        <item h="1" m="1" x="372"/>
        <item h="1" m="1" x="1435"/>
        <item h="1" m="1" x="774"/>
        <item h="1" m="1" x="871"/>
        <item h="1" m="1" x="957"/>
        <item h="1" m="1" x="2937"/>
        <item h="1" m="1" x="1322"/>
        <item h="1" m="1" x="1601"/>
        <item h="1" m="1" x="3574"/>
        <item h="1" m="1" x="1835"/>
        <item h="1" m="1" x="1173"/>
        <item h="1" x="91"/>
        <item h="1" m="1" x="212"/>
        <item h="1" m="1" x="3244"/>
        <item h="1" m="1" x="2391"/>
        <item h="1" m="1" x="1467"/>
        <item h="1" m="1" x="1560"/>
        <item h="1" m="1" x="2578"/>
        <item h="1" m="1" x="2667"/>
        <item h="1" m="1" x="2094"/>
        <item h="1" m="1" x="2557"/>
        <item h="1" m="1" x="765"/>
        <item h="1" m="1" x="2817"/>
        <item h="1" m="1" x="2147"/>
        <item h="1" m="1" x="3280"/>
        <item h="1" m="1" x="1409"/>
        <item h="1" m="1" x="1679"/>
        <item h="1" m="1" x="784"/>
        <item h="1" m="1" x="1735"/>
        <item h="1" m="1" x="1846"/>
        <item h="1" m="1" x="2896"/>
        <item h="1" m="1" x="2975"/>
        <item h="1" m="1" x="2224"/>
        <item h="1" m="1" x="2310"/>
        <item h="1" m="1" x="1381"/>
        <item h="1" m="1" x="776"/>
        <item h="1" m="1" x="976"/>
        <item h="1" m="1" x="1180"/>
        <item h="1" m="1" x="2291"/>
        <item h="1" m="1" x="3317"/>
        <item h="1" m="1" x="553"/>
        <item h="1" m="1" x="2630"/>
        <item h="1" m="1" x="3687"/>
        <item h="1" m="1" x="2558"/>
        <item h="1" m="1" x="2045"/>
        <item h="1" m="1" x="1082"/>
        <item h="1" m="1" x="2197"/>
        <item h="1" m="1" x="3339"/>
        <item h="1" m="1" x="568"/>
        <item h="1" m="1" x="1552"/>
        <item h="1" m="1" x="1559"/>
        <item h="1" m="1" x="678"/>
        <item h="1" m="1" x="1238"/>
        <item h="1" m="1" x="356"/>
        <item h="1" m="1" x="1693"/>
        <item h="1" m="1" x="535"/>
        <item h="1" m="1" x="3603"/>
        <item h="1" m="1" x="1939"/>
        <item h="1" m="1" x="1175"/>
        <item h="1" m="1" x="3338"/>
        <item h="1" m="1" x="2998"/>
        <item h="1" m="1" x="2849"/>
        <item h="1" m="1" x="1998"/>
        <item h="1" m="1" x="333"/>
        <item h="1" m="1" x="3266"/>
        <item h="1" m="1" x="2413"/>
        <item h="1" m="1" x="629"/>
        <item h="1" m="1" x="2949"/>
        <item h="1" m="1" x="2156"/>
        <item h="1" m="1" x="3353"/>
        <item h="1" m="1" x="1604"/>
        <item h="1" m="1" x="1703"/>
        <item h="1" m="1" x="3908"/>
        <item h="1" m="1" x="2198"/>
        <item h="1" m="1" x="548"/>
        <item h="1" m="1" x="848"/>
        <item h="1" m="1" x="2480"/>
        <item h="1" m="1" x="2729"/>
        <item h="1" m="1" x="1758"/>
        <item h="1" m="1" x="3309"/>
        <item h="1" m="1" x="1440"/>
        <item h="1" m="1" x="815"/>
        <item h="1" m="1" x="929"/>
        <item h="1" m="1" x="2910"/>
        <item h="1" m="1" x="2455"/>
        <item h="1" m="1" x="1533"/>
        <item h="1" m="1" x="2634"/>
        <item h="1" m="1" x="2808"/>
        <item h="1" m="1" x="1975"/>
        <item h="1" m="1" x="2069"/>
        <item h="1" m="1" x="2144"/>
        <item h="1" m="1" x="2213"/>
        <item h="1" m="1" x="2110"/>
        <item h="1" m="1" x="3134"/>
        <item h="1" m="1" x="1624"/>
        <item h="1" m="1" x="734"/>
        <item h="1" m="1" x="818"/>
        <item h="1" m="1" x="1966"/>
        <item h="1" m="1" x="2912"/>
        <item h="1" m="1" x="3231"/>
        <item h="1" m="1" x="1812"/>
        <item h="1" m="1" x="1721"/>
        <item h="1" m="1" x="2195"/>
        <item h="1" m="1" x="1259"/>
        <item h="1" m="1" x="2294"/>
        <item h="1" m="1" x="3228"/>
        <item h="1" m="1" x="3325"/>
        <item h="1" m="1" x="3407"/>
        <item h="1" m="1" x="1635"/>
        <item h="1" m="1" x="1863"/>
        <item h="1" m="1" x="3870"/>
        <item h="1" m="1" x="2141"/>
        <item h="1" m="1" x="315"/>
        <item h="1" m="1" x="1364"/>
        <item h="1" m="1" x="230"/>
        <item h="1" m="1" x="1286"/>
        <item h="1" m="1" x="3162"/>
        <item h="1" m="1" x="2311"/>
        <item h="1" m="1" x="2394"/>
        <item h="1" m="1" x="1473"/>
        <item h="1" m="1" x="1564"/>
        <item h="1" m="1" x="1658"/>
        <item h="1" m="1" x="874"/>
        <item h="1" m="1" x="1997"/>
        <item h="1" x="89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6" hier="-1"/>
    <pageField fld="5" hier="-1"/>
  </pageFields>
  <dataFields count="7">
    <dataField name=" TARGET" fld="9" baseField="0" baseItem="5" numFmtId="3"/>
    <dataField name=" ACTUAL" fld="27" baseField="0" baseItem="2" numFmtId="3"/>
    <dataField name=" % ACH" fld="36" baseField="0" baseItem="3" numFmtId="10"/>
    <dataField name="+/-ACH " fld="43" baseField="0" baseItem="0" numFmtId="10"/>
    <dataField name=" GP TGT" fld="37" baseField="0" baseItem="5" numFmtId="10"/>
    <dataField name=" GP ACT" fld="38" baseField="0" baseItem="6" numFmtId="10"/>
    <dataField name=" +/- GP" fld="39" baseField="0" baseItem="0" numFmtId="10"/>
  </dataFields>
  <formats count="1">
    <format dxfId="11">
      <pivotArea type="all" dataOnly="0" outline="0" fieldPosition="0"/>
    </format>
  </format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8:E93" firstHeaderRow="1" firstDataRow="2" firstDataCol="1" rowPageCount="2" colPageCount="1"/>
  <pivotFields count="45">
    <pivotField axis="axisPage" compact="0" outline="0" multipleItemSelectionAllowed="1" showAll="0">
      <items count="11">
        <item x="0"/>
        <item x="2"/>
        <item x="3"/>
        <item x="4"/>
        <item x="5"/>
        <item x="6"/>
        <item x="7"/>
        <item x="8"/>
        <item x="9"/>
        <item h="1" x="1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 sortType="ascending">
      <items count="91">
        <item x="60"/>
        <item x="61"/>
        <item x="1"/>
        <item x="62"/>
        <item x="6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86"/>
        <item x="64"/>
        <item x="39"/>
        <item x="24"/>
        <item x="65"/>
        <item x="25"/>
        <item x="66"/>
        <item x="67"/>
        <item x="68"/>
        <item x="69"/>
        <item x="70"/>
        <item x="40"/>
        <item x="71"/>
        <item x="72"/>
        <item x="26"/>
        <item x="27"/>
        <item x="28"/>
        <item x="29"/>
        <item x="73"/>
        <item m="1" x="87"/>
        <item x="74"/>
        <item x="75"/>
        <item x="76"/>
        <item x="41"/>
        <item x="42"/>
        <item m="1" x="89"/>
        <item x="77"/>
        <item x="78"/>
        <item x="79"/>
        <item x="80"/>
        <item x="43"/>
        <item x="44"/>
        <item x="45"/>
        <item x="81"/>
        <item x="30"/>
        <item x="82"/>
        <item x="31"/>
        <item x="46"/>
        <item x="32"/>
        <item x="33"/>
        <item x="47"/>
        <item x="34"/>
        <item x="35"/>
        <item x="36"/>
        <item x="37"/>
        <item x="3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88"/>
        <item x="84"/>
        <item x="83"/>
        <item x="0"/>
        <item x="85"/>
        <item t="default"/>
      </items>
    </pivotField>
    <pivotField axis="axisPage" compact="0" outline="0" multipleItemSelectionAllowed="1" showAll="0">
      <items count="865">
        <item h="1" x="88"/>
        <item h="1" x="87"/>
        <item h="1" x="40"/>
        <item h="1" x="90"/>
        <item h="1" x="1"/>
        <item h="1" x="41"/>
        <item h="1" x="63"/>
        <item h="1" x="92"/>
        <item x="64"/>
        <item x="65"/>
        <item x="66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1"/>
        <item x="22"/>
        <item x="24"/>
        <item x="68"/>
        <item x="42"/>
        <item x="69"/>
        <item x="26"/>
        <item x="70"/>
        <item x="71"/>
        <item x="72"/>
        <item x="73"/>
        <item x="74"/>
        <item x="75"/>
        <item x="76"/>
        <item x="27"/>
        <item x="77"/>
        <item m="1" x="861"/>
        <item x="79"/>
        <item x="80"/>
        <item x="44"/>
        <item x="45"/>
        <item m="1" x="489"/>
        <item x="81"/>
        <item x="82"/>
        <item x="83"/>
        <item x="84"/>
        <item x="46"/>
        <item x="48"/>
        <item x="85"/>
        <item x="31"/>
        <item x="86"/>
        <item x="49"/>
        <item x="33"/>
        <item x="34"/>
        <item x="50"/>
        <item x="36"/>
        <item x="51"/>
        <item x="52"/>
        <item x="53"/>
        <item x="54"/>
        <item x="56"/>
        <item x="57"/>
        <item x="58"/>
        <item x="59"/>
        <item x="61"/>
        <item x="62"/>
        <item x="6"/>
        <item h="1" x="93"/>
        <item h="1" x="0"/>
        <item x="5"/>
        <item x="2"/>
        <item x="18"/>
        <item x="20"/>
        <item x="23"/>
        <item x="25"/>
        <item x="28"/>
        <item x="29"/>
        <item x="30"/>
        <item x="32"/>
        <item x="35"/>
        <item x="37"/>
        <item x="38"/>
        <item x="43"/>
        <item x="47"/>
        <item x="55"/>
        <item x="60"/>
        <item x="67"/>
        <item x="78"/>
        <item x="94"/>
        <item h="1" m="1" x="528"/>
        <item h="1" m="1" x="298"/>
        <item h="1" m="1" x="143"/>
        <item h="1" m="1" x="219"/>
        <item h="1" m="1" x="753"/>
        <item h="1" m="1" x="828"/>
        <item h="1" m="1" x="111"/>
        <item h="1" m="1" x="363"/>
        <item h="1" m="1" x="432"/>
        <item h="1" m="1" x="525"/>
        <item h="1" m="1" x="641"/>
        <item h="1" m="1" x="752"/>
        <item h="1" m="1" x="253"/>
        <item h="1" m="1" x="125"/>
        <item h="1" m="1" x="223"/>
        <item h="1" m="1" x="454"/>
        <item h="1" m="1" x="609"/>
        <item h="1" m="1" x="104"/>
        <item h="1" m="1" x="202"/>
        <item h="1" m="1" x="294"/>
        <item h="1" m="1" x="405"/>
        <item h="1" m="1" x="439"/>
        <item h="1" m="1" x="155"/>
        <item h="1" m="1" x="160"/>
        <item h="1" m="1" x="204"/>
        <item h="1" m="1" x="246"/>
        <item h="1" m="1" x="477"/>
        <item h="1" m="1" x="577"/>
        <item h="1" m="1" x="750"/>
        <item h="1" m="1" x="754"/>
        <item h="1" m="1" x="161"/>
        <item h="1" m="1" x="574"/>
        <item h="1" m="1" x="684"/>
        <item h="1" m="1" x="190"/>
        <item h="1" m="1" x="462"/>
        <item h="1" m="1" x="562"/>
        <item h="1" m="1" x="737"/>
        <item h="1" m="1" x="96"/>
        <item h="1" m="1" x="146"/>
        <item h="1" m="1" x="327"/>
        <item h="1" m="1" x="397"/>
        <item h="1" m="1" x="670"/>
        <item h="1" m="1" x="791"/>
        <item h="1" m="1" x="130"/>
        <item h="1" m="1" x="328"/>
        <item h="1" m="1" x="686"/>
        <item h="1" m="1" x="740"/>
        <item h="1" m="1" x="811"/>
        <item h="1" m="1" x="189"/>
        <item h="1" m="1" x="239"/>
        <item h="1" m="1" x="420"/>
        <item h="1" m="1" x="565"/>
        <item h="1" m="1" x="812"/>
        <item h="1" m="1" x="148"/>
        <item h="1" m="1" x="285"/>
        <item h="1" m="1" x="366"/>
        <item h="1" m="1" x="434"/>
        <item h="1" m="1" x="728"/>
        <item h="1" m="1" x="478"/>
        <item h="1" m="1" x="579"/>
        <item h="1" m="1" x="521"/>
        <item h="1" m="1" x="584"/>
        <item h="1" m="1" x="639"/>
        <item h="1" m="1" x="238"/>
        <item h="1" m="1" x="330"/>
        <item h="1" m="1" x="563"/>
        <item h="1" m="1" x="673"/>
        <item h="1" m="1" x="855"/>
        <item h="1" m="1" x="295"/>
        <item h="1" m="1" x="336"/>
        <item h="1" m="1" x="515"/>
        <item h="1" m="1" x="631"/>
        <item h="1" m="1" x="632"/>
        <item h="1" m="1" x="638"/>
        <item h="1" m="1" x="697"/>
        <item h="1" m="1" x="326"/>
        <item h="1" m="1" x="293"/>
        <item h="1" m="1" x="296"/>
        <item h="1" m="1" x="337"/>
        <item h="1" m="1" x="627"/>
        <item h="1" m="1" x="687"/>
        <item h="1" m="1" x="808"/>
        <item h="1" m="1" x="98"/>
        <item h="1" m="1" x="149"/>
        <item h="1" m="1" x="201"/>
        <item h="1" m="1" x="824"/>
        <item h="1" m="1" x="541"/>
        <item h="1" m="1" x="244"/>
        <item h="1" m="1" x="840"/>
        <item h="1" m="1" x="211"/>
        <item h="1" m="1" x="396"/>
        <item h="1" m="1" x="431"/>
        <item h="1" m="1" x="796"/>
        <item h="1" m="1" x="250"/>
        <item h="1" m="1" x="341"/>
        <item h="1" m="1" x="758"/>
        <item h="1" m="1" x="831"/>
        <item h="1" m="1" x="116"/>
        <item h="1" m="1" x="163"/>
        <item h="1" m="1" x="306"/>
        <item h="1" m="1" x="544"/>
        <item h="1" m="1" x="414"/>
        <item h="1" m="1" x="552"/>
        <item h="1" m="1" x="785"/>
        <item h="1" m="1" x="217"/>
        <item h="1" m="1" x="531"/>
        <item h="1" m="1" x="766"/>
        <item h="1" m="1" x="738"/>
        <item h="1" m="1" x="332"/>
        <item h="1" m="1" x="507"/>
        <item h="1" m="1" x="509"/>
        <item h="1" m="1" x="513"/>
        <item h="1" m="1" x="628"/>
        <item h="1" m="1" x="735"/>
        <item h="1" m="1" x="95"/>
        <item h="1" m="1" x="312"/>
        <item h="1" m="1" x="353"/>
        <item h="1" m="1" x="388"/>
        <item h="1" m="1" x="470"/>
        <item h="1" m="1" x="569"/>
        <item h="1" m="1" x="683"/>
        <item h="1" m="1" x="859"/>
        <item h="1" m="1" x="449"/>
        <item h="1" m="1" x="605"/>
        <item h="1" m="1" x="106"/>
        <item h="1" m="1" x="732"/>
        <item h="1" m="1" x="520"/>
        <item h="1" m="1" x="635"/>
        <item h="1" m="1" x="144"/>
        <item h="1" m="1" x="416"/>
        <item h="1" m="1" x="556"/>
        <item h="1" m="1" x="786"/>
        <item h="1" m="1" x="463"/>
        <item h="1" m="1" x="671"/>
        <item h="1" m="1" x="726"/>
        <item h="1" m="1" x="131"/>
        <item h="1" m="1" x="350"/>
        <item h="1" m="1" x="411"/>
        <item h="1" m="1" x="603"/>
        <item h="1" m="1" x="164"/>
        <item h="1" m="1" x="395"/>
        <item h="1" m="1" x="139"/>
        <item h="1" m="1" x="856"/>
        <item h="1" m="1" x="147"/>
        <item h="1" m="1" x="437"/>
        <item h="1" m="1" x="100"/>
        <item h="1" m="1" x="153"/>
        <item h="1" m="1" x="196"/>
        <item h="1" m="1" x="242"/>
        <item h="1" m="1" x="469"/>
        <item h="1" m="1" x="568"/>
        <item h="1" m="1" x="682"/>
        <item h="1" m="1" x="695"/>
        <item h="1" m="1" x="698"/>
        <item h="1" m="1" x="823"/>
        <item h="1" m="1" x="198"/>
        <item h="1" m="1" x="355"/>
        <item h="1" m="1" x="356"/>
        <item h="1" m="1" x="793"/>
        <item h="1" m="1" x="133"/>
        <item h="1" m="1" x="261"/>
        <item h="1" m="1" x="387"/>
        <item h="1" m="1" x="596"/>
        <item h="1" m="1" x="651"/>
        <item h="1" m="1" x="606"/>
        <item h="1" m="1" x="658"/>
        <item h="1" m="1" x="303"/>
        <item h="1" m="1" x="377"/>
        <item h="1" m="1" x="299"/>
        <item h="1" m="1" x="214"/>
        <item h="1" m="1" x="813"/>
        <item h="1" m="1" x="291"/>
        <item h="1" m="1" x="474"/>
        <item h="1" m="1" x="231"/>
        <item h="1" m="1" x="390"/>
        <item h="1" m="1" x="473"/>
        <item h="1" m="1" x="600"/>
        <item h="1" m="1" x="707"/>
        <item h="1" m="1" x="659"/>
        <item h="1" m="1" x="778"/>
        <item h="1" m="1" x="850"/>
        <item h="1" m="1" x="412"/>
        <item h="1" m="1" x="692"/>
        <item h="1" m="1" x="817"/>
        <item h="1" m="1" x="661"/>
        <item h="1" m="1" x="719"/>
        <item h="1" m="1" x="787"/>
        <item h="1" m="1" x="173"/>
        <item h="1" m="1" x="177"/>
        <item h="1" m="1" x="320"/>
        <item h="1" m="1" x="764"/>
        <item h="1" m="1" x="112"/>
        <item h="1" m="1" x="234"/>
        <item h="1" m="1" x="277"/>
        <item h="1" m="1" x="282"/>
        <item h="1" m="1" x="455"/>
        <item h="1" m="1" x="557"/>
        <item h="1" m="1" x="612"/>
        <item h="1" m="1" x="725"/>
        <item h="1" m="1" x="795"/>
        <item h="1" m="1" x="324"/>
        <item h="1" m="1" x="548"/>
        <item h="1" m="1" x="553"/>
        <item h="1" m="1" x="610"/>
        <item h="1" m="1" x="788"/>
        <item h="1" m="1" x="730"/>
        <item h="1" m="1" x="301"/>
        <item h="1" m="1" x="407"/>
        <item h="1" m="1" x="804"/>
        <item h="1" m="1" x="142"/>
        <item h="1" m="1" x="188"/>
        <item h="1" m="1" x="383"/>
        <item h="1" m="1" x="422"/>
        <item h="1" m="1" x="122"/>
        <item h="1" m="1" x="220"/>
        <item h="1" m="1" x="315"/>
        <item h="1" m="1" x="338"/>
        <item h="1" m="1" x="376"/>
        <item h="1" m="1" x="380"/>
        <item h="1" m="1" x="767"/>
        <item h="1" m="1" x="117"/>
        <item h="1" m="1" x="162"/>
        <item h="1" m="1" x="665"/>
        <item h="1" m="1" x="343"/>
        <item h="1" m="1" x="679"/>
        <item h="1" m="1" x="624"/>
        <item h="1" m="1" x="629"/>
        <item h="1" m="1" x="581"/>
        <item h="1" m="1" x="270"/>
        <item h="1" m="1" x="323"/>
        <item h="1" m="1" x="453"/>
        <item h="1" m="1" x="456"/>
        <item h="1" m="1" x="224"/>
        <item h="1" m="1" x="316"/>
        <item h="1" m="1" x="386"/>
        <item h="1" m="1" x="593"/>
        <item h="1" m="1" x="702"/>
        <item h="1" m="1" x="833"/>
        <item h="1" m="1" x="208"/>
        <item h="1" m="1" x="307"/>
        <item h="1" m="1" x="532"/>
        <item h="1" m="1" x="591"/>
        <item h="1" m="1" x="832"/>
        <item h="1" m="1" x="625"/>
        <item h="1" m="1" x="183"/>
        <item h="1" m="1" x="693"/>
        <item h="1" m="1" x="821"/>
        <item h="1" m="1" x="428"/>
        <item h="1" m="1" x="597"/>
        <item h="1" m="1" x="652"/>
        <item h="1" m="1" x="772"/>
        <item h="1" m="1" x="774"/>
        <item h="1" m="1" x="168"/>
        <item h="1" m="1" x="215"/>
        <item h="1" m="1" x="399"/>
        <item h="1" m="1" x="526"/>
        <item h="1" m="1" x="302"/>
        <item h="1" m="1" x="645"/>
        <item h="1" m="1" x="759"/>
        <item h="1" m="1" x="768"/>
        <item h="1" m="1" x="834"/>
        <item h="1" m="1" x="165"/>
        <item h="1" m="1" x="212"/>
        <item h="1" m="1" x="362"/>
        <item h="1" m="1" x="739"/>
        <item h="1" m="1" x="743"/>
        <item h="1" m="1" x="325"/>
        <item h="1" m="1" x="360"/>
        <item h="1" m="1" x="500"/>
        <item h="1" m="1" x="503"/>
        <item h="1" m="1" x="613"/>
        <item h="1" m="1" x="618"/>
        <item m="1" x="273"/>
        <item h="1" m="1" x="801"/>
        <item h="1" m="1" x="158"/>
        <item h="1" m="1" x="575"/>
        <item h="1" m="1" x="733"/>
        <item h="1" m="1" x="235"/>
        <item h="1" m="1" x="835"/>
        <item h="1" m="1" x="841"/>
        <item h="1" m="1" x="123"/>
        <item h="1" m="1" x="129"/>
        <item h="1" m="1" x="269"/>
        <item h="1" m="1" x="382"/>
        <item h="1" m="1" x="442"/>
        <item h="1" m="1" x="271"/>
        <item h="1" m="1" x="236"/>
        <item h="1" m="1" x="413"/>
        <item h="1" m="1" x="417"/>
        <item h="1" m="1" x="846"/>
        <item h="1" m="1" x="849"/>
        <item h="1" m="1" x="780"/>
        <item h="1" m="1" x="124"/>
        <item h="1" m="1" x="174"/>
        <item h="1" m="1" x="178"/>
        <item h="1" m="1" x="229"/>
        <item h="1" m="1" x="230"/>
        <item h="1" m="1" x="409"/>
        <item h="1" m="1" x="450"/>
        <item h="1" m="1" x="225"/>
        <item h="1" m="1" x="135"/>
        <item h="1" m="1" x="594"/>
        <item h="1" m="1" x="829"/>
        <item h="1" m="1" x="276"/>
        <item h="1" m="1" x="676"/>
        <item h="1" m="1" x="479"/>
        <item h="1" m="1" x="140"/>
        <item h="1" m="1" x="843"/>
        <item h="1" m="1" x="120"/>
        <item h="1" m="1" x="364"/>
        <item h="1" m="1" x="369"/>
        <item h="1" m="1" x="527"/>
        <item h="1" m="1" x="587"/>
        <item h="1" m="1" x="156"/>
        <item h="1" m="1" x="243"/>
        <item h="1" m="1" x="247"/>
        <item h="1" m="1" x="375"/>
        <item h="1" m="1" x="863"/>
        <item h="1" m="1" x="150"/>
        <item h="1" m="1" x="191"/>
        <item h="1" m="1" x="430"/>
        <item h="1" m="1" x="724"/>
        <item h="1" m="1" x="794"/>
        <item h="1" m="1" x="637"/>
        <item h="1" m="1" x="280"/>
        <item h="1" m="1" x="361"/>
        <item h="1" m="1" x="554"/>
        <item h="1" m="1" x="558"/>
        <item h="1" m="1" x="614"/>
        <item h="1" m="1" x="674"/>
        <item h="1" m="1" x="680"/>
        <item h="1" m="1" x="494"/>
        <item h="1" m="1" x="653"/>
        <item h="1" m="1" x="773"/>
        <item h="1" m="1" x="844"/>
        <item h="1" m="1" x="309"/>
        <item h="1" m="1" x="335"/>
        <item h="1" m="1" x="763"/>
        <item h="1" m="1" x="109"/>
        <item h="1" m="1" x="799"/>
        <item h="1" m="1" x="495"/>
        <item h="1" m="1" x="119"/>
        <item h="1" m="1" x="378"/>
        <item h="1" m="1" x="400"/>
        <item h="1" m="1" x="818"/>
        <item h="1" m="1" x="103"/>
        <item h="1" m="1" x="510"/>
        <item h="1" m="1" x="404"/>
        <item h="1" m="1" x="700"/>
        <item h="1" m="1" x="159"/>
        <item h="1" m="1" x="292"/>
        <item h="1" m="1" x="508"/>
        <item h="1" m="1" x="622"/>
        <item h="1" m="1" x="517"/>
        <item h="1" m="1" x="806"/>
        <item h="1" m="1" x="668"/>
        <item h="1" m="1" x="789"/>
        <item h="1" m="1" x="226"/>
        <item h="1" m="1" x="317"/>
        <item h="1" m="1" x="589"/>
        <item h="1" m="1" x="760"/>
        <item h="1" m="1" x="498"/>
        <item h="1" m="1" x="166"/>
        <item h="1" m="1" x="440"/>
        <item h="1" m="1" x="279"/>
        <item h="1" m="1" x="108"/>
        <item h="1" m="1" x="206"/>
        <item h="1" m="1" x="249"/>
        <item h="1" m="1" x="585"/>
        <item h="1" m="1" x="748"/>
        <item h="1" m="1" x="755"/>
        <item h="1" m="1" x="203"/>
        <item h="1" m="1" x="690"/>
        <item h="1" m="1" x="745"/>
        <item h="1" m="1" x="101"/>
        <item h="1" m="1" x="105"/>
        <item h="1" m="1" x="389"/>
        <item h="1" m="1" x="471"/>
        <item h="1" m="1" x="681"/>
        <item h="1" m="1" x="802"/>
        <item h="1" m="1" x="749"/>
        <item h="1" m="1" x="192"/>
        <item h="1" m="1" x="286"/>
        <item h="1" m="1" x="466"/>
        <item h="1" m="1" x="677"/>
        <item h="1" m="1" x="429"/>
        <item h="1" m="1" x="630"/>
        <item h="1" m="1" x="807"/>
        <item h="1" m="1" x="648"/>
        <item h="1" m="1" x="545"/>
        <item h="1" m="1" x="779"/>
        <item h="1" m="1" x="401"/>
        <item h="1" m="1" x="621"/>
        <item h="1" m="1" x="582"/>
        <item h="1" m="1" x="186"/>
        <item h="1" m="1" x="704"/>
        <item h="1" m="1" x="656"/>
        <item h="1" m="1" x="367"/>
        <item h="1" m="1" x="435"/>
        <item h="1" m="1" x="529"/>
        <item h="1" m="1" x="643"/>
        <item h="1" m="1" x="199"/>
        <item h="1" m="1" x="616"/>
        <item h="1" m="1" x="576"/>
        <item h="1" m="1" x="457"/>
        <item h="1" m="1" x="464"/>
        <item h="1" m="1" x="564"/>
        <item h="1" m="1" x="619"/>
        <item h="1" m="1" x="797"/>
        <item h="1" m="1" x="251"/>
        <item h="1" m="1" x="342"/>
        <item h="1" m="1" x="761"/>
        <item h="1" m="1" x="484"/>
        <item h="1" m="1" x="583"/>
        <item h="1" m="1" x="741"/>
        <item h="1" m="1" x="99"/>
        <item h="1" m="1" x="348"/>
        <item h="1" m="1" x="419"/>
        <item h="1" m="1" x="559"/>
        <item h="1" m="1" x="617"/>
        <item h="1" m="1" x="717"/>
        <item h="1" m="1" x="344"/>
        <item h="1" m="1" x="290"/>
        <item h="1" m="1" x="372"/>
        <item h="1" m="1" x="636"/>
        <item h="1" m="1" x="145"/>
        <item h="1" m="1" x="499"/>
        <item h="1" m="1" x="262"/>
        <item h="1" m="1" x="184"/>
        <item h="1" m="1" x="744"/>
        <item h="1" m="1" x="237"/>
        <item h="1" m="1" x="458"/>
        <item h="1" m="1" x="611"/>
        <item h="1" m="1" x="790"/>
        <item h="1" m="1" x="175"/>
        <item h="1" m="1" x="267"/>
        <item h="1" m="1" x="536"/>
        <item h="1" m="1" x="598"/>
        <item h="1" m="1" x="604"/>
        <item h="1" m="1" x="708"/>
        <item h="1" m="1" x="373"/>
        <item h="1" m="1" x="443"/>
        <item h="1" m="1" x="691"/>
        <item h="1" m="1" x="814"/>
        <item x="39"/>
        <item h="1" m="1" x="485"/>
        <item h="1" m="1" x="633"/>
        <item h="1" m="1" x="815"/>
        <item h="1" m="1" x="151"/>
        <item h="1" m="1" x="646"/>
        <item h="1" m="1" x="233"/>
        <item h="1" m="1" x="392"/>
        <item h="1" m="1" x="570"/>
        <item h="1" m="1" x="567"/>
        <item h="1" m="1" x="260"/>
        <item h="1" m="1" x="318"/>
        <item h="1" m="1" x="491"/>
        <item h="1" m="1" x="595"/>
        <item h="1" m="1" x="769"/>
        <item h="1" m="1" x="657"/>
        <item h="1" m="1" x="776"/>
        <item h="1" m="1" x="126"/>
        <item h="1" m="1" x="227"/>
        <item h="1" m="1" x="268"/>
        <item h="1" m="1" x="492"/>
        <item h="1" m="1" x="537"/>
        <item h="1" m="1" x="650"/>
        <item h="1" m="1" x="706"/>
        <item h="1" m="1" x="709"/>
        <item h="1" m="1" x="751"/>
        <item h="1" m="1" x="826"/>
        <item h="1" m="1" x="245"/>
        <item h="1" m="1" x="297"/>
        <item h="1" m="1" x="374"/>
        <item h="1" m="1" x="408"/>
        <item h="1" m="1" x="688"/>
        <item h="1" m="1" x="809"/>
        <item h="1" m="1" x="783"/>
        <item h="1" m="1" x="241"/>
        <item h="1" m="1" x="825"/>
        <item h="1" m="1" x="423"/>
        <item h="1" m="1" x="571"/>
        <item h="1" m="1" x="137"/>
        <item h="1" m="1" x="381"/>
        <item h="1" m="1" x="662"/>
        <item h="1" m="1" x="287"/>
        <item h="1" m="1" x="572"/>
        <item h="1" m="1" x="803"/>
        <item h="1" m="1" x="185"/>
        <item h="1" m="1" x="274"/>
        <item h="1" m="1" x="359"/>
        <item h="1" m="1" x="607"/>
        <item h="1" m="1" x="714"/>
        <item h="1" m="1" x="578"/>
        <item h="1" m="1" x="736"/>
        <item h="1" m="1" x="810"/>
        <item h="1" m="1" x="313"/>
        <item h="1" m="1" x="384"/>
        <item h="1" m="1" x="666"/>
        <item h="1" m="1" x="722"/>
        <item h="1" m="1" x="852"/>
        <item h="1" m="1" x="551"/>
        <item h="1" m="1" x="667"/>
        <item h="1" m="1" x="723"/>
        <item h="1" m="1" x="127"/>
        <item h="1" m="1" x="800"/>
        <item h="1" m="1" x="493"/>
        <item h="1" m="1" x="601"/>
        <item h="1" m="1" x="845"/>
        <item h="1" m="1" x="634"/>
        <item h="1" m="1" x="816"/>
        <item h="1" m="1" x="152"/>
        <item h="1" m="1" x="193"/>
        <item h="1" m="1" x="288"/>
        <item h="1" m="1" x="467"/>
        <item h="1" m="1" x="394"/>
        <item h="1" m="1" x="480"/>
        <item h="1" m="1" x="459"/>
        <item h="1" m="1" x="504"/>
        <item h="1" m="1" x="506"/>
        <item h="1" m="1" x="675"/>
        <item h="1" m="1" x="731"/>
        <item h="1" m="1" x="349"/>
        <item h="1" m="1" x="444"/>
        <item h="1" m="1" x="770"/>
        <item h="1" m="1" x="699"/>
        <item h="1" m="1" x="284"/>
        <item h="1" m="1" x="586"/>
        <item h="1" m="1" x="644"/>
        <item h="1" m="1" x="756"/>
        <item h="1" m="1" x="107"/>
        <item h="1" m="1" x="357"/>
        <item h="1" m="1" x="427"/>
        <item h="1" m="1" x="481"/>
        <item h="1" m="1" x="580"/>
        <item h="1" m="1" x="837"/>
        <item h="1" m="1" x="718"/>
        <item h="1" m="1" x="257"/>
        <item h="1" m="1" x="522"/>
        <item h="1" m="1" x="819"/>
        <item h="1" m="1" x="533"/>
        <item h="1" m="1" x="647"/>
        <item h="1" m="1" x="110"/>
        <item h="1" m="1" x="446"/>
        <item h="1" m="1" x="497"/>
        <item h="1" m="1" x="546"/>
        <item h="1" m="1" x="207"/>
        <item h="1" m="1" x="252"/>
        <item h="1" m="1" x="256"/>
        <item h="1" m="1" x="310"/>
        <item h="1" m="1" x="433"/>
        <item h="1" m="1" x="734"/>
        <item h="1" m="1" x="141"/>
        <item h="1" m="1" x="502"/>
        <item h="1" m="1" x="669"/>
        <item h="1" m="1" x="853"/>
        <item h="1" m="1" x="263"/>
        <item h="1" m="1" x="182"/>
        <item h="1" m="1" x="447"/>
        <item h="1" m="1" x="862"/>
        <item h="1" m="1" x="460"/>
        <item h="1" m="1" x="560"/>
        <item h="1" m="1" x="566"/>
        <item h="1" m="1" x="221"/>
        <item h="1" m="1" x="264"/>
        <item h="1" m="1" x="858"/>
        <item h="1" m="1" x="421"/>
        <item h="1" m="1" x="461"/>
        <item h="1" m="1" x="678"/>
        <item h="1" m="1" x="827"/>
        <item h="1" m="1" x="322"/>
        <item h="1" m="1" x="393"/>
        <item h="1" m="1" x="573"/>
        <item h="1" m="1" x="136"/>
        <item h="1" m="1" x="272"/>
        <item h="1" m="1" x="180"/>
        <item h="1" m="1" x="535"/>
        <item h="1" m="1" x="765"/>
        <item h="1" m="1" x="113"/>
        <item h="1" m="1" x="248"/>
        <item h="1" m="1" x="339"/>
        <item h="1" m="1" x="781"/>
        <item h="1" m="1" x="851"/>
        <item h="1" m="1" x="640"/>
        <item h="1" m="1" x="102"/>
        <item h="1" m="1" x="200"/>
        <item h="1" m="1" x="358"/>
        <item h="1" m="1" x="512"/>
        <item h="1" m="1" x="505"/>
        <item h="1" m="1" x="128"/>
        <item h="1" m="1" x="265"/>
        <item h="1" m="1" x="620"/>
        <item h="1" m="1" x="663"/>
        <item h="1" m="1" x="720"/>
        <item h="1" m="1" x="445"/>
        <item h="1" m="1" x="542"/>
        <item h="1" m="1" x="842"/>
        <item h="1" m="1" x="254"/>
        <item h="1" m="1" x="519"/>
        <item h="1" m="1" x="514"/>
        <item h="1" m="1" x="516"/>
        <item h="1" m="1" x="689"/>
        <item h="1" m="1" x="742"/>
        <item h="1" m="1" x="561"/>
        <item h="1" m="1" x="672"/>
        <item h="1" m="1" x="729"/>
        <item h="1" m="1" x="134"/>
        <item h="1" m="1" x="782"/>
        <item h="1" m="1" x="222"/>
        <item h="1" m="1" x="266"/>
        <item h="1" m="1" x="438"/>
        <item h="1" m="1" x="496"/>
        <item h="1" m="1" x="602"/>
        <item h="1" m="1" x="838"/>
        <item h="1" m="1" x="304"/>
        <item h="1" m="1" x="771"/>
        <item h="1" m="1" x="209"/>
        <item h="1" m="1" x="340"/>
        <item h="1" m="1" x="368"/>
        <item h="1" m="1" x="746"/>
        <item h="1" m="1" x="820"/>
        <item h="1" m="1" x="154"/>
        <item h="1" m="1" x="240"/>
        <item h="1" m="1" x="300"/>
        <item h="1" m="1" x="308"/>
        <item h="1" m="1" x="345"/>
        <item h="1" m="1" x="486"/>
        <item h="1" m="1" x="488"/>
        <item h="1" m="1" x="530"/>
        <item h="1" m="1" x="588"/>
        <item h="1" m="1" x="757"/>
        <item h="1" m="1" x="391"/>
        <item h="1" m="1" x="426"/>
        <item h="1" m="1" x="712"/>
        <item h="1" m="1" x="715"/>
        <item h="1" m="1" x="170"/>
        <item h="1" m="1" x="218"/>
        <item h="1" m="1" x="314"/>
        <item h="1" m="1" x="385"/>
        <item h="1" m="1" x="448"/>
        <item h="1" m="1" x="451"/>
        <item h="1" m="1" x="114"/>
        <item h="1" m="1" x="118"/>
        <item h="1" m="1" x="210"/>
        <item h="1" m="1" x="213"/>
        <item h="1" m="1" x="365"/>
        <item h="1" m="1" x="402"/>
        <item h="1" m="1" x="696"/>
        <item h="1" m="1" x="822"/>
        <item h="1" m="1" x="157"/>
        <item h="1" m="1" x="333"/>
        <item h="1" m="1" x="511"/>
        <item h="1" m="1" x="860"/>
        <item h="1" m="1" x="278"/>
        <item h="1" m="1" x="547"/>
        <item h="1" m="1" x="805"/>
        <item h="1" x="91"/>
        <item h="1" m="1" x="181"/>
        <item h="1" m="1" x="406"/>
        <item h="1" m="1" x="540"/>
        <item h="1" m="1" x="705"/>
        <item h="1" m="1" x="839"/>
        <item h="1" m="1" x="305"/>
        <item h="1" m="1" x="379"/>
        <item h="1" m="1" x="523"/>
        <item h="1" m="1" x="205"/>
        <item h="1" m="1" x="475"/>
        <item h="1" m="1" x="482"/>
        <item h="1" m="1" x="97"/>
        <item h="1" m="1" x="501"/>
        <item h="1" m="1" x="721"/>
        <item h="1" m="1" x="727"/>
        <item h="1" m="1" x="132"/>
        <item h="1" m="1" x="543"/>
        <item h="1" m="1" x="654"/>
        <item h="1" m="1" x="710"/>
        <item h="1" m="1" x="847"/>
        <item h="1" m="1" x="329"/>
        <item h="1" m="1" x="398"/>
        <item h="1" m="1" x="524"/>
        <item h="1" m="1" x="854"/>
        <item h="1" m="1" x="351"/>
        <item h="1" m="1" x="538"/>
        <item h="1" m="1" x="599"/>
        <item h="1" m="1" x="655"/>
        <item h="1" m="1" x="711"/>
        <item h="1" m="1" x="713"/>
        <item h="1" m="1" x="784"/>
        <item h="1" m="1" x="410"/>
        <item h="1" m="1" x="775"/>
        <item h="1" m="1" x="169"/>
        <item h="1" m="1" x="216"/>
        <item h="1" m="1" x="370"/>
        <item h="1" m="1" x="403"/>
        <item h="1" m="1" x="642"/>
        <item h="1" m="1" x="197"/>
        <item h="1" m="1" x="334"/>
        <item h="1" m="1" x="194"/>
        <item h="1" m="1" x="331"/>
        <item h="1" m="1" x="115"/>
        <item h="1" m="1" x="490"/>
        <item h="1" m="1" x="798"/>
        <item h="1" m="1" x="138"/>
        <item h="1" m="1" x="187"/>
        <item h="1" m="1" x="555"/>
        <item h="1" m="1" x="228"/>
        <item h="1" m="1" x="549"/>
        <item h="1" m="1" x="716"/>
        <item h="1" m="1" x="615"/>
        <item h="1" m="1" x="792"/>
        <item h="1" m="1" x="179"/>
        <item h="1" m="1" x="441"/>
        <item h="1" m="1" x="452"/>
        <item h="1" m="1" x="371"/>
        <item h="1" m="1" x="592"/>
        <item h="1" m="1" x="424"/>
        <item h="1" m="1" x="857"/>
        <item h="1" m="1" x="281"/>
        <item h="1" m="1" x="550"/>
        <item h="1" m="1" x="465"/>
        <item h="1" m="1" x="590"/>
        <item h="1" m="1" x="685"/>
        <item h="1" m="1" x="694"/>
        <item h="1" m="1" x="283"/>
        <item h="1" m="1" x="436"/>
        <item h="1" m="1" x="195"/>
        <item h="1" m="1" x="830"/>
        <item h="1" m="1" x="425"/>
        <item h="1" m="1" x="623"/>
        <item h="1" m="1" x="176"/>
        <item h="1" m="1" x="319"/>
        <item h="1" m="1" x="352"/>
        <item h="1" m="1" x="539"/>
        <item h="1" m="1" x="703"/>
        <item h="1" m="1" x="836"/>
        <item h="1" m="1" x="167"/>
        <item h="1" m="1" x="255"/>
        <item h="1" m="1" x="321"/>
        <item h="1" m="1" x="649"/>
        <item h="1" m="1" x="660"/>
        <item h="1" m="1" x="848"/>
        <item h="1" m="1" x="172"/>
        <item h="1" m="1" x="487"/>
        <item h="1" m="1" x="747"/>
        <item h="1" m="1" x="534"/>
        <item h="1" m="1" x="626"/>
        <item h="1" m="1" x="354"/>
        <item h="1" m="1" x="311"/>
        <item h="1" m="1" x="415"/>
        <item h="1" m="1" x="664"/>
        <item h="1" m="1" x="171"/>
        <item h="1" m="1" x="258"/>
        <item h="1" m="1" x="346"/>
        <item h="1" m="1" x="289"/>
        <item h="1" m="1" x="468"/>
        <item h="1" m="1" x="472"/>
        <item h="1" m="1" x="476"/>
        <item h="1" m="1" x="483"/>
        <item h="1" m="1" x="518"/>
        <item h="1" m="1" x="232"/>
        <item h="1" m="1" x="275"/>
        <item h="1" m="1" x="608"/>
        <item h="1" m="1" x="777"/>
        <item h="1" m="1" x="121"/>
        <item h="1" m="1" x="259"/>
        <item h="1" m="1" x="347"/>
        <item h="1" m="1" x="418"/>
        <item h="1" m="1" x="701"/>
        <item h="1" m="1" x="762"/>
        <item h="1" x="8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6" hier="-1"/>
  </pageFields>
  <dataFields count="4">
    <dataField name=" % ACH" fld="37" baseField="0" baseItem="3" numFmtId="10"/>
    <dataField name=" GP TGT" fld="38" baseField="0" baseItem="5" numFmtId="10"/>
    <dataField name=" GP ACT" fld="39" baseField="0" baseItem="6" numFmtId="10"/>
    <dataField name="+/- GP " fld="40" baseField="0" baseItem="0" numFmtId="10"/>
  </dataFields>
  <formats count="1">
    <format dxfId="5">
      <pivotArea type="all" dataOnly="0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compact="0" compactData="0" gridDropZones="1" multipleFieldFilters="0">
  <location ref="A8:K93" firstHeaderRow="1" firstDataRow="2" firstDataCol="1" rowPageCount="1" colPageCount="1"/>
  <pivotFields count="45">
    <pivotField axis="axisCol" compact="0" outline="0" multipleItemSelectionAllowed="1" showAll="0">
      <items count="11">
        <item x="0"/>
        <item x="2"/>
        <item x="3"/>
        <item x="4"/>
        <item x="5"/>
        <item x="6"/>
        <item x="7"/>
        <item x="8"/>
        <item x="9"/>
        <item x="1"/>
        <item t="default"/>
      </items>
    </pivotField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axis="axisRow" compact="0" outline="0" showAll="0" sortType="ascending">
      <items count="91">
        <item x="60"/>
        <item x="61"/>
        <item x="1"/>
        <item x="62"/>
        <item x="6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m="1" x="86"/>
        <item x="64"/>
        <item x="39"/>
        <item x="24"/>
        <item x="65"/>
        <item x="25"/>
        <item x="66"/>
        <item x="67"/>
        <item x="68"/>
        <item x="69"/>
        <item x="70"/>
        <item x="40"/>
        <item x="71"/>
        <item x="72"/>
        <item x="26"/>
        <item x="27"/>
        <item x="28"/>
        <item x="29"/>
        <item x="73"/>
        <item m="1" x="87"/>
        <item x="74"/>
        <item x="75"/>
        <item x="76"/>
        <item x="41"/>
        <item x="42"/>
        <item m="1" x="89"/>
        <item x="77"/>
        <item x="78"/>
        <item x="79"/>
        <item x="80"/>
        <item x="43"/>
        <item x="44"/>
        <item x="45"/>
        <item x="81"/>
        <item x="30"/>
        <item x="82"/>
        <item x="31"/>
        <item x="46"/>
        <item x="32"/>
        <item x="33"/>
        <item x="47"/>
        <item x="34"/>
        <item x="35"/>
        <item x="36"/>
        <item x="37"/>
        <item x="3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m="1" x="88"/>
        <item x="84"/>
        <item x="83"/>
        <item x="0"/>
        <item x="85"/>
        <item t="default"/>
      </items>
    </pivotField>
    <pivotField axis="axisPage" compact="0" outline="0" multipleItemSelectionAllowed="1" showAll="0">
      <items count="865">
        <item h="1" x="88"/>
        <item h="1" x="87"/>
        <item h="1" x="40"/>
        <item h="1" x="90"/>
        <item h="1" x="1"/>
        <item h="1" x="41"/>
        <item h="1" x="63"/>
        <item h="1" x="92"/>
        <item x="64"/>
        <item x="65"/>
        <item x="66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9"/>
        <item x="21"/>
        <item x="22"/>
        <item x="24"/>
        <item x="68"/>
        <item x="42"/>
        <item x="69"/>
        <item x="26"/>
        <item x="70"/>
        <item x="71"/>
        <item x="72"/>
        <item x="73"/>
        <item x="74"/>
        <item x="75"/>
        <item x="76"/>
        <item x="27"/>
        <item x="77"/>
        <item m="1" x="861"/>
        <item x="79"/>
        <item x="80"/>
        <item x="44"/>
        <item x="45"/>
        <item m="1" x="489"/>
        <item x="81"/>
        <item x="82"/>
        <item x="83"/>
        <item x="84"/>
        <item x="46"/>
        <item x="48"/>
        <item x="85"/>
        <item x="31"/>
        <item x="86"/>
        <item x="49"/>
        <item x="33"/>
        <item x="34"/>
        <item x="50"/>
        <item x="36"/>
        <item x="51"/>
        <item x="52"/>
        <item x="53"/>
        <item x="54"/>
        <item x="56"/>
        <item x="57"/>
        <item x="58"/>
        <item x="59"/>
        <item x="61"/>
        <item x="62"/>
        <item x="6"/>
        <item h="1" x="93"/>
        <item h="1" x="0"/>
        <item x="5"/>
        <item x="2"/>
        <item x="18"/>
        <item x="20"/>
        <item x="23"/>
        <item x="25"/>
        <item x="28"/>
        <item x="29"/>
        <item x="30"/>
        <item x="32"/>
        <item x="35"/>
        <item x="37"/>
        <item x="38"/>
        <item x="43"/>
        <item x="47"/>
        <item x="55"/>
        <item x="60"/>
        <item x="67"/>
        <item x="78"/>
        <item x="94"/>
        <item h="1" m="1" x="528"/>
        <item h="1" m="1" x="298"/>
        <item h="1" m="1" x="143"/>
        <item h="1" m="1" x="219"/>
        <item h="1" m="1" x="753"/>
        <item h="1" m="1" x="828"/>
        <item h="1" m="1" x="111"/>
        <item h="1" m="1" x="363"/>
        <item h="1" m="1" x="432"/>
        <item h="1" m="1" x="525"/>
        <item h="1" m="1" x="641"/>
        <item h="1" m="1" x="752"/>
        <item h="1" m="1" x="253"/>
        <item h="1" m="1" x="125"/>
        <item h="1" m="1" x="223"/>
        <item h="1" m="1" x="454"/>
        <item h="1" m="1" x="609"/>
        <item h="1" m="1" x="104"/>
        <item h="1" m="1" x="202"/>
        <item h="1" m="1" x="294"/>
        <item h="1" m="1" x="405"/>
        <item h="1" m="1" x="439"/>
        <item h="1" m="1" x="155"/>
        <item h="1" m="1" x="160"/>
        <item h="1" m="1" x="204"/>
        <item h="1" m="1" x="246"/>
        <item h="1" m="1" x="477"/>
        <item h="1" m="1" x="577"/>
        <item h="1" m="1" x="750"/>
        <item h="1" m="1" x="754"/>
        <item h="1" m="1" x="161"/>
        <item h="1" m="1" x="574"/>
        <item h="1" m="1" x="684"/>
        <item h="1" m="1" x="190"/>
        <item h="1" m="1" x="462"/>
        <item h="1" m="1" x="562"/>
        <item h="1" m="1" x="737"/>
        <item h="1" m="1" x="96"/>
        <item h="1" m="1" x="146"/>
        <item h="1" m="1" x="327"/>
        <item h="1" m="1" x="397"/>
        <item h="1" m="1" x="670"/>
        <item h="1" m="1" x="791"/>
        <item h="1" m="1" x="130"/>
        <item h="1" m="1" x="328"/>
        <item h="1" m="1" x="686"/>
        <item h="1" m="1" x="740"/>
        <item h="1" m="1" x="811"/>
        <item h="1" m="1" x="189"/>
        <item h="1" m="1" x="239"/>
        <item h="1" m="1" x="420"/>
        <item h="1" m="1" x="565"/>
        <item h="1" m="1" x="812"/>
        <item h="1" m="1" x="148"/>
        <item h="1" m="1" x="285"/>
        <item h="1" m="1" x="366"/>
        <item h="1" m="1" x="434"/>
        <item h="1" m="1" x="728"/>
        <item h="1" m="1" x="478"/>
        <item h="1" m="1" x="579"/>
        <item h="1" m="1" x="521"/>
        <item h="1" m="1" x="584"/>
        <item h="1" m="1" x="639"/>
        <item h="1" m="1" x="238"/>
        <item h="1" m="1" x="330"/>
        <item h="1" m="1" x="563"/>
        <item h="1" m="1" x="673"/>
        <item h="1" m="1" x="855"/>
        <item h="1" m="1" x="295"/>
        <item h="1" m="1" x="336"/>
        <item h="1" m="1" x="515"/>
        <item h="1" m="1" x="631"/>
        <item h="1" m="1" x="632"/>
        <item h="1" m="1" x="638"/>
        <item h="1" m="1" x="697"/>
        <item h="1" m="1" x="326"/>
        <item h="1" m="1" x="293"/>
        <item h="1" m="1" x="296"/>
        <item h="1" m="1" x="337"/>
        <item h="1" m="1" x="627"/>
        <item h="1" m="1" x="687"/>
        <item h="1" m="1" x="808"/>
        <item h="1" m="1" x="98"/>
        <item h="1" m="1" x="149"/>
        <item h="1" m="1" x="201"/>
        <item h="1" m="1" x="824"/>
        <item h="1" m="1" x="541"/>
        <item h="1" m="1" x="244"/>
        <item h="1" m="1" x="840"/>
        <item h="1" m="1" x="211"/>
        <item h="1" m="1" x="396"/>
        <item h="1" m="1" x="431"/>
        <item h="1" m="1" x="796"/>
        <item h="1" m="1" x="250"/>
        <item h="1" m="1" x="341"/>
        <item h="1" m="1" x="758"/>
        <item h="1" m="1" x="831"/>
        <item h="1" m="1" x="116"/>
        <item h="1" m="1" x="163"/>
        <item h="1" m="1" x="306"/>
        <item h="1" m="1" x="544"/>
        <item h="1" m="1" x="414"/>
        <item h="1" m="1" x="552"/>
        <item h="1" m="1" x="785"/>
        <item h="1" m="1" x="217"/>
        <item h="1" m="1" x="531"/>
        <item h="1" m="1" x="766"/>
        <item h="1" m="1" x="738"/>
        <item h="1" m="1" x="332"/>
        <item h="1" m="1" x="507"/>
        <item h="1" m="1" x="509"/>
        <item h="1" m="1" x="513"/>
        <item h="1" m="1" x="628"/>
        <item h="1" m="1" x="735"/>
        <item h="1" m="1" x="95"/>
        <item h="1" m="1" x="312"/>
        <item h="1" m="1" x="353"/>
        <item h="1" m="1" x="388"/>
        <item h="1" m="1" x="470"/>
        <item h="1" m="1" x="569"/>
        <item h="1" m="1" x="683"/>
        <item h="1" m="1" x="859"/>
        <item h="1" m="1" x="449"/>
        <item h="1" m="1" x="605"/>
        <item h="1" m="1" x="106"/>
        <item h="1" m="1" x="732"/>
        <item h="1" m="1" x="520"/>
        <item h="1" m="1" x="635"/>
        <item h="1" m="1" x="144"/>
        <item h="1" m="1" x="416"/>
        <item h="1" m="1" x="556"/>
        <item h="1" m="1" x="786"/>
        <item h="1" m="1" x="463"/>
        <item h="1" m="1" x="671"/>
        <item h="1" m="1" x="726"/>
        <item h="1" m="1" x="131"/>
        <item h="1" m="1" x="350"/>
        <item h="1" m="1" x="411"/>
        <item h="1" m="1" x="603"/>
        <item h="1" m="1" x="164"/>
        <item h="1" m="1" x="395"/>
        <item h="1" m="1" x="139"/>
        <item h="1" m="1" x="856"/>
        <item h="1" m="1" x="147"/>
        <item h="1" m="1" x="437"/>
        <item h="1" m="1" x="100"/>
        <item h="1" m="1" x="153"/>
        <item h="1" m="1" x="196"/>
        <item h="1" m="1" x="242"/>
        <item h="1" m="1" x="469"/>
        <item h="1" m="1" x="568"/>
        <item h="1" m="1" x="682"/>
        <item h="1" m="1" x="695"/>
        <item h="1" m="1" x="698"/>
        <item h="1" m="1" x="823"/>
        <item h="1" m="1" x="198"/>
        <item h="1" m="1" x="355"/>
        <item h="1" m="1" x="356"/>
        <item h="1" m="1" x="793"/>
        <item h="1" m="1" x="133"/>
        <item h="1" m="1" x="261"/>
        <item h="1" m="1" x="387"/>
        <item h="1" m="1" x="596"/>
        <item h="1" m="1" x="651"/>
        <item h="1" m="1" x="606"/>
        <item h="1" m="1" x="658"/>
        <item h="1" m="1" x="303"/>
        <item h="1" m="1" x="377"/>
        <item h="1" m="1" x="299"/>
        <item h="1" m="1" x="214"/>
        <item h="1" m="1" x="813"/>
        <item h="1" m="1" x="291"/>
        <item h="1" m="1" x="474"/>
        <item h="1" m="1" x="231"/>
        <item h="1" m="1" x="390"/>
        <item h="1" m="1" x="473"/>
        <item h="1" m="1" x="600"/>
        <item h="1" m="1" x="707"/>
        <item h="1" m="1" x="659"/>
        <item h="1" m="1" x="778"/>
        <item h="1" m="1" x="850"/>
        <item h="1" m="1" x="412"/>
        <item h="1" m="1" x="692"/>
        <item h="1" m="1" x="817"/>
        <item h="1" m="1" x="661"/>
        <item h="1" m="1" x="719"/>
        <item h="1" m="1" x="787"/>
        <item h="1" m="1" x="173"/>
        <item h="1" m="1" x="177"/>
        <item h="1" m="1" x="320"/>
        <item h="1" m="1" x="764"/>
        <item h="1" m="1" x="112"/>
        <item h="1" m="1" x="234"/>
        <item h="1" m="1" x="277"/>
        <item h="1" m="1" x="282"/>
        <item h="1" m="1" x="455"/>
        <item h="1" m="1" x="557"/>
        <item h="1" m="1" x="612"/>
        <item h="1" m="1" x="725"/>
        <item h="1" m="1" x="795"/>
        <item h="1" m="1" x="324"/>
        <item h="1" m="1" x="548"/>
        <item h="1" m="1" x="553"/>
        <item h="1" m="1" x="610"/>
        <item h="1" m="1" x="788"/>
        <item h="1" m="1" x="730"/>
        <item h="1" m="1" x="301"/>
        <item h="1" m="1" x="407"/>
        <item h="1" m="1" x="804"/>
        <item h="1" m="1" x="142"/>
        <item h="1" m="1" x="188"/>
        <item h="1" m="1" x="383"/>
        <item h="1" m="1" x="422"/>
        <item h="1" m="1" x="122"/>
        <item h="1" m="1" x="220"/>
        <item h="1" m="1" x="315"/>
        <item h="1" m="1" x="338"/>
        <item h="1" m="1" x="376"/>
        <item h="1" m="1" x="380"/>
        <item h="1" m="1" x="767"/>
        <item h="1" m="1" x="117"/>
        <item h="1" m="1" x="162"/>
        <item h="1" m="1" x="665"/>
        <item h="1" m="1" x="343"/>
        <item h="1" m="1" x="679"/>
        <item h="1" m="1" x="624"/>
        <item h="1" m="1" x="629"/>
        <item h="1" m="1" x="581"/>
        <item h="1" m="1" x="270"/>
        <item h="1" m="1" x="323"/>
        <item h="1" m="1" x="453"/>
        <item h="1" m="1" x="456"/>
        <item h="1" m="1" x="224"/>
        <item h="1" m="1" x="316"/>
        <item h="1" m="1" x="386"/>
        <item h="1" m="1" x="593"/>
        <item h="1" m="1" x="702"/>
        <item h="1" m="1" x="833"/>
        <item h="1" m="1" x="208"/>
        <item h="1" m="1" x="307"/>
        <item h="1" m="1" x="532"/>
        <item h="1" m="1" x="591"/>
        <item h="1" m="1" x="832"/>
        <item h="1" m="1" x="625"/>
        <item h="1" m="1" x="183"/>
        <item h="1" m="1" x="693"/>
        <item h="1" m="1" x="821"/>
        <item h="1" m="1" x="428"/>
        <item h="1" m="1" x="597"/>
        <item h="1" m="1" x="652"/>
        <item h="1" m="1" x="772"/>
        <item h="1" m="1" x="774"/>
        <item h="1" m="1" x="168"/>
        <item h="1" m="1" x="215"/>
        <item h="1" m="1" x="399"/>
        <item h="1" m="1" x="526"/>
        <item h="1" m="1" x="302"/>
        <item h="1" m="1" x="645"/>
        <item h="1" m="1" x="759"/>
        <item h="1" m="1" x="768"/>
        <item h="1" m="1" x="834"/>
        <item h="1" m="1" x="165"/>
        <item h="1" m="1" x="212"/>
        <item h="1" m="1" x="362"/>
        <item h="1" m="1" x="739"/>
        <item h="1" m="1" x="743"/>
        <item h="1" m="1" x="325"/>
        <item h="1" m="1" x="360"/>
        <item h="1" m="1" x="500"/>
        <item h="1" m="1" x="503"/>
        <item h="1" m="1" x="613"/>
        <item h="1" m="1" x="618"/>
        <item m="1" x="273"/>
        <item h="1" m="1" x="801"/>
        <item h="1" m="1" x="158"/>
        <item h="1" m="1" x="575"/>
        <item h="1" m="1" x="733"/>
        <item h="1" m="1" x="235"/>
        <item h="1" m="1" x="835"/>
        <item h="1" m="1" x="841"/>
        <item h="1" m="1" x="123"/>
        <item h="1" m="1" x="129"/>
        <item h="1" m="1" x="269"/>
        <item h="1" m="1" x="382"/>
        <item h="1" m="1" x="442"/>
        <item h="1" m="1" x="271"/>
        <item h="1" m="1" x="236"/>
        <item h="1" m="1" x="413"/>
        <item h="1" m="1" x="417"/>
        <item h="1" m="1" x="846"/>
        <item h="1" m="1" x="849"/>
        <item h="1" m="1" x="780"/>
        <item h="1" m="1" x="124"/>
        <item h="1" m="1" x="174"/>
        <item h="1" m="1" x="178"/>
        <item h="1" m="1" x="229"/>
        <item h="1" m="1" x="230"/>
        <item h="1" m="1" x="409"/>
        <item h="1" m="1" x="450"/>
        <item h="1" m="1" x="225"/>
        <item h="1" m="1" x="135"/>
        <item h="1" m="1" x="594"/>
        <item h="1" m="1" x="829"/>
        <item h="1" m="1" x="276"/>
        <item h="1" m="1" x="676"/>
        <item h="1" m="1" x="479"/>
        <item h="1" m="1" x="140"/>
        <item h="1" m="1" x="843"/>
        <item h="1" m="1" x="120"/>
        <item h="1" m="1" x="364"/>
        <item h="1" m="1" x="369"/>
        <item h="1" m="1" x="527"/>
        <item h="1" m="1" x="587"/>
        <item h="1" m="1" x="156"/>
        <item h="1" m="1" x="243"/>
        <item h="1" m="1" x="247"/>
        <item h="1" m="1" x="375"/>
        <item h="1" m="1" x="863"/>
        <item h="1" m="1" x="150"/>
        <item h="1" m="1" x="191"/>
        <item h="1" m="1" x="430"/>
        <item h="1" m="1" x="724"/>
        <item h="1" m="1" x="794"/>
        <item h="1" m="1" x="637"/>
        <item h="1" m="1" x="280"/>
        <item h="1" m="1" x="361"/>
        <item h="1" m="1" x="554"/>
        <item h="1" m="1" x="558"/>
        <item h="1" m="1" x="614"/>
        <item h="1" m="1" x="674"/>
        <item h="1" m="1" x="680"/>
        <item h="1" m="1" x="494"/>
        <item h="1" m="1" x="653"/>
        <item h="1" m="1" x="773"/>
        <item h="1" m="1" x="844"/>
        <item h="1" m="1" x="309"/>
        <item h="1" m="1" x="335"/>
        <item h="1" m="1" x="763"/>
        <item h="1" m="1" x="109"/>
        <item h="1" m="1" x="799"/>
        <item h="1" m="1" x="495"/>
        <item h="1" m="1" x="119"/>
        <item h="1" m="1" x="378"/>
        <item h="1" m="1" x="400"/>
        <item h="1" m="1" x="818"/>
        <item h="1" m="1" x="103"/>
        <item h="1" m="1" x="510"/>
        <item h="1" m="1" x="404"/>
        <item h="1" m="1" x="700"/>
        <item h="1" m="1" x="159"/>
        <item h="1" m="1" x="292"/>
        <item h="1" m="1" x="508"/>
        <item h="1" m="1" x="622"/>
        <item h="1" m="1" x="517"/>
        <item h="1" m="1" x="806"/>
        <item h="1" m="1" x="668"/>
        <item h="1" m="1" x="789"/>
        <item h="1" m="1" x="226"/>
        <item h="1" m="1" x="317"/>
        <item h="1" m="1" x="589"/>
        <item h="1" m="1" x="760"/>
        <item h="1" m="1" x="498"/>
        <item h="1" m="1" x="166"/>
        <item h="1" m="1" x="440"/>
        <item h="1" m="1" x="279"/>
        <item h="1" m="1" x="108"/>
        <item h="1" m="1" x="206"/>
        <item h="1" m="1" x="249"/>
        <item h="1" m="1" x="585"/>
        <item h="1" m="1" x="748"/>
        <item h="1" m="1" x="755"/>
        <item h="1" m="1" x="203"/>
        <item h="1" m="1" x="690"/>
        <item h="1" m="1" x="745"/>
        <item h="1" m="1" x="101"/>
        <item h="1" m="1" x="105"/>
        <item h="1" m="1" x="389"/>
        <item h="1" m="1" x="471"/>
        <item h="1" m="1" x="681"/>
        <item h="1" m="1" x="802"/>
        <item h="1" m="1" x="749"/>
        <item h="1" m="1" x="192"/>
        <item h="1" m="1" x="286"/>
        <item h="1" m="1" x="466"/>
        <item h="1" m="1" x="677"/>
        <item h="1" m="1" x="429"/>
        <item h="1" m="1" x="630"/>
        <item h="1" m="1" x="807"/>
        <item h="1" m="1" x="648"/>
        <item h="1" m="1" x="545"/>
        <item h="1" m="1" x="779"/>
        <item h="1" m="1" x="401"/>
        <item h="1" m="1" x="621"/>
        <item h="1" m="1" x="582"/>
        <item h="1" m="1" x="186"/>
        <item h="1" m="1" x="704"/>
        <item h="1" m="1" x="656"/>
        <item h="1" m="1" x="367"/>
        <item h="1" m="1" x="435"/>
        <item h="1" m="1" x="529"/>
        <item h="1" m="1" x="643"/>
        <item h="1" m="1" x="199"/>
        <item h="1" m="1" x="616"/>
        <item h="1" m="1" x="576"/>
        <item h="1" m="1" x="457"/>
        <item h="1" m="1" x="464"/>
        <item h="1" m="1" x="564"/>
        <item h="1" m="1" x="619"/>
        <item h="1" m="1" x="797"/>
        <item h="1" m="1" x="251"/>
        <item h="1" m="1" x="342"/>
        <item h="1" m="1" x="761"/>
        <item h="1" m="1" x="484"/>
        <item h="1" m="1" x="583"/>
        <item h="1" m="1" x="741"/>
        <item h="1" m="1" x="99"/>
        <item h="1" m="1" x="348"/>
        <item h="1" m="1" x="419"/>
        <item h="1" m="1" x="559"/>
        <item h="1" m="1" x="617"/>
        <item h="1" m="1" x="717"/>
        <item h="1" m="1" x="344"/>
        <item h="1" m="1" x="290"/>
        <item h="1" m="1" x="372"/>
        <item h="1" m="1" x="636"/>
        <item h="1" m="1" x="145"/>
        <item h="1" m="1" x="499"/>
        <item h="1" m="1" x="262"/>
        <item h="1" m="1" x="184"/>
        <item h="1" m="1" x="744"/>
        <item h="1" m="1" x="237"/>
        <item h="1" m="1" x="458"/>
        <item h="1" m="1" x="611"/>
        <item h="1" m="1" x="790"/>
        <item h="1" m="1" x="175"/>
        <item h="1" m="1" x="267"/>
        <item h="1" m="1" x="536"/>
        <item h="1" m="1" x="598"/>
        <item h="1" m="1" x="604"/>
        <item h="1" m="1" x="708"/>
        <item h="1" m="1" x="373"/>
        <item h="1" m="1" x="443"/>
        <item h="1" m="1" x="691"/>
        <item h="1" m="1" x="814"/>
        <item x="39"/>
        <item h="1" m="1" x="485"/>
        <item h="1" m="1" x="633"/>
        <item h="1" m="1" x="815"/>
        <item h="1" m="1" x="151"/>
        <item h="1" m="1" x="646"/>
        <item h="1" m="1" x="233"/>
        <item h="1" m="1" x="392"/>
        <item h="1" m="1" x="570"/>
        <item h="1" m="1" x="567"/>
        <item h="1" m="1" x="260"/>
        <item h="1" m="1" x="318"/>
        <item h="1" m="1" x="491"/>
        <item h="1" m="1" x="595"/>
        <item h="1" m="1" x="769"/>
        <item h="1" m="1" x="657"/>
        <item h="1" m="1" x="776"/>
        <item h="1" m="1" x="126"/>
        <item h="1" m="1" x="227"/>
        <item h="1" m="1" x="268"/>
        <item h="1" m="1" x="492"/>
        <item h="1" m="1" x="537"/>
        <item h="1" m="1" x="650"/>
        <item h="1" m="1" x="706"/>
        <item h="1" m="1" x="709"/>
        <item h="1" m="1" x="751"/>
        <item h="1" m="1" x="826"/>
        <item h="1" m="1" x="245"/>
        <item h="1" m="1" x="297"/>
        <item h="1" m="1" x="374"/>
        <item h="1" m="1" x="408"/>
        <item h="1" m="1" x="688"/>
        <item h="1" m="1" x="809"/>
        <item h="1" m="1" x="783"/>
        <item h="1" m="1" x="241"/>
        <item h="1" m="1" x="825"/>
        <item h="1" m="1" x="423"/>
        <item h="1" m="1" x="571"/>
        <item h="1" m="1" x="137"/>
        <item h="1" m="1" x="381"/>
        <item h="1" m="1" x="662"/>
        <item h="1" m="1" x="287"/>
        <item h="1" m="1" x="572"/>
        <item h="1" m="1" x="803"/>
        <item h="1" m="1" x="185"/>
        <item h="1" m="1" x="274"/>
        <item h="1" m="1" x="359"/>
        <item h="1" m="1" x="607"/>
        <item h="1" m="1" x="714"/>
        <item h="1" m="1" x="578"/>
        <item h="1" m="1" x="736"/>
        <item h="1" m="1" x="810"/>
        <item h="1" m="1" x="313"/>
        <item h="1" m="1" x="384"/>
        <item h="1" m="1" x="666"/>
        <item h="1" m="1" x="722"/>
        <item h="1" m="1" x="852"/>
        <item h="1" m="1" x="551"/>
        <item h="1" m="1" x="667"/>
        <item h="1" m="1" x="723"/>
        <item h="1" m="1" x="127"/>
        <item h="1" m="1" x="800"/>
        <item h="1" m="1" x="493"/>
        <item h="1" m="1" x="601"/>
        <item h="1" m="1" x="845"/>
        <item h="1" m="1" x="634"/>
        <item h="1" m="1" x="816"/>
        <item h="1" m="1" x="152"/>
        <item h="1" m="1" x="193"/>
        <item h="1" m="1" x="288"/>
        <item h="1" m="1" x="467"/>
        <item h="1" m="1" x="394"/>
        <item h="1" m="1" x="480"/>
        <item h="1" m="1" x="459"/>
        <item h="1" m="1" x="504"/>
        <item h="1" m="1" x="506"/>
        <item h="1" m="1" x="675"/>
        <item h="1" m="1" x="731"/>
        <item h="1" m="1" x="349"/>
        <item h="1" m="1" x="444"/>
        <item h="1" m="1" x="770"/>
        <item h="1" m="1" x="699"/>
        <item h="1" m="1" x="284"/>
        <item h="1" m="1" x="586"/>
        <item h="1" m="1" x="644"/>
        <item h="1" m="1" x="756"/>
        <item h="1" m="1" x="107"/>
        <item h="1" m="1" x="357"/>
        <item h="1" m="1" x="427"/>
        <item h="1" m="1" x="481"/>
        <item h="1" m="1" x="580"/>
        <item h="1" m="1" x="837"/>
        <item h="1" m="1" x="718"/>
        <item h="1" m="1" x="257"/>
        <item h="1" m="1" x="522"/>
        <item h="1" m="1" x="819"/>
        <item h="1" m="1" x="533"/>
        <item h="1" m="1" x="647"/>
        <item h="1" m="1" x="110"/>
        <item h="1" m="1" x="446"/>
        <item h="1" m="1" x="497"/>
        <item h="1" m="1" x="546"/>
        <item h="1" m="1" x="207"/>
        <item h="1" m="1" x="252"/>
        <item h="1" m="1" x="256"/>
        <item h="1" m="1" x="310"/>
        <item h="1" m="1" x="433"/>
        <item h="1" m="1" x="734"/>
        <item h="1" m="1" x="141"/>
        <item h="1" m="1" x="502"/>
        <item h="1" m="1" x="669"/>
        <item h="1" m="1" x="853"/>
        <item h="1" m="1" x="263"/>
        <item h="1" m="1" x="182"/>
        <item h="1" m="1" x="447"/>
        <item h="1" m="1" x="862"/>
        <item h="1" m="1" x="460"/>
        <item h="1" m="1" x="560"/>
        <item h="1" m="1" x="566"/>
        <item h="1" m="1" x="221"/>
        <item h="1" m="1" x="264"/>
        <item h="1" m="1" x="858"/>
        <item h="1" m="1" x="421"/>
        <item h="1" m="1" x="461"/>
        <item h="1" m="1" x="678"/>
        <item h="1" m="1" x="827"/>
        <item h="1" m="1" x="322"/>
        <item h="1" m="1" x="393"/>
        <item h="1" m="1" x="573"/>
        <item h="1" m="1" x="136"/>
        <item h="1" m="1" x="272"/>
        <item h="1" m="1" x="180"/>
        <item h="1" m="1" x="535"/>
        <item h="1" m="1" x="765"/>
        <item h="1" m="1" x="113"/>
        <item h="1" m="1" x="248"/>
        <item h="1" m="1" x="339"/>
        <item h="1" m="1" x="781"/>
        <item h="1" m="1" x="851"/>
        <item h="1" m="1" x="640"/>
        <item h="1" m="1" x="102"/>
        <item h="1" m="1" x="200"/>
        <item h="1" m="1" x="358"/>
        <item h="1" m="1" x="512"/>
        <item h="1" m="1" x="505"/>
        <item h="1" m="1" x="128"/>
        <item h="1" m="1" x="265"/>
        <item h="1" m="1" x="620"/>
        <item h="1" m="1" x="663"/>
        <item h="1" m="1" x="720"/>
        <item h="1" m="1" x="445"/>
        <item h="1" m="1" x="542"/>
        <item h="1" m="1" x="842"/>
        <item h="1" m="1" x="254"/>
        <item h="1" m="1" x="519"/>
        <item h="1" m="1" x="514"/>
        <item h="1" m="1" x="516"/>
        <item h="1" m="1" x="689"/>
        <item h="1" m="1" x="742"/>
        <item h="1" m="1" x="561"/>
        <item h="1" m="1" x="672"/>
        <item h="1" m="1" x="729"/>
        <item h="1" m="1" x="134"/>
        <item h="1" m="1" x="782"/>
        <item h="1" m="1" x="222"/>
        <item h="1" m="1" x="266"/>
        <item h="1" m="1" x="438"/>
        <item h="1" m="1" x="496"/>
        <item h="1" m="1" x="602"/>
        <item h="1" m="1" x="838"/>
        <item h="1" m="1" x="304"/>
        <item h="1" m="1" x="771"/>
        <item h="1" m="1" x="209"/>
        <item h="1" m="1" x="340"/>
        <item h="1" m="1" x="368"/>
        <item h="1" m="1" x="746"/>
        <item h="1" m="1" x="820"/>
        <item h="1" m="1" x="154"/>
        <item h="1" m="1" x="240"/>
        <item h="1" m="1" x="300"/>
        <item h="1" m="1" x="308"/>
        <item h="1" m="1" x="345"/>
        <item h="1" m="1" x="486"/>
        <item h="1" m="1" x="488"/>
        <item h="1" m="1" x="530"/>
        <item h="1" m="1" x="588"/>
        <item h="1" m="1" x="757"/>
        <item h="1" m="1" x="391"/>
        <item h="1" m="1" x="426"/>
        <item h="1" m="1" x="712"/>
        <item h="1" m="1" x="715"/>
        <item h="1" m="1" x="170"/>
        <item h="1" m="1" x="218"/>
        <item h="1" m="1" x="314"/>
        <item h="1" m="1" x="385"/>
        <item h="1" m="1" x="448"/>
        <item h="1" m="1" x="451"/>
        <item h="1" m="1" x="114"/>
        <item h="1" m="1" x="118"/>
        <item h="1" m="1" x="210"/>
        <item h="1" m="1" x="213"/>
        <item h="1" m="1" x="365"/>
        <item h="1" m="1" x="402"/>
        <item h="1" m="1" x="696"/>
        <item h="1" m="1" x="822"/>
        <item h="1" m="1" x="157"/>
        <item h="1" m="1" x="333"/>
        <item h="1" m="1" x="511"/>
        <item h="1" m="1" x="860"/>
        <item h="1" m="1" x="278"/>
        <item h="1" m="1" x="547"/>
        <item h="1" m="1" x="805"/>
        <item h="1" x="91"/>
        <item h="1" m="1" x="181"/>
        <item h="1" m="1" x="406"/>
        <item h="1" m="1" x="540"/>
        <item h="1" m="1" x="705"/>
        <item h="1" m="1" x="839"/>
        <item h="1" m="1" x="305"/>
        <item h="1" m="1" x="379"/>
        <item h="1" m="1" x="523"/>
        <item h="1" m="1" x="205"/>
        <item h="1" m="1" x="475"/>
        <item h="1" m="1" x="482"/>
        <item h="1" m="1" x="97"/>
        <item h="1" m="1" x="501"/>
        <item h="1" m="1" x="721"/>
        <item h="1" m="1" x="727"/>
        <item h="1" m="1" x="132"/>
        <item h="1" m="1" x="543"/>
        <item h="1" m="1" x="654"/>
        <item h="1" m="1" x="710"/>
        <item h="1" m="1" x="847"/>
        <item h="1" m="1" x="329"/>
        <item h="1" m="1" x="398"/>
        <item h="1" m="1" x="524"/>
        <item h="1" m="1" x="854"/>
        <item h="1" m="1" x="351"/>
        <item h="1" m="1" x="538"/>
        <item h="1" m="1" x="599"/>
        <item h="1" m="1" x="655"/>
        <item h="1" m="1" x="711"/>
        <item h="1" m="1" x="713"/>
        <item h="1" m="1" x="784"/>
        <item h="1" m="1" x="410"/>
        <item h="1" m="1" x="775"/>
        <item h="1" m="1" x="169"/>
        <item h="1" m="1" x="216"/>
        <item h="1" m="1" x="370"/>
        <item h="1" m="1" x="403"/>
        <item h="1" m="1" x="642"/>
        <item h="1" m="1" x="197"/>
        <item h="1" m="1" x="334"/>
        <item h="1" m="1" x="194"/>
        <item h="1" m="1" x="331"/>
        <item h="1" m="1" x="115"/>
        <item h="1" m="1" x="490"/>
        <item h="1" m="1" x="798"/>
        <item h="1" m="1" x="138"/>
        <item h="1" m="1" x="187"/>
        <item h="1" m="1" x="555"/>
        <item h="1" m="1" x="228"/>
        <item h="1" m="1" x="549"/>
        <item h="1" m="1" x="716"/>
        <item h="1" m="1" x="615"/>
        <item h="1" m="1" x="792"/>
        <item h="1" m="1" x="179"/>
        <item h="1" m="1" x="441"/>
        <item h="1" m="1" x="452"/>
        <item h="1" m="1" x="371"/>
        <item h="1" m="1" x="592"/>
        <item h="1" m="1" x="424"/>
        <item h="1" m="1" x="857"/>
        <item h="1" m="1" x="281"/>
        <item h="1" m="1" x="550"/>
        <item h="1" m="1" x="465"/>
        <item h="1" m="1" x="590"/>
        <item h="1" m="1" x="685"/>
        <item h="1" m="1" x="694"/>
        <item h="1" m="1" x="283"/>
        <item h="1" m="1" x="436"/>
        <item h="1" m="1" x="195"/>
        <item h="1" m="1" x="830"/>
        <item h="1" m="1" x="425"/>
        <item h="1" m="1" x="623"/>
        <item h="1" m="1" x="176"/>
        <item h="1" m="1" x="319"/>
        <item h="1" m="1" x="352"/>
        <item h="1" m="1" x="539"/>
        <item h="1" m="1" x="703"/>
        <item h="1" m="1" x="836"/>
        <item h="1" m="1" x="167"/>
        <item h="1" m="1" x="255"/>
        <item h="1" m="1" x="321"/>
        <item h="1" m="1" x="649"/>
        <item h="1" m="1" x="660"/>
        <item h="1" m="1" x="848"/>
        <item h="1" m="1" x="172"/>
        <item h="1" m="1" x="487"/>
        <item h="1" m="1" x="747"/>
        <item h="1" m="1" x="534"/>
        <item h="1" m="1" x="626"/>
        <item h="1" m="1" x="354"/>
        <item h="1" m="1" x="311"/>
        <item h="1" m="1" x="415"/>
        <item h="1" m="1" x="664"/>
        <item h="1" m="1" x="171"/>
        <item h="1" m="1" x="258"/>
        <item h="1" m="1" x="346"/>
        <item h="1" m="1" x="289"/>
        <item h="1" m="1" x="468"/>
        <item h="1" m="1" x="472"/>
        <item h="1" m="1" x="476"/>
        <item h="1" m="1" x="483"/>
        <item h="1" m="1" x="518"/>
        <item h="1" m="1" x="232"/>
        <item h="1" m="1" x="275"/>
        <item h="1" m="1" x="608"/>
        <item h="1" m="1" x="777"/>
        <item h="1" m="1" x="121"/>
        <item h="1" m="1" x="259"/>
        <item h="1" m="1" x="347"/>
        <item h="1" m="1" x="418"/>
        <item h="1" m="1" x="701"/>
        <item h="1" m="1" x="762"/>
        <item h="1" x="8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 defaultSubtotal="0"/>
    <pivotField compact="0" outline="0" showAll="0" defaultSubtotal="0"/>
    <pivotField dataField="1"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5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7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6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6" hier="-1"/>
  </pageFields>
  <dataFields count="1">
    <dataField name=" % ACH" fld="37" baseField="0" baseItem="3" numFmtId="10"/>
  </dataFields>
  <formats count="4">
    <format dxfId="0">
      <pivotArea type="all" dataOnly="0" outline="0" fieldPosition="0"/>
    </format>
    <format dxfId="1">
      <pivotArea type="all" dataOnly="0" outline="0" fieldPosition="0"/>
    </format>
    <format dxfId="2">
      <pivotArea dataOnly="0" labelOnly="1" outline="0" fieldPosition="0">
        <references count="1">
          <reference field="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">
      <pivotArea dataOnly="0" labelOnly="1" grandCol="1" outline="0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9"/>
  <sheetViews>
    <sheetView showGridLines="0" workbookViewId="0">
      <pane ySplit="9" topLeftCell="A10" activePane="bottomLeft" state="frozen"/>
      <selection activeCell="A10" sqref="A10"/>
      <selection pane="bottomLeft" activeCell="A10" sqref="A10"/>
    </sheetView>
  </sheetViews>
  <sheetFormatPr defaultColWidth="8.875" defaultRowHeight="12.75" x14ac:dyDescent="0.2"/>
  <cols>
    <col min="1" max="1" width="10.375" style="2" customWidth="1"/>
    <col min="2" max="2" width="33" style="2" customWidth="1"/>
    <col min="3" max="3" width="12.5" style="2" customWidth="1"/>
    <col min="4" max="4" width="11.625" style="2" customWidth="1"/>
    <col min="5" max="5" width="6.75" style="2" customWidth="1"/>
    <col min="6" max="6" width="6" style="2" customWidth="1"/>
    <col min="7" max="8" width="7.25" style="2" customWidth="1"/>
    <col min="9" max="9" width="6.375" style="2" customWidth="1"/>
    <col min="10" max="16384" width="8.875" style="2"/>
  </cols>
  <sheetData>
    <row r="1" spans="1:9" ht="17.25" x14ac:dyDescent="0.3">
      <c r="A1" s="1" t="str">
        <f>SUMM!A1</f>
        <v>SALES ACHIEVEMENT REPORT</v>
      </c>
    </row>
    <row r="2" spans="1:9" ht="17.25" x14ac:dyDescent="0.3">
      <c r="A2" s="1" t="s">
        <v>0</v>
      </c>
    </row>
    <row r="3" spans="1:9" ht="17.25" x14ac:dyDescent="0.3">
      <c r="A3" s="3" t="str">
        <f>SUMM!A3</f>
        <v>1 - 31 MAR 2020</v>
      </c>
    </row>
    <row r="4" spans="1:9" ht="15.75" x14ac:dyDescent="0.25">
      <c r="A4"/>
      <c r="B4"/>
    </row>
    <row r="5" spans="1:9" ht="15.75" x14ac:dyDescent="0.25">
      <c r="A5"/>
      <c r="B5"/>
    </row>
    <row r="6" spans="1:9" x14ac:dyDescent="0.2">
      <c r="A6" s="2" t="s">
        <v>1</v>
      </c>
      <c r="B6" s="2" t="s">
        <v>2</v>
      </c>
    </row>
    <row r="8" spans="1:9" ht="15.75" x14ac:dyDescent="0.25">
      <c r="C8" s="2" t="s">
        <v>3</v>
      </c>
      <c r="I8"/>
    </row>
    <row r="9" spans="1:9" ht="15.75" x14ac:dyDescent="0.25">
      <c r="A9" s="2" t="s">
        <v>4</v>
      </c>
      <c r="B9" s="2" t="s">
        <v>5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/>
    </row>
    <row r="10" spans="1:9" ht="15.75" x14ac:dyDescent="0.25">
      <c r="A10" s="2" t="s">
        <v>12</v>
      </c>
      <c r="B10" s="2" t="s">
        <v>13</v>
      </c>
      <c r="C10" s="4">
        <v>100000000</v>
      </c>
      <c r="D10" s="4">
        <v>69201430.915999994</v>
      </c>
      <c r="E10" s="5">
        <v>0.69201430915999995</v>
      </c>
      <c r="F10" s="5">
        <v>0.29291</v>
      </c>
      <c r="G10" s="5">
        <v>0.23960086614576617</v>
      </c>
      <c r="H10" s="5">
        <v>-5.3309133854233831E-2</v>
      </c>
      <c r="I10"/>
    </row>
    <row r="11" spans="1:9" ht="15.75" x14ac:dyDescent="0.25">
      <c r="B11" s="2" t="s">
        <v>14</v>
      </c>
      <c r="C11" s="4">
        <v>160000000</v>
      </c>
      <c r="D11" s="4">
        <v>79635216.371999994</v>
      </c>
      <c r="E11" s="5">
        <v>0.49772010232499997</v>
      </c>
      <c r="F11" s="5">
        <v>0.29032999999999998</v>
      </c>
      <c r="G11" s="5">
        <v>0.24795639971341599</v>
      </c>
      <c r="H11" s="5">
        <v>-4.237360028658399E-2</v>
      </c>
      <c r="I11"/>
    </row>
    <row r="12" spans="1:9" ht="15.75" x14ac:dyDescent="0.25">
      <c r="B12" s="2" t="s">
        <v>15</v>
      </c>
      <c r="C12" s="4">
        <v>60000000</v>
      </c>
      <c r="D12" s="4">
        <v>32480703.638</v>
      </c>
      <c r="E12" s="5">
        <v>0.54134506063333332</v>
      </c>
      <c r="F12" s="5">
        <v>0.26572000000000001</v>
      </c>
      <c r="G12" s="5">
        <v>0.17191345668593486</v>
      </c>
      <c r="H12" s="5">
        <v>-9.3806543314065155E-2</v>
      </c>
      <c r="I12"/>
    </row>
    <row r="13" spans="1:9" ht="15.75" x14ac:dyDescent="0.25">
      <c r="B13" s="2" t="s">
        <v>16</v>
      </c>
      <c r="C13" s="4">
        <v>80000000</v>
      </c>
      <c r="D13" s="4">
        <v>77945045.445999995</v>
      </c>
      <c r="E13" s="5">
        <v>0.97431306807499996</v>
      </c>
      <c r="F13" s="5">
        <v>0.38562999999999997</v>
      </c>
      <c r="G13" s="5">
        <v>0.3629299804000784</v>
      </c>
      <c r="H13" s="5">
        <v>-2.2700019599921573E-2</v>
      </c>
      <c r="I13"/>
    </row>
    <row r="14" spans="1:9" ht="15.75" x14ac:dyDescent="0.25">
      <c r="B14" s="2" t="s">
        <v>17</v>
      </c>
      <c r="C14" s="4">
        <v>50000000</v>
      </c>
      <c r="D14" s="4">
        <v>27908154.552000001</v>
      </c>
      <c r="E14" s="5">
        <v>0.55816309104000006</v>
      </c>
      <c r="F14" s="5">
        <v>0.36599999999999999</v>
      </c>
      <c r="G14" s="5">
        <v>0.31029305738811075</v>
      </c>
      <c r="H14" s="5">
        <v>-5.5706942611889243E-2</v>
      </c>
      <c r="I14"/>
    </row>
    <row r="15" spans="1:9" ht="15.75" x14ac:dyDescent="0.25">
      <c r="B15" s="2" t="s">
        <v>18</v>
      </c>
      <c r="C15" s="4">
        <v>50000000</v>
      </c>
      <c r="D15" s="4">
        <v>18702101.826000001</v>
      </c>
      <c r="E15" s="5">
        <v>0.37404203652000001</v>
      </c>
      <c r="F15" s="5">
        <v>0.23810999999999999</v>
      </c>
      <c r="G15" s="5">
        <v>0.21365403863029955</v>
      </c>
      <c r="H15" s="5">
        <v>-2.4455961369700435E-2</v>
      </c>
      <c r="I15"/>
    </row>
    <row r="16" spans="1:9" ht="15.75" x14ac:dyDescent="0.25">
      <c r="B16" s="2" t="s">
        <v>19</v>
      </c>
      <c r="C16" s="4">
        <v>40000000</v>
      </c>
      <c r="D16" s="4">
        <v>26026160</v>
      </c>
      <c r="E16" s="5">
        <v>0.65065399999999995</v>
      </c>
      <c r="F16" s="5">
        <v>0.25470999999999999</v>
      </c>
      <c r="G16" s="5">
        <v>0.27429316656779179</v>
      </c>
      <c r="H16" s="5">
        <v>1.9583166567791799E-2</v>
      </c>
      <c r="I16"/>
    </row>
    <row r="17" spans="2:9" ht="15.75" x14ac:dyDescent="0.25">
      <c r="B17" s="2" t="s">
        <v>20</v>
      </c>
      <c r="C17" s="4">
        <v>30700000</v>
      </c>
      <c r="D17" s="4">
        <v>20446816.366</v>
      </c>
      <c r="E17" s="5">
        <v>0.66602007706840394</v>
      </c>
      <c r="F17" s="5">
        <v>0.28086</v>
      </c>
      <c r="G17" s="5">
        <v>0.22608187080345593</v>
      </c>
      <c r="H17" s="5">
        <v>-5.4778129196544068E-2</v>
      </c>
      <c r="I17"/>
    </row>
    <row r="18" spans="2:9" ht="15.75" x14ac:dyDescent="0.25">
      <c r="B18" s="2" t="s">
        <v>21</v>
      </c>
      <c r="C18" s="4">
        <v>31500000</v>
      </c>
      <c r="D18" s="4">
        <v>12133781.814999999</v>
      </c>
      <c r="E18" s="5">
        <v>0.38519942269841267</v>
      </c>
      <c r="F18" s="5">
        <v>0.26124000000000003</v>
      </c>
      <c r="G18" s="5">
        <v>0.24183784905151601</v>
      </c>
      <c r="H18" s="5">
        <v>-1.940215094848402E-2</v>
      </c>
      <c r="I18"/>
    </row>
    <row r="19" spans="2:9" ht="15.75" x14ac:dyDescent="0.25">
      <c r="B19" s="2" t="s">
        <v>22</v>
      </c>
      <c r="C19" s="4">
        <v>30000000</v>
      </c>
      <c r="D19" s="4">
        <v>20402425.453000002</v>
      </c>
      <c r="E19" s="5">
        <v>0.68008084843333338</v>
      </c>
      <c r="F19" s="5">
        <v>0.25306000000000001</v>
      </c>
      <c r="G19" s="5">
        <v>0.20807855971730874</v>
      </c>
      <c r="H19" s="5">
        <v>-4.4981440282691271E-2</v>
      </c>
      <c r="I19"/>
    </row>
    <row r="20" spans="2:9" ht="15.75" x14ac:dyDescent="0.25">
      <c r="B20" s="2" t="s">
        <v>23</v>
      </c>
      <c r="C20" s="4">
        <v>40000000</v>
      </c>
      <c r="D20" s="4">
        <v>31824625.453000002</v>
      </c>
      <c r="E20" s="5">
        <v>0.79561563632499999</v>
      </c>
      <c r="F20" s="5">
        <v>0.22720000000000001</v>
      </c>
      <c r="G20" s="5">
        <v>0.1962950163302272</v>
      </c>
      <c r="H20" s="5">
        <v>-3.0904983669772818E-2</v>
      </c>
      <c r="I20"/>
    </row>
    <row r="21" spans="2:9" ht="15.75" x14ac:dyDescent="0.25">
      <c r="B21" s="2" t="s">
        <v>24</v>
      </c>
      <c r="C21" s="4">
        <v>60000000</v>
      </c>
      <c r="D21" s="4">
        <v>42806780.008000001</v>
      </c>
      <c r="E21" s="5">
        <v>0.71344633346666664</v>
      </c>
      <c r="F21" s="5">
        <v>0.25573000000000001</v>
      </c>
      <c r="G21" s="5">
        <v>0.1927655973296257</v>
      </c>
      <c r="H21" s="5">
        <v>-6.2964402670374314E-2</v>
      </c>
      <c r="I21"/>
    </row>
    <row r="22" spans="2:9" ht="15.75" x14ac:dyDescent="0.25">
      <c r="B22" s="2" t="s">
        <v>25</v>
      </c>
      <c r="C22" s="4">
        <v>30000000</v>
      </c>
      <c r="D22" s="4">
        <v>17052776.364999998</v>
      </c>
      <c r="E22" s="5">
        <v>0.56842587883333329</v>
      </c>
      <c r="F22" s="5">
        <v>0.26611000000000001</v>
      </c>
      <c r="G22" s="5">
        <v>0.22872961103304776</v>
      </c>
      <c r="H22" s="5">
        <v>-3.7380388966952255E-2</v>
      </c>
      <c r="I22"/>
    </row>
    <row r="23" spans="2:9" ht="15.75" x14ac:dyDescent="0.25">
      <c r="B23" s="2" t="s">
        <v>26</v>
      </c>
      <c r="C23" s="4">
        <v>94500000</v>
      </c>
      <c r="D23" s="4">
        <v>40526367.273000002</v>
      </c>
      <c r="E23" s="5">
        <v>0.42885044733333333</v>
      </c>
      <c r="F23" s="5">
        <v>0.24415999999999999</v>
      </c>
      <c r="G23" s="5">
        <v>0.20414624748544755</v>
      </c>
      <c r="H23" s="5">
        <v>-4.0013752514552442E-2</v>
      </c>
      <c r="I23"/>
    </row>
    <row r="24" spans="2:9" ht="15.75" x14ac:dyDescent="0.25">
      <c r="B24" s="2" t="s">
        <v>27</v>
      </c>
      <c r="C24" s="4">
        <v>20900000</v>
      </c>
      <c r="D24" s="4">
        <v>13013903.637</v>
      </c>
      <c r="E24" s="5">
        <v>0.62267481516746415</v>
      </c>
      <c r="F24" s="5">
        <v>0.26100000000000001</v>
      </c>
      <c r="G24" s="5">
        <v>0.19987660271316024</v>
      </c>
      <c r="H24" s="5">
        <v>-6.112339728683977E-2</v>
      </c>
      <c r="I24"/>
    </row>
    <row r="25" spans="2:9" ht="15.75" x14ac:dyDescent="0.25">
      <c r="B25" s="2" t="s">
        <v>28</v>
      </c>
      <c r="C25" s="4">
        <v>50000000</v>
      </c>
      <c r="D25" s="4">
        <v>23610285.453000002</v>
      </c>
      <c r="E25" s="5">
        <v>0.47220570906000003</v>
      </c>
      <c r="F25" s="5">
        <v>0.25795000000000001</v>
      </c>
      <c r="G25" s="5">
        <v>0.23960521376420646</v>
      </c>
      <c r="H25" s="5">
        <v>-1.8344786235793553E-2</v>
      </c>
      <c r="I25"/>
    </row>
    <row r="26" spans="2:9" ht="15.75" x14ac:dyDescent="0.25">
      <c r="B26" s="2" t="s">
        <v>29</v>
      </c>
      <c r="C26" s="4">
        <v>30000000</v>
      </c>
      <c r="D26" s="4">
        <v>19373481.815000001</v>
      </c>
      <c r="E26" s="5">
        <v>0.64578272716666674</v>
      </c>
      <c r="F26" s="5">
        <v>0.26128000000000001</v>
      </c>
      <c r="G26" s="5">
        <v>0.27213283628335755</v>
      </c>
      <c r="H26" s="5">
        <v>1.0852836283357536E-2</v>
      </c>
      <c r="I26"/>
    </row>
    <row r="27" spans="2:9" ht="15.75" x14ac:dyDescent="0.25">
      <c r="B27" s="2" t="s">
        <v>30</v>
      </c>
      <c r="C27" s="4">
        <v>40000000</v>
      </c>
      <c r="D27" s="4">
        <v>24878428.179000001</v>
      </c>
      <c r="E27" s="5">
        <v>0.62196070447500007</v>
      </c>
      <c r="F27" s="5">
        <v>0.28387000000000001</v>
      </c>
      <c r="G27" s="5">
        <v>0.34192612723742921</v>
      </c>
      <c r="H27" s="5">
        <v>5.80561272374292E-2</v>
      </c>
      <c r="I27"/>
    </row>
    <row r="28" spans="2:9" ht="15.75" x14ac:dyDescent="0.25">
      <c r="B28" s="2" t="s">
        <v>31</v>
      </c>
      <c r="C28" s="4">
        <v>10000000</v>
      </c>
      <c r="D28" s="4">
        <v>6655007.2769999998</v>
      </c>
      <c r="E28" s="5">
        <v>0.66550072770000002</v>
      </c>
      <c r="F28" s="5">
        <v>0.28316999999999998</v>
      </c>
      <c r="G28" s="5">
        <v>0.23780808812479981</v>
      </c>
      <c r="H28" s="5">
        <v>-4.5361911875200167E-2</v>
      </c>
      <c r="I28"/>
    </row>
    <row r="29" spans="2:9" ht="15.75" x14ac:dyDescent="0.25">
      <c r="B29" s="2" t="s">
        <v>32</v>
      </c>
      <c r="C29" s="4">
        <v>80000000</v>
      </c>
      <c r="D29" s="4">
        <v>37527639.993000001</v>
      </c>
      <c r="E29" s="5">
        <v>0.46909549991249999</v>
      </c>
      <c r="F29" s="5">
        <v>0.23985000000000001</v>
      </c>
      <c r="G29" s="5">
        <v>0.25707044980178589</v>
      </c>
      <c r="H29" s="5">
        <v>1.7220449801785886E-2</v>
      </c>
      <c r="I29"/>
    </row>
    <row r="30" spans="2:9" ht="15.75" x14ac:dyDescent="0.25">
      <c r="B30" s="2" t="s">
        <v>33</v>
      </c>
      <c r="C30" s="4">
        <v>90000000</v>
      </c>
      <c r="D30" s="4">
        <v>58832809.987999998</v>
      </c>
      <c r="E30" s="5">
        <v>0.65369788875555557</v>
      </c>
      <c r="F30" s="5">
        <v>0.26712000000000002</v>
      </c>
      <c r="G30" s="5">
        <v>0.24901044129947433</v>
      </c>
      <c r="H30" s="5">
        <v>-1.8109558700525691E-2</v>
      </c>
      <c r="I30"/>
    </row>
    <row r="31" spans="2:9" ht="15.75" x14ac:dyDescent="0.25">
      <c r="B31" s="2" t="s">
        <v>34</v>
      </c>
      <c r="C31" s="4">
        <v>30000000</v>
      </c>
      <c r="D31" s="4">
        <v>13800470.002</v>
      </c>
      <c r="E31" s="5">
        <v>0.46001566673333333</v>
      </c>
      <c r="F31" s="5">
        <v>0.26773000000000002</v>
      </c>
      <c r="G31" s="5">
        <v>0.22106540730553881</v>
      </c>
      <c r="H31" s="5">
        <v>-4.6664592694461215E-2</v>
      </c>
      <c r="I31"/>
    </row>
    <row r="32" spans="2:9" ht="15.75" x14ac:dyDescent="0.25">
      <c r="B32" s="2" t="s">
        <v>35</v>
      </c>
      <c r="C32" s="4">
        <v>40000000</v>
      </c>
      <c r="D32" s="4">
        <v>22525190.004999999</v>
      </c>
      <c r="E32" s="5">
        <v>0.56312975012499999</v>
      </c>
      <c r="F32" s="5">
        <v>0.26468999999999998</v>
      </c>
      <c r="G32" s="5">
        <v>0.21134481458062182</v>
      </c>
      <c r="H32" s="5">
        <v>-5.334518541937816E-2</v>
      </c>
      <c r="I32"/>
    </row>
    <row r="33" spans="2:9" ht="15.75" x14ac:dyDescent="0.25">
      <c r="B33" s="2" t="s">
        <v>36</v>
      </c>
      <c r="C33" s="4">
        <v>20000000</v>
      </c>
      <c r="D33" s="4">
        <v>17211085.447999999</v>
      </c>
      <c r="E33" s="5">
        <v>0.86055427239999993</v>
      </c>
      <c r="F33" s="5">
        <v>0.27289000000000002</v>
      </c>
      <c r="G33" s="5">
        <v>0.23271176069057423</v>
      </c>
      <c r="H33" s="5">
        <v>-4.0178239309425795E-2</v>
      </c>
      <c r="I33"/>
    </row>
    <row r="34" spans="2:9" ht="15.75" x14ac:dyDescent="0.25">
      <c r="B34" s="2" t="s">
        <v>37</v>
      </c>
      <c r="C34" s="4">
        <v>40000000</v>
      </c>
      <c r="D34" s="4">
        <v>24206110</v>
      </c>
      <c r="E34" s="5">
        <v>0.60515275000000002</v>
      </c>
      <c r="F34" s="5">
        <v>0.24704000000000001</v>
      </c>
      <c r="G34" s="5">
        <v>0.21007817117248498</v>
      </c>
      <c r="H34" s="5">
        <v>-3.6961828827515031E-2</v>
      </c>
      <c r="I34"/>
    </row>
    <row r="35" spans="2:9" ht="15.75" x14ac:dyDescent="0.25">
      <c r="B35" s="2" t="s">
        <v>38</v>
      </c>
      <c r="C35" s="4">
        <v>60000000</v>
      </c>
      <c r="D35" s="4">
        <v>30350158.182999998</v>
      </c>
      <c r="E35" s="5">
        <v>0.50583596971666667</v>
      </c>
      <c r="F35" s="5">
        <v>0.25094</v>
      </c>
      <c r="G35" s="5">
        <v>0.22627022638869124</v>
      </c>
      <c r="H35" s="5">
        <v>-2.466977361130876E-2</v>
      </c>
      <c r="I35"/>
    </row>
    <row r="36" spans="2:9" ht="15.75" x14ac:dyDescent="0.25">
      <c r="B36" s="2" t="s">
        <v>39</v>
      </c>
      <c r="C36" s="4">
        <v>31500000</v>
      </c>
      <c r="D36" s="4">
        <v>10401439.994000001</v>
      </c>
      <c r="E36" s="5">
        <v>0.33020444425396828</v>
      </c>
      <c r="F36" s="5">
        <v>0.27250999999999997</v>
      </c>
      <c r="G36" s="5">
        <v>0.17805267011762949</v>
      </c>
      <c r="H36" s="5">
        <v>-9.4457329882370489E-2</v>
      </c>
      <c r="I36"/>
    </row>
    <row r="37" spans="2:9" ht="15.75" x14ac:dyDescent="0.25">
      <c r="B37" s="2" t="s">
        <v>40</v>
      </c>
      <c r="C37" s="4">
        <v>60000000</v>
      </c>
      <c r="D37" s="4">
        <v>33038885.460000001</v>
      </c>
      <c r="E37" s="5">
        <v>0.55064809100000001</v>
      </c>
      <c r="F37" s="5">
        <v>0.29213</v>
      </c>
      <c r="G37" s="5">
        <v>0.25075764707711784</v>
      </c>
      <c r="H37" s="5">
        <v>-4.1372352922882161E-2</v>
      </c>
      <c r="I37"/>
    </row>
    <row r="38" spans="2:9" ht="15.75" x14ac:dyDescent="0.25">
      <c r="B38" s="2" t="s">
        <v>41</v>
      </c>
      <c r="C38" s="4">
        <v>10000000</v>
      </c>
      <c r="D38" s="4">
        <v>5347599.9970000004</v>
      </c>
      <c r="E38" s="5">
        <v>0.5347599997000001</v>
      </c>
      <c r="F38" s="5">
        <v>0.27062000000000003</v>
      </c>
      <c r="G38" s="5">
        <v>0.19676009753726537</v>
      </c>
      <c r="H38" s="5">
        <v>-7.3859902462734661E-2</v>
      </c>
      <c r="I38"/>
    </row>
    <row r="39" spans="2:9" ht="15.75" x14ac:dyDescent="0.25">
      <c r="B39" s="2" t="s">
        <v>42</v>
      </c>
      <c r="C39" s="4">
        <v>30000000</v>
      </c>
      <c r="D39" s="4">
        <v>32424359.991999999</v>
      </c>
      <c r="E39" s="5">
        <v>1.0808119997333332</v>
      </c>
      <c r="F39" s="5">
        <v>0.28536</v>
      </c>
      <c r="G39" s="5">
        <v>0.22481950372493262</v>
      </c>
      <c r="H39" s="5">
        <v>-6.0540496275067385E-2</v>
      </c>
      <c r="I39"/>
    </row>
    <row r="40" spans="2:9" ht="15.75" x14ac:dyDescent="0.25">
      <c r="B40" s="2" t="s">
        <v>43</v>
      </c>
      <c r="C40" s="4">
        <v>20000000</v>
      </c>
      <c r="D40" s="4">
        <v>11510850.005000001</v>
      </c>
      <c r="E40" s="5">
        <v>0.57554250025000009</v>
      </c>
      <c r="F40" s="5">
        <v>0.29330000000000001</v>
      </c>
      <c r="G40" s="5">
        <v>0.14616366074348824</v>
      </c>
      <c r="H40" s="5">
        <v>-0.14713633925651176</v>
      </c>
      <c r="I40"/>
    </row>
    <row r="41" spans="2:9" ht="15.75" x14ac:dyDescent="0.25">
      <c r="B41" s="2" t="s">
        <v>44</v>
      </c>
      <c r="C41" s="4">
        <v>42000000</v>
      </c>
      <c r="D41" s="4">
        <v>28573681.817000002</v>
      </c>
      <c r="E41" s="5">
        <v>0.68032575754761904</v>
      </c>
      <c r="F41" s="5">
        <v>0.23545000000000005</v>
      </c>
      <c r="G41" s="5">
        <v>0.18924721922894783</v>
      </c>
      <c r="H41" s="5">
        <v>-4.6202780771052221E-2</v>
      </c>
      <c r="I41"/>
    </row>
    <row r="42" spans="2:9" ht="15.75" x14ac:dyDescent="0.25">
      <c r="B42" s="2" t="s">
        <v>45</v>
      </c>
      <c r="C42" s="4">
        <v>70000000</v>
      </c>
      <c r="D42" s="4">
        <v>30535703.634</v>
      </c>
      <c r="E42" s="5">
        <v>0.43622433762857143</v>
      </c>
      <c r="F42" s="5">
        <v>0.35659999999999997</v>
      </c>
      <c r="G42" s="5">
        <v>0.31596163558704782</v>
      </c>
      <c r="H42" s="5">
        <v>-4.0638364412952155E-2</v>
      </c>
      <c r="I42"/>
    </row>
    <row r="43" spans="2:9" ht="15.75" x14ac:dyDescent="0.25">
      <c r="B43" s="2" t="s">
        <v>46</v>
      </c>
      <c r="C43" s="4">
        <v>30000000</v>
      </c>
      <c r="D43" s="4">
        <v>23612929.094000001</v>
      </c>
      <c r="E43" s="5">
        <v>0.78709763646666664</v>
      </c>
      <c r="F43" s="5">
        <v>0.28138999999999997</v>
      </c>
      <c r="G43" s="5">
        <v>0.25309728412806626</v>
      </c>
      <c r="H43" s="5">
        <v>-2.8292715871933716E-2</v>
      </c>
      <c r="I43"/>
    </row>
    <row r="44" spans="2:9" ht="15.75" x14ac:dyDescent="0.25">
      <c r="B44" s="2" t="s">
        <v>47</v>
      </c>
      <c r="C44" s="4">
        <v>50000000</v>
      </c>
      <c r="D44" s="4">
        <v>29394196.364999998</v>
      </c>
      <c r="E44" s="5">
        <v>0.58788392729999994</v>
      </c>
      <c r="F44" s="5">
        <v>0.37530000000000002</v>
      </c>
      <c r="G44" s="5">
        <v>0.29091434066835054</v>
      </c>
      <c r="H44" s="5">
        <v>-8.4385659331649487E-2</v>
      </c>
      <c r="I44"/>
    </row>
    <row r="45" spans="2:9" ht="15.75" x14ac:dyDescent="0.25">
      <c r="B45" s="2" t="s">
        <v>48</v>
      </c>
      <c r="C45" s="4">
        <v>63300000</v>
      </c>
      <c r="D45" s="4">
        <v>32444127.274999999</v>
      </c>
      <c r="E45" s="5">
        <v>0.51254545458135858</v>
      </c>
      <c r="F45" s="5">
        <v>0.26041999999999998</v>
      </c>
      <c r="G45" s="5">
        <v>0.24475634766477164</v>
      </c>
      <c r="H45" s="5">
        <v>-1.5663652335228345E-2</v>
      </c>
      <c r="I45"/>
    </row>
    <row r="46" spans="2:9" ht="15.75" x14ac:dyDescent="0.25">
      <c r="B46" s="2" t="s">
        <v>49</v>
      </c>
      <c r="C46" s="4">
        <v>57000000</v>
      </c>
      <c r="D46" s="4">
        <v>42328721.803999998</v>
      </c>
      <c r="E46" s="5">
        <v>0.74260915445614029</v>
      </c>
      <c r="F46" s="5">
        <v>0.31169999999999998</v>
      </c>
      <c r="G46" s="5">
        <v>0.29950771730607678</v>
      </c>
      <c r="H46" s="5">
        <v>-1.2192282693923195E-2</v>
      </c>
      <c r="I46"/>
    </row>
    <row r="47" spans="2:9" ht="15.75" x14ac:dyDescent="0.25">
      <c r="B47" s="2" t="s">
        <v>50</v>
      </c>
      <c r="C47" s="4">
        <v>100000000</v>
      </c>
      <c r="D47" s="4">
        <v>87385061.824000001</v>
      </c>
      <c r="E47" s="5">
        <v>0.87385061823999999</v>
      </c>
      <c r="F47" s="5">
        <v>0.30830000000000002</v>
      </c>
      <c r="G47" s="5">
        <v>0.24290651068888119</v>
      </c>
      <c r="H47" s="5">
        <v>-6.5393489311118824E-2</v>
      </c>
      <c r="I47"/>
    </row>
    <row r="48" spans="2:9" ht="15.75" x14ac:dyDescent="0.25">
      <c r="B48" s="2" t="s">
        <v>51</v>
      </c>
      <c r="C48" s="4">
        <v>30000000</v>
      </c>
      <c r="D48" s="4">
        <v>14332944.546</v>
      </c>
      <c r="E48" s="5">
        <v>0.4777648182</v>
      </c>
      <c r="F48" s="5">
        <v>0.27865000000000001</v>
      </c>
      <c r="G48" s="5">
        <v>0.24731875607439469</v>
      </c>
      <c r="H48" s="5">
        <v>-3.1331243925605323E-2</v>
      </c>
      <c r="I48"/>
    </row>
    <row r="49" spans="2:9" ht="15.75" x14ac:dyDescent="0.25">
      <c r="B49" s="2" t="s">
        <v>52</v>
      </c>
      <c r="C49" s="4">
        <v>50000000</v>
      </c>
      <c r="D49" s="4">
        <v>20848999.991999999</v>
      </c>
      <c r="E49" s="5">
        <v>0.41697999983999995</v>
      </c>
      <c r="F49" s="5">
        <v>0.29525000000000001</v>
      </c>
      <c r="G49" s="5">
        <v>0.24694859292894572</v>
      </c>
      <c r="H49" s="5">
        <v>-4.8301407071054292E-2</v>
      </c>
      <c r="I49"/>
    </row>
    <row r="50" spans="2:9" ht="15.75" x14ac:dyDescent="0.25">
      <c r="B50" s="2" t="s">
        <v>53</v>
      </c>
      <c r="C50" s="4">
        <v>20000000</v>
      </c>
      <c r="D50" s="4">
        <v>11651879.998</v>
      </c>
      <c r="E50" s="5">
        <v>0.58259399989999994</v>
      </c>
      <c r="F50" s="5">
        <v>0.26279000000000002</v>
      </c>
      <c r="G50" s="5">
        <v>0.19888056076768393</v>
      </c>
      <c r="H50" s="5">
        <v>-6.3909439232316095E-2</v>
      </c>
      <c r="I50"/>
    </row>
    <row r="51" spans="2:9" ht="15.75" x14ac:dyDescent="0.25">
      <c r="B51" s="2" t="s">
        <v>54</v>
      </c>
      <c r="C51" s="4">
        <v>51000000</v>
      </c>
      <c r="D51" s="4">
        <v>37985754.542999998</v>
      </c>
      <c r="E51" s="5">
        <v>0.74481871652941167</v>
      </c>
      <c r="F51" s="5">
        <v>0.22536999999999999</v>
      </c>
      <c r="G51" s="5">
        <v>0.25142894877048066</v>
      </c>
      <c r="H51" s="5">
        <v>2.6058948770480678E-2</v>
      </c>
      <c r="I51"/>
    </row>
    <row r="52" spans="2:9" ht="15.75" x14ac:dyDescent="0.25">
      <c r="B52" s="2" t="s">
        <v>55</v>
      </c>
      <c r="C52" s="4">
        <v>70000000</v>
      </c>
      <c r="D52" s="4">
        <v>30589847.27</v>
      </c>
      <c r="E52" s="5">
        <v>0.43699781814285715</v>
      </c>
      <c r="F52" s="5">
        <v>0.26458999999999999</v>
      </c>
      <c r="G52" s="5">
        <v>0.23004302662541537</v>
      </c>
      <c r="H52" s="5">
        <v>-3.4546973374584622E-2</v>
      </c>
      <c r="I52"/>
    </row>
    <row r="53" spans="2:9" ht="15.75" x14ac:dyDescent="0.25">
      <c r="B53" s="2" t="s">
        <v>56</v>
      </c>
      <c r="C53" s="4">
        <v>50000000</v>
      </c>
      <c r="D53" s="4">
        <v>26166630.903999999</v>
      </c>
      <c r="E53" s="5">
        <v>0.52333261807999998</v>
      </c>
      <c r="F53" s="5">
        <v>0.26474999999999999</v>
      </c>
      <c r="G53" s="5">
        <v>0.17420637875482758</v>
      </c>
      <c r="H53" s="5">
        <v>-9.0543621245172401E-2</v>
      </c>
      <c r="I53"/>
    </row>
    <row r="54" spans="2:9" ht="15.75" x14ac:dyDescent="0.25">
      <c r="B54" s="2" t="s">
        <v>57</v>
      </c>
      <c r="C54" s="4">
        <v>40000000</v>
      </c>
      <c r="D54" s="4">
        <v>15229663.645</v>
      </c>
      <c r="E54" s="5">
        <v>0.380741591125</v>
      </c>
      <c r="F54" s="5">
        <v>0.29615999999999998</v>
      </c>
      <c r="G54" s="5">
        <v>0.23891991246928157</v>
      </c>
      <c r="H54" s="5">
        <v>-5.7240087530718409E-2</v>
      </c>
      <c r="I54"/>
    </row>
    <row r="55" spans="2:9" ht="15.75" x14ac:dyDescent="0.25">
      <c r="B55" s="2" t="s">
        <v>58</v>
      </c>
      <c r="C55" s="4">
        <v>130000000</v>
      </c>
      <c r="D55" s="4">
        <v>52095794.545999996</v>
      </c>
      <c r="E55" s="5">
        <v>0.40073688112307687</v>
      </c>
      <c r="F55" s="5">
        <v>0.31920999999999999</v>
      </c>
      <c r="G55" s="5">
        <v>0.2873825679495185</v>
      </c>
      <c r="H55" s="5">
        <v>-3.1827432050481497E-2</v>
      </c>
      <c r="I55"/>
    </row>
    <row r="56" spans="2:9" ht="15.75" x14ac:dyDescent="0.25">
      <c r="B56" s="2" t="s">
        <v>59</v>
      </c>
      <c r="C56" s="4">
        <v>20000000</v>
      </c>
      <c r="D56" s="4">
        <v>13640267.275</v>
      </c>
      <c r="E56" s="5">
        <v>0.68201336374999999</v>
      </c>
      <c r="F56" s="5">
        <v>0.31330000000000002</v>
      </c>
      <c r="G56" s="5">
        <v>0.24516771977988971</v>
      </c>
      <c r="H56" s="5">
        <v>-6.8132280220110308E-2</v>
      </c>
      <c r="I56"/>
    </row>
    <row r="57" spans="2:9" ht="15.75" x14ac:dyDescent="0.25">
      <c r="B57" s="2" t="s">
        <v>60</v>
      </c>
      <c r="C57" s="4">
        <v>80000000</v>
      </c>
      <c r="D57" s="4">
        <v>38915727.272</v>
      </c>
      <c r="E57" s="5">
        <v>0.48644659089999998</v>
      </c>
      <c r="F57" s="5">
        <v>0.33618999999999999</v>
      </c>
      <c r="G57" s="5">
        <v>0.32887277533184994</v>
      </c>
      <c r="H57" s="5">
        <v>-7.3172246681500464E-3</v>
      </c>
      <c r="I57"/>
    </row>
    <row r="58" spans="2:9" ht="15.75" x14ac:dyDescent="0.25">
      <c r="B58" s="2" t="s">
        <v>61</v>
      </c>
      <c r="C58" s="4">
        <v>54600000</v>
      </c>
      <c r="D58" s="4">
        <v>38043768.182999998</v>
      </c>
      <c r="E58" s="5">
        <v>0.69677231104395598</v>
      </c>
      <c r="F58" s="5">
        <v>0.27279999999999999</v>
      </c>
      <c r="G58" s="5">
        <v>0.20041727350255209</v>
      </c>
      <c r="H58" s="5">
        <v>-7.2382726497447897E-2</v>
      </c>
      <c r="I58"/>
    </row>
    <row r="59" spans="2:9" ht="15.75" x14ac:dyDescent="0.25">
      <c r="B59" s="2" t="s">
        <v>62</v>
      </c>
      <c r="C59" s="4">
        <v>70000000</v>
      </c>
      <c r="D59" s="4">
        <v>46079731.821999997</v>
      </c>
      <c r="E59" s="5">
        <v>0.65828188317142855</v>
      </c>
      <c r="F59" s="5">
        <v>0.27033000000000001</v>
      </c>
      <c r="G59" s="5">
        <v>0.21830892724938136</v>
      </c>
      <c r="H59" s="5">
        <v>-5.2021072750618652E-2</v>
      </c>
      <c r="I59"/>
    </row>
    <row r="60" spans="2:9" ht="15.75" x14ac:dyDescent="0.25">
      <c r="B60" s="2" t="s">
        <v>63</v>
      </c>
      <c r="C60" s="4">
        <v>30000000</v>
      </c>
      <c r="D60" s="4">
        <v>21268418.186999999</v>
      </c>
      <c r="E60" s="5">
        <v>0.70894727289999993</v>
      </c>
      <c r="F60" s="5">
        <v>0.29122999999999999</v>
      </c>
      <c r="G60" s="5">
        <v>0.23066956620209325</v>
      </c>
      <c r="H60" s="5">
        <v>-6.0560433797906738E-2</v>
      </c>
      <c r="I60"/>
    </row>
    <row r="61" spans="2:9" ht="15.75" x14ac:dyDescent="0.25">
      <c r="B61" s="2" t="s">
        <v>64</v>
      </c>
      <c r="C61" s="4">
        <v>10000000</v>
      </c>
      <c r="D61" s="4">
        <v>6028681.8159999996</v>
      </c>
      <c r="E61" s="5">
        <v>0.6028681816</v>
      </c>
      <c r="F61" s="5">
        <v>0.26457000000000003</v>
      </c>
      <c r="G61" s="5">
        <v>7.6551143365234789E-2</v>
      </c>
      <c r="H61" s="5">
        <v>-0.18801885663476525</v>
      </c>
      <c r="I61"/>
    </row>
    <row r="62" spans="2:9" ht="15.75" x14ac:dyDescent="0.25">
      <c r="B62" s="2" t="s">
        <v>65</v>
      </c>
      <c r="C62" s="4">
        <v>20900000</v>
      </c>
      <c r="D62" s="4">
        <v>14466781.822000001</v>
      </c>
      <c r="E62" s="5">
        <v>0.69219051779904306</v>
      </c>
      <c r="F62" s="5">
        <v>0.30926999999999999</v>
      </c>
      <c r="G62" s="5">
        <v>0.2067851654091255</v>
      </c>
      <c r="H62" s="5">
        <v>-0.10248483459087449</v>
      </c>
      <c r="I62"/>
    </row>
    <row r="63" spans="2:9" ht="15.75" x14ac:dyDescent="0.25">
      <c r="B63" s="2" t="s">
        <v>66</v>
      </c>
      <c r="C63" s="4">
        <v>20000000</v>
      </c>
      <c r="D63" s="4">
        <v>11733754.546</v>
      </c>
      <c r="E63" s="5">
        <v>0.58668772729999996</v>
      </c>
      <c r="F63" s="5">
        <v>0.32266</v>
      </c>
      <c r="G63" s="5">
        <v>0.23093629028772764</v>
      </c>
      <c r="H63" s="5">
        <v>-9.1723709712272367E-2</v>
      </c>
      <c r="I63"/>
    </row>
    <row r="64" spans="2:9" ht="15.75" x14ac:dyDescent="0.25">
      <c r="B64" s="2" t="s">
        <v>67</v>
      </c>
      <c r="C64" s="4">
        <v>40000000</v>
      </c>
      <c r="D64" s="4">
        <v>16329118.176999999</v>
      </c>
      <c r="E64" s="5">
        <v>0.40822795442499998</v>
      </c>
      <c r="F64" s="5">
        <v>0.25733</v>
      </c>
      <c r="G64" s="5">
        <v>0.19340502302496138</v>
      </c>
      <c r="H64" s="5">
        <v>-6.3924976975038628E-2</v>
      </c>
      <c r="I64"/>
    </row>
    <row r="65" spans="2:9" ht="15.75" x14ac:dyDescent="0.25">
      <c r="B65" s="2" t="s">
        <v>68</v>
      </c>
      <c r="C65" s="4">
        <v>110000000</v>
      </c>
      <c r="D65" s="4">
        <v>93248926.357999995</v>
      </c>
      <c r="E65" s="5">
        <v>0.84771751234545445</v>
      </c>
      <c r="F65" s="5">
        <v>0.23721</v>
      </c>
      <c r="G65" s="5">
        <v>0.22614023883815879</v>
      </c>
      <c r="H65" s="5">
        <v>-1.1069761161841218E-2</v>
      </c>
      <c r="I65"/>
    </row>
    <row r="66" spans="2:9" ht="15.75" x14ac:dyDescent="0.25">
      <c r="B66" s="2" t="s">
        <v>69</v>
      </c>
      <c r="C66" s="4">
        <v>30000000</v>
      </c>
      <c r="D66" s="4">
        <v>27187061.82</v>
      </c>
      <c r="E66" s="5">
        <v>0.90623539399999997</v>
      </c>
      <c r="F66" s="5">
        <v>0.24965999999999999</v>
      </c>
      <c r="G66" s="5">
        <v>0.19984904348887819</v>
      </c>
      <c r="H66" s="5">
        <v>-4.9810956511121801E-2</v>
      </c>
      <c r="I66"/>
    </row>
    <row r="67" spans="2:9" ht="15.75" x14ac:dyDescent="0.25">
      <c r="B67" s="2" t="s">
        <v>70</v>
      </c>
      <c r="C67" s="4">
        <v>60000000</v>
      </c>
      <c r="D67" s="4">
        <v>38452897.284999996</v>
      </c>
      <c r="E67" s="5">
        <v>0.6408816214166666</v>
      </c>
      <c r="F67" s="5">
        <v>0.23963999999999999</v>
      </c>
      <c r="G67" s="5">
        <v>0.18888571649536759</v>
      </c>
      <c r="H67" s="5">
        <v>-5.0754283504632403E-2</v>
      </c>
      <c r="I67"/>
    </row>
    <row r="68" spans="2:9" ht="15.75" x14ac:dyDescent="0.25">
      <c r="B68" s="2" t="s">
        <v>71</v>
      </c>
      <c r="C68" s="4">
        <v>130000000</v>
      </c>
      <c r="D68" s="4">
        <v>75162583.640000001</v>
      </c>
      <c r="E68" s="5">
        <v>0.57817372030769232</v>
      </c>
      <c r="F68" s="5">
        <v>0.25327</v>
      </c>
      <c r="G68" s="5">
        <v>0.21378767508796082</v>
      </c>
      <c r="H68" s="5">
        <v>-3.9482324912039179E-2</v>
      </c>
      <c r="I68"/>
    </row>
    <row r="69" spans="2:9" ht="15.75" x14ac:dyDescent="0.25">
      <c r="B69" s="2" t="s">
        <v>72</v>
      </c>
      <c r="C69" s="4">
        <v>110000000</v>
      </c>
      <c r="D69" s="4">
        <v>62012281.821999997</v>
      </c>
      <c r="E69" s="5">
        <v>0.56374801656363638</v>
      </c>
      <c r="F69" s="5">
        <v>0.42519000000000001</v>
      </c>
      <c r="G69" s="5">
        <v>0.36902607386205594</v>
      </c>
      <c r="H69" s="5">
        <v>-5.6163926137944076E-2</v>
      </c>
      <c r="I69"/>
    </row>
    <row r="70" spans="2:9" ht="15.75" x14ac:dyDescent="0.25">
      <c r="B70" s="2" t="s">
        <v>73</v>
      </c>
      <c r="C70" s="4">
        <v>70000000</v>
      </c>
      <c r="D70" s="4">
        <v>53393241.818999998</v>
      </c>
      <c r="E70" s="5">
        <v>0.7627605974142857</v>
      </c>
      <c r="F70" s="5">
        <v>0.24994</v>
      </c>
      <c r="G70" s="5">
        <v>0.23197357600025895</v>
      </c>
      <c r="H70" s="5">
        <v>-1.7966423999741049E-2</v>
      </c>
      <c r="I70"/>
    </row>
    <row r="71" spans="2:9" ht="15.75" x14ac:dyDescent="0.25">
      <c r="B71" s="2" t="s">
        <v>74</v>
      </c>
      <c r="C71" s="4">
        <v>40000000</v>
      </c>
      <c r="D71" s="4">
        <v>24199329.090999998</v>
      </c>
      <c r="E71" s="5">
        <v>0.60498322727499998</v>
      </c>
      <c r="F71" s="5">
        <v>0.24843999999999999</v>
      </c>
      <c r="G71" s="5">
        <v>0.21799109186716753</v>
      </c>
      <c r="H71" s="5">
        <v>-3.0448908132832464E-2</v>
      </c>
      <c r="I71"/>
    </row>
    <row r="72" spans="2:9" ht="15.75" x14ac:dyDescent="0.25">
      <c r="B72" s="2" t="s">
        <v>75</v>
      </c>
      <c r="C72" s="4">
        <v>10500000</v>
      </c>
      <c r="D72" s="4">
        <v>7890254.5420000004</v>
      </c>
      <c r="E72" s="5">
        <v>0.75145281352380955</v>
      </c>
      <c r="F72" s="5">
        <v>0.28504000000000002</v>
      </c>
      <c r="G72" s="5">
        <v>0.18765292603915082</v>
      </c>
      <c r="H72" s="5">
        <v>-9.7387073960849196E-2</v>
      </c>
      <c r="I72"/>
    </row>
    <row r="73" spans="2:9" ht="15.75" x14ac:dyDescent="0.25">
      <c r="B73" s="2" t="s">
        <v>76</v>
      </c>
      <c r="C73" s="4">
        <v>0</v>
      </c>
      <c r="D73" s="4">
        <v>3492249.9959999998</v>
      </c>
      <c r="E73" s="5">
        <v>0</v>
      </c>
      <c r="F73" s="5">
        <v>0</v>
      </c>
      <c r="G73" s="5">
        <v>0.16969019877693775</v>
      </c>
      <c r="H73" s="5">
        <v>0.16969019877693775</v>
      </c>
      <c r="I73"/>
    </row>
    <row r="74" spans="2:9" ht="15.75" x14ac:dyDescent="0.25">
      <c r="B74" s="2" t="s">
        <v>77</v>
      </c>
      <c r="C74" s="4">
        <v>30000000</v>
      </c>
      <c r="D74" s="4">
        <v>22695708.177000001</v>
      </c>
      <c r="E74" s="5">
        <v>0.75652360590000001</v>
      </c>
      <c r="F74" s="5">
        <v>0.27942</v>
      </c>
      <c r="G74" s="5">
        <v>0.16338255621200656</v>
      </c>
      <c r="H74" s="5">
        <v>-0.11603744378799344</v>
      </c>
      <c r="I74"/>
    </row>
    <row r="75" spans="2:9" ht="15.75" x14ac:dyDescent="0.25">
      <c r="B75" s="2" t="s">
        <v>78</v>
      </c>
      <c r="C75" s="4">
        <v>31100000</v>
      </c>
      <c r="D75" s="4">
        <v>31518476.359000001</v>
      </c>
      <c r="E75" s="5">
        <v>1.0134558314790998</v>
      </c>
      <c r="F75" s="5">
        <v>0.28431000000000001</v>
      </c>
      <c r="G75" s="5">
        <v>0.19931999464200367</v>
      </c>
      <c r="H75" s="5">
        <v>-8.4990005357996334E-2</v>
      </c>
      <c r="I75"/>
    </row>
    <row r="76" spans="2:9" ht="15.75" x14ac:dyDescent="0.25">
      <c r="B76" s="2" t="s">
        <v>79</v>
      </c>
      <c r="C76" s="4">
        <v>21100000</v>
      </c>
      <c r="D76" s="4">
        <v>8949743.6339999996</v>
      </c>
      <c r="E76" s="5">
        <v>0.42415846606635071</v>
      </c>
      <c r="F76" s="5">
        <v>0.26239000000000001</v>
      </c>
      <c r="G76" s="5">
        <v>0.17013844600143549</v>
      </c>
      <c r="H76" s="5">
        <v>-9.2251553998564523E-2</v>
      </c>
      <c r="I76"/>
    </row>
    <row r="77" spans="2:9" ht="15.75" x14ac:dyDescent="0.25">
      <c r="B77" s="2" t="s">
        <v>80</v>
      </c>
      <c r="C77" s="4">
        <v>20000000</v>
      </c>
      <c r="D77" s="4">
        <v>13313249.089</v>
      </c>
      <c r="E77" s="5">
        <v>0.66566245444999994</v>
      </c>
      <c r="F77" s="5">
        <v>0.25308999999999998</v>
      </c>
      <c r="G77" s="5">
        <v>0.19971233777912528</v>
      </c>
      <c r="H77" s="5">
        <v>-5.33776622208747E-2</v>
      </c>
      <c r="I77"/>
    </row>
    <row r="78" spans="2:9" ht="15.75" x14ac:dyDescent="0.25">
      <c r="B78" s="2" t="s">
        <v>81</v>
      </c>
      <c r="C78" s="4">
        <v>100000000</v>
      </c>
      <c r="D78" s="4">
        <v>50738485.452</v>
      </c>
      <c r="E78" s="5">
        <v>0.50738485452000004</v>
      </c>
      <c r="F78" s="5">
        <v>0.24374999999999999</v>
      </c>
      <c r="G78" s="5">
        <v>0.23793345848726224</v>
      </c>
      <c r="H78" s="5">
        <v>-5.8165415127377496E-3</v>
      </c>
      <c r="I78"/>
    </row>
    <row r="79" spans="2:9" ht="15.75" x14ac:dyDescent="0.25">
      <c r="B79" s="2" t="s">
        <v>82</v>
      </c>
      <c r="C79" s="4">
        <v>30000000</v>
      </c>
      <c r="D79" s="4">
        <v>18405836.364999998</v>
      </c>
      <c r="E79" s="5">
        <v>0.61352787883333326</v>
      </c>
      <c r="F79" s="5">
        <v>0.25599</v>
      </c>
      <c r="G79" s="5">
        <v>0.16784736665782046</v>
      </c>
      <c r="H79" s="5">
        <v>-8.8142633342179533E-2</v>
      </c>
      <c r="I79"/>
    </row>
    <row r="80" spans="2:9" ht="15.75" x14ac:dyDescent="0.25">
      <c r="B80" s="2" t="s">
        <v>83</v>
      </c>
      <c r="C80" s="4">
        <v>70000000</v>
      </c>
      <c r="D80" s="4">
        <v>46382889.998000003</v>
      </c>
      <c r="E80" s="5">
        <v>0.66261271425714285</v>
      </c>
      <c r="F80" s="5">
        <v>0.24582999999999999</v>
      </c>
      <c r="G80" s="5">
        <v>0.2165387494921743</v>
      </c>
      <c r="H80" s="5">
        <v>-2.9291250507825689E-2</v>
      </c>
      <c r="I80"/>
    </row>
    <row r="81" spans="1:9" ht="15.75" x14ac:dyDescent="0.25">
      <c r="B81" s="2" t="s">
        <v>84</v>
      </c>
      <c r="C81" s="4">
        <v>20000000</v>
      </c>
      <c r="D81" s="4">
        <v>9761963.6349999998</v>
      </c>
      <c r="E81" s="5">
        <v>0.48809818174999997</v>
      </c>
      <c r="F81" s="5">
        <v>0.27528000000000002</v>
      </c>
      <c r="G81" s="5">
        <v>0.20233998802434588</v>
      </c>
      <c r="H81" s="5">
        <v>-7.294001197565414E-2</v>
      </c>
      <c r="I81"/>
    </row>
    <row r="82" spans="1:9" ht="15.75" x14ac:dyDescent="0.25">
      <c r="B82" s="2" t="s">
        <v>85</v>
      </c>
      <c r="C82" s="4">
        <v>90000000</v>
      </c>
      <c r="D82" s="4">
        <v>46446757.274999999</v>
      </c>
      <c r="E82" s="5">
        <v>0.51607508083333331</v>
      </c>
      <c r="F82" s="5">
        <v>0.22994999999999999</v>
      </c>
      <c r="G82" s="5">
        <v>0.18816701052463303</v>
      </c>
      <c r="H82" s="5">
        <v>-4.1782989475366961E-2</v>
      </c>
      <c r="I82"/>
    </row>
    <row r="83" spans="1:9" ht="15.75" x14ac:dyDescent="0.25">
      <c r="B83" s="2" t="s">
        <v>86</v>
      </c>
      <c r="C83" s="4">
        <v>40000000</v>
      </c>
      <c r="D83" s="4">
        <v>18206346.366999999</v>
      </c>
      <c r="E83" s="5">
        <v>0.45515865917499998</v>
      </c>
      <c r="F83" s="5">
        <v>0.26983000000000001</v>
      </c>
      <c r="G83" s="5">
        <v>0.21598277203642746</v>
      </c>
      <c r="H83" s="5">
        <v>-5.3847227963572553E-2</v>
      </c>
      <c r="I83"/>
    </row>
    <row r="84" spans="1:9" ht="15.75" x14ac:dyDescent="0.25">
      <c r="B84" s="2" t="s">
        <v>87</v>
      </c>
      <c r="C84" s="4">
        <v>60000000</v>
      </c>
      <c r="D84" s="4">
        <v>41572600.909000002</v>
      </c>
      <c r="E84" s="5">
        <v>0.69287668181666673</v>
      </c>
      <c r="F84" s="5">
        <v>0.26715</v>
      </c>
      <c r="G84" s="5">
        <v>0.22986329746165174</v>
      </c>
      <c r="H84" s="5">
        <v>-3.728670253834826E-2</v>
      </c>
      <c r="I84"/>
    </row>
    <row r="85" spans="1:9" ht="15.75" x14ac:dyDescent="0.25">
      <c r="B85" s="2" t="s">
        <v>88</v>
      </c>
      <c r="C85" s="4">
        <v>50000000</v>
      </c>
      <c r="D85" s="4">
        <v>24362247</v>
      </c>
      <c r="E85" s="5">
        <v>0.48724494000000002</v>
      </c>
      <c r="F85" s="5">
        <v>0.29089999999999999</v>
      </c>
      <c r="G85" s="5">
        <v>0.31596617955642597</v>
      </c>
      <c r="H85" s="5">
        <v>2.5066179556425983E-2</v>
      </c>
      <c r="I85"/>
    </row>
    <row r="86" spans="1:9" ht="15.75" x14ac:dyDescent="0.25">
      <c r="B86" s="2" t="s">
        <v>89</v>
      </c>
      <c r="C86" s="4">
        <v>20900000</v>
      </c>
      <c r="D86" s="4">
        <v>13148076.363</v>
      </c>
      <c r="E86" s="5">
        <v>0.6290945628229665</v>
      </c>
      <c r="F86" s="5">
        <v>0.27282000000000001</v>
      </c>
      <c r="G86" s="5">
        <v>0.18690692958823668</v>
      </c>
      <c r="H86" s="5">
        <v>-8.5913070411763326E-2</v>
      </c>
      <c r="I86"/>
    </row>
    <row r="87" spans="1:9" ht="15.75" x14ac:dyDescent="0.25">
      <c r="B87" s="2" t="s">
        <v>90</v>
      </c>
      <c r="C87" s="4">
        <v>50000000</v>
      </c>
      <c r="D87" s="4">
        <v>24381939.098000001</v>
      </c>
      <c r="E87" s="5">
        <v>0.48763878196000005</v>
      </c>
      <c r="F87" s="5">
        <v>0.25368000000000002</v>
      </c>
      <c r="G87" s="5">
        <v>0.25363376732030585</v>
      </c>
      <c r="H87" s="5">
        <v>-4.6232679694169221E-5</v>
      </c>
      <c r="I87"/>
    </row>
    <row r="88" spans="1:9" ht="15.75" x14ac:dyDescent="0.25">
      <c r="B88" s="2" t="s">
        <v>91</v>
      </c>
      <c r="C88" s="4">
        <v>50000000</v>
      </c>
      <c r="D88" s="4">
        <v>28916842.734999999</v>
      </c>
      <c r="E88" s="5">
        <v>0.57833685469999996</v>
      </c>
      <c r="F88" s="5">
        <v>0.25503999999999999</v>
      </c>
      <c r="G88" s="5">
        <v>0.18533412427191803</v>
      </c>
      <c r="H88" s="5">
        <v>-6.9705875728081956E-2</v>
      </c>
      <c r="I88"/>
    </row>
    <row r="89" spans="1:9" ht="15.75" x14ac:dyDescent="0.25">
      <c r="B89" s="2" t="s">
        <v>92</v>
      </c>
      <c r="C89" s="4">
        <v>8600000</v>
      </c>
      <c r="D89" s="4">
        <v>6910281.8200000003</v>
      </c>
      <c r="E89" s="5">
        <v>0.80352114186046519</v>
      </c>
      <c r="F89" s="5">
        <v>0.26712999999999998</v>
      </c>
      <c r="G89" s="5">
        <v>0.19832363942575065</v>
      </c>
      <c r="H89" s="5">
        <v>-6.8806360574249326E-2</v>
      </c>
      <c r="I89"/>
    </row>
    <row r="90" spans="1:9" ht="15.75" x14ac:dyDescent="0.25">
      <c r="B90" s="2" t="s">
        <v>93</v>
      </c>
      <c r="C90" s="4">
        <v>60000000</v>
      </c>
      <c r="D90" s="4">
        <v>37685096</v>
      </c>
      <c r="E90" s="5">
        <v>0.62808493333333337</v>
      </c>
      <c r="F90" s="5">
        <v>0.32950000000000007</v>
      </c>
      <c r="G90" s="5">
        <v>0.33492736996079298</v>
      </c>
      <c r="H90" s="5">
        <v>5.4273699607929049E-3</v>
      </c>
      <c r="I90"/>
    </row>
    <row r="91" spans="1:9" ht="15.75" x14ac:dyDescent="0.25">
      <c r="A91" s="2" t="s">
        <v>94</v>
      </c>
      <c r="C91" s="4">
        <v>4030100000</v>
      </c>
      <c r="D91" s="4">
        <v>2419917643.9170012</v>
      </c>
      <c r="E91" s="5">
        <v>0.60046094238778225</v>
      </c>
      <c r="F91" s="5">
        <v>0.27998240043671374</v>
      </c>
      <c r="G91" s="5">
        <v>0.24063077505995156</v>
      </c>
      <c r="H91" s="5">
        <v>-3.9351625376762178E-2</v>
      </c>
      <c r="I91"/>
    </row>
    <row r="92" spans="1:9" ht="15.75" x14ac:dyDescent="0.25">
      <c r="A92" s="2" t="s">
        <v>95</v>
      </c>
      <c r="B92" s="2" t="s">
        <v>13</v>
      </c>
      <c r="C92" s="4">
        <v>30000000</v>
      </c>
      <c r="D92" s="4">
        <v>16834190.909000002</v>
      </c>
      <c r="E92" s="5">
        <v>0.56113969696666677</v>
      </c>
      <c r="F92" s="5">
        <v>0.3533</v>
      </c>
      <c r="G92" s="5">
        <v>0.33963945816625168</v>
      </c>
      <c r="H92" s="5">
        <v>-1.3660541833748319E-2</v>
      </c>
      <c r="I92"/>
    </row>
    <row r="93" spans="1:9" ht="15.75" x14ac:dyDescent="0.25">
      <c r="B93" s="2" t="s">
        <v>14</v>
      </c>
      <c r="C93" s="4">
        <v>30000000</v>
      </c>
      <c r="D93" s="4">
        <v>21116713.638</v>
      </c>
      <c r="E93" s="5">
        <v>0.70389045459999999</v>
      </c>
      <c r="F93" s="5">
        <v>0.38675999999999999</v>
      </c>
      <c r="G93" s="5">
        <v>0.32624085859661645</v>
      </c>
      <c r="H93" s="5">
        <v>-6.0519141403383547E-2</v>
      </c>
      <c r="I93"/>
    </row>
    <row r="94" spans="1:9" ht="15.75" x14ac:dyDescent="0.25">
      <c r="B94" s="2" t="s">
        <v>15</v>
      </c>
      <c r="C94" s="4">
        <v>20000000</v>
      </c>
      <c r="D94" s="4">
        <v>5388659.0920000002</v>
      </c>
      <c r="E94" s="5">
        <v>0.2694329546</v>
      </c>
      <c r="F94" s="5">
        <v>0.18373999999999999</v>
      </c>
      <c r="G94" s="5">
        <v>0.28224770133593746</v>
      </c>
      <c r="H94" s="5">
        <v>9.8507701335937475E-2</v>
      </c>
      <c r="I94"/>
    </row>
    <row r="95" spans="1:9" ht="15.75" x14ac:dyDescent="0.25">
      <c r="B95" s="2" t="s">
        <v>16</v>
      </c>
      <c r="C95" s="4">
        <v>30000000</v>
      </c>
      <c r="D95" s="4">
        <v>26123377.278000001</v>
      </c>
      <c r="E95" s="5">
        <v>0.87077924260000006</v>
      </c>
      <c r="F95" s="5">
        <v>0.46418999999999999</v>
      </c>
      <c r="G95" s="5">
        <v>0.4618224492803269</v>
      </c>
      <c r="H95" s="5">
        <v>-2.3675507196730949E-3</v>
      </c>
      <c r="I95"/>
    </row>
    <row r="96" spans="1:9" ht="15.75" x14ac:dyDescent="0.25">
      <c r="B96" s="2" t="s">
        <v>17</v>
      </c>
      <c r="C96" s="4">
        <v>30000000</v>
      </c>
      <c r="D96" s="4">
        <v>22066944.546999998</v>
      </c>
      <c r="E96" s="5">
        <v>0.73556481823333331</v>
      </c>
      <c r="F96" s="5">
        <v>0.33816000000000007</v>
      </c>
      <c r="G96" s="5">
        <v>0.25698800868971977</v>
      </c>
      <c r="H96" s="5">
        <v>-8.11719913102803E-2</v>
      </c>
      <c r="I96"/>
    </row>
    <row r="97" spans="2:9" ht="15.75" x14ac:dyDescent="0.25">
      <c r="B97" s="2" t="s">
        <v>18</v>
      </c>
      <c r="C97" s="4">
        <v>50000000</v>
      </c>
      <c r="D97" s="4">
        <v>19546872.721999999</v>
      </c>
      <c r="E97" s="5">
        <v>0.39093745444</v>
      </c>
      <c r="F97" s="5">
        <v>0.28438999999999998</v>
      </c>
      <c r="G97" s="5">
        <v>0.27907166939601663</v>
      </c>
      <c r="H97" s="5">
        <v>-5.3183306039833456E-3</v>
      </c>
      <c r="I97"/>
    </row>
    <row r="98" spans="2:9" ht="15.75" x14ac:dyDescent="0.25">
      <c r="B98" s="2" t="s">
        <v>19</v>
      </c>
      <c r="C98" s="4">
        <v>70000000</v>
      </c>
      <c r="D98" s="4">
        <v>29309618.192000002</v>
      </c>
      <c r="E98" s="5">
        <v>0.41870883131428571</v>
      </c>
      <c r="F98" s="5">
        <v>0.33942</v>
      </c>
      <c r="G98" s="5">
        <v>0.34935424661365372</v>
      </c>
      <c r="H98" s="5">
        <v>9.9342466136537189E-3</v>
      </c>
      <c r="I98"/>
    </row>
    <row r="99" spans="2:9" ht="15.75" x14ac:dyDescent="0.25">
      <c r="B99" s="2" t="s">
        <v>20</v>
      </c>
      <c r="C99" s="4">
        <v>30700000</v>
      </c>
      <c r="D99" s="4">
        <v>18059840.908</v>
      </c>
      <c r="E99" s="5">
        <v>0.58826843348534197</v>
      </c>
      <c r="F99" s="5">
        <v>0.18373999999999999</v>
      </c>
      <c r="G99" s="5">
        <v>0.24396526583178693</v>
      </c>
      <c r="H99" s="5">
        <v>6.0225265831786945E-2</v>
      </c>
      <c r="I99"/>
    </row>
    <row r="100" spans="2:9" ht="15.75" x14ac:dyDescent="0.25">
      <c r="B100" s="2" t="s">
        <v>21</v>
      </c>
      <c r="C100" s="4">
        <v>31500000</v>
      </c>
      <c r="D100" s="4">
        <v>20513204.546999998</v>
      </c>
      <c r="E100" s="5">
        <v>0.65121284276190472</v>
      </c>
      <c r="F100" s="5">
        <v>0.31664999999999999</v>
      </c>
      <c r="G100" s="5">
        <v>0.2495940483247793</v>
      </c>
      <c r="H100" s="5">
        <v>-6.7055951675220687E-2</v>
      </c>
      <c r="I100"/>
    </row>
    <row r="101" spans="2:9" ht="15.75" x14ac:dyDescent="0.25">
      <c r="B101" s="2" t="s">
        <v>22</v>
      </c>
      <c r="C101" s="4">
        <v>30000000</v>
      </c>
      <c r="D101" s="4">
        <v>18705068.186999999</v>
      </c>
      <c r="E101" s="5">
        <v>0.62350227289999993</v>
      </c>
      <c r="F101" s="5">
        <v>0.33915999999999996</v>
      </c>
      <c r="G101" s="5">
        <v>0.28359435496133223</v>
      </c>
      <c r="H101" s="5">
        <v>-5.5565645038667733E-2</v>
      </c>
      <c r="I101"/>
    </row>
    <row r="102" spans="2:9" ht="15.75" x14ac:dyDescent="0.25">
      <c r="B102" s="2" t="s">
        <v>23</v>
      </c>
      <c r="C102" s="4">
        <v>40000000</v>
      </c>
      <c r="D102" s="4">
        <v>17627181.82</v>
      </c>
      <c r="E102" s="5">
        <v>0.44067954549999999</v>
      </c>
      <c r="F102" s="5">
        <v>0.24911</v>
      </c>
      <c r="G102" s="5">
        <v>0.21107392026662603</v>
      </c>
      <c r="H102" s="5">
        <v>-3.8036079733373973E-2</v>
      </c>
      <c r="I102"/>
    </row>
    <row r="103" spans="2:9" ht="15.75" x14ac:dyDescent="0.25">
      <c r="B103" s="2" t="s">
        <v>24</v>
      </c>
      <c r="C103" s="4">
        <v>30000000</v>
      </c>
      <c r="D103" s="4">
        <v>20718486.368999999</v>
      </c>
      <c r="E103" s="5">
        <v>0.69061621229999992</v>
      </c>
      <c r="F103" s="5">
        <v>0.29319000000000001</v>
      </c>
      <c r="G103" s="5">
        <v>0.23225949199648313</v>
      </c>
      <c r="H103" s="5">
        <v>-6.0930508003516876E-2</v>
      </c>
      <c r="I103"/>
    </row>
    <row r="104" spans="2:9" ht="15.75" x14ac:dyDescent="0.25">
      <c r="B104" s="2" t="s">
        <v>25</v>
      </c>
      <c r="C104" s="4">
        <v>10000000</v>
      </c>
      <c r="D104" s="4">
        <v>7158400.0020000003</v>
      </c>
      <c r="E104" s="5">
        <v>0.71584000020000005</v>
      </c>
      <c r="F104" s="5">
        <v>0.18373999999999999</v>
      </c>
      <c r="G104" s="5">
        <v>0.29285358200356121</v>
      </c>
      <c r="H104" s="5">
        <v>0.10911358200356122</v>
      </c>
      <c r="I104"/>
    </row>
    <row r="105" spans="2:9" ht="15.75" x14ac:dyDescent="0.25">
      <c r="B105" s="2" t="s">
        <v>26</v>
      </c>
      <c r="C105" s="4">
        <v>73500000</v>
      </c>
      <c r="D105" s="4">
        <v>35093559.090999998</v>
      </c>
      <c r="E105" s="5">
        <v>0.47746338899319724</v>
      </c>
      <c r="F105" s="5">
        <v>0.30281000000000002</v>
      </c>
      <c r="G105" s="5">
        <v>0.26422298681520756</v>
      </c>
      <c r="H105" s="5">
        <v>-3.8587013184792462E-2</v>
      </c>
      <c r="I105"/>
    </row>
    <row r="106" spans="2:9" ht="15.75" x14ac:dyDescent="0.25">
      <c r="B106" s="2" t="s">
        <v>27</v>
      </c>
      <c r="C106" s="4">
        <v>0</v>
      </c>
      <c r="D106" s="4">
        <v>1432000.0009999999</v>
      </c>
      <c r="E106" s="5">
        <v>0</v>
      </c>
      <c r="F106" s="5">
        <v>0</v>
      </c>
      <c r="G106" s="5">
        <v>0.20407728407536502</v>
      </c>
      <c r="H106" s="5">
        <v>0.20407728407536502</v>
      </c>
      <c r="I106"/>
    </row>
    <row r="107" spans="2:9" ht="15.75" x14ac:dyDescent="0.25">
      <c r="B107" s="2" t="s">
        <v>28</v>
      </c>
      <c r="C107" s="4">
        <v>60000000</v>
      </c>
      <c r="D107" s="4">
        <v>20744740.903999999</v>
      </c>
      <c r="E107" s="5">
        <v>0.34574568173333331</v>
      </c>
      <c r="F107" s="5">
        <v>0.33423000000000003</v>
      </c>
      <c r="G107" s="5">
        <v>0.32167193819775852</v>
      </c>
      <c r="H107" s="5">
        <v>-1.2558061802241505E-2</v>
      </c>
      <c r="I107"/>
    </row>
    <row r="108" spans="2:9" ht="15.75" x14ac:dyDescent="0.25">
      <c r="B108" s="2" t="s">
        <v>29</v>
      </c>
      <c r="C108" s="4">
        <v>0</v>
      </c>
      <c r="D108" s="4">
        <v>2190636.3640000001</v>
      </c>
      <c r="E108" s="5">
        <v>0</v>
      </c>
      <c r="F108" s="5">
        <v>0</v>
      </c>
      <c r="G108" s="5">
        <v>0.16020587887949439</v>
      </c>
      <c r="H108" s="5">
        <v>0.16020587887949439</v>
      </c>
      <c r="I108"/>
    </row>
    <row r="109" spans="2:9" ht="15.75" x14ac:dyDescent="0.25">
      <c r="B109" s="2" t="s">
        <v>30</v>
      </c>
      <c r="C109" s="4">
        <v>40000000</v>
      </c>
      <c r="D109" s="4">
        <v>28398168.184</v>
      </c>
      <c r="E109" s="5">
        <v>0.70995420460000003</v>
      </c>
      <c r="F109" s="5">
        <v>0.18373999999999999</v>
      </c>
      <c r="G109" s="5">
        <v>0.2998661589305559</v>
      </c>
      <c r="H109" s="5">
        <v>0.11612615893055592</v>
      </c>
      <c r="I109"/>
    </row>
    <row r="110" spans="2:9" ht="15.75" x14ac:dyDescent="0.25">
      <c r="B110" s="2" t="s">
        <v>31</v>
      </c>
      <c r="C110" s="4">
        <v>0</v>
      </c>
      <c r="D110" s="4">
        <v>4794909.091</v>
      </c>
      <c r="E110" s="5">
        <v>0</v>
      </c>
      <c r="F110" s="5">
        <v>0</v>
      </c>
      <c r="G110" s="5">
        <v>0.1834311671624558</v>
      </c>
      <c r="H110" s="5">
        <v>0.1834311671624558</v>
      </c>
      <c r="I110"/>
    </row>
    <row r="111" spans="2:9" ht="15.75" x14ac:dyDescent="0.25">
      <c r="B111" s="2" t="s">
        <v>32</v>
      </c>
      <c r="C111" s="4">
        <v>70000000</v>
      </c>
      <c r="D111" s="4">
        <v>37832072.729000002</v>
      </c>
      <c r="E111" s="5">
        <v>0.54045818184285721</v>
      </c>
      <c r="F111" s="5">
        <v>0.26574999999999999</v>
      </c>
      <c r="G111" s="5">
        <v>0.21732114145302134</v>
      </c>
      <c r="H111" s="5">
        <v>-4.8428858546978648E-2</v>
      </c>
      <c r="I111"/>
    </row>
    <row r="112" spans="2:9" ht="15.75" x14ac:dyDescent="0.25">
      <c r="B112" s="2" t="s">
        <v>33</v>
      </c>
      <c r="C112" s="4">
        <v>20000000</v>
      </c>
      <c r="D112" s="4">
        <v>11569918.182</v>
      </c>
      <c r="E112" s="5">
        <v>0.57849590910000004</v>
      </c>
      <c r="F112" s="5">
        <v>0.18373999999999999</v>
      </c>
      <c r="G112" s="5">
        <v>0.23287031935901376</v>
      </c>
      <c r="H112" s="5">
        <v>4.9130319359013769E-2</v>
      </c>
      <c r="I112"/>
    </row>
    <row r="113" spans="2:9" ht="15.75" x14ac:dyDescent="0.25">
      <c r="B113" s="2" t="s">
        <v>34</v>
      </c>
      <c r="C113" s="4">
        <v>10000000</v>
      </c>
      <c r="D113" s="4">
        <v>12366567.272</v>
      </c>
      <c r="E113" s="5">
        <v>1.2366567272</v>
      </c>
      <c r="F113" s="5">
        <v>0.18373999999999999</v>
      </c>
      <c r="G113" s="5">
        <v>0.21169096034655849</v>
      </c>
      <c r="H113" s="5">
        <v>2.7950960346558501E-2</v>
      </c>
      <c r="I113"/>
    </row>
    <row r="114" spans="2:9" ht="15.75" x14ac:dyDescent="0.25">
      <c r="B114" s="2" t="s">
        <v>35</v>
      </c>
      <c r="C114" s="4">
        <v>10000000</v>
      </c>
      <c r="D114" s="4">
        <v>6433150.0070000002</v>
      </c>
      <c r="E114" s="5">
        <v>0.64331500070000003</v>
      </c>
      <c r="F114" s="5">
        <v>0.18373999999999999</v>
      </c>
      <c r="G114" s="5">
        <v>0.30808403579015126</v>
      </c>
      <c r="H114" s="5">
        <v>0.12434403579015127</v>
      </c>
      <c r="I114"/>
    </row>
    <row r="115" spans="2:9" ht="15.75" x14ac:dyDescent="0.25">
      <c r="B115" s="2" t="s">
        <v>36</v>
      </c>
      <c r="C115" s="4">
        <v>20000000</v>
      </c>
      <c r="D115" s="4">
        <v>11249840.914000001</v>
      </c>
      <c r="E115" s="5">
        <v>0.5624920457</v>
      </c>
      <c r="F115" s="5">
        <v>0.18373999999999999</v>
      </c>
      <c r="G115" s="5">
        <v>0.23894075965597247</v>
      </c>
      <c r="H115" s="5">
        <v>5.5200759655972487E-2</v>
      </c>
      <c r="I115"/>
    </row>
    <row r="116" spans="2:9" ht="15.75" x14ac:dyDescent="0.25">
      <c r="B116" s="2" t="s">
        <v>37</v>
      </c>
      <c r="C116" s="4">
        <v>40000000</v>
      </c>
      <c r="D116" s="4">
        <v>23335150.004999999</v>
      </c>
      <c r="E116" s="5">
        <v>0.58337875012499996</v>
      </c>
      <c r="F116" s="5">
        <v>0.27278999999999998</v>
      </c>
      <c r="G116" s="5">
        <v>0.2056657777632315</v>
      </c>
      <c r="H116" s="5">
        <v>-6.7124222236768477E-2</v>
      </c>
      <c r="I116"/>
    </row>
    <row r="117" spans="2:9" ht="15.75" x14ac:dyDescent="0.25">
      <c r="B117" s="2" t="s">
        <v>38</v>
      </c>
      <c r="C117" s="4">
        <v>50000000</v>
      </c>
      <c r="D117" s="4">
        <v>23700154.545000002</v>
      </c>
      <c r="E117" s="5">
        <v>0.47400309090000003</v>
      </c>
      <c r="F117" s="5">
        <v>0.28039999999999998</v>
      </c>
      <c r="G117" s="5">
        <v>0.23307836387781664</v>
      </c>
      <c r="H117" s="5">
        <v>-4.7321636122183347E-2</v>
      </c>
      <c r="I117"/>
    </row>
    <row r="118" spans="2:9" ht="15.75" x14ac:dyDescent="0.25">
      <c r="B118" s="2" t="s">
        <v>39</v>
      </c>
      <c r="C118" s="4">
        <v>10500000</v>
      </c>
      <c r="D118" s="4">
        <v>4470454.5489999996</v>
      </c>
      <c r="E118" s="5">
        <v>0.42575757609523807</v>
      </c>
      <c r="F118" s="5">
        <v>0.18373999999999999</v>
      </c>
      <c r="G118" s="5">
        <v>0.2477456166616761</v>
      </c>
      <c r="H118" s="5">
        <v>6.4005616661676118E-2</v>
      </c>
      <c r="I118"/>
    </row>
    <row r="119" spans="2:9" ht="15.75" x14ac:dyDescent="0.25">
      <c r="B119" s="2" t="s">
        <v>40</v>
      </c>
      <c r="C119" s="4">
        <v>10000000</v>
      </c>
      <c r="D119" s="4">
        <v>10128827.27</v>
      </c>
      <c r="E119" s="5">
        <v>1.012882727</v>
      </c>
      <c r="F119" s="5">
        <v>0.40266000000000002</v>
      </c>
      <c r="G119" s="5">
        <v>0.30106363043942003</v>
      </c>
      <c r="H119" s="5">
        <v>-0.10159636956057999</v>
      </c>
      <c r="I119"/>
    </row>
    <row r="120" spans="2:9" ht="15.75" x14ac:dyDescent="0.25">
      <c r="B120" s="2" t="s">
        <v>41</v>
      </c>
      <c r="C120" s="4">
        <v>10000000</v>
      </c>
      <c r="D120" s="4">
        <v>9853856.3640000001</v>
      </c>
      <c r="E120" s="5">
        <v>0.98538563639999999</v>
      </c>
      <c r="F120" s="5">
        <v>0.18373999999999999</v>
      </c>
      <c r="G120" s="5">
        <v>0.18944433479058981</v>
      </c>
      <c r="H120" s="5">
        <v>5.7043347905898212E-3</v>
      </c>
      <c r="I120"/>
    </row>
    <row r="121" spans="2:9" ht="15.75" x14ac:dyDescent="0.25">
      <c r="B121" s="2" t="s">
        <v>42</v>
      </c>
      <c r="C121" s="4">
        <v>30000000</v>
      </c>
      <c r="D121" s="4">
        <v>17117690.912999999</v>
      </c>
      <c r="E121" s="5">
        <v>0.57058969709999996</v>
      </c>
      <c r="F121" s="5">
        <v>0.18373999999999999</v>
      </c>
      <c r="G121" s="5">
        <v>0.31714483750124955</v>
      </c>
      <c r="H121" s="5">
        <v>0.13340483750124957</v>
      </c>
      <c r="I121"/>
    </row>
    <row r="122" spans="2:9" ht="15.75" x14ac:dyDescent="0.25">
      <c r="B122" s="2" t="s">
        <v>44</v>
      </c>
      <c r="C122" s="4">
        <v>31500000</v>
      </c>
      <c r="D122" s="4">
        <v>20049322.725000001</v>
      </c>
      <c r="E122" s="5">
        <v>0.63648643571428576</v>
      </c>
      <c r="F122" s="5">
        <v>0.25641999999999998</v>
      </c>
      <c r="G122" s="5">
        <v>0.25381411057115894</v>
      </c>
      <c r="H122" s="5">
        <v>-2.6058894288410461E-3</v>
      </c>
      <c r="I122"/>
    </row>
    <row r="123" spans="2:9" ht="15.75" x14ac:dyDescent="0.25">
      <c r="B123" s="2" t="s">
        <v>45</v>
      </c>
      <c r="C123" s="4">
        <v>20000000</v>
      </c>
      <c r="D123" s="4">
        <v>14873967.272</v>
      </c>
      <c r="E123" s="5">
        <v>0.74369836359999997</v>
      </c>
      <c r="F123" s="5">
        <v>0.46611000000000002</v>
      </c>
      <c r="G123" s="5">
        <v>0.32026848687286796</v>
      </c>
      <c r="H123" s="5">
        <v>-0.14584151312713206</v>
      </c>
      <c r="I123"/>
    </row>
    <row r="124" spans="2:9" ht="15.75" x14ac:dyDescent="0.25">
      <c r="B124" s="2" t="s">
        <v>46</v>
      </c>
      <c r="C124" s="4">
        <v>10000000</v>
      </c>
      <c r="D124" s="4">
        <v>6571140.9060000004</v>
      </c>
      <c r="E124" s="5">
        <v>0.65711409060000003</v>
      </c>
      <c r="F124" s="5">
        <v>0.18373999999999999</v>
      </c>
      <c r="G124" s="5">
        <v>0.34582684323890223</v>
      </c>
      <c r="H124" s="5">
        <v>0.16208684323890224</v>
      </c>
      <c r="I124"/>
    </row>
    <row r="125" spans="2:9" ht="15.75" x14ac:dyDescent="0.25">
      <c r="B125" s="2" t="s">
        <v>47</v>
      </c>
      <c r="C125" s="4">
        <v>10000000</v>
      </c>
      <c r="D125" s="4">
        <v>10606489.998</v>
      </c>
      <c r="E125" s="5">
        <v>1.0606489997999999</v>
      </c>
      <c r="F125" s="5">
        <v>0.18373999999999999</v>
      </c>
      <c r="G125" s="5">
        <v>0.36875546375261853</v>
      </c>
      <c r="H125" s="5">
        <v>0.18501546375261854</v>
      </c>
      <c r="I125"/>
    </row>
    <row r="126" spans="2:9" ht="15.75" x14ac:dyDescent="0.25">
      <c r="B126" s="2" t="s">
        <v>48</v>
      </c>
      <c r="C126" s="4">
        <v>21100000</v>
      </c>
      <c r="D126" s="4">
        <v>9627509.0940000005</v>
      </c>
      <c r="E126" s="5">
        <v>0.45628005184834125</v>
      </c>
      <c r="F126" s="5">
        <v>0.34943000000000002</v>
      </c>
      <c r="G126" s="5">
        <v>0.33632690682348576</v>
      </c>
      <c r="H126" s="5">
        <v>-1.3103093176514258E-2</v>
      </c>
      <c r="I126"/>
    </row>
    <row r="127" spans="2:9" ht="15.75" x14ac:dyDescent="0.25">
      <c r="B127" s="2" t="s">
        <v>49</v>
      </c>
      <c r="C127" s="4">
        <v>16300000</v>
      </c>
      <c r="D127" s="4">
        <v>15256097.271</v>
      </c>
      <c r="E127" s="5">
        <v>0.93595688779141106</v>
      </c>
      <c r="F127" s="5">
        <v>0.39979999999999999</v>
      </c>
      <c r="G127" s="5">
        <v>0.34789231981949131</v>
      </c>
      <c r="H127" s="5">
        <v>-5.1907680180508675E-2</v>
      </c>
      <c r="I127"/>
    </row>
    <row r="128" spans="2:9" ht="15.75" x14ac:dyDescent="0.25">
      <c r="B128" s="2" t="s">
        <v>50</v>
      </c>
      <c r="C128" s="4">
        <v>20000000</v>
      </c>
      <c r="D128" s="4">
        <v>15777463.634</v>
      </c>
      <c r="E128" s="5">
        <v>0.78887318169999998</v>
      </c>
      <c r="F128" s="5">
        <v>0.18373999999999999</v>
      </c>
      <c r="G128" s="5">
        <v>0.31148350508059869</v>
      </c>
      <c r="H128" s="5">
        <v>0.1277435050805987</v>
      </c>
      <c r="I128"/>
    </row>
    <row r="129" spans="2:9" ht="15.75" x14ac:dyDescent="0.25">
      <c r="B129" s="2" t="s">
        <v>51</v>
      </c>
      <c r="C129" s="4">
        <v>10000000</v>
      </c>
      <c r="D129" s="4">
        <v>6083972.7290000003</v>
      </c>
      <c r="E129" s="5">
        <v>0.60839727290000001</v>
      </c>
      <c r="F129" s="5">
        <v>0.18373999999999999</v>
      </c>
      <c r="G129" s="5">
        <v>0.31162911036118812</v>
      </c>
      <c r="H129" s="5">
        <v>0.12788911036118814</v>
      </c>
      <c r="I129"/>
    </row>
    <row r="130" spans="2:9" ht="15.75" x14ac:dyDescent="0.25">
      <c r="B130" s="2" t="s">
        <v>52</v>
      </c>
      <c r="C130" s="4">
        <v>10000000</v>
      </c>
      <c r="D130" s="4">
        <v>3035813.6329999999</v>
      </c>
      <c r="E130" s="5">
        <v>0.30358136330000002</v>
      </c>
      <c r="F130" s="5">
        <v>0.18373999999999999</v>
      </c>
      <c r="G130" s="5">
        <v>0.34663918811118932</v>
      </c>
      <c r="H130" s="5">
        <v>0.16289918811118934</v>
      </c>
      <c r="I130"/>
    </row>
    <row r="131" spans="2:9" ht="15.75" x14ac:dyDescent="0.25">
      <c r="B131" s="2" t="s">
        <v>53</v>
      </c>
      <c r="C131" s="4">
        <v>10000000</v>
      </c>
      <c r="D131" s="4">
        <v>4801840.9160000002</v>
      </c>
      <c r="E131" s="5">
        <v>0.48018409160000003</v>
      </c>
      <c r="F131" s="5">
        <v>0.18373999999999999</v>
      </c>
      <c r="G131" s="5">
        <v>0.25195807757159772</v>
      </c>
      <c r="H131" s="5">
        <v>6.8218077571597729E-2</v>
      </c>
      <c r="I131"/>
    </row>
    <row r="132" spans="2:9" ht="15.75" x14ac:dyDescent="0.25">
      <c r="B132" s="2" t="s">
        <v>54</v>
      </c>
      <c r="C132" s="4">
        <v>102000000</v>
      </c>
      <c r="D132" s="4">
        <v>40456168.177000001</v>
      </c>
      <c r="E132" s="5">
        <v>0.39662909977450983</v>
      </c>
      <c r="F132" s="5">
        <v>0.24836</v>
      </c>
      <c r="G132" s="5">
        <v>0.23356144446650567</v>
      </c>
      <c r="H132" s="5">
        <v>-1.4798555533494323E-2</v>
      </c>
      <c r="I132"/>
    </row>
    <row r="133" spans="2:9" ht="15.75" x14ac:dyDescent="0.25">
      <c r="B133" s="2" t="s">
        <v>55</v>
      </c>
      <c r="C133" s="4">
        <v>10000000</v>
      </c>
      <c r="D133" s="4">
        <v>5027290.9139999999</v>
      </c>
      <c r="E133" s="5">
        <v>0.50272909139999999</v>
      </c>
      <c r="F133" s="5">
        <v>0.18373999999999999</v>
      </c>
      <c r="G133" s="5">
        <v>0.29597059319889601</v>
      </c>
      <c r="H133" s="5">
        <v>0.11223059319889603</v>
      </c>
      <c r="I133"/>
    </row>
    <row r="134" spans="2:9" ht="15.75" x14ac:dyDescent="0.25">
      <c r="B134" s="2" t="s">
        <v>56</v>
      </c>
      <c r="C134" s="4">
        <v>20000000</v>
      </c>
      <c r="D134" s="4">
        <v>9280918.1860000007</v>
      </c>
      <c r="E134" s="5">
        <v>0.46404590930000006</v>
      </c>
      <c r="F134" s="5">
        <v>0.18373999999999999</v>
      </c>
      <c r="G134" s="5">
        <v>0.18351852713983183</v>
      </c>
      <c r="H134" s="5">
        <v>-2.2147286016815926E-4</v>
      </c>
      <c r="I134"/>
    </row>
    <row r="135" spans="2:9" ht="15.75" x14ac:dyDescent="0.25">
      <c r="B135" s="2" t="s">
        <v>57</v>
      </c>
      <c r="C135" s="4">
        <v>0</v>
      </c>
      <c r="D135" s="4">
        <v>29363.635999999999</v>
      </c>
      <c r="E135" s="5">
        <v>0</v>
      </c>
      <c r="F135" s="5">
        <v>0</v>
      </c>
      <c r="G135" s="5">
        <v>0.40260974492395968</v>
      </c>
      <c r="H135" s="5">
        <v>0.40260974492395968</v>
      </c>
      <c r="I135"/>
    </row>
    <row r="136" spans="2:9" ht="15.75" x14ac:dyDescent="0.25">
      <c r="B136" s="2" t="s">
        <v>58</v>
      </c>
      <c r="C136" s="4">
        <v>20000000</v>
      </c>
      <c r="D136" s="4">
        <v>11064772.731000001</v>
      </c>
      <c r="E136" s="5">
        <v>0.55323863655000005</v>
      </c>
      <c r="F136" s="5">
        <v>0.18373999999999999</v>
      </c>
      <c r="G136" s="5">
        <v>0.28569006592820545</v>
      </c>
      <c r="H136" s="5">
        <v>0.10195006592820546</v>
      </c>
      <c r="I136"/>
    </row>
    <row r="137" spans="2:9" ht="15.75" x14ac:dyDescent="0.25">
      <c r="B137" s="2" t="s">
        <v>59</v>
      </c>
      <c r="C137" s="4">
        <v>10000000</v>
      </c>
      <c r="D137" s="4">
        <v>4335809.0920000002</v>
      </c>
      <c r="E137" s="5">
        <v>0.43358090920000003</v>
      </c>
      <c r="F137" s="5">
        <v>0.18373999999999999</v>
      </c>
      <c r="G137" s="5">
        <v>0.36983471088675873</v>
      </c>
      <c r="H137" s="5">
        <v>0.18609471088675875</v>
      </c>
      <c r="I137"/>
    </row>
    <row r="138" spans="2:9" ht="15.75" x14ac:dyDescent="0.25">
      <c r="B138" s="2" t="s">
        <v>60</v>
      </c>
      <c r="C138" s="4">
        <v>40000000</v>
      </c>
      <c r="D138" s="4">
        <v>19189737.280000001</v>
      </c>
      <c r="E138" s="5">
        <v>0.47974343200000003</v>
      </c>
      <c r="F138" s="5">
        <v>0.37313000000000002</v>
      </c>
      <c r="G138" s="5">
        <v>0.30090422999266825</v>
      </c>
      <c r="H138" s="5">
        <v>-7.2225770007331769E-2</v>
      </c>
      <c r="I138"/>
    </row>
    <row r="139" spans="2:9" ht="15.75" x14ac:dyDescent="0.25">
      <c r="B139" s="2" t="s">
        <v>61</v>
      </c>
      <c r="C139" s="4">
        <v>18200000</v>
      </c>
      <c r="D139" s="4">
        <v>9521981.8159999996</v>
      </c>
      <c r="E139" s="5">
        <v>0.52318581406593401</v>
      </c>
      <c r="F139" s="5">
        <v>0.18373999999999999</v>
      </c>
      <c r="G139" s="5">
        <v>0.24449709955211704</v>
      </c>
      <c r="H139" s="5">
        <v>6.0757099552117055E-2</v>
      </c>
      <c r="I139"/>
    </row>
    <row r="140" spans="2:9" ht="15.75" x14ac:dyDescent="0.25">
      <c r="B140" s="2" t="s">
        <v>62</v>
      </c>
      <c r="C140" s="4">
        <v>20000000</v>
      </c>
      <c r="D140" s="4">
        <v>10528531.816</v>
      </c>
      <c r="E140" s="5">
        <v>0.52642659079999998</v>
      </c>
      <c r="F140" s="5">
        <v>0.18373999999999999</v>
      </c>
      <c r="G140" s="5">
        <v>0.29327597807204081</v>
      </c>
      <c r="H140" s="5">
        <v>0.10953597807204082</v>
      </c>
      <c r="I140"/>
    </row>
    <row r="141" spans="2:9" ht="15.75" x14ac:dyDescent="0.25">
      <c r="B141" s="2" t="s">
        <v>63</v>
      </c>
      <c r="C141" s="4">
        <v>0</v>
      </c>
      <c r="D141" s="4">
        <v>103818.182</v>
      </c>
      <c r="E141" s="5">
        <v>0</v>
      </c>
      <c r="F141" s="5">
        <v>0</v>
      </c>
      <c r="G141" s="5">
        <v>-2.2357677964347324</v>
      </c>
      <c r="H141" s="5">
        <v>-2.2357677964347324</v>
      </c>
      <c r="I141"/>
    </row>
    <row r="142" spans="2:9" ht="15.75" x14ac:dyDescent="0.25">
      <c r="B142" s="2" t="s">
        <v>64</v>
      </c>
      <c r="C142" s="4">
        <v>0</v>
      </c>
      <c r="D142" s="4">
        <v>5318.1819999999998</v>
      </c>
      <c r="E142" s="5">
        <v>0</v>
      </c>
      <c r="F142" s="5">
        <v>0</v>
      </c>
      <c r="G142" s="5">
        <v>-2.0468212633565384</v>
      </c>
      <c r="H142" s="5">
        <v>-2.0468212633565384</v>
      </c>
      <c r="I142"/>
    </row>
    <row r="143" spans="2:9" ht="15.75" x14ac:dyDescent="0.25">
      <c r="B143" s="2" t="s">
        <v>66</v>
      </c>
      <c r="C143" s="4">
        <v>0</v>
      </c>
      <c r="D143" s="4">
        <v>157272.72700000001</v>
      </c>
      <c r="E143" s="5">
        <v>0</v>
      </c>
      <c r="F143" s="5">
        <v>0</v>
      </c>
      <c r="G143" s="5">
        <v>0.23607225301052989</v>
      </c>
      <c r="H143" s="5">
        <v>0.23607225301052989</v>
      </c>
      <c r="I143"/>
    </row>
    <row r="144" spans="2:9" ht="15.75" x14ac:dyDescent="0.25">
      <c r="B144" s="2" t="s">
        <v>67</v>
      </c>
      <c r="C144" s="4">
        <v>0</v>
      </c>
      <c r="D144" s="4">
        <v>3391636.3640000001</v>
      </c>
      <c r="E144" s="5">
        <v>0</v>
      </c>
      <c r="F144" s="5">
        <v>0</v>
      </c>
      <c r="G144" s="5">
        <v>0.12819539518299608</v>
      </c>
      <c r="H144" s="5">
        <v>0.12819539518299608</v>
      </c>
      <c r="I144"/>
    </row>
    <row r="145" spans="2:9" ht="15.75" x14ac:dyDescent="0.25">
      <c r="B145" s="2" t="s">
        <v>68</v>
      </c>
      <c r="C145" s="4">
        <v>30000000</v>
      </c>
      <c r="D145" s="4">
        <v>22999931.822000001</v>
      </c>
      <c r="E145" s="5">
        <v>0.76666439406666664</v>
      </c>
      <c r="F145" s="5">
        <v>0.28183000000000002</v>
      </c>
      <c r="G145" s="5">
        <v>0.29010017871521671</v>
      </c>
      <c r="H145" s="5">
        <v>8.2701787152166806E-3</v>
      </c>
      <c r="I145"/>
    </row>
    <row r="146" spans="2:9" ht="15.75" x14ac:dyDescent="0.25">
      <c r="B146" s="2" t="s">
        <v>69</v>
      </c>
      <c r="C146" s="4">
        <v>10000000</v>
      </c>
      <c r="D146" s="4">
        <v>8054154.5420000004</v>
      </c>
      <c r="E146" s="5">
        <v>0.80541545420000005</v>
      </c>
      <c r="F146" s="5">
        <v>0.18373999999999999</v>
      </c>
      <c r="G146" s="5">
        <v>0.28067259576554571</v>
      </c>
      <c r="H146" s="5">
        <v>9.693259576554572E-2</v>
      </c>
      <c r="I146"/>
    </row>
    <row r="147" spans="2:9" ht="15.75" x14ac:dyDescent="0.25">
      <c r="B147" s="2" t="s">
        <v>70</v>
      </c>
      <c r="C147" s="4">
        <v>30000000</v>
      </c>
      <c r="D147" s="4">
        <v>14996822.727</v>
      </c>
      <c r="E147" s="5">
        <v>0.49989409089999998</v>
      </c>
      <c r="F147" s="5">
        <v>0.26534000000000002</v>
      </c>
      <c r="G147" s="5">
        <v>0.23683449365614415</v>
      </c>
      <c r="H147" s="5">
        <v>-2.8505506343855874E-2</v>
      </c>
      <c r="I147"/>
    </row>
    <row r="148" spans="2:9" ht="15.75" x14ac:dyDescent="0.25">
      <c r="B148" s="2" t="s">
        <v>71</v>
      </c>
      <c r="C148" s="4">
        <v>100000000</v>
      </c>
      <c r="D148" s="4">
        <v>52260977.276000001</v>
      </c>
      <c r="E148" s="5">
        <v>0.52260977275999998</v>
      </c>
      <c r="F148" s="5">
        <v>0.34509000000000001</v>
      </c>
      <c r="G148" s="5">
        <v>0.37545824779306219</v>
      </c>
      <c r="H148" s="5">
        <v>3.0368247793062186E-2</v>
      </c>
      <c r="I148"/>
    </row>
    <row r="149" spans="2:9" ht="15.75" x14ac:dyDescent="0.25">
      <c r="B149" s="2" t="s">
        <v>72</v>
      </c>
      <c r="C149" s="4">
        <v>50000000</v>
      </c>
      <c r="D149" s="4">
        <v>27434543.644000001</v>
      </c>
      <c r="E149" s="5">
        <v>0.54869087288000007</v>
      </c>
      <c r="F149" s="5">
        <v>0.52053000000000005</v>
      </c>
      <c r="G149" s="5">
        <v>0.4488875314932867</v>
      </c>
      <c r="H149" s="5">
        <v>-7.1642468506713353E-2</v>
      </c>
      <c r="I149"/>
    </row>
    <row r="150" spans="2:9" x14ac:dyDescent="0.2">
      <c r="B150" s="2" t="s">
        <v>73</v>
      </c>
      <c r="C150" s="4">
        <v>70000000</v>
      </c>
      <c r="D150" s="4">
        <v>27225824.734000001</v>
      </c>
      <c r="E150" s="5">
        <v>0.38894035334285715</v>
      </c>
      <c r="F150" s="5">
        <v>0.27488000000000001</v>
      </c>
      <c r="G150" s="5">
        <v>0.22620969517624459</v>
      </c>
      <c r="H150" s="5">
        <v>-4.8670304823755423E-2</v>
      </c>
    </row>
    <row r="151" spans="2:9" x14ac:dyDescent="0.2">
      <c r="B151" s="2" t="s">
        <v>74</v>
      </c>
      <c r="C151" s="4">
        <v>40000000</v>
      </c>
      <c r="D151" s="4">
        <v>17577372.728999998</v>
      </c>
      <c r="E151" s="5">
        <v>0.43943431822499995</v>
      </c>
      <c r="F151" s="5">
        <v>0.18373999999999999</v>
      </c>
      <c r="G151" s="5">
        <v>0.2055140051186429</v>
      </c>
      <c r="H151" s="5">
        <v>2.1774005118642914E-2</v>
      </c>
    </row>
    <row r="152" spans="2:9" x14ac:dyDescent="0.2">
      <c r="B152" s="2" t="s">
        <v>75</v>
      </c>
      <c r="C152" s="4">
        <v>0</v>
      </c>
      <c r="D152" s="4">
        <v>596181.81900000002</v>
      </c>
      <c r="E152" s="5">
        <v>0</v>
      </c>
      <c r="F152" s="5">
        <v>0</v>
      </c>
      <c r="G152" s="5">
        <v>0.20059647105743086</v>
      </c>
      <c r="H152" s="5">
        <v>0.20059647105743086</v>
      </c>
    </row>
    <row r="153" spans="2:9" x14ac:dyDescent="0.2">
      <c r="B153" s="2" t="s">
        <v>76</v>
      </c>
      <c r="C153" s="4">
        <v>0</v>
      </c>
      <c r="D153" s="4">
        <v>3394090.9079999998</v>
      </c>
      <c r="E153" s="5">
        <v>0</v>
      </c>
      <c r="F153" s="5">
        <v>0</v>
      </c>
      <c r="G153" s="5">
        <v>0.12165601310994704</v>
      </c>
      <c r="H153" s="5">
        <v>0.12165601310994704</v>
      </c>
    </row>
    <row r="154" spans="2:9" x14ac:dyDescent="0.2">
      <c r="B154" s="2" t="s">
        <v>77</v>
      </c>
      <c r="C154" s="4">
        <v>0</v>
      </c>
      <c r="D154" s="4">
        <v>1318999.9950000001</v>
      </c>
      <c r="E154" s="5">
        <v>0</v>
      </c>
      <c r="F154" s="5">
        <v>0</v>
      </c>
      <c r="G154" s="5">
        <v>9.6126395360600428E-2</v>
      </c>
      <c r="H154" s="5">
        <v>9.6126395360600428E-2</v>
      </c>
    </row>
    <row r="155" spans="2:9" x14ac:dyDescent="0.2">
      <c r="B155" s="2" t="s">
        <v>78</v>
      </c>
      <c r="C155" s="4">
        <v>31100000</v>
      </c>
      <c r="D155" s="4">
        <v>13583090.913000001</v>
      </c>
      <c r="E155" s="5">
        <v>0.43675533482315115</v>
      </c>
      <c r="F155" s="5">
        <v>0.18373999999999999</v>
      </c>
      <c r="G155" s="5">
        <v>0.22569825547334904</v>
      </c>
      <c r="H155" s="5">
        <v>4.1958255473349054E-2</v>
      </c>
    </row>
    <row r="156" spans="2:9" x14ac:dyDescent="0.2">
      <c r="B156" s="2" t="s">
        <v>79</v>
      </c>
      <c r="C156" s="4">
        <v>0</v>
      </c>
      <c r="D156" s="4">
        <v>508127.27399999998</v>
      </c>
      <c r="E156" s="5">
        <v>0</v>
      </c>
      <c r="F156" s="5">
        <v>0</v>
      </c>
      <c r="G156" s="5">
        <v>0.16954501048884851</v>
      </c>
      <c r="H156" s="5">
        <v>0.16954501048884851</v>
      </c>
    </row>
    <row r="157" spans="2:9" x14ac:dyDescent="0.2">
      <c r="B157" s="2" t="s">
        <v>80</v>
      </c>
      <c r="C157" s="4">
        <v>0</v>
      </c>
      <c r="D157" s="4">
        <v>49090.909</v>
      </c>
      <c r="E157" s="5">
        <v>0</v>
      </c>
      <c r="F157" s="5">
        <v>0</v>
      </c>
      <c r="G157" s="5">
        <v>-0.1805462799639746</v>
      </c>
      <c r="H157" s="5">
        <v>-0.1805462799639746</v>
      </c>
    </row>
    <row r="158" spans="2:9" x14ac:dyDescent="0.2">
      <c r="B158" s="2" t="s">
        <v>81</v>
      </c>
      <c r="C158" s="4">
        <v>70000000</v>
      </c>
      <c r="D158" s="4">
        <v>32414504.546999998</v>
      </c>
      <c r="E158" s="5">
        <v>0.46306435067142854</v>
      </c>
      <c r="F158" s="5">
        <v>0.29246</v>
      </c>
      <c r="G158" s="5">
        <v>0.24722940297854062</v>
      </c>
      <c r="H158" s="5">
        <v>-4.5230597021459373E-2</v>
      </c>
    </row>
    <row r="159" spans="2:9" x14ac:dyDescent="0.2">
      <c r="B159" s="2" t="s">
        <v>82</v>
      </c>
      <c r="C159" s="4">
        <v>10000000</v>
      </c>
      <c r="D159" s="4">
        <v>4862072.7359999996</v>
      </c>
      <c r="E159" s="5">
        <v>0.48620727359999993</v>
      </c>
      <c r="F159" s="5">
        <v>0.18373999999999999</v>
      </c>
      <c r="G159" s="5">
        <v>0.28376133408794818</v>
      </c>
      <c r="H159" s="5">
        <v>0.10002133408794819</v>
      </c>
    </row>
    <row r="160" spans="2:9" x14ac:dyDescent="0.2">
      <c r="B160" s="2" t="s">
        <v>83</v>
      </c>
      <c r="C160" s="4">
        <v>40000000</v>
      </c>
      <c r="D160" s="4">
        <v>25066968.175999999</v>
      </c>
      <c r="E160" s="5">
        <v>0.62667420439999999</v>
      </c>
      <c r="F160" s="5">
        <v>0.28719</v>
      </c>
      <c r="G160" s="5">
        <v>0.2055083462758851</v>
      </c>
      <c r="H160" s="5">
        <v>-8.16816537241149E-2</v>
      </c>
    </row>
    <row r="161" spans="1:8" x14ac:dyDescent="0.2">
      <c r="B161" s="2" t="s">
        <v>84</v>
      </c>
      <c r="C161" s="4">
        <v>0</v>
      </c>
      <c r="D161" s="4">
        <v>2436000</v>
      </c>
      <c r="E161" s="5">
        <v>0</v>
      </c>
      <c r="F161" s="5">
        <v>0</v>
      </c>
      <c r="G161" s="5">
        <v>0.22642185550082103</v>
      </c>
      <c r="H161" s="5">
        <v>0.22642185550082103</v>
      </c>
    </row>
    <row r="162" spans="1:8" x14ac:dyDescent="0.2">
      <c r="B162" s="2" t="s">
        <v>85</v>
      </c>
      <c r="C162" s="4">
        <v>10000000</v>
      </c>
      <c r="D162" s="4">
        <v>5231654.5439999998</v>
      </c>
      <c r="E162" s="5">
        <v>0.52316545439999995</v>
      </c>
      <c r="F162" s="5">
        <v>0.18373999999999999</v>
      </c>
      <c r="G162" s="5">
        <v>0.27087329487862299</v>
      </c>
      <c r="H162" s="5">
        <v>8.7133294878623008E-2</v>
      </c>
    </row>
    <row r="163" spans="1:8" x14ac:dyDescent="0.2">
      <c r="B163" s="2" t="s">
        <v>87</v>
      </c>
      <c r="C163" s="4">
        <v>20000000</v>
      </c>
      <c r="D163" s="4">
        <v>18564404.544</v>
      </c>
      <c r="E163" s="5">
        <v>0.92822022719999997</v>
      </c>
      <c r="F163" s="5">
        <v>0.32036999999999999</v>
      </c>
      <c r="G163" s="5">
        <v>0.28186534567257054</v>
      </c>
      <c r="H163" s="5">
        <v>-3.8504654327429444E-2</v>
      </c>
    </row>
    <row r="164" spans="1:8" x14ac:dyDescent="0.2">
      <c r="B164" s="2" t="s">
        <v>88</v>
      </c>
      <c r="C164" s="4">
        <v>10000000</v>
      </c>
      <c r="D164" s="4">
        <v>3925385</v>
      </c>
      <c r="E164" s="5">
        <v>0.39253850000000001</v>
      </c>
      <c r="F164" s="5">
        <v>0.18373999999999999</v>
      </c>
      <c r="G164" s="5">
        <v>0.18227080146278643</v>
      </c>
      <c r="H164" s="5">
        <v>-1.4691985372135563E-3</v>
      </c>
    </row>
    <row r="165" spans="1:8" x14ac:dyDescent="0.2">
      <c r="B165" s="2" t="s">
        <v>89</v>
      </c>
      <c r="C165" s="4">
        <v>0</v>
      </c>
      <c r="D165" s="4">
        <v>428272.728</v>
      </c>
      <c r="E165" s="5">
        <v>0</v>
      </c>
      <c r="F165" s="5">
        <v>0</v>
      </c>
      <c r="G165" s="5">
        <v>0.20080633759149846</v>
      </c>
      <c r="H165" s="5">
        <v>0.20080633759149846</v>
      </c>
    </row>
    <row r="166" spans="1:8" x14ac:dyDescent="0.2">
      <c r="B166" s="2" t="s">
        <v>90</v>
      </c>
      <c r="C166" s="4">
        <v>10000000</v>
      </c>
      <c r="D166" s="4">
        <v>7565436.3669999996</v>
      </c>
      <c r="E166" s="5">
        <v>0.75654363669999991</v>
      </c>
      <c r="F166" s="5">
        <v>0.18373999999999999</v>
      </c>
      <c r="G166" s="5">
        <v>0.30260975520012595</v>
      </c>
      <c r="H166" s="5">
        <v>0.11886975520012596</v>
      </c>
    </row>
    <row r="167" spans="1:8" x14ac:dyDescent="0.2">
      <c r="B167" s="2" t="s">
        <v>91</v>
      </c>
      <c r="C167" s="4">
        <v>10000000</v>
      </c>
      <c r="D167" s="4">
        <v>4937713.6380000003</v>
      </c>
      <c r="E167" s="5">
        <v>0.49377136380000003</v>
      </c>
      <c r="F167" s="5">
        <v>0.18373999999999999</v>
      </c>
      <c r="G167" s="5">
        <v>0.27003023175318458</v>
      </c>
      <c r="H167" s="5">
        <v>8.6290231753184593E-2</v>
      </c>
    </row>
    <row r="168" spans="1:8" x14ac:dyDescent="0.2">
      <c r="B168" s="2" t="s">
        <v>92</v>
      </c>
      <c r="C168" s="4">
        <v>0</v>
      </c>
      <c r="D168" s="4">
        <v>844986.36399999994</v>
      </c>
      <c r="E168" s="5">
        <v>0</v>
      </c>
      <c r="F168" s="5">
        <v>0</v>
      </c>
      <c r="G168" s="5">
        <v>0.19862839348730607</v>
      </c>
      <c r="H168" s="5">
        <v>0.19862839348730607</v>
      </c>
    </row>
    <row r="169" spans="1:8" x14ac:dyDescent="0.2">
      <c r="B169" s="2" t="s">
        <v>93</v>
      </c>
      <c r="C169" s="4">
        <v>20000000</v>
      </c>
      <c r="D169" s="4">
        <v>7621210</v>
      </c>
      <c r="E169" s="5">
        <v>0.38106050000000002</v>
      </c>
      <c r="F169" s="5">
        <v>0.18373999999999999</v>
      </c>
      <c r="G169" s="5">
        <v>0.35665382531120388</v>
      </c>
      <c r="H169" s="5">
        <v>0.17291382531120389</v>
      </c>
    </row>
    <row r="170" spans="1:8" x14ac:dyDescent="0.2">
      <c r="A170" s="2" t="s">
        <v>96</v>
      </c>
      <c r="C170" s="4">
        <v>1846400000</v>
      </c>
      <c r="D170" s="4">
        <v>1027554309.8130003</v>
      </c>
      <c r="E170" s="5">
        <v>0.55651771545331474</v>
      </c>
      <c r="F170" s="5">
        <v>0.27979427155545927</v>
      </c>
      <c r="G170" s="5">
        <v>0.28078486733757818</v>
      </c>
      <c r="H170" s="5">
        <v>9.905957821189082E-4</v>
      </c>
    </row>
    <row r="171" spans="1:8" x14ac:dyDescent="0.2">
      <c r="A171" s="2" t="s">
        <v>97</v>
      </c>
      <c r="B171" s="2" t="s">
        <v>13</v>
      </c>
      <c r="C171" s="4">
        <v>70000000</v>
      </c>
      <c r="D171" s="4">
        <v>77058902.273000002</v>
      </c>
      <c r="E171" s="5">
        <v>1.1008414610428572</v>
      </c>
      <c r="F171" s="5">
        <v>0.29061999999999999</v>
      </c>
      <c r="G171" s="5">
        <v>0.24901660842531168</v>
      </c>
      <c r="H171" s="5">
        <v>-4.1603391574688314E-2</v>
      </c>
    </row>
    <row r="172" spans="1:8" x14ac:dyDescent="0.2">
      <c r="B172" s="2" t="s">
        <v>14</v>
      </c>
      <c r="C172" s="4">
        <v>170000000</v>
      </c>
      <c r="D172" s="4">
        <v>114155963.62899999</v>
      </c>
      <c r="E172" s="5">
        <v>0.67150566840588233</v>
      </c>
      <c r="F172" s="5">
        <v>0.29044999999999999</v>
      </c>
      <c r="G172" s="5">
        <v>0.2554476140534459</v>
      </c>
      <c r="H172" s="5">
        <v>-3.5002385946554082E-2</v>
      </c>
    </row>
    <row r="173" spans="1:8" x14ac:dyDescent="0.2">
      <c r="B173" s="2" t="s">
        <v>15</v>
      </c>
      <c r="C173" s="4">
        <v>70000000</v>
      </c>
      <c r="D173" s="4">
        <v>50430821.811999999</v>
      </c>
      <c r="E173" s="5">
        <v>0.72044031159999999</v>
      </c>
      <c r="F173" s="5">
        <v>0.25323000000000001</v>
      </c>
      <c r="G173" s="5">
        <v>0.23483396257449035</v>
      </c>
      <c r="H173" s="5">
        <v>-1.8396037425509659E-2</v>
      </c>
    </row>
    <row r="174" spans="1:8" x14ac:dyDescent="0.2">
      <c r="B174" s="2" t="s">
        <v>16</v>
      </c>
      <c r="C174" s="4">
        <v>130000000</v>
      </c>
      <c r="D174" s="4">
        <v>116139409.086</v>
      </c>
      <c r="E174" s="5">
        <v>0.89338006989230767</v>
      </c>
      <c r="F174" s="5">
        <v>0.34560000000000002</v>
      </c>
      <c r="G174" s="5">
        <v>0.31179352642638092</v>
      </c>
      <c r="H174" s="5">
        <v>-3.38064735736191E-2</v>
      </c>
    </row>
    <row r="175" spans="1:8" x14ac:dyDescent="0.2">
      <c r="B175" s="2" t="s">
        <v>17</v>
      </c>
      <c r="C175" s="4">
        <v>40000000</v>
      </c>
      <c r="D175" s="4">
        <v>36783781.822999999</v>
      </c>
      <c r="E175" s="5">
        <v>0.91959454557499998</v>
      </c>
      <c r="F175" s="5">
        <v>0.38766</v>
      </c>
      <c r="G175" s="5">
        <v>0.31151762448294795</v>
      </c>
      <c r="H175" s="5">
        <v>-7.6142375517052052E-2</v>
      </c>
    </row>
    <row r="176" spans="1:8" x14ac:dyDescent="0.2">
      <c r="B176" s="2" t="s">
        <v>18</v>
      </c>
      <c r="C176" s="4">
        <v>30000000</v>
      </c>
      <c r="D176" s="4">
        <v>18382104.541000001</v>
      </c>
      <c r="E176" s="5">
        <v>0.61273681803333335</v>
      </c>
      <c r="F176" s="5">
        <v>0.23638999999999999</v>
      </c>
      <c r="G176" s="5">
        <v>0.28358267517046865</v>
      </c>
      <c r="H176" s="5">
        <v>4.7192675170468656E-2</v>
      </c>
    </row>
    <row r="177" spans="2:8" x14ac:dyDescent="0.2">
      <c r="B177" s="2" t="s">
        <v>19</v>
      </c>
      <c r="C177" s="4">
        <v>50000000</v>
      </c>
      <c r="D177" s="4">
        <v>39611594.088</v>
      </c>
      <c r="E177" s="5">
        <v>0.79223188176000003</v>
      </c>
      <c r="F177" s="5">
        <v>0.24273</v>
      </c>
      <c r="G177" s="5">
        <v>0.26631651971804382</v>
      </c>
      <c r="H177" s="5">
        <v>2.3586519718043819E-2</v>
      </c>
    </row>
    <row r="178" spans="2:8" x14ac:dyDescent="0.2">
      <c r="B178" s="2" t="s">
        <v>20</v>
      </c>
      <c r="C178" s="4">
        <v>30700000</v>
      </c>
      <c r="D178" s="4">
        <v>24147397.727000002</v>
      </c>
      <c r="E178" s="5">
        <v>0.78656018654723137</v>
      </c>
      <c r="F178" s="5">
        <v>0.26765</v>
      </c>
      <c r="G178" s="5">
        <v>0.24791508487501707</v>
      </c>
      <c r="H178" s="5">
        <v>-1.9734915124982932E-2</v>
      </c>
    </row>
    <row r="179" spans="2:8" x14ac:dyDescent="0.2">
      <c r="B179" s="2" t="s">
        <v>21</v>
      </c>
      <c r="C179" s="4">
        <v>31500000</v>
      </c>
      <c r="D179" s="4">
        <v>24769235.445999999</v>
      </c>
      <c r="E179" s="5">
        <v>0.78632493479365073</v>
      </c>
      <c r="F179" s="5">
        <v>0.24895999999999999</v>
      </c>
      <c r="G179" s="5">
        <v>0.21900811625075947</v>
      </c>
      <c r="H179" s="5">
        <v>-2.9951883749240515E-2</v>
      </c>
    </row>
    <row r="180" spans="2:8" x14ac:dyDescent="0.2">
      <c r="B180" s="2" t="s">
        <v>22</v>
      </c>
      <c r="C180" s="4">
        <v>70000000</v>
      </c>
      <c r="D180" s="4">
        <v>38798240.908</v>
      </c>
      <c r="E180" s="5">
        <v>0.55426058440000003</v>
      </c>
      <c r="F180" s="5">
        <v>0.24116000000000001</v>
      </c>
      <c r="G180" s="5">
        <v>0.2475441245074502</v>
      </c>
      <c r="H180" s="5">
        <v>6.384124507450184E-3</v>
      </c>
    </row>
    <row r="181" spans="2:8" x14ac:dyDescent="0.2">
      <c r="B181" s="2" t="s">
        <v>23</v>
      </c>
      <c r="C181" s="4">
        <v>50000000</v>
      </c>
      <c r="D181" s="4">
        <v>41219988.626999997</v>
      </c>
      <c r="E181" s="5">
        <v>0.82439977253999996</v>
      </c>
      <c r="F181" s="5">
        <v>0.22309999999999999</v>
      </c>
      <c r="G181" s="5">
        <v>0.22521270762600981</v>
      </c>
      <c r="H181" s="5">
        <v>2.1127076260098188E-3</v>
      </c>
    </row>
    <row r="182" spans="2:8" x14ac:dyDescent="0.2">
      <c r="B182" s="2" t="s">
        <v>24</v>
      </c>
      <c r="C182" s="4">
        <v>90000000</v>
      </c>
      <c r="D182" s="4">
        <v>62900940.906999998</v>
      </c>
      <c r="E182" s="5">
        <v>0.69889934341111104</v>
      </c>
      <c r="F182" s="5">
        <v>0.24371000000000001</v>
      </c>
      <c r="G182" s="5">
        <v>0.2477326542704526</v>
      </c>
      <c r="H182" s="5">
        <v>4.0226542704525914E-3</v>
      </c>
    </row>
    <row r="183" spans="2:8" x14ac:dyDescent="0.2">
      <c r="B183" s="2" t="s">
        <v>25</v>
      </c>
      <c r="C183" s="4">
        <v>40000000</v>
      </c>
      <c r="D183" s="4">
        <v>36413688.633000001</v>
      </c>
      <c r="E183" s="5">
        <v>0.91034221582500008</v>
      </c>
      <c r="F183" s="5">
        <v>0.25359999999999999</v>
      </c>
      <c r="G183" s="5">
        <v>0.23017658050176693</v>
      </c>
      <c r="H183" s="5">
        <v>-2.3423419498233067E-2</v>
      </c>
    </row>
    <row r="184" spans="2:8" x14ac:dyDescent="0.2">
      <c r="B184" s="2" t="s">
        <v>26</v>
      </c>
      <c r="C184" s="4">
        <v>63000000</v>
      </c>
      <c r="D184" s="4">
        <v>46617790.450000003</v>
      </c>
      <c r="E184" s="5">
        <v>0.73996492777777778</v>
      </c>
      <c r="F184" s="5">
        <v>0.23268</v>
      </c>
      <c r="G184" s="5">
        <v>0.21774979105643133</v>
      </c>
      <c r="H184" s="5">
        <v>-1.4930208943568668E-2</v>
      </c>
    </row>
    <row r="185" spans="2:8" x14ac:dyDescent="0.2">
      <c r="B185" s="2" t="s">
        <v>27</v>
      </c>
      <c r="C185" s="4">
        <v>20900000</v>
      </c>
      <c r="D185" s="4">
        <v>24050174.999000002</v>
      </c>
      <c r="E185" s="5">
        <v>1.1507260765071772</v>
      </c>
      <c r="F185" s="5">
        <v>0.24872</v>
      </c>
      <c r="G185" s="5">
        <v>0.22947707986446986</v>
      </c>
      <c r="H185" s="5">
        <v>-1.9242920135530139E-2</v>
      </c>
    </row>
    <row r="186" spans="2:8" x14ac:dyDescent="0.2">
      <c r="B186" s="2" t="s">
        <v>28</v>
      </c>
      <c r="C186" s="4">
        <v>60000000</v>
      </c>
      <c r="D186" s="4">
        <v>43202976.358999997</v>
      </c>
      <c r="E186" s="5">
        <v>0.72004960598333334</v>
      </c>
      <c r="F186" s="5">
        <v>0.24582000000000001</v>
      </c>
      <c r="G186" s="5">
        <v>0.27053955685544206</v>
      </c>
      <c r="H186" s="5">
        <v>2.4719556855442054E-2</v>
      </c>
    </row>
    <row r="187" spans="2:8" x14ac:dyDescent="0.2">
      <c r="B187" s="2" t="s">
        <v>29</v>
      </c>
      <c r="C187" s="4">
        <v>30000000</v>
      </c>
      <c r="D187" s="4">
        <v>29288904.544</v>
      </c>
      <c r="E187" s="5">
        <v>0.97629681813333336</v>
      </c>
      <c r="F187" s="5">
        <v>0.24898999999999999</v>
      </c>
      <c r="G187" s="5">
        <v>0.22599637668442529</v>
      </c>
      <c r="H187" s="5">
        <v>-2.2993623315574696E-2</v>
      </c>
    </row>
    <row r="188" spans="2:8" x14ac:dyDescent="0.2">
      <c r="B188" s="2" t="s">
        <v>30</v>
      </c>
      <c r="C188" s="4">
        <v>40000000</v>
      </c>
      <c r="D188" s="4">
        <v>31107470.908</v>
      </c>
      <c r="E188" s="5">
        <v>0.77768677269999997</v>
      </c>
      <c r="F188" s="5">
        <v>0.27177000000000001</v>
      </c>
      <c r="G188" s="5">
        <v>0.29534853782141485</v>
      </c>
      <c r="H188" s="5">
        <v>2.3578537821414836E-2</v>
      </c>
    </row>
    <row r="189" spans="2:8" x14ac:dyDescent="0.2">
      <c r="B189" s="2" t="s">
        <v>31</v>
      </c>
      <c r="C189" s="4">
        <v>30000000</v>
      </c>
      <c r="D189" s="4">
        <v>22361751.817000002</v>
      </c>
      <c r="E189" s="5">
        <v>0.74539172723333336</v>
      </c>
      <c r="F189" s="5">
        <v>0.27955000000000002</v>
      </c>
      <c r="G189" s="5">
        <v>0.25700771853799342</v>
      </c>
      <c r="H189" s="5">
        <v>-2.2542281462006597E-2</v>
      </c>
    </row>
    <row r="190" spans="2:8" x14ac:dyDescent="0.2">
      <c r="B190" s="2" t="s">
        <v>32</v>
      </c>
      <c r="C190" s="4">
        <v>80000000</v>
      </c>
      <c r="D190" s="4">
        <v>53145772.726000004</v>
      </c>
      <c r="E190" s="5">
        <v>0.66432215907500003</v>
      </c>
      <c r="F190" s="5">
        <v>0.22857</v>
      </c>
      <c r="G190" s="5">
        <v>0.25500688334840638</v>
      </c>
      <c r="H190" s="5">
        <v>2.6436883348406381E-2</v>
      </c>
    </row>
    <row r="191" spans="2:8" x14ac:dyDescent="0.2">
      <c r="B191" s="2" t="s">
        <v>33</v>
      </c>
      <c r="C191" s="4">
        <v>70000000</v>
      </c>
      <c r="D191" s="4">
        <v>56393185.452</v>
      </c>
      <c r="E191" s="5">
        <v>0.80561693502857146</v>
      </c>
      <c r="F191" s="5">
        <v>0.26268000000000002</v>
      </c>
      <c r="G191" s="5">
        <v>0.26256430335191983</v>
      </c>
      <c r="H191" s="5">
        <v>-1.1569664808019908E-4</v>
      </c>
    </row>
    <row r="192" spans="2:8" x14ac:dyDescent="0.2">
      <c r="B192" s="2" t="s">
        <v>34</v>
      </c>
      <c r="C192" s="4">
        <v>10000000</v>
      </c>
      <c r="D192" s="4">
        <v>14314104.085000001</v>
      </c>
      <c r="E192" s="5">
        <v>1.4314104085000001</v>
      </c>
      <c r="F192" s="5">
        <v>0.27950000000000003</v>
      </c>
      <c r="G192" s="5">
        <v>0.26336573233042826</v>
      </c>
      <c r="H192" s="5">
        <v>-1.6134267669571767E-2</v>
      </c>
    </row>
    <row r="193" spans="2:8" x14ac:dyDescent="0.2">
      <c r="B193" s="2" t="s">
        <v>35</v>
      </c>
      <c r="C193" s="4">
        <v>90000000</v>
      </c>
      <c r="D193" s="4">
        <v>69347544.994000003</v>
      </c>
      <c r="E193" s="5">
        <v>0.7705282777111111</v>
      </c>
      <c r="F193" s="5">
        <v>0.25224000000000002</v>
      </c>
      <c r="G193" s="5">
        <v>0.26345145319247726</v>
      </c>
      <c r="H193" s="5">
        <v>1.1211453192477239E-2</v>
      </c>
    </row>
    <row r="194" spans="2:8" x14ac:dyDescent="0.2">
      <c r="B194" s="2" t="s">
        <v>36</v>
      </c>
      <c r="C194" s="4">
        <v>20000000</v>
      </c>
      <c r="D194" s="4">
        <v>34054243.631999999</v>
      </c>
      <c r="E194" s="5">
        <v>1.7027121815999999</v>
      </c>
      <c r="F194" s="5">
        <v>0.26006000000000001</v>
      </c>
      <c r="G194" s="5">
        <v>0.24553980797103142</v>
      </c>
      <c r="H194" s="5">
        <v>-1.4520192028968593E-2</v>
      </c>
    </row>
    <row r="195" spans="2:8" x14ac:dyDescent="0.2">
      <c r="B195" s="2" t="s">
        <v>37</v>
      </c>
      <c r="C195" s="4">
        <v>60000000</v>
      </c>
      <c r="D195" s="4">
        <v>44036789.990999997</v>
      </c>
      <c r="E195" s="5">
        <v>0.73394649984999993</v>
      </c>
      <c r="F195" s="5">
        <v>0.24027000000000001</v>
      </c>
      <c r="G195" s="5">
        <v>0.2429302981254168</v>
      </c>
      <c r="H195" s="5">
        <v>2.6602981254167934E-3</v>
      </c>
    </row>
    <row r="196" spans="2:8" x14ac:dyDescent="0.2">
      <c r="B196" s="2" t="s">
        <v>38</v>
      </c>
      <c r="C196" s="4">
        <v>70000000</v>
      </c>
      <c r="D196" s="4">
        <v>58290584.093999997</v>
      </c>
      <c r="E196" s="5">
        <v>0.83272262991428569</v>
      </c>
      <c r="F196" s="5">
        <v>0.23913999999999999</v>
      </c>
      <c r="G196" s="5">
        <v>0.25413437957855028</v>
      </c>
      <c r="H196" s="5">
        <v>1.4994379578550293E-2</v>
      </c>
    </row>
    <row r="197" spans="2:8" x14ac:dyDescent="0.2">
      <c r="B197" s="2" t="s">
        <v>39</v>
      </c>
      <c r="C197" s="4">
        <v>21000000</v>
      </c>
      <c r="D197" s="4">
        <v>19578897.727000002</v>
      </c>
      <c r="E197" s="5">
        <v>0.93232846319047624</v>
      </c>
      <c r="F197" s="5">
        <v>0.25969999999999999</v>
      </c>
      <c r="G197" s="5">
        <v>0.25445254459497896</v>
      </c>
      <c r="H197" s="5">
        <v>-5.2474554050210287E-3</v>
      </c>
    </row>
    <row r="198" spans="2:8" x14ac:dyDescent="0.2">
      <c r="B198" s="2" t="s">
        <v>40</v>
      </c>
      <c r="C198" s="4">
        <v>50000000</v>
      </c>
      <c r="D198" s="4">
        <v>35504554.539999999</v>
      </c>
      <c r="E198" s="5">
        <v>0.71009109079999999</v>
      </c>
      <c r="F198" s="5">
        <v>0.31836999999999999</v>
      </c>
      <c r="G198" s="5">
        <v>0.20207673023800174</v>
      </c>
      <c r="H198" s="5">
        <v>-0.11629326976199825</v>
      </c>
    </row>
    <row r="199" spans="2:8" x14ac:dyDescent="0.2">
      <c r="B199" s="2" t="s">
        <v>41</v>
      </c>
      <c r="C199" s="4">
        <v>30000000</v>
      </c>
      <c r="D199" s="4">
        <v>16719731.817</v>
      </c>
      <c r="E199" s="5">
        <v>0.55732439389999999</v>
      </c>
      <c r="F199" s="5">
        <v>0.25789000000000001</v>
      </c>
      <c r="G199" s="5">
        <v>0.25187113005713352</v>
      </c>
      <c r="H199" s="5">
        <v>-6.0188699428664894E-3</v>
      </c>
    </row>
    <row r="200" spans="2:8" x14ac:dyDescent="0.2">
      <c r="B200" s="2" t="s">
        <v>42</v>
      </c>
      <c r="C200" s="4">
        <v>60000000</v>
      </c>
      <c r="D200" s="4">
        <v>50597906.814999998</v>
      </c>
      <c r="E200" s="5">
        <v>0.84329844691666667</v>
      </c>
      <c r="F200" s="5">
        <v>0.26395000000000002</v>
      </c>
      <c r="G200" s="5">
        <v>0.2560472152013864</v>
      </c>
      <c r="H200" s="5">
        <v>-7.9027847986136157E-3</v>
      </c>
    </row>
    <row r="201" spans="2:8" x14ac:dyDescent="0.2">
      <c r="B201" s="2" t="s">
        <v>43</v>
      </c>
      <c r="C201" s="4">
        <v>30000000</v>
      </c>
      <c r="D201" s="4">
        <v>15372203.176999999</v>
      </c>
      <c r="E201" s="5">
        <v>0.51240677256666667</v>
      </c>
      <c r="F201" s="5">
        <v>0.27950999999999998</v>
      </c>
      <c r="G201" s="5">
        <v>0.20017527036098712</v>
      </c>
      <c r="H201" s="5">
        <v>-7.9334729639012863E-2</v>
      </c>
    </row>
    <row r="202" spans="2:8" x14ac:dyDescent="0.2">
      <c r="B202" s="2" t="s">
        <v>44</v>
      </c>
      <c r="C202" s="4">
        <v>42000000</v>
      </c>
      <c r="D202" s="4">
        <v>37437404.090999998</v>
      </c>
      <c r="E202" s="5">
        <v>0.89136676407142856</v>
      </c>
      <c r="F202" s="5">
        <v>0.22438</v>
      </c>
      <c r="G202" s="5">
        <v>0.22499268780831241</v>
      </c>
      <c r="H202" s="5">
        <v>6.1268780831241765E-4</v>
      </c>
    </row>
    <row r="203" spans="2:8" x14ac:dyDescent="0.2">
      <c r="B203" s="2" t="s">
        <v>45</v>
      </c>
      <c r="C203" s="4">
        <v>60000000</v>
      </c>
      <c r="D203" s="4">
        <v>51907477.273999996</v>
      </c>
      <c r="E203" s="5">
        <v>0.86512462123333322</v>
      </c>
      <c r="F203" s="5">
        <v>0.35320000000000001</v>
      </c>
      <c r="G203" s="5">
        <v>0.29291642326867284</v>
      </c>
      <c r="H203" s="5">
        <v>-6.0283576731327171E-2</v>
      </c>
    </row>
    <row r="204" spans="2:8" x14ac:dyDescent="0.2">
      <c r="B204" s="2" t="s">
        <v>46</v>
      </c>
      <c r="C204" s="4">
        <v>30000000</v>
      </c>
      <c r="D204" s="4">
        <v>24069843.181000002</v>
      </c>
      <c r="E204" s="5">
        <v>0.80232810603333338</v>
      </c>
      <c r="F204" s="5">
        <v>0.30929000000000001</v>
      </c>
      <c r="G204" s="5">
        <v>0.23359744676019956</v>
      </c>
      <c r="H204" s="5">
        <v>-7.5692553239800453E-2</v>
      </c>
    </row>
    <row r="205" spans="2:8" x14ac:dyDescent="0.2">
      <c r="B205" s="2" t="s">
        <v>47</v>
      </c>
      <c r="C205" s="4">
        <v>60000000</v>
      </c>
      <c r="D205" s="4">
        <v>28083597.727000002</v>
      </c>
      <c r="E205" s="5">
        <v>0.46805996211666667</v>
      </c>
      <c r="F205" s="5">
        <v>0.3916</v>
      </c>
      <c r="G205" s="5">
        <v>0.32143250322665468</v>
      </c>
      <c r="H205" s="5">
        <v>-7.0167496773345328E-2</v>
      </c>
    </row>
    <row r="206" spans="2:8" x14ac:dyDescent="0.2">
      <c r="B206" s="2" t="s">
        <v>48</v>
      </c>
      <c r="C206" s="4">
        <v>42100000</v>
      </c>
      <c r="D206" s="4">
        <v>26832900.002</v>
      </c>
      <c r="E206" s="5">
        <v>0.63736104517814729</v>
      </c>
      <c r="F206" s="5">
        <v>0.26719999999999999</v>
      </c>
      <c r="G206" s="5">
        <v>0.24006959708118988</v>
      </c>
      <c r="H206" s="5">
        <v>-2.7130402918810109E-2</v>
      </c>
    </row>
    <row r="207" spans="2:8" x14ac:dyDescent="0.2">
      <c r="B207" s="2" t="s">
        <v>49</v>
      </c>
      <c r="C207" s="4">
        <v>57000000</v>
      </c>
      <c r="D207" s="4">
        <v>63673754.549000002</v>
      </c>
      <c r="E207" s="5">
        <v>1.1170834131403509</v>
      </c>
      <c r="F207" s="5">
        <v>0.34438000000000007</v>
      </c>
      <c r="G207" s="5">
        <v>0.29041845278292006</v>
      </c>
      <c r="H207" s="5">
        <v>-5.3961547217080019E-2</v>
      </c>
    </row>
    <row r="208" spans="2:8" x14ac:dyDescent="0.2">
      <c r="B208" s="2" t="s">
        <v>50</v>
      </c>
      <c r="C208" s="4">
        <v>90000000</v>
      </c>
      <c r="D208" s="4">
        <v>94003322.725999996</v>
      </c>
      <c r="E208" s="5">
        <v>1.0444813636222221</v>
      </c>
      <c r="F208" s="5">
        <v>0.35215999999999997</v>
      </c>
      <c r="G208" s="5">
        <v>0.2891973191760473</v>
      </c>
      <c r="H208" s="5">
        <v>-6.2962680823952677E-2</v>
      </c>
    </row>
    <row r="209" spans="2:8" x14ac:dyDescent="0.2">
      <c r="B209" s="2" t="s">
        <v>51</v>
      </c>
      <c r="C209" s="4">
        <v>40000000</v>
      </c>
      <c r="D209" s="4">
        <v>23299683.634</v>
      </c>
      <c r="E209" s="5">
        <v>0.58249209084999998</v>
      </c>
      <c r="F209" s="5">
        <v>0.28184999999999999</v>
      </c>
      <c r="G209" s="5">
        <v>0.25997611079838062</v>
      </c>
      <c r="H209" s="5">
        <v>-2.1873889201619368E-2</v>
      </c>
    </row>
    <row r="210" spans="2:8" x14ac:dyDescent="0.2">
      <c r="B210" s="2" t="s">
        <v>52</v>
      </c>
      <c r="C210" s="4">
        <v>20000000</v>
      </c>
      <c r="D210" s="4">
        <v>11662044.541999999</v>
      </c>
      <c r="E210" s="5">
        <v>0.58310222709999993</v>
      </c>
      <c r="F210" s="5">
        <v>0.32841999999999999</v>
      </c>
      <c r="G210" s="5">
        <v>0.2913467042389899</v>
      </c>
      <c r="H210" s="5">
        <v>-3.7073295761010094E-2</v>
      </c>
    </row>
    <row r="211" spans="2:8" x14ac:dyDescent="0.2">
      <c r="B211" s="2" t="s">
        <v>53</v>
      </c>
      <c r="C211" s="4">
        <v>30000000</v>
      </c>
      <c r="D211" s="4">
        <v>17586659.085999999</v>
      </c>
      <c r="E211" s="5">
        <v>0.58622196953333328</v>
      </c>
      <c r="F211" s="5">
        <v>0.25044</v>
      </c>
      <c r="G211" s="5">
        <v>0.2529538262068976</v>
      </c>
      <c r="H211" s="5">
        <v>2.5138262068976069E-3</v>
      </c>
    </row>
    <row r="212" spans="2:8" x14ac:dyDescent="0.2">
      <c r="B212" s="2" t="s">
        <v>54</v>
      </c>
      <c r="C212" s="4">
        <v>71400000</v>
      </c>
      <c r="D212" s="4">
        <v>65901309.086000003</v>
      </c>
      <c r="E212" s="5">
        <v>0.92298752221288516</v>
      </c>
      <c r="F212" s="5">
        <v>0.21476999999999999</v>
      </c>
      <c r="G212" s="5">
        <v>0.24763621773739403</v>
      </c>
      <c r="H212" s="5">
        <v>3.2866217737394038E-2</v>
      </c>
    </row>
    <row r="213" spans="2:8" x14ac:dyDescent="0.2">
      <c r="B213" s="2" t="s">
        <v>55</v>
      </c>
      <c r="C213" s="4">
        <v>70000000</v>
      </c>
      <c r="D213" s="4">
        <v>50501915.902999997</v>
      </c>
      <c r="E213" s="5">
        <v>0.72145594147142855</v>
      </c>
      <c r="F213" s="5">
        <v>0.25214999999999999</v>
      </c>
      <c r="G213" s="5">
        <v>0.23039065914544499</v>
      </c>
      <c r="H213" s="5">
        <v>-2.1759340854554998E-2</v>
      </c>
    </row>
    <row r="214" spans="2:8" x14ac:dyDescent="0.2">
      <c r="B214" s="2" t="s">
        <v>56</v>
      </c>
      <c r="C214" s="4">
        <v>50000000</v>
      </c>
      <c r="D214" s="4">
        <v>29363036.363000002</v>
      </c>
      <c r="E214" s="5">
        <v>0.58726072726</v>
      </c>
      <c r="F214" s="5">
        <v>0.28692000000000001</v>
      </c>
      <c r="G214" s="5">
        <v>0.22958853231863907</v>
      </c>
      <c r="H214" s="5">
        <v>-5.7331467681360937E-2</v>
      </c>
    </row>
    <row r="215" spans="2:8" x14ac:dyDescent="0.2">
      <c r="B215" s="2" t="s">
        <v>57</v>
      </c>
      <c r="C215" s="4">
        <v>20000000</v>
      </c>
      <c r="D215" s="4">
        <v>13625845.454</v>
      </c>
      <c r="E215" s="5">
        <v>0.68129227270000003</v>
      </c>
      <c r="F215" s="5">
        <v>0.32858999999999999</v>
      </c>
      <c r="G215" s="5">
        <v>0.23838644251219321</v>
      </c>
      <c r="H215" s="5">
        <v>-9.0203557487806785E-2</v>
      </c>
    </row>
    <row r="216" spans="2:8" x14ac:dyDescent="0.2">
      <c r="B216" s="2" t="s">
        <v>58</v>
      </c>
      <c r="C216" s="4">
        <v>80000000</v>
      </c>
      <c r="D216" s="4">
        <v>57225489.549999997</v>
      </c>
      <c r="E216" s="5">
        <v>0.71531861937499996</v>
      </c>
      <c r="F216" s="5">
        <v>0.36570000000000003</v>
      </c>
      <c r="G216" s="5">
        <v>0.28414557425136089</v>
      </c>
      <c r="H216" s="5">
        <v>-8.1554425748639137E-2</v>
      </c>
    </row>
    <row r="217" spans="2:8" x14ac:dyDescent="0.2">
      <c r="B217" s="2" t="s">
        <v>59</v>
      </c>
      <c r="C217" s="4">
        <v>30000000</v>
      </c>
      <c r="D217" s="4">
        <v>33544454.548999999</v>
      </c>
      <c r="E217" s="5">
        <v>1.1181484849666665</v>
      </c>
      <c r="F217" s="5">
        <v>0.33171999999999996</v>
      </c>
      <c r="G217" s="5">
        <v>0.22532746859720001</v>
      </c>
      <c r="H217" s="5">
        <v>-0.10639253140279994</v>
      </c>
    </row>
    <row r="218" spans="2:8" x14ac:dyDescent="0.2">
      <c r="B218" s="2" t="s">
        <v>60</v>
      </c>
      <c r="C218" s="4">
        <v>100000000</v>
      </c>
      <c r="D218" s="4">
        <v>50454359.090999998</v>
      </c>
      <c r="E218" s="5">
        <v>0.50454359091000001</v>
      </c>
      <c r="F218" s="5">
        <v>0.35592000000000001</v>
      </c>
      <c r="G218" s="5">
        <v>0.31918742188269494</v>
      </c>
      <c r="H218" s="5">
        <v>-3.673257811730507E-2</v>
      </c>
    </row>
    <row r="219" spans="2:8" x14ac:dyDescent="0.2">
      <c r="B219" s="2" t="s">
        <v>61</v>
      </c>
      <c r="C219" s="4">
        <v>72700000</v>
      </c>
      <c r="D219" s="4">
        <v>71516549.994000003</v>
      </c>
      <c r="E219" s="5">
        <v>0.9837214579642366</v>
      </c>
      <c r="F219" s="5">
        <v>0.25996999999999998</v>
      </c>
      <c r="G219" s="5">
        <v>0.24661830814657179</v>
      </c>
      <c r="H219" s="5">
        <v>-1.3351691853428188E-2</v>
      </c>
    </row>
    <row r="220" spans="2:8" x14ac:dyDescent="0.2">
      <c r="B220" s="2" t="s">
        <v>62</v>
      </c>
      <c r="C220" s="4">
        <v>110000000</v>
      </c>
      <c r="D220" s="4">
        <v>68456813.636999995</v>
      </c>
      <c r="E220" s="5">
        <v>0.62233466942727267</v>
      </c>
      <c r="F220" s="5">
        <v>0.25762000000000002</v>
      </c>
      <c r="G220" s="5">
        <v>0.24838821358477073</v>
      </c>
      <c r="H220" s="5">
        <v>-9.2317864152292872E-3</v>
      </c>
    </row>
    <row r="221" spans="2:8" x14ac:dyDescent="0.2">
      <c r="B221" s="2" t="s">
        <v>63</v>
      </c>
      <c r="C221" s="4">
        <v>30000000</v>
      </c>
      <c r="D221" s="4">
        <v>20309881.82</v>
      </c>
      <c r="E221" s="5">
        <v>0.67699606066666662</v>
      </c>
      <c r="F221" s="5">
        <v>0.31336000000000003</v>
      </c>
      <c r="G221" s="5">
        <v>0.20191320197450563</v>
      </c>
      <c r="H221" s="5">
        <v>-0.1114467980254944</v>
      </c>
    </row>
    <row r="222" spans="2:8" x14ac:dyDescent="0.2">
      <c r="B222" s="2" t="s">
        <v>64</v>
      </c>
      <c r="C222" s="4">
        <v>10000000</v>
      </c>
      <c r="D222" s="4">
        <v>8468827.2740000002</v>
      </c>
      <c r="E222" s="5">
        <v>0.84688272740000003</v>
      </c>
      <c r="F222" s="5">
        <v>0.25213000000000002</v>
      </c>
      <c r="G222" s="5">
        <v>0.1081544580336425</v>
      </c>
      <c r="H222" s="5">
        <v>-0.14397554196635753</v>
      </c>
    </row>
    <row r="223" spans="2:8" x14ac:dyDescent="0.2">
      <c r="B223" s="2" t="s">
        <v>65</v>
      </c>
      <c r="C223" s="4">
        <v>20900000</v>
      </c>
      <c r="D223" s="4">
        <v>12951734.089</v>
      </c>
      <c r="E223" s="5">
        <v>0.61970019564593304</v>
      </c>
      <c r="F223" s="5">
        <v>0.31236000000000003</v>
      </c>
      <c r="G223" s="5">
        <v>0.18342513926514881</v>
      </c>
      <c r="H223" s="5">
        <v>-0.12893486073485122</v>
      </c>
    </row>
    <row r="224" spans="2:8" x14ac:dyDescent="0.2">
      <c r="B224" s="2" t="s">
        <v>66</v>
      </c>
      <c r="C224" s="4">
        <v>20000000</v>
      </c>
      <c r="D224" s="4">
        <v>14454643.177999999</v>
      </c>
      <c r="E224" s="5">
        <v>0.72273215889999998</v>
      </c>
      <c r="F224" s="5">
        <v>0.33457999999999999</v>
      </c>
      <c r="G224" s="5">
        <v>0.26003486434869366</v>
      </c>
      <c r="H224" s="5">
        <v>-7.4545135651306327E-2</v>
      </c>
    </row>
    <row r="225" spans="2:8" x14ac:dyDescent="0.2">
      <c r="B225" s="2" t="s">
        <v>67</v>
      </c>
      <c r="C225" s="4">
        <v>20000000</v>
      </c>
      <c r="D225" s="4">
        <v>26503009.088</v>
      </c>
      <c r="E225" s="5">
        <v>1.3251504543999999</v>
      </c>
      <c r="F225" s="5">
        <v>0.25753999999999999</v>
      </c>
      <c r="G225" s="5">
        <v>0.24070318984603292</v>
      </c>
      <c r="H225" s="5">
        <v>-1.6836810153967069E-2</v>
      </c>
    </row>
    <row r="226" spans="2:8" x14ac:dyDescent="0.2">
      <c r="B226" s="2" t="s">
        <v>68</v>
      </c>
      <c r="C226" s="4">
        <v>130000000</v>
      </c>
      <c r="D226" s="4">
        <v>131352179.54700001</v>
      </c>
      <c r="E226" s="5">
        <v>1.0104013811307693</v>
      </c>
      <c r="F226" s="5">
        <v>0.22806999999999999</v>
      </c>
      <c r="G226" s="5">
        <v>0.24948380582656612</v>
      </c>
      <c r="H226" s="5">
        <v>2.1413805826566129E-2</v>
      </c>
    </row>
    <row r="227" spans="2:8" x14ac:dyDescent="0.2">
      <c r="B227" s="2" t="s">
        <v>69</v>
      </c>
      <c r="C227" s="4">
        <v>30000000</v>
      </c>
      <c r="D227" s="4">
        <v>33812063.637000002</v>
      </c>
      <c r="E227" s="5">
        <v>1.1270687879000001</v>
      </c>
      <c r="F227" s="5">
        <v>0.23791999999999999</v>
      </c>
      <c r="G227" s="5">
        <v>0.23812500690402624</v>
      </c>
      <c r="H227" s="5">
        <v>2.0500690402625033E-4</v>
      </c>
    </row>
    <row r="228" spans="2:8" x14ac:dyDescent="0.2">
      <c r="B228" s="2" t="s">
        <v>70</v>
      </c>
      <c r="C228" s="4">
        <v>40000000</v>
      </c>
      <c r="D228" s="4">
        <v>35535544.086000003</v>
      </c>
      <c r="E228" s="5">
        <v>0.88838860215000004</v>
      </c>
      <c r="F228" s="5">
        <v>0.22836999999999999</v>
      </c>
      <c r="G228" s="5">
        <v>0.24539753084674354</v>
      </c>
      <c r="H228" s="5">
        <v>1.7027530846743549E-2</v>
      </c>
    </row>
    <row r="229" spans="2:8" x14ac:dyDescent="0.2">
      <c r="B229" s="2" t="s">
        <v>71</v>
      </c>
      <c r="C229" s="4">
        <v>100000000</v>
      </c>
      <c r="D229" s="4">
        <v>72838571.813999996</v>
      </c>
      <c r="E229" s="5">
        <v>0.72838571813999997</v>
      </c>
      <c r="F229" s="5">
        <v>0.24135999999999999</v>
      </c>
      <c r="G229" s="5">
        <v>0.23975806429311933</v>
      </c>
      <c r="H229" s="5">
        <v>-1.6019357068806639E-3</v>
      </c>
    </row>
    <row r="230" spans="2:8" x14ac:dyDescent="0.2">
      <c r="B230" s="2" t="s">
        <v>72</v>
      </c>
      <c r="C230" s="4">
        <v>140000000</v>
      </c>
      <c r="D230" s="4">
        <v>125318240.911</v>
      </c>
      <c r="E230" s="5">
        <v>0.89513029222142859</v>
      </c>
      <c r="F230" s="5">
        <v>0.378</v>
      </c>
      <c r="G230" s="5">
        <v>0.321084219252459</v>
      </c>
      <c r="H230" s="5">
        <v>-5.6915780747541E-2</v>
      </c>
    </row>
    <row r="231" spans="2:8" x14ac:dyDescent="0.2">
      <c r="B231" s="2" t="s">
        <v>73</v>
      </c>
      <c r="C231" s="4">
        <v>90000000</v>
      </c>
      <c r="D231" s="4">
        <v>70092346.807999998</v>
      </c>
      <c r="E231" s="5">
        <v>0.77880385342222225</v>
      </c>
      <c r="F231" s="5">
        <v>0.23819000000000001</v>
      </c>
      <c r="G231" s="5">
        <v>0.20472194813660063</v>
      </c>
      <c r="H231" s="5">
        <v>-3.3468051863399378E-2</v>
      </c>
    </row>
    <row r="232" spans="2:8" x14ac:dyDescent="0.2">
      <c r="B232" s="2" t="s">
        <v>74</v>
      </c>
      <c r="C232" s="4">
        <v>70000000</v>
      </c>
      <c r="D232" s="4">
        <v>43527752.266999997</v>
      </c>
      <c r="E232" s="5">
        <v>0.62182503238571429</v>
      </c>
      <c r="F232" s="5">
        <v>0.24643999999999999</v>
      </c>
      <c r="G232" s="5">
        <v>0.26369329173245365</v>
      </c>
      <c r="H232" s="5">
        <v>1.7253291732453657E-2</v>
      </c>
    </row>
    <row r="233" spans="2:8" x14ac:dyDescent="0.2">
      <c r="B233" s="2" t="s">
        <v>75</v>
      </c>
      <c r="C233" s="4">
        <v>21000000</v>
      </c>
      <c r="D233" s="4">
        <v>9711590.9069999997</v>
      </c>
      <c r="E233" s="5">
        <v>0.46245670985714282</v>
      </c>
      <c r="F233" s="5">
        <v>0.27163999999999999</v>
      </c>
      <c r="G233" s="5">
        <v>0.28265604711802755</v>
      </c>
      <c r="H233" s="5">
        <v>1.1016047118027561E-2</v>
      </c>
    </row>
    <row r="234" spans="2:8" x14ac:dyDescent="0.2">
      <c r="B234" s="2" t="s">
        <v>76</v>
      </c>
      <c r="C234" s="4">
        <v>10000000</v>
      </c>
      <c r="D234" s="4">
        <v>13368647.267000001</v>
      </c>
      <c r="E234" s="5">
        <v>1.3368647267</v>
      </c>
      <c r="F234" s="5">
        <v>0.29098000000000002</v>
      </c>
      <c r="G234" s="5">
        <v>0.16562594275829656</v>
      </c>
      <c r="H234" s="5">
        <v>-0.12535405724170345</v>
      </c>
    </row>
    <row r="235" spans="2:8" x14ac:dyDescent="0.2">
      <c r="B235" s="2" t="s">
        <v>77</v>
      </c>
      <c r="C235" s="4">
        <v>60000000</v>
      </c>
      <c r="D235" s="4">
        <v>30952875.002999999</v>
      </c>
      <c r="E235" s="5">
        <v>0.51588125004999996</v>
      </c>
      <c r="F235" s="5">
        <v>0.26628000000000002</v>
      </c>
      <c r="G235" s="5">
        <v>0.19794973883382888</v>
      </c>
      <c r="H235" s="5">
        <v>-6.8330261166171136E-2</v>
      </c>
    </row>
    <row r="236" spans="2:8" x14ac:dyDescent="0.2">
      <c r="B236" s="2" t="s">
        <v>78</v>
      </c>
      <c r="C236" s="4">
        <v>31100000</v>
      </c>
      <c r="D236" s="4">
        <v>29424177.267999999</v>
      </c>
      <c r="E236" s="5">
        <v>0.94611502469453379</v>
      </c>
      <c r="F236" s="5">
        <v>0.27263999999999999</v>
      </c>
      <c r="G236" s="5">
        <v>0.2468338241660433</v>
      </c>
      <c r="H236" s="5">
        <v>-2.5806175833956696E-2</v>
      </c>
    </row>
    <row r="237" spans="2:8" x14ac:dyDescent="0.2">
      <c r="B237" s="2" t="s">
        <v>79</v>
      </c>
      <c r="C237" s="4">
        <v>10500000</v>
      </c>
      <c r="D237" s="4">
        <v>14070106.362</v>
      </c>
      <c r="E237" s="5">
        <v>1.3400101297142857</v>
      </c>
      <c r="F237" s="5">
        <v>0.25757000000000002</v>
      </c>
      <c r="G237" s="5">
        <v>0.27832003477785794</v>
      </c>
      <c r="H237" s="5">
        <v>2.0750034777857918E-2</v>
      </c>
    </row>
    <row r="238" spans="2:8" x14ac:dyDescent="0.2">
      <c r="B238" s="2" t="s">
        <v>80</v>
      </c>
      <c r="C238" s="4">
        <v>30000000</v>
      </c>
      <c r="D238" s="4">
        <v>28522472.723000001</v>
      </c>
      <c r="E238" s="5">
        <v>0.95074909076666669</v>
      </c>
      <c r="F238" s="5">
        <v>0.24118999999999999</v>
      </c>
      <c r="G238" s="5">
        <v>0.21211395490691023</v>
      </c>
      <c r="H238" s="5">
        <v>-2.9076045093089753E-2</v>
      </c>
    </row>
    <row r="239" spans="2:8" x14ac:dyDescent="0.2">
      <c r="B239" s="2" t="s">
        <v>81</v>
      </c>
      <c r="C239" s="4">
        <v>130000000</v>
      </c>
      <c r="D239" s="4">
        <v>82066071.353</v>
      </c>
      <c r="E239" s="5">
        <v>0.6312774719461538</v>
      </c>
      <c r="F239" s="5">
        <v>0.23229</v>
      </c>
      <c r="G239" s="5">
        <v>0.24625425940121157</v>
      </c>
      <c r="H239" s="5">
        <v>1.3964259401211571E-2</v>
      </c>
    </row>
    <row r="240" spans="2:8" x14ac:dyDescent="0.2">
      <c r="B240" s="2" t="s">
        <v>82</v>
      </c>
      <c r="C240" s="4">
        <v>40000000</v>
      </c>
      <c r="D240" s="4">
        <v>25684224.993000001</v>
      </c>
      <c r="E240" s="5">
        <v>0.642105624825</v>
      </c>
      <c r="F240" s="5">
        <v>0.25435000000000002</v>
      </c>
      <c r="G240" s="5">
        <v>0.22870966223824032</v>
      </c>
      <c r="H240" s="5">
        <v>-2.5640337761759696E-2</v>
      </c>
    </row>
    <row r="241" spans="1:8" x14ac:dyDescent="0.2">
      <c r="B241" s="2" t="s">
        <v>83</v>
      </c>
      <c r="C241" s="4">
        <v>80000000</v>
      </c>
      <c r="D241" s="4">
        <v>66674347.728</v>
      </c>
      <c r="E241" s="5">
        <v>0.83342934660000001</v>
      </c>
      <c r="F241" s="5">
        <v>0.24640000000000001</v>
      </c>
      <c r="G241" s="5">
        <v>0.2487880251287998</v>
      </c>
      <c r="H241" s="5">
        <v>2.3880251287997922E-3</v>
      </c>
    </row>
    <row r="242" spans="1:8" x14ac:dyDescent="0.2">
      <c r="B242" s="2" t="s">
        <v>84</v>
      </c>
      <c r="C242" s="4">
        <v>30000000</v>
      </c>
      <c r="D242" s="4">
        <v>19442599.995999999</v>
      </c>
      <c r="E242" s="5">
        <v>0.64808666653333336</v>
      </c>
      <c r="F242" s="5">
        <v>0.26234000000000002</v>
      </c>
      <c r="G242" s="5">
        <v>0.25169597826457285</v>
      </c>
      <c r="H242" s="5">
        <v>-1.0644021735427167E-2</v>
      </c>
    </row>
    <row r="243" spans="1:8" x14ac:dyDescent="0.2">
      <c r="B243" s="2" t="s">
        <v>85</v>
      </c>
      <c r="C243" s="4">
        <v>80000000</v>
      </c>
      <c r="D243" s="4">
        <v>52168970.450000003</v>
      </c>
      <c r="E243" s="5">
        <v>0.65211213062500006</v>
      </c>
      <c r="F243" s="5">
        <v>0.21914</v>
      </c>
      <c r="G243" s="5">
        <v>0.20813597999613195</v>
      </c>
      <c r="H243" s="5">
        <v>-1.1004020003868048E-2</v>
      </c>
    </row>
    <row r="244" spans="1:8" x14ac:dyDescent="0.2">
      <c r="B244" s="2" t="s">
        <v>86</v>
      </c>
      <c r="C244" s="4">
        <v>30000000</v>
      </c>
      <c r="D244" s="4">
        <v>24224045.905999999</v>
      </c>
      <c r="E244" s="5">
        <v>0.8074681968666666</v>
      </c>
      <c r="F244" s="5">
        <v>0.26207000000000003</v>
      </c>
      <c r="G244" s="5">
        <v>0.22893961345352151</v>
      </c>
      <c r="H244" s="5">
        <v>-3.3130386546478513E-2</v>
      </c>
    </row>
    <row r="245" spans="1:8" x14ac:dyDescent="0.2">
      <c r="B245" s="2" t="s">
        <v>87</v>
      </c>
      <c r="C245" s="4">
        <v>110000000</v>
      </c>
      <c r="D245" s="4">
        <v>84029874.998999998</v>
      </c>
      <c r="E245" s="5">
        <v>0.76390795453636362</v>
      </c>
      <c r="F245" s="5">
        <v>0.24740999999999999</v>
      </c>
      <c r="G245" s="5">
        <v>0.25308242049929369</v>
      </c>
      <c r="H245" s="5">
        <v>5.6724204992937011E-3</v>
      </c>
    </row>
    <row r="246" spans="1:8" x14ac:dyDescent="0.2">
      <c r="B246" s="2" t="s">
        <v>88</v>
      </c>
      <c r="C246" s="4">
        <v>40000000</v>
      </c>
      <c r="D246" s="4">
        <v>29145580</v>
      </c>
      <c r="E246" s="5">
        <v>0.7286395</v>
      </c>
      <c r="F246" s="5">
        <v>0.30414999999999998</v>
      </c>
      <c r="G246" s="5">
        <v>0.33423914775413632</v>
      </c>
      <c r="H246" s="5">
        <v>3.0089147754136347E-2</v>
      </c>
    </row>
    <row r="247" spans="1:8" x14ac:dyDescent="0.2">
      <c r="B247" s="2" t="s">
        <v>89</v>
      </c>
      <c r="C247" s="4">
        <v>31300000</v>
      </c>
      <c r="D247" s="4">
        <v>20729406.82</v>
      </c>
      <c r="E247" s="5">
        <v>0.66228136805111826</v>
      </c>
      <c r="F247" s="5">
        <v>0.25999</v>
      </c>
      <c r="G247" s="5">
        <v>0.24091752037890682</v>
      </c>
      <c r="H247" s="5">
        <v>-1.907247962109318E-2</v>
      </c>
    </row>
    <row r="248" spans="1:8" x14ac:dyDescent="0.2">
      <c r="B248" s="2" t="s">
        <v>90</v>
      </c>
      <c r="C248" s="4">
        <v>40000000</v>
      </c>
      <c r="D248" s="4">
        <v>30205211.364999998</v>
      </c>
      <c r="E248" s="5">
        <v>0.75513028412499994</v>
      </c>
      <c r="F248" s="5">
        <v>0.27099000000000001</v>
      </c>
      <c r="G248" s="5">
        <v>0.26539599899270561</v>
      </c>
      <c r="H248" s="5">
        <v>-5.5940010072944024E-3</v>
      </c>
    </row>
    <row r="249" spans="1:8" x14ac:dyDescent="0.2">
      <c r="B249" s="2" t="s">
        <v>91</v>
      </c>
      <c r="C249" s="4">
        <v>60000000</v>
      </c>
      <c r="D249" s="4">
        <v>53681231.818000004</v>
      </c>
      <c r="E249" s="5">
        <v>0.89468719696666676</v>
      </c>
      <c r="F249" s="5">
        <v>0.24304999999999999</v>
      </c>
      <c r="G249" s="5">
        <v>0.23720920043660834</v>
      </c>
      <c r="H249" s="5">
        <v>-5.8407995633916465E-3</v>
      </c>
    </row>
    <row r="250" spans="1:8" x14ac:dyDescent="0.2">
      <c r="B250" s="2" t="s">
        <v>92</v>
      </c>
      <c r="C250" s="4">
        <v>8600000</v>
      </c>
      <c r="D250" s="4">
        <v>12116913.637</v>
      </c>
      <c r="E250" s="5">
        <v>1.4089434461627908</v>
      </c>
      <c r="F250" s="5">
        <v>0.27423999999999998</v>
      </c>
      <c r="G250" s="5">
        <v>0.19136363322088437</v>
      </c>
      <c r="H250" s="5">
        <v>-8.2876366779115612E-2</v>
      </c>
    </row>
    <row r="251" spans="1:8" x14ac:dyDescent="0.2">
      <c r="B251" s="2" t="s">
        <v>93</v>
      </c>
      <c r="C251" s="4">
        <v>50000000</v>
      </c>
      <c r="D251" s="4">
        <v>45351125</v>
      </c>
      <c r="E251" s="5">
        <v>0.90702249999999995</v>
      </c>
      <c r="F251" s="5">
        <v>0.33948</v>
      </c>
      <c r="G251" s="5">
        <v>0.37884611925283002</v>
      </c>
      <c r="H251" s="5">
        <v>3.9366119252830012E-2</v>
      </c>
    </row>
    <row r="252" spans="1:8" x14ac:dyDescent="0.2">
      <c r="A252" s="2" t="s">
        <v>98</v>
      </c>
      <c r="C252" s="4">
        <v>4375700000</v>
      </c>
      <c r="D252" s="4">
        <v>3430677386.1800013</v>
      </c>
      <c r="E252" s="5">
        <v>0.7840293864250294</v>
      </c>
      <c r="F252" s="5">
        <v>0.27522975158260393</v>
      </c>
      <c r="G252" s="5">
        <v>0.25633973101714963</v>
      </c>
      <c r="H252" s="5">
        <v>-1.8890020565454302E-2</v>
      </c>
    </row>
    <row r="253" spans="1:8" x14ac:dyDescent="0.2">
      <c r="A253" s="2" t="s">
        <v>99</v>
      </c>
      <c r="B253" s="2" t="s">
        <v>13</v>
      </c>
      <c r="C253" s="4">
        <v>60000000</v>
      </c>
      <c r="D253" s="4">
        <v>37512181.814000003</v>
      </c>
      <c r="E253" s="5">
        <v>0.62520303023333335</v>
      </c>
      <c r="F253" s="5">
        <v>0.33732000000000001</v>
      </c>
      <c r="G253" s="5">
        <v>0.34096548069156785</v>
      </c>
      <c r="H253" s="5">
        <v>3.6454806915678373E-3</v>
      </c>
    </row>
    <row r="254" spans="1:8" x14ac:dyDescent="0.2">
      <c r="B254" s="2" t="s">
        <v>14</v>
      </c>
      <c r="C254" s="4">
        <v>190000000</v>
      </c>
      <c r="D254" s="4">
        <v>125343931.817</v>
      </c>
      <c r="E254" s="5">
        <v>0.65970490430000006</v>
      </c>
      <c r="F254" s="5">
        <v>0.33772000000000002</v>
      </c>
      <c r="G254" s="5">
        <v>0.28458828058050434</v>
      </c>
      <c r="H254" s="5">
        <v>-5.3131719419495682E-2</v>
      </c>
    </row>
    <row r="255" spans="1:8" x14ac:dyDescent="0.2">
      <c r="B255" s="2" t="s">
        <v>15</v>
      </c>
      <c r="C255" s="4">
        <v>50000000</v>
      </c>
      <c r="D255" s="4">
        <v>28079454.541000001</v>
      </c>
      <c r="E255" s="5">
        <v>0.56158909081999997</v>
      </c>
      <c r="F255" s="5">
        <v>0.27951999999999999</v>
      </c>
      <c r="G255" s="5">
        <v>0.27255493976299461</v>
      </c>
      <c r="H255" s="5">
        <v>-6.9650602370053827E-3</v>
      </c>
    </row>
    <row r="256" spans="1:8" x14ac:dyDescent="0.2">
      <c r="B256" s="2" t="s">
        <v>16</v>
      </c>
      <c r="C256" s="4">
        <v>90000000</v>
      </c>
      <c r="D256" s="4">
        <v>88357363.636999995</v>
      </c>
      <c r="E256" s="5">
        <v>0.98174848485555555</v>
      </c>
      <c r="F256" s="5">
        <v>0.43604999999999994</v>
      </c>
      <c r="G256" s="5">
        <v>0.4066622732726432</v>
      </c>
      <c r="H256" s="5">
        <v>-2.9387726727356733E-2</v>
      </c>
    </row>
    <row r="257" spans="2:8" x14ac:dyDescent="0.2">
      <c r="B257" s="2" t="s">
        <v>17</v>
      </c>
      <c r="C257" s="4">
        <v>50000000</v>
      </c>
      <c r="D257" s="4">
        <v>31372636.357999999</v>
      </c>
      <c r="E257" s="5">
        <v>0.62745272716</v>
      </c>
      <c r="F257" s="5">
        <v>0.40161000000000002</v>
      </c>
      <c r="G257" s="5">
        <v>0.32898310872647252</v>
      </c>
      <c r="H257" s="5">
        <v>-7.2626891273527505E-2</v>
      </c>
    </row>
    <row r="258" spans="2:8" x14ac:dyDescent="0.2">
      <c r="B258" s="2" t="s">
        <v>18</v>
      </c>
      <c r="C258" s="4">
        <v>40000000</v>
      </c>
      <c r="D258" s="4">
        <v>24896863.634</v>
      </c>
      <c r="E258" s="5">
        <v>0.62242159085000004</v>
      </c>
      <c r="F258" s="5">
        <v>0.23895</v>
      </c>
      <c r="G258" s="5">
        <v>0.2548855151913148</v>
      </c>
      <c r="H258" s="5">
        <v>1.5935515191314809E-2</v>
      </c>
    </row>
    <row r="259" spans="2:8" x14ac:dyDescent="0.2">
      <c r="B259" s="2" t="s">
        <v>19</v>
      </c>
      <c r="C259" s="4">
        <v>70000000</v>
      </c>
      <c r="D259" s="4">
        <v>45257681.814999998</v>
      </c>
      <c r="E259" s="5">
        <v>0.64653831164285713</v>
      </c>
      <c r="F259" s="5">
        <v>0.28190999999999999</v>
      </c>
      <c r="G259" s="5">
        <v>0.28236843012061819</v>
      </c>
      <c r="H259" s="5">
        <v>4.5843012061819177E-4</v>
      </c>
    </row>
    <row r="260" spans="2:8" x14ac:dyDescent="0.2">
      <c r="B260" s="2" t="s">
        <v>20</v>
      </c>
      <c r="C260" s="4">
        <v>30700000</v>
      </c>
      <c r="D260" s="4">
        <v>24205627.274</v>
      </c>
      <c r="E260" s="5">
        <v>0.78845691446254074</v>
      </c>
      <c r="F260" s="5">
        <v>0.28184999999999999</v>
      </c>
      <c r="G260" s="5">
        <v>0.23775841703477432</v>
      </c>
      <c r="H260" s="5">
        <v>-4.4091582965225667E-2</v>
      </c>
    </row>
    <row r="261" spans="2:8" x14ac:dyDescent="0.2">
      <c r="B261" s="2" t="s">
        <v>21</v>
      </c>
      <c r="C261" s="4">
        <v>41900000</v>
      </c>
      <c r="D261" s="4">
        <v>37485409.093000002</v>
      </c>
      <c r="E261" s="5">
        <v>0.89463983515513135</v>
      </c>
      <c r="F261" s="5">
        <v>0.26216</v>
      </c>
      <c r="G261" s="5">
        <v>0.24070936589258043</v>
      </c>
      <c r="H261" s="5">
        <v>-2.1450634107419569E-2</v>
      </c>
    </row>
    <row r="262" spans="2:8" x14ac:dyDescent="0.2">
      <c r="B262" s="2" t="s">
        <v>22</v>
      </c>
      <c r="C262" s="4">
        <v>90000000</v>
      </c>
      <c r="D262" s="4">
        <v>53533572.733999997</v>
      </c>
      <c r="E262" s="5">
        <v>0.59481747482222225</v>
      </c>
      <c r="F262" s="5">
        <v>0.27089999999999997</v>
      </c>
      <c r="G262" s="5">
        <v>0.26029853346869652</v>
      </c>
      <c r="H262" s="5">
        <v>-1.060146653130345E-2</v>
      </c>
    </row>
    <row r="263" spans="2:8" x14ac:dyDescent="0.2">
      <c r="B263" s="2" t="s">
        <v>23</v>
      </c>
      <c r="C263" s="4">
        <v>60000000</v>
      </c>
      <c r="D263" s="4">
        <v>42021318.178999998</v>
      </c>
      <c r="E263" s="5">
        <v>0.70035530298333326</v>
      </c>
      <c r="F263" s="5">
        <v>0.22800000000000001</v>
      </c>
      <c r="G263" s="5">
        <v>0.20634155649436939</v>
      </c>
      <c r="H263" s="5">
        <v>-2.165844350563062E-2</v>
      </c>
    </row>
    <row r="264" spans="2:8" x14ac:dyDescent="0.2">
      <c r="B264" s="2" t="s">
        <v>24</v>
      </c>
      <c r="C264" s="4">
        <v>110000000</v>
      </c>
      <c r="D264" s="4">
        <v>73712127.275000006</v>
      </c>
      <c r="E264" s="5">
        <v>0.67011024795454555</v>
      </c>
      <c r="F264" s="5">
        <v>0.26835999999999999</v>
      </c>
      <c r="G264" s="5">
        <v>0.22578645550288792</v>
      </c>
      <c r="H264" s="5">
        <v>-4.2573544497112065E-2</v>
      </c>
    </row>
    <row r="265" spans="2:8" x14ac:dyDescent="0.2">
      <c r="B265" s="2" t="s">
        <v>25</v>
      </c>
      <c r="C265" s="4">
        <v>40000000</v>
      </c>
      <c r="D265" s="4">
        <v>24338409.090999998</v>
      </c>
      <c r="E265" s="5">
        <v>0.60846022727499993</v>
      </c>
      <c r="F265" s="5">
        <v>0.26704999999999995</v>
      </c>
      <c r="G265" s="5">
        <v>0.253503030043222</v>
      </c>
      <c r="H265" s="5">
        <v>-1.3546969956777954E-2</v>
      </c>
    </row>
    <row r="266" spans="2:8" x14ac:dyDescent="0.2">
      <c r="B266" s="2" t="s">
        <v>26</v>
      </c>
      <c r="C266" s="4">
        <v>73500000</v>
      </c>
      <c r="D266" s="4">
        <v>46496363.637999997</v>
      </c>
      <c r="E266" s="5">
        <v>0.6326035869115646</v>
      </c>
      <c r="F266" s="5">
        <v>0.24501999999999999</v>
      </c>
      <c r="G266" s="5">
        <v>0.2347068504746711</v>
      </c>
      <c r="H266" s="5">
        <v>-1.0313149525328885E-2</v>
      </c>
    </row>
    <row r="267" spans="2:8" x14ac:dyDescent="0.2">
      <c r="B267" s="2" t="s">
        <v>27</v>
      </c>
      <c r="C267" s="4">
        <v>20900000</v>
      </c>
      <c r="D267" s="4">
        <v>11835818.184</v>
      </c>
      <c r="E267" s="5">
        <v>0.56630709014354064</v>
      </c>
      <c r="F267" s="5">
        <v>0.26738000000000001</v>
      </c>
      <c r="G267" s="5">
        <v>0.19662920871377249</v>
      </c>
      <c r="H267" s="5">
        <v>-7.0750791286227521E-2</v>
      </c>
    </row>
    <row r="268" spans="2:8" x14ac:dyDescent="0.2">
      <c r="B268" s="2" t="s">
        <v>28</v>
      </c>
      <c r="C268" s="4">
        <v>60000000</v>
      </c>
      <c r="D268" s="4">
        <v>35621127.277999997</v>
      </c>
      <c r="E268" s="5">
        <v>0.59368545463333333</v>
      </c>
      <c r="F268" s="5">
        <v>0.26789000000000002</v>
      </c>
      <c r="G268" s="5">
        <v>0.26474113198052285</v>
      </c>
      <c r="H268" s="5">
        <v>-3.148868019477169E-3</v>
      </c>
    </row>
    <row r="269" spans="2:8" x14ac:dyDescent="0.2">
      <c r="B269" s="2" t="s">
        <v>29</v>
      </c>
      <c r="C269" s="4">
        <v>30000000</v>
      </c>
      <c r="D269" s="4">
        <v>17689590.907000002</v>
      </c>
      <c r="E269" s="5">
        <v>0.58965303023333338</v>
      </c>
      <c r="F269" s="5">
        <v>0.26219999999999999</v>
      </c>
      <c r="G269" s="5">
        <v>0.23703416201336575</v>
      </c>
      <c r="H269" s="5">
        <v>-2.5165837986634243E-2</v>
      </c>
    </row>
    <row r="270" spans="2:8" x14ac:dyDescent="0.2">
      <c r="B270" s="2" t="s">
        <v>30</v>
      </c>
      <c r="C270" s="4">
        <v>30000000</v>
      </c>
      <c r="D270" s="4">
        <v>29358209.088</v>
      </c>
      <c r="E270" s="5">
        <v>0.97860696959999993</v>
      </c>
      <c r="F270" s="5">
        <v>0.28716999999999998</v>
      </c>
      <c r="G270" s="5">
        <v>0.28938437976697334</v>
      </c>
      <c r="H270" s="5">
        <v>2.2143797669733623E-3</v>
      </c>
    </row>
    <row r="271" spans="2:8" x14ac:dyDescent="0.2">
      <c r="B271" s="2" t="s">
        <v>31</v>
      </c>
      <c r="C271" s="4">
        <v>30000000</v>
      </c>
      <c r="D271" s="4">
        <v>15318727.271</v>
      </c>
      <c r="E271" s="5">
        <v>0.5106242423666667</v>
      </c>
      <c r="F271" s="5">
        <v>0.31158999999999998</v>
      </c>
      <c r="G271" s="5">
        <v>0.24751380737601489</v>
      </c>
      <c r="H271" s="5">
        <v>-6.407619262398509E-2</v>
      </c>
    </row>
    <row r="272" spans="2:8" x14ac:dyDescent="0.2">
      <c r="B272" s="2" t="s">
        <v>32</v>
      </c>
      <c r="C272" s="4">
        <v>80000000</v>
      </c>
      <c r="D272" s="4">
        <v>54221527.284999996</v>
      </c>
      <c r="E272" s="5">
        <v>0.67776909106249994</v>
      </c>
      <c r="F272" s="5">
        <v>0.24068999999999999</v>
      </c>
      <c r="G272" s="5">
        <v>0.25782454930714155</v>
      </c>
      <c r="H272" s="5">
        <v>1.7134549307141561E-2</v>
      </c>
    </row>
    <row r="273" spans="2:8" x14ac:dyDescent="0.2">
      <c r="B273" s="2" t="s">
        <v>33</v>
      </c>
      <c r="C273" s="4">
        <v>90000000</v>
      </c>
      <c r="D273" s="4">
        <v>58161931.814000003</v>
      </c>
      <c r="E273" s="5">
        <v>0.64624368682222222</v>
      </c>
      <c r="F273" s="5">
        <v>0.27965000000000001</v>
      </c>
      <c r="G273" s="5">
        <v>0.24542722411025586</v>
      </c>
      <c r="H273" s="5">
        <v>-3.422277588974415E-2</v>
      </c>
    </row>
    <row r="274" spans="2:8" x14ac:dyDescent="0.2">
      <c r="B274" s="2" t="s">
        <v>34</v>
      </c>
      <c r="C274" s="4">
        <v>30000000</v>
      </c>
      <c r="D274" s="4">
        <v>19481090.91</v>
      </c>
      <c r="E274" s="5">
        <v>0.64936969700000002</v>
      </c>
      <c r="F274" s="5">
        <v>0.28203</v>
      </c>
      <c r="G274" s="5">
        <v>0.25468066767519643</v>
      </c>
      <c r="H274" s="5">
        <v>-2.7349332324803577E-2</v>
      </c>
    </row>
    <row r="275" spans="2:8" x14ac:dyDescent="0.2">
      <c r="B275" s="2" t="s">
        <v>35</v>
      </c>
      <c r="C275" s="4">
        <v>70000000</v>
      </c>
      <c r="D275" s="4">
        <v>54265863.641000003</v>
      </c>
      <c r="E275" s="5">
        <v>0.7752266234428572</v>
      </c>
      <c r="F275" s="5">
        <v>0.26562000000000002</v>
      </c>
      <c r="G275" s="5">
        <v>0.2495011129016742</v>
      </c>
      <c r="H275" s="5">
        <v>-1.6118887098325818E-2</v>
      </c>
    </row>
    <row r="276" spans="2:8" x14ac:dyDescent="0.2">
      <c r="B276" s="2" t="s">
        <v>36</v>
      </c>
      <c r="C276" s="4">
        <v>30000000</v>
      </c>
      <c r="D276" s="4">
        <v>22512090.899</v>
      </c>
      <c r="E276" s="5">
        <v>0.75040302996666663</v>
      </c>
      <c r="F276" s="5">
        <v>0.28619</v>
      </c>
      <c r="G276" s="5">
        <v>0.24734688723415502</v>
      </c>
      <c r="H276" s="5">
        <v>-3.8843112765844984E-2</v>
      </c>
    </row>
    <row r="277" spans="2:8" x14ac:dyDescent="0.2">
      <c r="B277" s="2" t="s">
        <v>37</v>
      </c>
      <c r="C277" s="4">
        <v>50000000</v>
      </c>
      <c r="D277" s="4">
        <v>36893681.814999998</v>
      </c>
      <c r="E277" s="5">
        <v>0.73787363629999991</v>
      </c>
      <c r="F277" s="5">
        <v>0.28144000000000002</v>
      </c>
      <c r="G277" s="5">
        <v>0.24144042656589493</v>
      </c>
      <c r="H277" s="5">
        <v>-3.9999573434105096E-2</v>
      </c>
    </row>
    <row r="278" spans="2:8" x14ac:dyDescent="0.2">
      <c r="B278" s="2" t="s">
        <v>38</v>
      </c>
      <c r="C278" s="4">
        <v>70000000</v>
      </c>
      <c r="D278" s="4">
        <v>54546663.636</v>
      </c>
      <c r="E278" s="5">
        <v>0.77923805194285711</v>
      </c>
      <c r="F278" s="5">
        <v>0.25446000000000002</v>
      </c>
      <c r="G278" s="5">
        <v>0.26006460506298823</v>
      </c>
      <c r="H278" s="5">
        <v>5.6046050629882105E-3</v>
      </c>
    </row>
    <row r="279" spans="2:8" x14ac:dyDescent="0.2">
      <c r="B279" s="2" t="s">
        <v>39</v>
      </c>
      <c r="C279" s="4">
        <v>42000000</v>
      </c>
      <c r="D279" s="4">
        <v>23969090.901000001</v>
      </c>
      <c r="E279" s="5">
        <v>0.57069264050000001</v>
      </c>
      <c r="F279" s="5">
        <v>0.27346999999999999</v>
      </c>
      <c r="G279" s="5">
        <v>0.25181887439661643</v>
      </c>
      <c r="H279" s="5">
        <v>-2.1651125603383559E-2</v>
      </c>
    </row>
    <row r="280" spans="2:8" x14ac:dyDescent="0.2">
      <c r="B280" s="2" t="s">
        <v>40</v>
      </c>
      <c r="C280" s="4">
        <v>40000000</v>
      </c>
      <c r="D280" s="4">
        <v>24699818.171999998</v>
      </c>
      <c r="E280" s="5">
        <v>0.61749545429999997</v>
      </c>
      <c r="F280" s="5">
        <v>0.28935</v>
      </c>
      <c r="G280" s="5">
        <v>0.27975309347957417</v>
      </c>
      <c r="H280" s="5">
        <v>-9.5969065204258297E-3</v>
      </c>
    </row>
    <row r="281" spans="2:8" x14ac:dyDescent="0.2">
      <c r="B281" s="2" t="s">
        <v>41</v>
      </c>
      <c r="C281" s="4">
        <v>20000000</v>
      </c>
      <c r="D281" s="4">
        <v>9175681.8190000001</v>
      </c>
      <c r="E281" s="5">
        <v>0.45878409095</v>
      </c>
      <c r="F281" s="5">
        <v>0.27156999999999998</v>
      </c>
      <c r="G281" s="5">
        <v>0.24681293702998222</v>
      </c>
      <c r="H281" s="5">
        <v>-2.4757062970017757E-2</v>
      </c>
    </row>
    <row r="282" spans="2:8" x14ac:dyDescent="0.2">
      <c r="B282" s="2" t="s">
        <v>42</v>
      </c>
      <c r="C282" s="4">
        <v>80000000</v>
      </c>
      <c r="D282" s="4">
        <v>67809627.270999998</v>
      </c>
      <c r="E282" s="5">
        <v>0.84762034088749993</v>
      </c>
      <c r="F282" s="5">
        <v>0.28752</v>
      </c>
      <c r="G282" s="5">
        <v>0.2627712837852505</v>
      </c>
      <c r="H282" s="5">
        <v>-2.47487162147495E-2</v>
      </c>
    </row>
    <row r="283" spans="2:8" x14ac:dyDescent="0.2">
      <c r="B283" s="2" t="s">
        <v>43</v>
      </c>
      <c r="C283" s="4">
        <v>30000000</v>
      </c>
      <c r="D283" s="4">
        <v>16945181.82</v>
      </c>
      <c r="E283" s="5">
        <v>0.56483939400000005</v>
      </c>
      <c r="F283" s="5">
        <v>0.29432999999999998</v>
      </c>
      <c r="G283" s="5">
        <v>0.20147598451675983</v>
      </c>
      <c r="H283" s="5">
        <v>-9.2854015483240154E-2</v>
      </c>
    </row>
    <row r="284" spans="2:8" x14ac:dyDescent="0.2">
      <c r="B284" s="2" t="s">
        <v>44</v>
      </c>
      <c r="C284" s="4">
        <v>42000000</v>
      </c>
      <c r="D284" s="4">
        <v>27207659.087000001</v>
      </c>
      <c r="E284" s="5">
        <v>0.64780140683333332</v>
      </c>
      <c r="F284" s="5">
        <v>0.23627999999999999</v>
      </c>
      <c r="G284" s="5">
        <v>0.23614465310872262</v>
      </c>
      <c r="H284" s="5">
        <v>-1.3534689127736588E-4</v>
      </c>
    </row>
    <row r="285" spans="2:8" x14ac:dyDescent="0.2">
      <c r="B285" s="2" t="s">
        <v>45</v>
      </c>
      <c r="C285" s="4">
        <v>60000000</v>
      </c>
      <c r="D285" s="4">
        <v>27588818.175999999</v>
      </c>
      <c r="E285" s="5">
        <v>0.45981363626666666</v>
      </c>
      <c r="F285" s="5">
        <v>0.41488000000000003</v>
      </c>
      <c r="G285" s="5">
        <v>0.37774778243549217</v>
      </c>
      <c r="H285" s="5">
        <v>-3.7132217564507852E-2</v>
      </c>
    </row>
    <row r="286" spans="2:8" x14ac:dyDescent="0.2">
      <c r="B286" s="2" t="s">
        <v>46</v>
      </c>
      <c r="C286" s="4">
        <v>30000000</v>
      </c>
      <c r="D286" s="4">
        <v>17790818.173</v>
      </c>
      <c r="E286" s="5">
        <v>0.59302727243333331</v>
      </c>
      <c r="F286" s="5">
        <v>0.31181999999999999</v>
      </c>
      <c r="G286" s="5">
        <v>0.26646800202784582</v>
      </c>
      <c r="H286" s="5">
        <v>-4.5351997972154168E-2</v>
      </c>
    </row>
    <row r="287" spans="2:8" x14ac:dyDescent="0.2">
      <c r="B287" s="2" t="s">
        <v>47</v>
      </c>
      <c r="C287" s="4">
        <v>50000000</v>
      </c>
      <c r="D287" s="4">
        <v>19941909.083999999</v>
      </c>
      <c r="E287" s="5">
        <v>0.39883818167999996</v>
      </c>
      <c r="F287" s="5">
        <v>0.44728000000000001</v>
      </c>
      <c r="G287" s="5">
        <v>0.36972057905506794</v>
      </c>
      <c r="H287" s="5">
        <v>-7.7559420944932067E-2</v>
      </c>
    </row>
    <row r="288" spans="2:8" x14ac:dyDescent="0.2">
      <c r="B288" s="2" t="s">
        <v>48</v>
      </c>
      <c r="C288" s="4">
        <v>31600000</v>
      </c>
      <c r="D288" s="4">
        <v>11980109.085000001</v>
      </c>
      <c r="E288" s="5">
        <v>0.37911737610759494</v>
      </c>
      <c r="F288" s="5">
        <v>0.29798999999999998</v>
      </c>
      <c r="G288" s="5">
        <v>0.28774913822080606</v>
      </c>
      <c r="H288" s="5">
        <v>-1.0240861779193922E-2</v>
      </c>
    </row>
    <row r="289" spans="2:8" x14ac:dyDescent="0.2">
      <c r="B289" s="2" t="s">
        <v>49</v>
      </c>
      <c r="C289" s="4">
        <v>48900000</v>
      </c>
      <c r="D289" s="4">
        <v>39664363.633000001</v>
      </c>
      <c r="E289" s="5">
        <v>0.81113218063394688</v>
      </c>
      <c r="F289" s="5">
        <v>0.36918000000000001</v>
      </c>
      <c r="G289" s="5">
        <v>0.35341982119529441</v>
      </c>
      <c r="H289" s="5">
        <v>-1.5760178804705594E-2</v>
      </c>
    </row>
    <row r="290" spans="2:8" x14ac:dyDescent="0.2">
      <c r="B290" s="2" t="s">
        <v>50</v>
      </c>
      <c r="C290" s="4">
        <v>60000000</v>
      </c>
      <c r="D290" s="4">
        <v>75222000.003000006</v>
      </c>
      <c r="E290" s="5">
        <v>1.25370000005</v>
      </c>
      <c r="F290" s="5">
        <v>0.39512000000000003</v>
      </c>
      <c r="G290" s="5">
        <v>0.33017989473836723</v>
      </c>
      <c r="H290" s="5">
        <v>-6.4940105261632797E-2</v>
      </c>
    </row>
    <row r="291" spans="2:8" x14ac:dyDescent="0.2">
      <c r="B291" s="2" t="s">
        <v>51</v>
      </c>
      <c r="C291" s="4">
        <v>30000000</v>
      </c>
      <c r="D291" s="4">
        <v>17555815.447999999</v>
      </c>
      <c r="E291" s="5">
        <v>0.58519384826666665</v>
      </c>
      <c r="F291" s="5">
        <v>0.31652000000000002</v>
      </c>
      <c r="G291" s="5">
        <v>0.30715598167297392</v>
      </c>
      <c r="H291" s="5">
        <v>-9.3640183270261024E-3</v>
      </c>
    </row>
    <row r="292" spans="2:8" x14ac:dyDescent="0.2">
      <c r="B292" s="2" t="s">
        <v>52</v>
      </c>
      <c r="C292" s="4">
        <v>30000000</v>
      </c>
      <c r="D292" s="4">
        <v>16298772.721999999</v>
      </c>
      <c r="E292" s="5">
        <v>0.54329242406666667</v>
      </c>
      <c r="F292" s="5">
        <v>0.32880000000000004</v>
      </c>
      <c r="G292" s="5">
        <v>0.32849233395181765</v>
      </c>
      <c r="H292" s="5">
        <v>-3.0766604818238674E-4</v>
      </c>
    </row>
    <row r="293" spans="2:8" x14ac:dyDescent="0.2">
      <c r="B293" s="2" t="s">
        <v>53</v>
      </c>
      <c r="C293" s="4">
        <v>40000000</v>
      </c>
      <c r="D293" s="4">
        <v>16133000.001</v>
      </c>
      <c r="E293" s="5">
        <v>0.40332500002499999</v>
      </c>
      <c r="F293" s="5">
        <v>0.26372000000000001</v>
      </c>
      <c r="G293" s="5">
        <v>0.260858015913912</v>
      </c>
      <c r="H293" s="5">
        <v>-2.8619840860880097E-3</v>
      </c>
    </row>
    <row r="294" spans="2:8" x14ac:dyDescent="0.2">
      <c r="B294" s="2" t="s">
        <v>54</v>
      </c>
      <c r="C294" s="4">
        <v>71400000</v>
      </c>
      <c r="D294" s="4">
        <v>48134818.185000002</v>
      </c>
      <c r="E294" s="5">
        <v>0.67415711743697482</v>
      </c>
      <c r="F294" s="5">
        <v>0.22617000000000001</v>
      </c>
      <c r="G294" s="5">
        <v>0.28011926757836575</v>
      </c>
      <c r="H294" s="5">
        <v>5.3949267578365739E-2</v>
      </c>
    </row>
    <row r="295" spans="2:8" x14ac:dyDescent="0.2">
      <c r="B295" s="2" t="s">
        <v>55</v>
      </c>
      <c r="C295" s="4">
        <v>80000000</v>
      </c>
      <c r="D295" s="4">
        <v>39342772.723999999</v>
      </c>
      <c r="E295" s="5">
        <v>0.49178465905000002</v>
      </c>
      <c r="F295" s="5">
        <v>0.26973000000000003</v>
      </c>
      <c r="G295" s="5">
        <v>0.23847152537565516</v>
      </c>
      <c r="H295" s="5">
        <v>-3.1258474624344862E-2</v>
      </c>
    </row>
    <row r="296" spans="2:8" x14ac:dyDescent="0.2">
      <c r="B296" s="2" t="s">
        <v>56</v>
      </c>
      <c r="C296" s="4">
        <v>70000000</v>
      </c>
      <c r="D296" s="4">
        <v>37819545.460000001</v>
      </c>
      <c r="E296" s="5">
        <v>0.54027922085714286</v>
      </c>
      <c r="F296" s="5">
        <v>0.26568000000000003</v>
      </c>
      <c r="G296" s="5">
        <v>0.22809422046396008</v>
      </c>
      <c r="H296" s="5">
        <v>-3.7585779536039948E-2</v>
      </c>
    </row>
    <row r="297" spans="2:8" x14ac:dyDescent="0.2">
      <c r="B297" s="2" t="s">
        <v>57</v>
      </c>
      <c r="C297" s="4">
        <v>20000000</v>
      </c>
      <c r="D297" s="4">
        <v>11916272.725</v>
      </c>
      <c r="E297" s="5">
        <v>0.59581363624999994</v>
      </c>
      <c r="F297" s="5">
        <v>0.38264999999999999</v>
      </c>
      <c r="G297" s="5">
        <v>0.27592606185505042</v>
      </c>
      <c r="H297" s="5">
        <v>-0.10672393814494957</v>
      </c>
    </row>
    <row r="298" spans="2:8" x14ac:dyDescent="0.2">
      <c r="B298" s="2" t="s">
        <v>58</v>
      </c>
      <c r="C298" s="4">
        <v>50000000</v>
      </c>
      <c r="D298" s="4">
        <v>25186063.647999998</v>
      </c>
      <c r="E298" s="5">
        <v>0.50372127295999991</v>
      </c>
      <c r="F298" s="5">
        <v>0.40583000000000002</v>
      </c>
      <c r="G298" s="5">
        <v>0.36060644588743479</v>
      </c>
      <c r="H298" s="5">
        <v>-4.5223554112565234E-2</v>
      </c>
    </row>
    <row r="299" spans="2:8" x14ac:dyDescent="0.2">
      <c r="B299" s="2" t="s">
        <v>59</v>
      </c>
      <c r="C299" s="4">
        <v>30000000</v>
      </c>
      <c r="D299" s="4">
        <v>18967727.27</v>
      </c>
      <c r="E299" s="5">
        <v>0.63225757566666663</v>
      </c>
      <c r="F299" s="5">
        <v>0.33953000000000005</v>
      </c>
      <c r="G299" s="5">
        <v>0.3263023936341109</v>
      </c>
      <c r="H299" s="5">
        <v>-1.3227606365889155E-2</v>
      </c>
    </row>
    <row r="300" spans="2:8" x14ac:dyDescent="0.2">
      <c r="B300" s="2" t="s">
        <v>60</v>
      </c>
      <c r="C300" s="4">
        <v>70000000</v>
      </c>
      <c r="D300" s="4">
        <v>37820727.267999999</v>
      </c>
      <c r="E300" s="5">
        <v>0.54029610382857141</v>
      </c>
      <c r="F300" s="5">
        <v>0.38828000000000001</v>
      </c>
      <c r="G300" s="5">
        <v>0.38769459175382454</v>
      </c>
      <c r="H300" s="5">
        <v>-5.8540824617547838E-4</v>
      </c>
    </row>
    <row r="301" spans="2:8" x14ac:dyDescent="0.2">
      <c r="B301" s="2" t="s">
        <v>61</v>
      </c>
      <c r="C301" s="4">
        <v>63600000</v>
      </c>
      <c r="D301" s="4">
        <v>52111054.539999999</v>
      </c>
      <c r="E301" s="5">
        <v>0.81935620345911953</v>
      </c>
      <c r="F301" s="5">
        <v>0.2913</v>
      </c>
      <c r="G301" s="5">
        <v>0.26983345173348322</v>
      </c>
      <c r="H301" s="5">
        <v>-2.1466548266516783E-2</v>
      </c>
    </row>
    <row r="302" spans="2:8" x14ac:dyDescent="0.2">
      <c r="B302" s="2" t="s">
        <v>62</v>
      </c>
      <c r="C302" s="4">
        <v>100000000</v>
      </c>
      <c r="D302" s="4">
        <v>68239599.993000001</v>
      </c>
      <c r="E302" s="5">
        <v>0.68239599993</v>
      </c>
      <c r="F302" s="5">
        <v>0.29843999999999998</v>
      </c>
      <c r="G302" s="5">
        <v>0.25608014546967683</v>
      </c>
      <c r="H302" s="5">
        <v>-4.2359854530323149E-2</v>
      </c>
    </row>
    <row r="303" spans="2:8" x14ac:dyDescent="0.2">
      <c r="B303" s="2" t="s">
        <v>63</v>
      </c>
      <c r="C303" s="4">
        <v>20000000</v>
      </c>
      <c r="D303" s="4">
        <v>19081636.364</v>
      </c>
      <c r="E303" s="5">
        <v>0.95408181820000004</v>
      </c>
      <c r="F303" s="5">
        <v>0.33377000000000001</v>
      </c>
      <c r="G303" s="5">
        <v>0.31545022393132949</v>
      </c>
      <c r="H303" s="5">
        <v>-1.8319776068670524E-2</v>
      </c>
    </row>
    <row r="304" spans="2:8" x14ac:dyDescent="0.2">
      <c r="B304" s="2" t="s">
        <v>64</v>
      </c>
      <c r="C304" s="4">
        <v>10000000</v>
      </c>
      <c r="D304" s="4">
        <v>6688636.3609999996</v>
      </c>
      <c r="E304" s="5">
        <v>0.66886363609999999</v>
      </c>
      <c r="F304" s="5">
        <v>0.28845999999999999</v>
      </c>
      <c r="G304" s="5">
        <v>-2.0664189461084087E-2</v>
      </c>
      <c r="H304" s="5">
        <v>-0.30912418946108411</v>
      </c>
    </row>
    <row r="305" spans="2:8" x14ac:dyDescent="0.2">
      <c r="B305" s="2" t="s">
        <v>65</v>
      </c>
      <c r="C305" s="4">
        <v>20900000</v>
      </c>
      <c r="D305" s="4">
        <v>13797090.905999999</v>
      </c>
      <c r="E305" s="5">
        <v>0.66014789023923448</v>
      </c>
      <c r="F305" s="5">
        <v>0.32988000000000001</v>
      </c>
      <c r="G305" s="5">
        <v>0.30497851791134672</v>
      </c>
      <c r="H305" s="5">
        <v>-2.4901482088653282E-2</v>
      </c>
    </row>
    <row r="306" spans="2:8" x14ac:dyDescent="0.2">
      <c r="B306" s="2" t="s">
        <v>66</v>
      </c>
      <c r="C306" s="4">
        <v>30000000</v>
      </c>
      <c r="D306" s="4">
        <v>18963227.267999999</v>
      </c>
      <c r="E306" s="5">
        <v>0.63210757559999997</v>
      </c>
      <c r="F306" s="5">
        <v>0.36610999999999999</v>
      </c>
      <c r="G306" s="5">
        <v>0.31525218221099266</v>
      </c>
      <c r="H306" s="5">
        <v>-5.0857817789007331E-2</v>
      </c>
    </row>
    <row r="307" spans="2:8" x14ac:dyDescent="0.2">
      <c r="B307" s="2" t="s">
        <v>67</v>
      </c>
      <c r="C307" s="4">
        <v>20000000</v>
      </c>
      <c r="D307" s="4">
        <v>10216545.452</v>
      </c>
      <c r="E307" s="5">
        <v>0.51082727259999994</v>
      </c>
      <c r="F307" s="5">
        <v>0.25824000000000003</v>
      </c>
      <c r="G307" s="5">
        <v>0.24196726218411388</v>
      </c>
      <c r="H307" s="5">
        <v>-1.6272737815886146E-2</v>
      </c>
    </row>
    <row r="308" spans="2:8" x14ac:dyDescent="0.2">
      <c r="B308" s="2" t="s">
        <v>68</v>
      </c>
      <c r="C308" s="4">
        <v>120000000</v>
      </c>
      <c r="D308" s="4">
        <v>108876272.728</v>
      </c>
      <c r="E308" s="5">
        <v>0.9073022727333333</v>
      </c>
      <c r="F308" s="5">
        <v>0.23805000000000001</v>
      </c>
      <c r="G308" s="5">
        <v>0.25059938593014691</v>
      </c>
      <c r="H308" s="5">
        <v>1.25493859301469E-2</v>
      </c>
    </row>
    <row r="309" spans="2:8" x14ac:dyDescent="0.2">
      <c r="B309" s="2" t="s">
        <v>69</v>
      </c>
      <c r="C309" s="4">
        <v>30000000</v>
      </c>
      <c r="D309" s="4">
        <v>25539454.550000001</v>
      </c>
      <c r="E309" s="5">
        <v>0.85131515166666671</v>
      </c>
      <c r="F309" s="5">
        <v>0.25053999999999998</v>
      </c>
      <c r="G309" s="5">
        <v>0.24742541731377737</v>
      </c>
      <c r="H309" s="5">
        <v>-3.1145826862226111E-3</v>
      </c>
    </row>
    <row r="310" spans="2:8" x14ac:dyDescent="0.2">
      <c r="B310" s="2" t="s">
        <v>70</v>
      </c>
      <c r="C310" s="4">
        <v>60000000</v>
      </c>
      <c r="D310" s="4">
        <v>30957772.721000001</v>
      </c>
      <c r="E310" s="5">
        <v>0.51596287868333335</v>
      </c>
      <c r="F310" s="5">
        <v>0.24049000000000001</v>
      </c>
      <c r="G310" s="5">
        <v>0.22327538590368992</v>
      </c>
      <c r="H310" s="5">
        <v>-1.7214614096310088E-2</v>
      </c>
    </row>
    <row r="311" spans="2:8" x14ac:dyDescent="0.2">
      <c r="B311" s="2" t="s">
        <v>71</v>
      </c>
      <c r="C311" s="4">
        <v>100000000</v>
      </c>
      <c r="D311" s="4">
        <v>70846590.903999999</v>
      </c>
      <c r="E311" s="5">
        <v>0.70846590903999995</v>
      </c>
      <c r="F311" s="5">
        <v>0.26382</v>
      </c>
      <c r="G311" s="5">
        <v>0.22617808421739158</v>
      </c>
      <c r="H311" s="5">
        <v>-3.7641915782608421E-2</v>
      </c>
    </row>
    <row r="312" spans="2:8" x14ac:dyDescent="0.2">
      <c r="B312" s="2" t="s">
        <v>72</v>
      </c>
      <c r="C312" s="4">
        <v>110000000</v>
      </c>
      <c r="D312" s="4">
        <v>81359999.991999999</v>
      </c>
      <c r="E312" s="5">
        <v>0.73963636356363638</v>
      </c>
      <c r="F312" s="5">
        <v>0.40687000000000001</v>
      </c>
      <c r="G312" s="5">
        <v>0.42383229406822348</v>
      </c>
      <c r="H312" s="5">
        <v>1.6962294068223471E-2</v>
      </c>
    </row>
    <row r="313" spans="2:8" x14ac:dyDescent="0.2">
      <c r="B313" s="2" t="s">
        <v>73</v>
      </c>
      <c r="C313" s="4">
        <v>80000000</v>
      </c>
      <c r="D313" s="4">
        <v>47624990.910999998</v>
      </c>
      <c r="E313" s="5">
        <v>0.59531238638749995</v>
      </c>
      <c r="F313" s="5">
        <v>0.27011000000000002</v>
      </c>
      <c r="G313" s="5">
        <v>0.27010667414172307</v>
      </c>
      <c r="H313" s="5">
        <v>-3.3258582769479794E-6</v>
      </c>
    </row>
    <row r="314" spans="2:8" x14ac:dyDescent="0.2">
      <c r="B314" s="2" t="s">
        <v>74</v>
      </c>
      <c r="C314" s="4">
        <v>50000000</v>
      </c>
      <c r="D314" s="4">
        <v>42523681.816</v>
      </c>
      <c r="E314" s="5">
        <v>0.85047363631999995</v>
      </c>
      <c r="F314" s="5">
        <v>0.27678999999999998</v>
      </c>
      <c r="G314" s="5">
        <v>0.28109829877201337</v>
      </c>
      <c r="H314" s="5">
        <v>4.3082987720133858E-3</v>
      </c>
    </row>
    <row r="315" spans="2:8" x14ac:dyDescent="0.2">
      <c r="B315" s="2" t="s">
        <v>75</v>
      </c>
      <c r="C315" s="4">
        <v>21000000</v>
      </c>
      <c r="D315" s="4">
        <v>9317636.3640000001</v>
      </c>
      <c r="E315" s="5">
        <v>0.44369696971428574</v>
      </c>
      <c r="F315" s="5">
        <v>0.28604000000000002</v>
      </c>
      <c r="G315" s="5">
        <v>0.21365916915278321</v>
      </c>
      <c r="H315" s="5">
        <v>-7.2380830847216804E-2</v>
      </c>
    </row>
    <row r="316" spans="2:8" x14ac:dyDescent="0.2">
      <c r="B316" s="2" t="s">
        <v>76</v>
      </c>
      <c r="C316" s="4">
        <v>10000000</v>
      </c>
      <c r="D316" s="4">
        <v>10150545.460000001</v>
      </c>
      <c r="E316" s="5">
        <v>1.015054546</v>
      </c>
      <c r="F316" s="5">
        <v>0.30642000000000003</v>
      </c>
      <c r="G316" s="5">
        <v>0.15806012950953277</v>
      </c>
      <c r="H316" s="5">
        <v>-0.14835987049046725</v>
      </c>
    </row>
    <row r="317" spans="2:8" x14ac:dyDescent="0.2">
      <c r="B317" s="2" t="s">
        <v>77</v>
      </c>
      <c r="C317" s="4">
        <v>30000000</v>
      </c>
      <c r="D317" s="4">
        <v>17391200.004000001</v>
      </c>
      <c r="E317" s="5">
        <v>0.57970666680000005</v>
      </c>
      <c r="F317" s="5">
        <v>0.28225</v>
      </c>
      <c r="G317" s="5">
        <v>0.24701693114977302</v>
      </c>
      <c r="H317" s="5">
        <v>-3.5233068850226978E-2</v>
      </c>
    </row>
    <row r="318" spans="2:8" x14ac:dyDescent="0.2">
      <c r="B318" s="2" t="s">
        <v>78</v>
      </c>
      <c r="C318" s="4">
        <v>51800000</v>
      </c>
      <c r="D318" s="4">
        <v>26050227.283</v>
      </c>
      <c r="E318" s="5">
        <v>0.50290014059845556</v>
      </c>
      <c r="F318" s="5">
        <v>0.29508000000000001</v>
      </c>
      <c r="G318" s="5">
        <v>0.24843125408058653</v>
      </c>
      <c r="H318" s="5">
        <v>-4.6648745919413481E-2</v>
      </c>
    </row>
    <row r="319" spans="2:8" x14ac:dyDescent="0.2">
      <c r="B319" s="2" t="s">
        <v>79</v>
      </c>
      <c r="C319" s="4">
        <v>10500000</v>
      </c>
      <c r="D319" s="4">
        <v>8220545.4570000004</v>
      </c>
      <c r="E319" s="5">
        <v>0.78290909114285723</v>
      </c>
      <c r="F319" s="5">
        <v>0.26332</v>
      </c>
      <c r="G319" s="5">
        <v>0.18861302879600389</v>
      </c>
      <c r="H319" s="5">
        <v>-7.4706971203996109E-2</v>
      </c>
    </row>
    <row r="320" spans="2:8" x14ac:dyDescent="0.2">
      <c r="B320" s="2" t="s">
        <v>80</v>
      </c>
      <c r="C320" s="4">
        <v>20000000</v>
      </c>
      <c r="D320" s="4">
        <v>17362772.721999999</v>
      </c>
      <c r="E320" s="5">
        <v>0.86813863609999997</v>
      </c>
      <c r="F320" s="5">
        <v>0.25398999999999999</v>
      </c>
      <c r="G320" s="5">
        <v>0.22451193334234787</v>
      </c>
      <c r="H320" s="5">
        <v>-2.9478066657652124E-2</v>
      </c>
    </row>
    <row r="321" spans="1:8" x14ac:dyDescent="0.2">
      <c r="B321" s="2" t="s">
        <v>81</v>
      </c>
      <c r="C321" s="4">
        <v>110000000</v>
      </c>
      <c r="D321" s="4">
        <v>71641977.283000007</v>
      </c>
      <c r="E321" s="5">
        <v>0.65129070257272736</v>
      </c>
      <c r="F321" s="5">
        <v>0.26096999999999998</v>
      </c>
      <c r="G321" s="5">
        <v>0.25496852649451462</v>
      </c>
      <c r="H321" s="5">
        <v>-6.0014735054853552E-3</v>
      </c>
    </row>
    <row r="322" spans="1:8" x14ac:dyDescent="0.2">
      <c r="B322" s="2" t="s">
        <v>82</v>
      </c>
      <c r="C322" s="4">
        <v>40000000</v>
      </c>
      <c r="D322" s="4">
        <v>17346090.905999999</v>
      </c>
      <c r="E322" s="5">
        <v>0.43365227265</v>
      </c>
      <c r="F322" s="5">
        <v>0.25689000000000001</v>
      </c>
      <c r="G322" s="5">
        <v>0.230226511416393</v>
      </c>
      <c r="H322" s="5">
        <v>-2.6663488583607009E-2</v>
      </c>
    </row>
    <row r="323" spans="1:8" x14ac:dyDescent="0.2">
      <c r="B323" s="2" t="s">
        <v>83</v>
      </c>
      <c r="C323" s="4">
        <v>80000000</v>
      </c>
      <c r="D323" s="4">
        <v>75631227.262999997</v>
      </c>
      <c r="E323" s="5">
        <v>0.94539034078749995</v>
      </c>
      <c r="F323" s="5">
        <v>0.26123000000000002</v>
      </c>
      <c r="G323" s="5">
        <v>0.25769464172816225</v>
      </c>
      <c r="H323" s="5">
        <v>-3.535358271837763E-3</v>
      </c>
    </row>
    <row r="324" spans="1:8" x14ac:dyDescent="0.2">
      <c r="B324" s="2" t="s">
        <v>84</v>
      </c>
      <c r="C324" s="4">
        <v>30000000</v>
      </c>
      <c r="D324" s="4">
        <v>16713090.905999999</v>
      </c>
      <c r="E324" s="5">
        <v>0.55710303019999996</v>
      </c>
      <c r="F324" s="5">
        <v>0.27625</v>
      </c>
      <c r="G324" s="5">
        <v>0.22497977287074539</v>
      </c>
      <c r="H324" s="5">
        <v>-5.1270227129254609E-2</v>
      </c>
    </row>
    <row r="325" spans="1:8" x14ac:dyDescent="0.2">
      <c r="B325" s="2" t="s">
        <v>85</v>
      </c>
      <c r="C325" s="4">
        <v>50000000</v>
      </c>
      <c r="D325" s="4">
        <v>28099972.721999999</v>
      </c>
      <c r="E325" s="5">
        <v>0.56199945443999999</v>
      </c>
      <c r="F325" s="5">
        <v>0.23077</v>
      </c>
      <c r="G325" s="5">
        <v>0.23264419388143492</v>
      </c>
      <c r="H325" s="5">
        <v>1.8741938814349213E-3</v>
      </c>
    </row>
    <row r="326" spans="1:8" x14ac:dyDescent="0.2">
      <c r="B326" s="2" t="s">
        <v>86</v>
      </c>
      <c r="C326" s="4">
        <v>30000000</v>
      </c>
      <c r="D326" s="4">
        <v>13622272.716</v>
      </c>
      <c r="E326" s="5">
        <v>0.45407575719999999</v>
      </c>
      <c r="F326" s="5">
        <v>0.27078000000000002</v>
      </c>
      <c r="G326" s="5">
        <v>0.27852638506815225</v>
      </c>
      <c r="H326" s="5">
        <v>7.7463850681522284E-3</v>
      </c>
    </row>
    <row r="327" spans="1:8" x14ac:dyDescent="0.2">
      <c r="B327" s="2" t="s">
        <v>87</v>
      </c>
      <c r="C327" s="4">
        <v>70000000</v>
      </c>
      <c r="D327" s="4">
        <v>54753999.997000001</v>
      </c>
      <c r="E327" s="5">
        <v>0.78219999995714284</v>
      </c>
      <c r="F327" s="5">
        <v>0.26052999999999998</v>
      </c>
      <c r="G327" s="5">
        <v>0.25638574090968985</v>
      </c>
      <c r="H327" s="5">
        <v>-4.1442590903101317E-3</v>
      </c>
    </row>
    <row r="328" spans="1:8" x14ac:dyDescent="0.2">
      <c r="B328" s="2" t="s">
        <v>88</v>
      </c>
      <c r="C328" s="4">
        <v>20000000</v>
      </c>
      <c r="D328" s="4">
        <v>13261500</v>
      </c>
      <c r="E328" s="5">
        <v>0.66307499999999997</v>
      </c>
      <c r="F328" s="5">
        <v>0.37097000000000002</v>
      </c>
      <c r="G328" s="5">
        <v>0.34441672736869883</v>
      </c>
      <c r="H328" s="5">
        <v>-2.6553272631301195E-2</v>
      </c>
    </row>
    <row r="329" spans="1:8" x14ac:dyDescent="0.2">
      <c r="B329" s="2" t="s">
        <v>89</v>
      </c>
      <c r="C329" s="4">
        <v>31300000</v>
      </c>
      <c r="D329" s="4">
        <v>19706590.905999999</v>
      </c>
      <c r="E329" s="5">
        <v>0.62960354332268365</v>
      </c>
      <c r="F329" s="5">
        <v>0.27378000000000002</v>
      </c>
      <c r="G329" s="5">
        <v>0.2346028436908579</v>
      </c>
      <c r="H329" s="5">
        <v>-3.9177156309142119E-2</v>
      </c>
    </row>
    <row r="330" spans="1:8" x14ac:dyDescent="0.2">
      <c r="B330" s="2" t="s">
        <v>90</v>
      </c>
      <c r="C330" s="4">
        <v>30000000</v>
      </c>
      <c r="D330" s="4">
        <v>22938999.993999999</v>
      </c>
      <c r="E330" s="5">
        <v>0.76463333313333326</v>
      </c>
      <c r="F330" s="5">
        <v>0.24715000000000001</v>
      </c>
      <c r="G330" s="5">
        <v>0.26340029319414104</v>
      </c>
      <c r="H330" s="5">
        <v>1.6250293194141036E-2</v>
      </c>
    </row>
    <row r="331" spans="1:8" x14ac:dyDescent="0.2">
      <c r="B331" s="2" t="s">
        <v>91</v>
      </c>
      <c r="C331" s="4">
        <v>70000000</v>
      </c>
      <c r="D331" s="4">
        <v>54347881.805</v>
      </c>
      <c r="E331" s="5">
        <v>0.77639831150000005</v>
      </c>
      <c r="F331" s="5">
        <v>0.25594</v>
      </c>
      <c r="G331" s="5">
        <v>0.23202138254889437</v>
      </c>
      <c r="H331" s="5">
        <v>-2.3918617451105628E-2</v>
      </c>
    </row>
    <row r="332" spans="1:8" x14ac:dyDescent="0.2">
      <c r="B332" s="2" t="s">
        <v>92</v>
      </c>
      <c r="C332" s="4">
        <v>8600000</v>
      </c>
      <c r="D332" s="4">
        <v>6627636.3689999999</v>
      </c>
      <c r="E332" s="5">
        <v>0.77065539174418607</v>
      </c>
      <c r="F332" s="5">
        <v>0.26806999999999997</v>
      </c>
      <c r="G332" s="5">
        <v>9.3599454535795462E-2</v>
      </c>
      <c r="H332" s="5">
        <v>-0.17447054546420451</v>
      </c>
    </row>
    <row r="333" spans="1:8" x14ac:dyDescent="0.2">
      <c r="B333" s="2" t="s">
        <v>93</v>
      </c>
      <c r="C333" s="4">
        <v>60000000</v>
      </c>
      <c r="D333" s="4">
        <v>75854400</v>
      </c>
      <c r="E333" s="5">
        <v>1.26424</v>
      </c>
      <c r="F333" s="5">
        <v>0.32311000000000001</v>
      </c>
      <c r="G333" s="5">
        <v>0.34463820398025691</v>
      </c>
      <c r="H333" s="5">
        <v>2.1528203980256899E-2</v>
      </c>
    </row>
    <row r="334" spans="1:8" x14ac:dyDescent="0.2">
      <c r="A334" s="2" t="s">
        <v>100</v>
      </c>
      <c r="C334" s="4">
        <v>4200600000</v>
      </c>
      <c r="D334" s="4">
        <v>2879554978.9659991</v>
      </c>
      <c r="E334" s="5">
        <v>0.68551039826834237</v>
      </c>
      <c r="F334" s="5">
        <v>0.29513418725896301</v>
      </c>
      <c r="G334" s="5">
        <v>0.27568251383797371</v>
      </c>
      <c r="H334" s="5">
        <v>-1.9451673420989302E-2</v>
      </c>
    </row>
    <row r="335" spans="1:8" x14ac:dyDescent="0.2">
      <c r="A335" s="2" t="s">
        <v>101</v>
      </c>
      <c r="B335" s="2" t="s">
        <v>13</v>
      </c>
      <c r="C335" s="4">
        <v>60000000</v>
      </c>
      <c r="D335" s="4">
        <v>40906536.347999997</v>
      </c>
      <c r="E335" s="5">
        <v>0.68177560579999996</v>
      </c>
      <c r="F335" s="5">
        <v>0.21056</v>
      </c>
      <c r="G335" s="5">
        <v>0.28002384339147429</v>
      </c>
      <c r="H335" s="5">
        <v>6.9463843391474295E-2</v>
      </c>
    </row>
    <row r="336" spans="1:8" x14ac:dyDescent="0.2">
      <c r="B336" s="2" t="s">
        <v>14</v>
      </c>
      <c r="C336" s="4">
        <v>140000000</v>
      </c>
      <c r="D336" s="4">
        <v>86213618.170000002</v>
      </c>
      <c r="E336" s="5">
        <v>0.61581155835714285</v>
      </c>
      <c r="F336" s="5">
        <v>0.25331999999999999</v>
      </c>
      <c r="G336" s="5">
        <v>0.26829493229700513</v>
      </c>
      <c r="H336" s="5">
        <v>1.4974932297005139E-2</v>
      </c>
    </row>
    <row r="337" spans="2:8" x14ac:dyDescent="0.2">
      <c r="B337" s="2" t="s">
        <v>15</v>
      </c>
      <c r="C337" s="4">
        <v>70000000</v>
      </c>
      <c r="D337" s="4">
        <v>45346818.185000002</v>
      </c>
      <c r="E337" s="5">
        <v>0.64781168835714287</v>
      </c>
      <c r="F337" s="5">
        <v>0.17598</v>
      </c>
      <c r="G337" s="5">
        <v>0.28055769917741141</v>
      </c>
      <c r="H337" s="5">
        <v>0.10457769917741142</v>
      </c>
    </row>
    <row r="338" spans="2:8" x14ac:dyDescent="0.2">
      <c r="B338" s="2" t="s">
        <v>16</v>
      </c>
      <c r="C338" s="4">
        <v>140000000</v>
      </c>
      <c r="D338" s="4">
        <v>147751409.09400001</v>
      </c>
      <c r="E338" s="5">
        <v>1.0553672078142857</v>
      </c>
      <c r="F338" s="5">
        <v>0.24998000000000001</v>
      </c>
      <c r="G338" s="5">
        <v>0.31303260400430383</v>
      </c>
      <c r="H338" s="5">
        <v>6.3052604004303819E-2</v>
      </c>
    </row>
    <row r="339" spans="2:8" x14ac:dyDescent="0.2">
      <c r="B339" s="2" t="s">
        <v>17</v>
      </c>
      <c r="C339" s="4">
        <v>50000000</v>
      </c>
      <c r="D339" s="4">
        <v>32569999.993999999</v>
      </c>
      <c r="E339" s="5">
        <v>0.65139999987999997</v>
      </c>
      <c r="F339" s="5">
        <v>0.26933000000000001</v>
      </c>
      <c r="G339" s="5">
        <v>0.32450710795047721</v>
      </c>
      <c r="H339" s="5">
        <v>5.51771079504772E-2</v>
      </c>
    </row>
    <row r="340" spans="2:8" x14ac:dyDescent="0.2">
      <c r="B340" s="2" t="s">
        <v>18</v>
      </c>
      <c r="C340" s="4">
        <v>40000000</v>
      </c>
      <c r="D340" s="4">
        <v>25910681.824000001</v>
      </c>
      <c r="E340" s="5">
        <v>0.64776704559999998</v>
      </c>
      <c r="F340" s="5">
        <v>0.15770000000000001</v>
      </c>
      <c r="G340" s="5">
        <v>0.22506984507826899</v>
      </c>
      <c r="H340" s="5">
        <v>6.7369845078268986E-2</v>
      </c>
    </row>
    <row r="341" spans="2:8" x14ac:dyDescent="0.2">
      <c r="B341" s="2" t="s">
        <v>19</v>
      </c>
      <c r="C341" s="4">
        <v>80000000</v>
      </c>
      <c r="D341" s="4">
        <v>57543136.365000002</v>
      </c>
      <c r="E341" s="5">
        <v>0.71928920456250001</v>
      </c>
      <c r="F341" s="5">
        <v>0.16869000000000001</v>
      </c>
      <c r="G341" s="5">
        <v>0.20401327485062953</v>
      </c>
      <c r="H341" s="5">
        <v>3.5323274850629527E-2</v>
      </c>
    </row>
    <row r="342" spans="2:8" x14ac:dyDescent="0.2">
      <c r="B342" s="2" t="s">
        <v>20</v>
      </c>
      <c r="C342" s="4">
        <v>51100000</v>
      </c>
      <c r="D342" s="4">
        <v>31210090.909000002</v>
      </c>
      <c r="E342" s="5">
        <v>0.61076498843444227</v>
      </c>
      <c r="F342" s="5">
        <v>0.18601000000000001</v>
      </c>
      <c r="G342" s="5">
        <v>0.21720512089393348</v>
      </c>
      <c r="H342" s="5">
        <v>3.1195120893933476E-2</v>
      </c>
    </row>
    <row r="343" spans="2:8" x14ac:dyDescent="0.2">
      <c r="B343" s="2" t="s">
        <v>21</v>
      </c>
      <c r="C343" s="4">
        <v>31500000</v>
      </c>
      <c r="D343" s="4">
        <v>26848636.366</v>
      </c>
      <c r="E343" s="5">
        <v>0.85233766241269837</v>
      </c>
      <c r="F343" s="5">
        <v>0.17302000000000001</v>
      </c>
      <c r="G343" s="5">
        <v>0.21845390566753076</v>
      </c>
      <c r="H343" s="5">
        <v>4.543390566753075E-2</v>
      </c>
    </row>
    <row r="344" spans="2:8" x14ac:dyDescent="0.2">
      <c r="B344" s="2" t="s">
        <v>22</v>
      </c>
      <c r="C344" s="4">
        <v>110000000</v>
      </c>
      <c r="D344" s="4">
        <v>70670681.826000005</v>
      </c>
      <c r="E344" s="5">
        <v>0.64246074387272734</v>
      </c>
      <c r="F344" s="5">
        <v>0.16760000000000003</v>
      </c>
      <c r="G344" s="5">
        <v>0.18216534174237584</v>
      </c>
      <c r="H344" s="5">
        <v>1.4565341742375809E-2</v>
      </c>
    </row>
    <row r="345" spans="2:8" x14ac:dyDescent="0.2">
      <c r="B345" s="2" t="s">
        <v>23</v>
      </c>
      <c r="C345" s="4">
        <v>50000000</v>
      </c>
      <c r="D345" s="4">
        <v>32326681.818</v>
      </c>
      <c r="E345" s="5">
        <v>0.64653363636000005</v>
      </c>
      <c r="F345" s="5">
        <v>0.15046999999999999</v>
      </c>
      <c r="G345" s="5">
        <v>0.156747671367203</v>
      </c>
      <c r="H345" s="5">
        <v>6.2776713672030027E-3</v>
      </c>
    </row>
    <row r="346" spans="2:8" x14ac:dyDescent="0.2">
      <c r="B346" s="2" t="s">
        <v>24</v>
      </c>
      <c r="C346" s="4">
        <v>120000000</v>
      </c>
      <c r="D346" s="4">
        <v>72998181.812000006</v>
      </c>
      <c r="E346" s="5">
        <v>0.60831818176666674</v>
      </c>
      <c r="F346" s="5">
        <v>0.16937000000000002</v>
      </c>
      <c r="G346" s="5">
        <v>0.14021849213122975</v>
      </c>
      <c r="H346" s="5">
        <v>-2.9151507868770271E-2</v>
      </c>
    </row>
    <row r="347" spans="2:8" x14ac:dyDescent="0.2">
      <c r="B347" s="2" t="s">
        <v>25</v>
      </c>
      <c r="C347" s="4">
        <v>40000000</v>
      </c>
      <c r="D347" s="4">
        <v>26805727.274</v>
      </c>
      <c r="E347" s="5">
        <v>0.67014318184999999</v>
      </c>
      <c r="F347" s="5">
        <v>0.17624000000000001</v>
      </c>
      <c r="G347" s="5">
        <v>0.23080468068482221</v>
      </c>
      <c r="H347" s="5">
        <v>5.4564680684822203E-2</v>
      </c>
    </row>
    <row r="348" spans="2:8" x14ac:dyDescent="0.2">
      <c r="B348" s="2" t="s">
        <v>26</v>
      </c>
      <c r="C348" s="4">
        <v>52500000</v>
      </c>
      <c r="D348" s="4">
        <v>40084454.545999996</v>
      </c>
      <c r="E348" s="5">
        <v>0.7635134199238095</v>
      </c>
      <c r="F348" s="5">
        <v>0.16170000000000004</v>
      </c>
      <c r="G348" s="5">
        <v>0.18529587966518019</v>
      </c>
      <c r="H348" s="5">
        <v>2.3595879665180147E-2</v>
      </c>
    </row>
    <row r="349" spans="2:8" x14ac:dyDescent="0.2">
      <c r="B349" s="2" t="s">
        <v>27</v>
      </c>
      <c r="C349" s="4">
        <v>20900000</v>
      </c>
      <c r="D349" s="4">
        <v>13678409.093</v>
      </c>
      <c r="E349" s="5">
        <v>0.65446933459330148</v>
      </c>
      <c r="F349" s="5">
        <v>0.17587</v>
      </c>
      <c r="G349" s="5">
        <v>0.18362358194750625</v>
      </c>
      <c r="H349" s="5">
        <v>7.7535819475062495E-3</v>
      </c>
    </row>
    <row r="350" spans="2:8" x14ac:dyDescent="0.2">
      <c r="B350" s="2" t="s">
        <v>28</v>
      </c>
      <c r="C350" s="4">
        <v>100000000</v>
      </c>
      <c r="D350" s="4">
        <v>40289386.358999997</v>
      </c>
      <c r="E350" s="5">
        <v>0.40289386358999996</v>
      </c>
      <c r="F350" s="5">
        <v>0.17082999999999995</v>
      </c>
      <c r="G350" s="5">
        <v>0.2228216165668804</v>
      </c>
      <c r="H350" s="5">
        <v>5.199161656688045E-2</v>
      </c>
    </row>
    <row r="351" spans="2:8" x14ac:dyDescent="0.2">
      <c r="B351" s="2" t="s">
        <v>29</v>
      </c>
      <c r="C351" s="4">
        <v>30000000</v>
      </c>
      <c r="D351" s="4">
        <v>26471590.912999999</v>
      </c>
      <c r="E351" s="5">
        <v>0.88238636376666657</v>
      </c>
      <c r="F351" s="5">
        <v>0.17303999999999997</v>
      </c>
      <c r="G351" s="5">
        <v>0.14363446177059017</v>
      </c>
      <c r="H351" s="5">
        <v>-2.9405538229409806E-2</v>
      </c>
    </row>
    <row r="352" spans="2:8" x14ac:dyDescent="0.2">
      <c r="B352" s="2" t="s">
        <v>30</v>
      </c>
      <c r="C352" s="4">
        <v>40000000</v>
      </c>
      <c r="D352" s="4">
        <v>36424454.545999996</v>
      </c>
      <c r="E352" s="5">
        <v>0.91061136364999995</v>
      </c>
      <c r="F352" s="5">
        <v>0.188</v>
      </c>
      <c r="G352" s="5">
        <v>0.22935006330568103</v>
      </c>
      <c r="H352" s="5">
        <v>4.1350063305681029E-2</v>
      </c>
    </row>
    <row r="353" spans="2:8" x14ac:dyDescent="0.2">
      <c r="B353" s="2" t="s">
        <v>31</v>
      </c>
      <c r="C353" s="4">
        <v>30000000</v>
      </c>
      <c r="D353" s="4">
        <v>16782181.818</v>
      </c>
      <c r="E353" s="5">
        <v>0.55940606059999998</v>
      </c>
      <c r="F353" s="5">
        <v>0.18754000000000001</v>
      </c>
      <c r="G353" s="5">
        <v>0.19783261699852475</v>
      </c>
      <c r="H353" s="5">
        <v>1.029261699852474E-2</v>
      </c>
    </row>
    <row r="354" spans="2:8" x14ac:dyDescent="0.2">
      <c r="B354" s="2" t="s">
        <v>32</v>
      </c>
      <c r="C354" s="4">
        <v>70000000</v>
      </c>
      <c r="D354" s="4">
        <v>58283090.898999996</v>
      </c>
      <c r="E354" s="5">
        <v>0.83261558427142857</v>
      </c>
      <c r="F354" s="5">
        <v>0.15884999999999999</v>
      </c>
      <c r="G354" s="5">
        <v>0.21422023911937418</v>
      </c>
      <c r="H354" s="5">
        <v>5.5370239119374193E-2</v>
      </c>
    </row>
    <row r="355" spans="2:8" x14ac:dyDescent="0.2">
      <c r="B355" s="2" t="s">
        <v>33</v>
      </c>
      <c r="C355" s="4">
        <v>80000000</v>
      </c>
      <c r="D355" s="4">
        <v>43702818.189000003</v>
      </c>
      <c r="E355" s="5">
        <v>0.54628522736250007</v>
      </c>
      <c r="F355" s="5">
        <v>0.17691000000000001</v>
      </c>
      <c r="G355" s="5">
        <v>0.22319352236774351</v>
      </c>
      <c r="H355" s="5">
        <v>4.6283522367743496E-2</v>
      </c>
    </row>
    <row r="356" spans="2:8" x14ac:dyDescent="0.2">
      <c r="B356" s="2" t="s">
        <v>34</v>
      </c>
      <c r="C356" s="4">
        <v>30000000</v>
      </c>
      <c r="D356" s="4">
        <v>18940500.000999998</v>
      </c>
      <c r="E356" s="5">
        <v>0.6313500000333333</v>
      </c>
      <c r="F356" s="5">
        <v>0.17731000000000002</v>
      </c>
      <c r="G356" s="5">
        <v>0.21409905867246912</v>
      </c>
      <c r="H356" s="5">
        <v>3.6789058672469094E-2</v>
      </c>
    </row>
    <row r="357" spans="2:8" x14ac:dyDescent="0.2">
      <c r="B357" s="2" t="s">
        <v>35</v>
      </c>
      <c r="C357" s="4">
        <v>70000000</v>
      </c>
      <c r="D357" s="4">
        <v>48063613.637999997</v>
      </c>
      <c r="E357" s="5">
        <v>0.68662305197142848</v>
      </c>
      <c r="F357" s="5">
        <v>0.17530000000000001</v>
      </c>
      <c r="G357" s="5">
        <v>0.24493756371852102</v>
      </c>
      <c r="H357" s="5">
        <v>6.9637563718521006E-2</v>
      </c>
    </row>
    <row r="358" spans="2:8" x14ac:dyDescent="0.2">
      <c r="B358" s="2" t="s">
        <v>36</v>
      </c>
      <c r="C358" s="4">
        <v>30000000</v>
      </c>
      <c r="D358" s="4">
        <v>28748409.096999999</v>
      </c>
      <c r="E358" s="5">
        <v>0.95828030323333335</v>
      </c>
      <c r="F358" s="5">
        <v>0.18073</v>
      </c>
      <c r="G358" s="5">
        <v>0.17935029585821677</v>
      </c>
      <c r="H358" s="5">
        <v>-1.3797041417832334E-3</v>
      </c>
    </row>
    <row r="359" spans="2:8" x14ac:dyDescent="0.2">
      <c r="B359" s="2" t="s">
        <v>37</v>
      </c>
      <c r="C359" s="4">
        <v>50000000</v>
      </c>
      <c r="D359" s="4">
        <v>37816454.550999999</v>
      </c>
      <c r="E359" s="5">
        <v>0.75632909102000001</v>
      </c>
      <c r="F359" s="5">
        <v>0.16361000000000001</v>
      </c>
      <c r="G359" s="5">
        <v>0.2102083961964063</v>
      </c>
      <c r="H359" s="5">
        <v>4.6598396196406294E-2</v>
      </c>
    </row>
    <row r="360" spans="2:8" x14ac:dyDescent="0.2">
      <c r="B360" s="2" t="s">
        <v>38</v>
      </c>
      <c r="C360" s="4">
        <v>60000000</v>
      </c>
      <c r="D360" s="4">
        <v>51242727.277000003</v>
      </c>
      <c r="E360" s="5">
        <v>0.8540454546166667</v>
      </c>
      <c r="F360" s="5">
        <v>0.16620000000000004</v>
      </c>
      <c r="G360" s="5">
        <v>0.24140544530603711</v>
      </c>
      <c r="H360" s="5">
        <v>7.5205445306037066E-2</v>
      </c>
    </row>
    <row r="361" spans="2:8" x14ac:dyDescent="0.2">
      <c r="B361" s="2" t="s">
        <v>39</v>
      </c>
      <c r="C361" s="4">
        <v>31500000</v>
      </c>
      <c r="D361" s="4">
        <v>22396636.364999998</v>
      </c>
      <c r="E361" s="5">
        <v>0.71100432904761901</v>
      </c>
      <c r="F361" s="5">
        <v>0.18048</v>
      </c>
      <c r="G361" s="5">
        <v>0.19696814124704393</v>
      </c>
      <c r="H361" s="5">
        <v>1.6488141247043925E-2</v>
      </c>
    </row>
    <row r="362" spans="2:8" x14ac:dyDescent="0.2">
      <c r="B362" s="2" t="s">
        <v>40</v>
      </c>
      <c r="C362" s="4">
        <v>40000000</v>
      </c>
      <c r="D362" s="4">
        <v>21168819.078000002</v>
      </c>
      <c r="E362" s="5">
        <v>0.52922047695000007</v>
      </c>
      <c r="F362" s="5">
        <v>0.23416000000000001</v>
      </c>
      <c r="G362" s="5">
        <v>0.24650033234130697</v>
      </c>
      <c r="H362" s="5">
        <v>1.2340332341306964E-2</v>
      </c>
    </row>
    <row r="363" spans="2:8" x14ac:dyDescent="0.2">
      <c r="B363" s="2" t="s">
        <v>41</v>
      </c>
      <c r="C363" s="4">
        <v>20000000</v>
      </c>
      <c r="D363" s="4">
        <v>12857181.819</v>
      </c>
      <c r="E363" s="5">
        <v>0.64285909095000004</v>
      </c>
      <c r="F363" s="5">
        <v>0.17922999999999997</v>
      </c>
      <c r="G363" s="5">
        <v>0.17306788535196024</v>
      </c>
      <c r="H363" s="5">
        <v>-6.1621146480397293E-3</v>
      </c>
    </row>
    <row r="364" spans="2:8" x14ac:dyDescent="0.2">
      <c r="B364" s="2" t="s">
        <v>42</v>
      </c>
      <c r="C364" s="4">
        <v>70000000</v>
      </c>
      <c r="D364" s="4">
        <v>51645477.273000002</v>
      </c>
      <c r="E364" s="5">
        <v>0.73779253247142862</v>
      </c>
      <c r="F364" s="5">
        <v>0.18343999999999999</v>
      </c>
      <c r="G364" s="5">
        <v>0.22963320254182443</v>
      </c>
      <c r="H364" s="5">
        <v>4.6193202541824435E-2</v>
      </c>
    </row>
    <row r="365" spans="2:8" x14ac:dyDescent="0.2">
      <c r="B365" s="2" t="s">
        <v>43</v>
      </c>
      <c r="C365" s="4">
        <v>30000000</v>
      </c>
      <c r="D365" s="4">
        <v>15139227.277000001</v>
      </c>
      <c r="E365" s="5">
        <v>0.50464090923333338</v>
      </c>
      <c r="F365" s="5">
        <v>0.19425000000000001</v>
      </c>
      <c r="G365" s="5">
        <v>0.21910266265963002</v>
      </c>
      <c r="H365" s="5">
        <v>2.4852662659630015E-2</v>
      </c>
    </row>
    <row r="366" spans="2:8" x14ac:dyDescent="0.2">
      <c r="B366" s="2" t="s">
        <v>44</v>
      </c>
      <c r="C366" s="4">
        <v>52500000</v>
      </c>
      <c r="D366" s="4">
        <v>31049681.818</v>
      </c>
      <c r="E366" s="5">
        <v>0.59142251081904762</v>
      </c>
      <c r="F366" s="5">
        <v>0.15594</v>
      </c>
      <c r="G366" s="5">
        <v>0.18854088593610852</v>
      </c>
      <c r="H366" s="5">
        <v>3.260088593610852E-2</v>
      </c>
    </row>
    <row r="367" spans="2:8" x14ac:dyDescent="0.2">
      <c r="B367" s="2" t="s">
        <v>45</v>
      </c>
      <c r="C367" s="4">
        <v>50000000</v>
      </c>
      <c r="D367" s="4">
        <v>38047076.365000002</v>
      </c>
      <c r="E367" s="5">
        <v>0.76094152730000009</v>
      </c>
      <c r="F367" s="5">
        <v>0.2424</v>
      </c>
      <c r="G367" s="5">
        <v>0.34056074797167923</v>
      </c>
      <c r="H367" s="5">
        <v>9.816074797167923E-2</v>
      </c>
    </row>
    <row r="368" spans="2:8" x14ac:dyDescent="0.2">
      <c r="B368" s="2" t="s">
        <v>46</v>
      </c>
      <c r="C368" s="4">
        <v>40000000</v>
      </c>
      <c r="D368" s="4">
        <v>24747363.634</v>
      </c>
      <c r="E368" s="5">
        <v>0.61868409084999998</v>
      </c>
      <c r="F368" s="5">
        <v>0.20412</v>
      </c>
      <c r="G368" s="5">
        <v>0.30023634613716849</v>
      </c>
      <c r="H368" s="5">
        <v>9.611634613716849E-2</v>
      </c>
    </row>
    <row r="369" spans="2:8" x14ac:dyDescent="0.2">
      <c r="B369" s="2" t="s">
        <v>47</v>
      </c>
      <c r="C369" s="4">
        <v>50000000</v>
      </c>
      <c r="D369" s="4">
        <v>28997659.088</v>
      </c>
      <c r="E369" s="5">
        <v>0.57995318175999999</v>
      </c>
      <c r="F369" s="5">
        <v>0.28688999999999998</v>
      </c>
      <c r="G369" s="5">
        <v>0.29723283979039516</v>
      </c>
      <c r="H369" s="5">
        <v>1.0342839790395186E-2</v>
      </c>
    </row>
    <row r="370" spans="2:8" x14ac:dyDescent="0.2">
      <c r="B370" s="2" t="s">
        <v>48</v>
      </c>
      <c r="C370" s="4">
        <v>31600000</v>
      </c>
      <c r="D370" s="4">
        <v>19407168.171</v>
      </c>
      <c r="E370" s="5">
        <v>0.61415089148734181</v>
      </c>
      <c r="F370" s="5">
        <v>0.17902999999999999</v>
      </c>
      <c r="G370" s="5">
        <v>0.13245029456904786</v>
      </c>
      <c r="H370" s="5">
        <v>-4.6579705430952134E-2</v>
      </c>
    </row>
    <row r="371" spans="2:8" x14ac:dyDescent="0.2">
      <c r="B371" s="2" t="s">
        <v>49</v>
      </c>
      <c r="C371" s="4">
        <v>65200000</v>
      </c>
      <c r="D371" s="4">
        <v>52635299.994000003</v>
      </c>
      <c r="E371" s="5">
        <v>0.80728987720858902</v>
      </c>
      <c r="F371" s="5">
        <v>0.23652999999999999</v>
      </c>
      <c r="G371" s="5">
        <v>0.31006725535639396</v>
      </c>
      <c r="H371" s="5">
        <v>7.3537255356393966E-2</v>
      </c>
    </row>
    <row r="372" spans="2:8" x14ac:dyDescent="0.2">
      <c r="B372" s="2" t="s">
        <v>50</v>
      </c>
      <c r="C372" s="4">
        <v>110000000</v>
      </c>
      <c r="D372" s="4">
        <v>116778718.17</v>
      </c>
      <c r="E372" s="5">
        <v>1.0616247106363637</v>
      </c>
      <c r="F372" s="5">
        <v>0.19791</v>
      </c>
      <c r="G372" s="5">
        <v>0.21985850155183287</v>
      </c>
      <c r="H372" s="5">
        <v>2.1948501551832866E-2</v>
      </c>
    </row>
    <row r="373" spans="2:8" x14ac:dyDescent="0.2">
      <c r="B373" s="2" t="s">
        <v>51</v>
      </c>
      <c r="C373" s="4">
        <v>30000000</v>
      </c>
      <c r="D373" s="4">
        <v>17321999.993999999</v>
      </c>
      <c r="E373" s="5">
        <v>0.57739999980000001</v>
      </c>
      <c r="F373" s="5">
        <v>0.17613000000000001</v>
      </c>
      <c r="G373" s="5">
        <v>0.25815934623882675</v>
      </c>
      <c r="H373" s="5">
        <v>8.2029346238826739E-2</v>
      </c>
    </row>
    <row r="374" spans="2:8" x14ac:dyDescent="0.2">
      <c r="B374" s="2" t="s">
        <v>52</v>
      </c>
      <c r="C374" s="4">
        <v>20000000</v>
      </c>
      <c r="D374" s="4">
        <v>16744250.003</v>
      </c>
      <c r="E374" s="5">
        <v>0.83721250015000004</v>
      </c>
      <c r="F374" s="5">
        <v>0.18364999999999998</v>
      </c>
      <c r="G374" s="5">
        <v>0.24070506426253099</v>
      </c>
      <c r="H374" s="5">
        <v>5.7055064262531013E-2</v>
      </c>
    </row>
    <row r="375" spans="2:8" x14ac:dyDescent="0.2">
      <c r="B375" s="2" t="s">
        <v>53</v>
      </c>
      <c r="C375" s="4">
        <v>30000000</v>
      </c>
      <c r="D375" s="4">
        <v>14926363.635</v>
      </c>
      <c r="E375" s="5">
        <v>0.49754545449999998</v>
      </c>
      <c r="F375" s="5">
        <v>0.17405000000000004</v>
      </c>
      <c r="G375" s="5">
        <v>0.2540612454401055</v>
      </c>
      <c r="H375" s="5">
        <v>8.0011245440105461E-2</v>
      </c>
    </row>
    <row r="376" spans="2:8" x14ac:dyDescent="0.2">
      <c r="B376" s="2" t="s">
        <v>54</v>
      </c>
      <c r="C376" s="4">
        <v>91800000</v>
      </c>
      <c r="D376" s="4">
        <v>61853318.18</v>
      </c>
      <c r="E376" s="5">
        <v>0.67378342244008715</v>
      </c>
      <c r="F376" s="5">
        <v>0.14926</v>
      </c>
      <c r="G376" s="5">
        <v>0.2449590228273183</v>
      </c>
      <c r="H376" s="5">
        <v>9.5699022827318292E-2</v>
      </c>
    </row>
    <row r="377" spans="2:8" x14ac:dyDescent="0.2">
      <c r="B377" s="2" t="s">
        <v>55</v>
      </c>
      <c r="C377" s="4">
        <v>80000000</v>
      </c>
      <c r="D377" s="4">
        <v>32642727.272</v>
      </c>
      <c r="E377" s="5">
        <v>0.40803409089999998</v>
      </c>
      <c r="F377" s="5">
        <v>0.17524000000000001</v>
      </c>
      <c r="G377" s="5">
        <v>0.22718506116862305</v>
      </c>
      <c r="H377" s="5">
        <v>5.1945061168623047E-2</v>
      </c>
    </row>
    <row r="378" spans="2:8" x14ac:dyDescent="0.2">
      <c r="B378" s="2" t="s">
        <v>56</v>
      </c>
      <c r="C378" s="4">
        <v>50000000</v>
      </c>
      <c r="D378" s="4">
        <v>34160272.726999998</v>
      </c>
      <c r="E378" s="5">
        <v>0.68320545453999992</v>
      </c>
      <c r="F378" s="5">
        <v>0.17534</v>
      </c>
      <c r="G378" s="5">
        <v>0.17706067938442899</v>
      </c>
      <c r="H378" s="5">
        <v>1.7206793844289914E-3</v>
      </c>
    </row>
    <row r="379" spans="2:8" x14ac:dyDescent="0.2">
      <c r="B379" s="2" t="s">
        <v>57</v>
      </c>
      <c r="C379" s="4">
        <v>20000000</v>
      </c>
      <c r="D379" s="4">
        <v>15477113.629000001</v>
      </c>
      <c r="E379" s="5">
        <v>0.77385568145000005</v>
      </c>
      <c r="F379" s="5">
        <v>0.25268999999999997</v>
      </c>
      <c r="G379" s="5">
        <v>0.29967133214745745</v>
      </c>
      <c r="H379" s="5">
        <v>4.6981332147457477E-2</v>
      </c>
    </row>
    <row r="380" spans="2:8" x14ac:dyDescent="0.2">
      <c r="B380" s="2" t="s">
        <v>58</v>
      </c>
      <c r="C380" s="4">
        <v>80000000</v>
      </c>
      <c r="D380" s="4">
        <v>35376481.810999997</v>
      </c>
      <c r="E380" s="5">
        <v>0.44220602263749997</v>
      </c>
      <c r="F380" s="5">
        <v>0.26056000000000001</v>
      </c>
      <c r="G380" s="5">
        <v>0.32024269743740685</v>
      </c>
      <c r="H380" s="5">
        <v>5.968269743740684E-2</v>
      </c>
    </row>
    <row r="381" spans="2:8" x14ac:dyDescent="0.2">
      <c r="B381" s="2" t="s">
        <v>59</v>
      </c>
      <c r="C381" s="4">
        <v>20000000</v>
      </c>
      <c r="D381" s="4">
        <v>18051318.173999999</v>
      </c>
      <c r="E381" s="5">
        <v>0.90256590869999997</v>
      </c>
      <c r="F381" s="5">
        <v>0.22903000000000001</v>
      </c>
      <c r="G381" s="5">
        <v>0.30599616774557226</v>
      </c>
      <c r="H381" s="5">
        <v>7.6966167745572245E-2</v>
      </c>
    </row>
    <row r="382" spans="2:8" x14ac:dyDescent="0.2">
      <c r="B382" s="2" t="s">
        <v>60</v>
      </c>
      <c r="C382" s="4">
        <v>70000000</v>
      </c>
      <c r="D382" s="4">
        <v>50117727.270999998</v>
      </c>
      <c r="E382" s="5">
        <v>0.71596753244285716</v>
      </c>
      <c r="F382" s="5">
        <v>0.30947999999999998</v>
      </c>
      <c r="G382" s="5">
        <v>0.34898835648360826</v>
      </c>
      <c r="H382" s="5">
        <v>3.9508356483608287E-2</v>
      </c>
    </row>
    <row r="383" spans="2:8" x14ac:dyDescent="0.2">
      <c r="B383" s="2" t="s">
        <v>61</v>
      </c>
      <c r="C383" s="4">
        <v>90900000</v>
      </c>
      <c r="D383" s="4">
        <v>61941286.365000002</v>
      </c>
      <c r="E383" s="5">
        <v>0.68142229224422446</v>
      </c>
      <c r="F383" s="5">
        <v>0.18067</v>
      </c>
      <c r="G383" s="5">
        <v>0.22405780375982026</v>
      </c>
      <c r="H383" s="5">
        <v>4.3387803759820265E-2</v>
      </c>
    </row>
    <row r="384" spans="2:8" x14ac:dyDescent="0.2">
      <c r="B384" s="2" t="s">
        <v>62</v>
      </c>
      <c r="C384" s="4">
        <v>90000000</v>
      </c>
      <c r="D384" s="4">
        <v>64351001.822999999</v>
      </c>
      <c r="E384" s="5">
        <v>0.71501113136666661</v>
      </c>
      <c r="F384" s="5">
        <v>0.18164000000000002</v>
      </c>
      <c r="G384" s="5">
        <v>0.25147184852709081</v>
      </c>
      <c r="H384" s="5">
        <v>6.983184852709079E-2</v>
      </c>
    </row>
    <row r="385" spans="2:8" x14ac:dyDescent="0.2">
      <c r="B385" s="2" t="s">
        <v>63</v>
      </c>
      <c r="C385" s="4">
        <v>20000000</v>
      </c>
      <c r="D385" s="4">
        <v>18754981.809999999</v>
      </c>
      <c r="E385" s="5">
        <v>0.93774909049999988</v>
      </c>
      <c r="F385" s="5">
        <v>0.19868</v>
      </c>
      <c r="G385" s="5">
        <v>0.26870358185647319</v>
      </c>
      <c r="H385" s="5">
        <v>7.0023581856473199E-2</v>
      </c>
    </row>
    <row r="386" spans="2:8" x14ac:dyDescent="0.2">
      <c r="B386" s="2" t="s">
        <v>64</v>
      </c>
      <c r="C386" s="4">
        <v>10000000</v>
      </c>
      <c r="D386" s="4">
        <v>13036017.271</v>
      </c>
      <c r="E386" s="5">
        <v>1.3036017271</v>
      </c>
      <c r="F386" s="5">
        <v>0.17521999999999999</v>
      </c>
      <c r="G386" s="5">
        <v>-9.254392387802169E-3</v>
      </c>
      <c r="H386" s="5">
        <v>-0.18447439238780217</v>
      </c>
    </row>
    <row r="387" spans="2:8" x14ac:dyDescent="0.2">
      <c r="B387" s="2" t="s">
        <v>65</v>
      </c>
      <c r="C387" s="4">
        <v>20900000</v>
      </c>
      <c r="D387" s="4">
        <v>12175590.905999999</v>
      </c>
      <c r="E387" s="5">
        <v>0.58256415818181817</v>
      </c>
      <c r="F387" s="5">
        <v>0.23783000000000001</v>
      </c>
      <c r="G387" s="5">
        <v>0.31252394281125662</v>
      </c>
      <c r="H387" s="5">
        <v>7.4693942811256603E-2</v>
      </c>
    </row>
    <row r="388" spans="2:8" x14ac:dyDescent="0.2">
      <c r="B388" s="2" t="s">
        <v>66</v>
      </c>
      <c r="C388" s="4">
        <v>20000000</v>
      </c>
      <c r="D388" s="4">
        <v>13647068.173</v>
      </c>
      <c r="E388" s="5">
        <v>0.68235340865000005</v>
      </c>
      <c r="F388" s="5">
        <v>0.22760000000000005</v>
      </c>
      <c r="G388" s="5">
        <v>0.28391788433106702</v>
      </c>
      <c r="H388" s="5">
        <v>5.6317884331066964E-2</v>
      </c>
    </row>
    <row r="389" spans="2:8" x14ac:dyDescent="0.2">
      <c r="B389" s="2" t="s">
        <v>67</v>
      </c>
      <c r="C389" s="4">
        <v>20000000</v>
      </c>
      <c r="D389" s="4">
        <v>13436499.993000001</v>
      </c>
      <c r="E389" s="5">
        <v>0.67182499965000009</v>
      </c>
      <c r="F389" s="5">
        <v>0.17043</v>
      </c>
      <c r="G389" s="5">
        <v>0.18897744534088803</v>
      </c>
      <c r="H389" s="5">
        <v>1.8547445340888036E-2</v>
      </c>
    </row>
    <row r="390" spans="2:8" x14ac:dyDescent="0.2">
      <c r="B390" s="2" t="s">
        <v>68</v>
      </c>
      <c r="C390" s="4">
        <v>130000000</v>
      </c>
      <c r="D390" s="4">
        <v>86848518.179000005</v>
      </c>
      <c r="E390" s="5">
        <v>0.66806552445384615</v>
      </c>
      <c r="F390" s="5">
        <v>0.15709999999999999</v>
      </c>
      <c r="G390" s="5">
        <v>0.26041484798146747</v>
      </c>
      <c r="H390" s="5">
        <v>0.10331484798146748</v>
      </c>
    </row>
    <row r="391" spans="2:8" x14ac:dyDescent="0.2">
      <c r="B391" s="2" t="s">
        <v>69</v>
      </c>
      <c r="C391" s="4">
        <v>40000000</v>
      </c>
      <c r="D391" s="4">
        <v>32809318.186999999</v>
      </c>
      <c r="E391" s="5">
        <v>0.82023295467500001</v>
      </c>
      <c r="F391" s="5">
        <v>0.16533999999999999</v>
      </c>
      <c r="G391" s="5">
        <v>0.216158124852776</v>
      </c>
      <c r="H391" s="5">
        <v>5.0818124852776009E-2</v>
      </c>
    </row>
    <row r="392" spans="2:8" x14ac:dyDescent="0.2">
      <c r="B392" s="2" t="s">
        <v>70</v>
      </c>
      <c r="C392" s="4">
        <v>50000000</v>
      </c>
      <c r="D392" s="4">
        <v>39048250.006999999</v>
      </c>
      <c r="E392" s="5">
        <v>0.78096500014000003</v>
      </c>
      <c r="F392" s="5">
        <v>0.16023999999999999</v>
      </c>
      <c r="G392" s="5">
        <v>0.19091604964789941</v>
      </c>
      <c r="H392" s="5">
        <v>3.0676049647899412E-2</v>
      </c>
    </row>
    <row r="393" spans="2:8" x14ac:dyDescent="0.2">
      <c r="B393" s="2" t="s">
        <v>71</v>
      </c>
      <c r="C393" s="4">
        <v>120000000</v>
      </c>
      <c r="D393" s="4">
        <v>74727045.452999994</v>
      </c>
      <c r="E393" s="5">
        <v>0.622725378775</v>
      </c>
      <c r="F393" s="5">
        <v>0.16774</v>
      </c>
      <c r="G393" s="5">
        <v>0.20549675395179848</v>
      </c>
      <c r="H393" s="5">
        <v>3.7756753951798477E-2</v>
      </c>
    </row>
    <row r="394" spans="2:8" x14ac:dyDescent="0.2">
      <c r="B394" s="2" t="s">
        <v>72</v>
      </c>
      <c r="C394" s="4">
        <v>190000000</v>
      </c>
      <c r="D394" s="4">
        <v>154332999.99700001</v>
      </c>
      <c r="E394" s="5">
        <v>0.81227894735263162</v>
      </c>
      <c r="F394" s="5">
        <v>0.26229999999999998</v>
      </c>
      <c r="G394" s="5">
        <v>0.32300357044811551</v>
      </c>
      <c r="H394" s="5">
        <v>6.0703570448115529E-2</v>
      </c>
    </row>
    <row r="395" spans="2:8" x14ac:dyDescent="0.2">
      <c r="B395" s="2" t="s">
        <v>73</v>
      </c>
      <c r="C395" s="4">
        <v>70000000</v>
      </c>
      <c r="D395" s="4">
        <v>44285022.722999997</v>
      </c>
      <c r="E395" s="5">
        <v>0.63264318175714285</v>
      </c>
      <c r="F395" s="5">
        <v>0.16553000000000001</v>
      </c>
      <c r="G395" s="5">
        <v>0.21306009126421013</v>
      </c>
      <c r="H395" s="5">
        <v>4.7530091264210123E-2</v>
      </c>
    </row>
    <row r="396" spans="2:8" x14ac:dyDescent="0.2">
      <c r="B396" s="2" t="s">
        <v>74</v>
      </c>
      <c r="C396" s="4">
        <v>50000000</v>
      </c>
      <c r="D396" s="4">
        <v>29093045.456999999</v>
      </c>
      <c r="E396" s="5">
        <v>0.58186090913999999</v>
      </c>
      <c r="F396" s="5">
        <v>0.16453999999999999</v>
      </c>
      <c r="G396" s="5">
        <v>0.23704374322698121</v>
      </c>
      <c r="H396" s="5">
        <v>7.2503743226981221E-2</v>
      </c>
    </row>
    <row r="397" spans="2:8" x14ac:dyDescent="0.2">
      <c r="B397" s="2" t="s">
        <v>75</v>
      </c>
      <c r="C397" s="4">
        <v>21000000</v>
      </c>
      <c r="D397" s="4">
        <v>10282999.997</v>
      </c>
      <c r="E397" s="5">
        <v>0.48966666652380952</v>
      </c>
      <c r="F397" s="5">
        <v>0.18878</v>
      </c>
      <c r="G397" s="5">
        <v>0.22983511015165861</v>
      </c>
      <c r="H397" s="5">
        <v>4.1055110151658608E-2</v>
      </c>
    </row>
    <row r="398" spans="2:8" x14ac:dyDescent="0.2">
      <c r="B398" s="2" t="s">
        <v>76</v>
      </c>
      <c r="C398" s="4">
        <v>10000000</v>
      </c>
      <c r="D398" s="4">
        <v>6219227.2769999998</v>
      </c>
      <c r="E398" s="5">
        <v>0.62192272770000001</v>
      </c>
      <c r="F398" s="5">
        <v>0.20222000000000001</v>
      </c>
      <c r="G398" s="5">
        <v>0.22754881498439891</v>
      </c>
      <c r="H398" s="5">
        <v>2.5328814984398901E-2</v>
      </c>
    </row>
    <row r="399" spans="2:8" x14ac:dyDescent="0.2">
      <c r="B399" s="2" t="s">
        <v>77</v>
      </c>
      <c r="C399" s="4">
        <v>40000000</v>
      </c>
      <c r="D399" s="4">
        <v>19067045.456999999</v>
      </c>
      <c r="E399" s="5">
        <v>0.47667613642499995</v>
      </c>
      <c r="F399" s="5">
        <v>0.19328000000000001</v>
      </c>
      <c r="G399" s="5">
        <v>0.25723718381336003</v>
      </c>
      <c r="H399" s="5">
        <v>6.3957183813360019E-2</v>
      </c>
    </row>
    <row r="400" spans="2:8" x14ac:dyDescent="0.2">
      <c r="B400" s="2" t="s">
        <v>78</v>
      </c>
      <c r="C400" s="4">
        <v>31100000</v>
      </c>
      <c r="D400" s="4">
        <v>17899545.454</v>
      </c>
      <c r="E400" s="5">
        <v>0.57554808533762059</v>
      </c>
      <c r="F400" s="5">
        <v>0.18829000000000001</v>
      </c>
      <c r="G400" s="5">
        <v>0.19632577726797509</v>
      </c>
      <c r="H400" s="5">
        <v>8.0357772679750805E-3</v>
      </c>
    </row>
    <row r="401" spans="1:8" x14ac:dyDescent="0.2">
      <c r="B401" s="2" t="s">
        <v>79</v>
      </c>
      <c r="C401" s="4">
        <v>21100000</v>
      </c>
      <c r="D401" s="4">
        <v>8490227.2709999997</v>
      </c>
      <c r="E401" s="5">
        <v>0.40238043938388623</v>
      </c>
      <c r="F401" s="5">
        <v>0.17377999999999999</v>
      </c>
      <c r="G401" s="5">
        <v>0.24582847718682702</v>
      </c>
      <c r="H401" s="5">
        <v>7.2048477186827026E-2</v>
      </c>
    </row>
    <row r="402" spans="1:8" x14ac:dyDescent="0.2">
      <c r="B402" s="2" t="s">
        <v>80</v>
      </c>
      <c r="C402" s="4">
        <v>20000000</v>
      </c>
      <c r="D402" s="4">
        <v>14303500.002</v>
      </c>
      <c r="E402" s="5">
        <v>0.71517500010000001</v>
      </c>
      <c r="F402" s="5">
        <v>0.16761999999999999</v>
      </c>
      <c r="G402" s="5">
        <v>0.216089810295929</v>
      </c>
      <c r="H402" s="5">
        <v>4.8469810295929006E-2</v>
      </c>
    </row>
    <row r="403" spans="1:8" x14ac:dyDescent="0.2">
      <c r="B403" s="2" t="s">
        <v>81</v>
      </c>
      <c r="C403" s="4">
        <v>100000000</v>
      </c>
      <c r="D403" s="4">
        <v>71365045.444000006</v>
      </c>
      <c r="E403" s="5">
        <v>0.71365045444000008</v>
      </c>
      <c r="F403" s="5">
        <v>0.16142999999999999</v>
      </c>
      <c r="G403" s="5">
        <v>0.22373756206081732</v>
      </c>
      <c r="H403" s="5">
        <v>6.2307562060817334E-2</v>
      </c>
    </row>
    <row r="404" spans="1:8" x14ac:dyDescent="0.2">
      <c r="B404" s="2" t="s">
        <v>82</v>
      </c>
      <c r="C404" s="4">
        <v>30000000</v>
      </c>
      <c r="D404" s="4">
        <v>20849181.822000001</v>
      </c>
      <c r="E404" s="5">
        <v>0.69497272740000005</v>
      </c>
      <c r="F404" s="5">
        <v>0.17549000000000001</v>
      </c>
      <c r="G404" s="5">
        <v>0.23727624490184657</v>
      </c>
      <c r="H404" s="5">
        <v>6.178624490184656E-2</v>
      </c>
    </row>
    <row r="405" spans="1:8" x14ac:dyDescent="0.2">
      <c r="B405" s="2" t="s">
        <v>83</v>
      </c>
      <c r="C405" s="4">
        <v>80000000</v>
      </c>
      <c r="D405" s="4">
        <v>57336863.636</v>
      </c>
      <c r="E405" s="5">
        <v>0.71671079545000005</v>
      </c>
      <c r="F405" s="5">
        <v>0.16281000000000001</v>
      </c>
      <c r="G405" s="5">
        <v>0.22180632859058186</v>
      </c>
      <c r="H405" s="5">
        <v>5.8996328590581848E-2</v>
      </c>
    </row>
    <row r="406" spans="1:8" x14ac:dyDescent="0.2">
      <c r="B406" s="2" t="s">
        <v>84</v>
      </c>
      <c r="C406" s="4">
        <v>30000000</v>
      </c>
      <c r="D406" s="4">
        <v>12756272.726</v>
      </c>
      <c r="E406" s="5">
        <v>0.42520909086666664</v>
      </c>
      <c r="F406" s="5">
        <v>0.18232000000000001</v>
      </c>
      <c r="G406" s="5">
        <v>0.24972254313026829</v>
      </c>
      <c r="H406" s="5">
        <v>6.7402543130268278E-2</v>
      </c>
    </row>
    <row r="407" spans="1:8" x14ac:dyDescent="0.2">
      <c r="B407" s="2" t="s">
        <v>85</v>
      </c>
      <c r="C407" s="4">
        <v>80000000</v>
      </c>
      <c r="D407" s="4">
        <v>37387454.553999998</v>
      </c>
      <c r="E407" s="5">
        <v>0.46734318192499996</v>
      </c>
      <c r="F407" s="5">
        <v>0.15229999999999999</v>
      </c>
      <c r="G407" s="5">
        <v>0.24544226461702864</v>
      </c>
      <c r="H407" s="5">
        <v>9.3142264617028653E-2</v>
      </c>
    </row>
    <row r="408" spans="1:8" x14ac:dyDescent="0.2">
      <c r="B408" s="2" t="s">
        <v>86</v>
      </c>
      <c r="C408" s="4">
        <v>30000000</v>
      </c>
      <c r="D408" s="4">
        <v>16320522.734999999</v>
      </c>
      <c r="E408" s="5">
        <v>0.54401742450000001</v>
      </c>
      <c r="F408" s="5">
        <v>0.18825</v>
      </c>
      <c r="G408" s="5">
        <v>0.28319874185696542</v>
      </c>
      <c r="H408" s="5">
        <v>9.4948741856965418E-2</v>
      </c>
    </row>
    <row r="409" spans="1:8" x14ac:dyDescent="0.2">
      <c r="B409" s="2" t="s">
        <v>87</v>
      </c>
      <c r="C409" s="4">
        <v>100000000</v>
      </c>
      <c r="D409" s="4">
        <v>68331909.099999994</v>
      </c>
      <c r="E409" s="5">
        <v>0.68331909099999999</v>
      </c>
      <c r="F409" s="5">
        <v>0.17194000000000001</v>
      </c>
      <c r="G409" s="5">
        <v>0.21886197542225555</v>
      </c>
      <c r="H409" s="5">
        <v>4.6921975422255541E-2</v>
      </c>
    </row>
    <row r="410" spans="1:8" x14ac:dyDescent="0.2">
      <c r="B410" s="2" t="s">
        <v>88</v>
      </c>
      <c r="C410" s="4">
        <v>30000000</v>
      </c>
      <c r="D410" s="4">
        <v>24817500</v>
      </c>
      <c r="E410" s="5">
        <v>0.82725000000000004</v>
      </c>
      <c r="F410" s="5">
        <v>0.23014999999999999</v>
      </c>
      <c r="G410" s="5">
        <v>0.25392983580134987</v>
      </c>
      <c r="H410" s="5">
        <v>2.3779835801349875E-2</v>
      </c>
    </row>
    <row r="411" spans="1:8" x14ac:dyDescent="0.2">
      <c r="B411" s="2" t="s">
        <v>89</v>
      </c>
      <c r="C411" s="4">
        <v>20900000</v>
      </c>
      <c r="D411" s="4">
        <v>14698840.911</v>
      </c>
      <c r="E411" s="5">
        <v>0.70329382349282299</v>
      </c>
      <c r="F411" s="5">
        <v>0.18068999999999999</v>
      </c>
      <c r="G411" s="5">
        <v>0.25192477307709532</v>
      </c>
      <c r="H411" s="5">
        <v>7.1234773077095331E-2</v>
      </c>
    </row>
    <row r="412" spans="1:8" x14ac:dyDescent="0.2">
      <c r="B412" s="2" t="s">
        <v>90</v>
      </c>
      <c r="C412" s="4">
        <v>40000000</v>
      </c>
      <c r="D412" s="4">
        <v>33435754.535999998</v>
      </c>
      <c r="E412" s="5">
        <v>0.83589386339999994</v>
      </c>
      <c r="F412" s="5">
        <v>0.18551999999999999</v>
      </c>
      <c r="G412" s="5">
        <v>0.20618421542057225</v>
      </c>
      <c r="H412" s="5">
        <v>2.0664215420572257E-2</v>
      </c>
    </row>
    <row r="413" spans="1:8" x14ac:dyDescent="0.2">
      <c r="B413" s="2" t="s">
        <v>91</v>
      </c>
      <c r="C413" s="4">
        <v>70000000</v>
      </c>
      <c r="D413" s="4">
        <v>38984795.464000002</v>
      </c>
      <c r="E413" s="5">
        <v>0.55692564948571432</v>
      </c>
      <c r="F413" s="5">
        <v>0.16890999999999998</v>
      </c>
      <c r="G413" s="5">
        <v>0.2227271499222864</v>
      </c>
      <c r="H413" s="5">
        <v>5.3817149922286422E-2</v>
      </c>
    </row>
    <row r="414" spans="1:8" x14ac:dyDescent="0.2">
      <c r="B414" s="2" t="s">
        <v>92</v>
      </c>
      <c r="C414" s="4">
        <v>17100000</v>
      </c>
      <c r="D414" s="4">
        <v>10098636.370999999</v>
      </c>
      <c r="E414" s="5">
        <v>0.59056353046783627</v>
      </c>
      <c r="F414" s="5">
        <v>0.18057000000000001</v>
      </c>
      <c r="G414" s="5">
        <v>0.21344069652708564</v>
      </c>
      <c r="H414" s="5">
        <v>3.287069652708563E-2</v>
      </c>
    </row>
    <row r="415" spans="1:8" x14ac:dyDescent="0.2">
      <c r="B415" s="2" t="s">
        <v>93</v>
      </c>
      <c r="C415" s="4">
        <v>60000000</v>
      </c>
      <c r="D415" s="4">
        <v>57284350</v>
      </c>
      <c r="E415" s="5">
        <v>0.95473916666666669</v>
      </c>
      <c r="F415" s="5">
        <v>0.23832999999999999</v>
      </c>
      <c r="G415" s="5">
        <v>0.3049571247644427</v>
      </c>
      <c r="H415" s="5">
        <v>6.6627124764442713E-2</v>
      </c>
    </row>
    <row r="416" spans="1:8" x14ac:dyDescent="0.2">
      <c r="A416" s="2" t="s">
        <v>102</v>
      </c>
      <c r="C416" s="4">
        <v>4481600000</v>
      </c>
      <c r="D416" s="4">
        <v>3087588491.7609997</v>
      </c>
      <c r="E416" s="5">
        <v>0.68894780697987323</v>
      </c>
      <c r="F416" s="5">
        <v>0.19231158313995</v>
      </c>
      <c r="G416" s="5">
        <v>0.24130328586503616</v>
      </c>
      <c r="H416" s="5">
        <v>4.8991702725086156E-2</v>
      </c>
    </row>
    <row r="417" spans="1:8" x14ac:dyDescent="0.2">
      <c r="A417" s="2" t="s">
        <v>103</v>
      </c>
      <c r="B417" s="2" t="s">
        <v>13</v>
      </c>
      <c r="C417" s="4">
        <v>400000000</v>
      </c>
      <c r="D417" s="4">
        <v>472163160.88800001</v>
      </c>
      <c r="E417" s="5">
        <v>1.18040790222</v>
      </c>
      <c r="F417" s="5">
        <v>0.12919</v>
      </c>
      <c r="G417" s="5">
        <v>8.5916822675673937E-2</v>
      </c>
      <c r="H417" s="5">
        <v>-4.3273177324326062E-2</v>
      </c>
    </row>
    <row r="418" spans="1:8" x14ac:dyDescent="0.2">
      <c r="B418" s="2" t="s">
        <v>14</v>
      </c>
      <c r="C418" s="4">
        <v>1150000000</v>
      </c>
      <c r="D418" s="4">
        <v>915476848.18299997</v>
      </c>
      <c r="E418" s="5">
        <v>0.79606682450695654</v>
      </c>
      <c r="F418" s="5">
        <v>0.11705</v>
      </c>
      <c r="G418" s="5">
        <v>0.12378304797976464</v>
      </c>
      <c r="H418" s="5">
        <v>6.7330479797646364E-3</v>
      </c>
    </row>
    <row r="419" spans="1:8" x14ac:dyDescent="0.2">
      <c r="B419" s="2" t="s">
        <v>15</v>
      </c>
      <c r="C419" s="4">
        <v>960000000</v>
      </c>
      <c r="D419" s="4">
        <v>490310880.014</v>
      </c>
      <c r="E419" s="5">
        <v>0.51074050001458338</v>
      </c>
      <c r="F419" s="5">
        <v>0.10506</v>
      </c>
      <c r="G419" s="5">
        <v>0.13741047774031906</v>
      </c>
      <c r="H419" s="5">
        <v>3.2350477740319059E-2</v>
      </c>
    </row>
    <row r="420" spans="1:8" x14ac:dyDescent="0.2">
      <c r="B420" s="2" t="s">
        <v>16</v>
      </c>
      <c r="C420" s="4">
        <v>540000000</v>
      </c>
      <c r="D420" s="4">
        <v>489674277.26800001</v>
      </c>
      <c r="E420" s="5">
        <v>0.906804217162963</v>
      </c>
      <c r="F420" s="5">
        <v>0.10689</v>
      </c>
      <c r="G420" s="5">
        <v>0.16903909186289057</v>
      </c>
      <c r="H420" s="5">
        <v>6.2149091862890568E-2</v>
      </c>
    </row>
    <row r="421" spans="1:8" x14ac:dyDescent="0.2">
      <c r="B421" s="2" t="s">
        <v>17</v>
      </c>
      <c r="C421" s="4">
        <v>310000000</v>
      </c>
      <c r="D421" s="4">
        <v>219404634.53600001</v>
      </c>
      <c r="E421" s="5">
        <v>0.70775688560000005</v>
      </c>
      <c r="F421" s="5">
        <v>0.11778</v>
      </c>
      <c r="G421" s="5">
        <v>0.14142845734149054</v>
      </c>
      <c r="H421" s="5">
        <v>2.3648457341490542E-2</v>
      </c>
    </row>
    <row r="422" spans="1:8" x14ac:dyDescent="0.2">
      <c r="B422" s="2" t="s">
        <v>18</v>
      </c>
      <c r="C422" s="4">
        <v>450000000</v>
      </c>
      <c r="D422" s="4">
        <v>297666331.84299999</v>
      </c>
      <c r="E422" s="5">
        <v>0.66148073742888891</v>
      </c>
      <c r="F422" s="5">
        <v>0.1163</v>
      </c>
      <c r="G422" s="5">
        <v>0.15045823152287827</v>
      </c>
      <c r="H422" s="5">
        <v>3.4158231522878266E-2</v>
      </c>
    </row>
    <row r="423" spans="1:8" x14ac:dyDescent="0.2">
      <c r="B423" s="2" t="s">
        <v>19</v>
      </c>
      <c r="C423" s="4">
        <v>490000000</v>
      </c>
      <c r="D423" s="4">
        <v>447054034.57200003</v>
      </c>
      <c r="E423" s="5">
        <v>0.91235517259591847</v>
      </c>
      <c r="F423" s="5">
        <v>0.12119000000000001</v>
      </c>
      <c r="G423" s="5">
        <v>0.16319240295380924</v>
      </c>
      <c r="H423" s="5">
        <v>4.2002402953809234E-2</v>
      </c>
    </row>
    <row r="424" spans="1:8" x14ac:dyDescent="0.2">
      <c r="B424" s="2" t="s">
        <v>20</v>
      </c>
      <c r="C424" s="4">
        <v>419000000</v>
      </c>
      <c r="D424" s="4">
        <v>363608928.17799997</v>
      </c>
      <c r="E424" s="5">
        <v>0.86780173789498805</v>
      </c>
      <c r="F424" s="5">
        <v>0.13585</v>
      </c>
      <c r="G424" s="5">
        <v>0.22617310155195419</v>
      </c>
      <c r="H424" s="5">
        <v>9.0323101551954194E-2</v>
      </c>
    </row>
    <row r="425" spans="1:8" x14ac:dyDescent="0.2">
      <c r="B425" s="2" t="s">
        <v>21</v>
      </c>
      <c r="C425" s="4">
        <v>398500000</v>
      </c>
      <c r="D425" s="4">
        <v>355390269.99299997</v>
      </c>
      <c r="E425" s="5">
        <v>0.89181999998243411</v>
      </c>
      <c r="F425" s="5">
        <v>0.11705</v>
      </c>
      <c r="G425" s="5">
        <v>0.16108582323913259</v>
      </c>
      <c r="H425" s="5">
        <v>4.403582323913259E-2</v>
      </c>
    </row>
    <row r="426" spans="1:8" x14ac:dyDescent="0.2">
      <c r="B426" s="2" t="s">
        <v>22</v>
      </c>
      <c r="C426" s="4">
        <v>730000000</v>
      </c>
      <c r="D426" s="4">
        <v>650615018.18700004</v>
      </c>
      <c r="E426" s="5">
        <v>0.89125344957123298</v>
      </c>
      <c r="F426" s="5">
        <v>0.11622999999999999</v>
      </c>
      <c r="G426" s="5">
        <v>0.22818740349816047</v>
      </c>
      <c r="H426" s="5">
        <v>0.11195740349816048</v>
      </c>
    </row>
    <row r="427" spans="1:8" x14ac:dyDescent="0.2">
      <c r="B427" s="2" t="s">
        <v>23</v>
      </c>
      <c r="C427" s="4">
        <v>620000000</v>
      </c>
      <c r="D427" s="4">
        <v>473929525.45599997</v>
      </c>
      <c r="E427" s="5">
        <v>0.76440246041290316</v>
      </c>
      <c r="F427" s="5">
        <v>0.12136</v>
      </c>
      <c r="G427" s="5">
        <v>0.14773365499571578</v>
      </c>
      <c r="H427" s="5">
        <v>2.6373654995715784E-2</v>
      </c>
    </row>
    <row r="428" spans="1:8" x14ac:dyDescent="0.2">
      <c r="B428" s="2" t="s">
        <v>24</v>
      </c>
      <c r="C428" s="4">
        <v>420000000</v>
      </c>
      <c r="D428" s="4">
        <v>329876001.82099998</v>
      </c>
      <c r="E428" s="5">
        <v>0.7854190519547618</v>
      </c>
      <c r="F428" s="5">
        <v>0.11174000000000001</v>
      </c>
      <c r="G428" s="5">
        <v>0.13151855934200943</v>
      </c>
      <c r="H428" s="5">
        <v>1.9778559342009422E-2</v>
      </c>
    </row>
    <row r="429" spans="1:8" x14ac:dyDescent="0.2">
      <c r="B429" s="2" t="s">
        <v>25</v>
      </c>
      <c r="C429" s="4">
        <v>330000000</v>
      </c>
      <c r="D429" s="4">
        <v>345295800.00700003</v>
      </c>
      <c r="E429" s="5">
        <v>1.0463509091121213</v>
      </c>
      <c r="F429" s="5">
        <v>0.12191000000000002</v>
      </c>
      <c r="G429" s="5">
        <v>0.14065378126816319</v>
      </c>
      <c r="H429" s="5">
        <v>1.8743781268163173E-2</v>
      </c>
    </row>
    <row r="430" spans="1:8" x14ac:dyDescent="0.2">
      <c r="B430" s="2" t="s">
        <v>26</v>
      </c>
      <c r="C430" s="4">
        <v>577800000</v>
      </c>
      <c r="D430" s="4">
        <v>489709655.44999999</v>
      </c>
      <c r="E430" s="5">
        <v>0.84754180590169603</v>
      </c>
      <c r="F430" s="5">
        <v>0.10827000000000001</v>
      </c>
      <c r="G430" s="5">
        <v>0.31275630015761008</v>
      </c>
      <c r="H430" s="5">
        <v>0.20448630015761007</v>
      </c>
    </row>
    <row r="431" spans="1:8" x14ac:dyDescent="0.2">
      <c r="B431" s="2" t="s">
        <v>27</v>
      </c>
      <c r="C431" s="4">
        <v>209200000</v>
      </c>
      <c r="D431" s="4">
        <v>148687725.43900001</v>
      </c>
      <c r="E431" s="5">
        <v>0.71074438546367114</v>
      </c>
      <c r="F431" s="5">
        <v>0.10319</v>
      </c>
      <c r="G431" s="5">
        <v>0.28143897611889807</v>
      </c>
      <c r="H431" s="5">
        <v>0.17824897611889806</v>
      </c>
    </row>
    <row r="432" spans="1:8" x14ac:dyDescent="0.2">
      <c r="B432" s="2" t="s">
        <v>28</v>
      </c>
      <c r="C432" s="4">
        <v>670000000</v>
      </c>
      <c r="D432" s="4">
        <v>546156596.36000001</v>
      </c>
      <c r="E432" s="5">
        <v>0.81515909904477613</v>
      </c>
      <c r="F432" s="5">
        <v>0.11882</v>
      </c>
      <c r="G432" s="5">
        <v>0.13867584801644819</v>
      </c>
      <c r="H432" s="5">
        <v>1.9855848016448199E-2</v>
      </c>
    </row>
    <row r="433" spans="2:8" x14ac:dyDescent="0.2">
      <c r="B433" s="2" t="s">
        <v>29</v>
      </c>
      <c r="C433" s="4">
        <v>140000000</v>
      </c>
      <c r="D433" s="4">
        <v>146684983.64399999</v>
      </c>
      <c r="E433" s="5">
        <v>1.0477498831714285</v>
      </c>
      <c r="F433" s="5">
        <v>0.11296</v>
      </c>
      <c r="G433" s="5">
        <v>0.18102951136734288</v>
      </c>
      <c r="H433" s="5">
        <v>6.8069511367342878E-2</v>
      </c>
    </row>
    <row r="434" spans="2:8" x14ac:dyDescent="0.2">
      <c r="B434" s="2" t="s">
        <v>30</v>
      </c>
      <c r="C434" s="4">
        <v>340000000</v>
      </c>
      <c r="D434" s="4">
        <v>360336925.44199997</v>
      </c>
      <c r="E434" s="5">
        <v>1.0598144865941175</v>
      </c>
      <c r="F434" s="5">
        <v>0.14291000000000001</v>
      </c>
      <c r="G434" s="5">
        <v>0.19052396938722949</v>
      </c>
      <c r="H434" s="5">
        <v>4.7613969387229477E-2</v>
      </c>
    </row>
    <row r="435" spans="2:8" x14ac:dyDescent="0.2">
      <c r="B435" s="2" t="s">
        <v>31</v>
      </c>
      <c r="C435" s="4">
        <v>310000000</v>
      </c>
      <c r="D435" s="4">
        <v>268215662.71700001</v>
      </c>
      <c r="E435" s="5">
        <v>0.86521181521612911</v>
      </c>
      <c r="F435" s="5">
        <v>0.11781999999999999</v>
      </c>
      <c r="G435" s="5">
        <v>0.13720894881455947</v>
      </c>
      <c r="H435" s="5">
        <v>1.9388948814559478E-2</v>
      </c>
    </row>
    <row r="436" spans="2:8" x14ac:dyDescent="0.2">
      <c r="B436" s="2" t="s">
        <v>32</v>
      </c>
      <c r="C436" s="4">
        <v>520000000</v>
      </c>
      <c r="D436" s="4">
        <v>518391740.91600001</v>
      </c>
      <c r="E436" s="5">
        <v>0.99690719406923078</v>
      </c>
      <c r="F436" s="5">
        <v>0.11334</v>
      </c>
      <c r="G436" s="5">
        <v>0.1820524394529125</v>
      </c>
      <c r="H436" s="5">
        <v>6.8712439452912499E-2</v>
      </c>
    </row>
    <row r="437" spans="2:8" x14ac:dyDescent="0.2">
      <c r="B437" s="2" t="s">
        <v>33</v>
      </c>
      <c r="C437" s="4">
        <v>450000000</v>
      </c>
      <c r="D437" s="4">
        <v>368336579.10000002</v>
      </c>
      <c r="E437" s="5">
        <v>0.8185257313333334</v>
      </c>
      <c r="F437" s="5">
        <v>0.12235</v>
      </c>
      <c r="G437" s="5">
        <v>0.35044058758811442</v>
      </c>
      <c r="H437" s="5">
        <v>0.2280905875881144</v>
      </c>
    </row>
    <row r="438" spans="2:8" x14ac:dyDescent="0.2">
      <c r="B438" s="2" t="s">
        <v>34</v>
      </c>
      <c r="C438" s="4">
        <v>150000000</v>
      </c>
      <c r="D438" s="4">
        <v>164167945.449</v>
      </c>
      <c r="E438" s="5">
        <v>1.0944529696600001</v>
      </c>
      <c r="F438" s="5">
        <v>0.10585000000000001</v>
      </c>
      <c r="G438" s="5">
        <v>0.35340359270697935</v>
      </c>
      <c r="H438" s="5">
        <v>0.24755359270697935</v>
      </c>
    </row>
    <row r="439" spans="2:8" x14ac:dyDescent="0.2">
      <c r="B439" s="2" t="s">
        <v>35</v>
      </c>
      <c r="C439" s="4">
        <v>510000000</v>
      </c>
      <c r="D439" s="4">
        <v>321718144.55500001</v>
      </c>
      <c r="E439" s="5">
        <v>0.63081989128431371</v>
      </c>
      <c r="F439" s="5">
        <v>0.10465000000000001</v>
      </c>
      <c r="G439" s="5">
        <v>0.16524120005271176</v>
      </c>
      <c r="H439" s="5">
        <v>6.0591200052711749E-2</v>
      </c>
    </row>
    <row r="440" spans="2:8" x14ac:dyDescent="0.2">
      <c r="B440" s="2" t="s">
        <v>36</v>
      </c>
      <c r="C440" s="4">
        <v>190000000</v>
      </c>
      <c r="D440" s="4">
        <v>180781159.09599999</v>
      </c>
      <c r="E440" s="5">
        <v>0.95147978471578942</v>
      </c>
      <c r="F440" s="5">
        <v>0.1183</v>
      </c>
      <c r="G440" s="5">
        <v>0.18684274597477879</v>
      </c>
      <c r="H440" s="5">
        <v>6.8542745974778788E-2</v>
      </c>
    </row>
    <row r="441" spans="2:8" x14ac:dyDescent="0.2">
      <c r="B441" s="2" t="s">
        <v>37</v>
      </c>
      <c r="C441" s="4">
        <v>250000000</v>
      </c>
      <c r="D441" s="4">
        <v>168784287.27000001</v>
      </c>
      <c r="E441" s="5">
        <v>0.67513714908</v>
      </c>
      <c r="F441" s="5">
        <v>0.10693</v>
      </c>
      <c r="G441" s="5">
        <v>0.1205784931120028</v>
      </c>
      <c r="H441" s="5">
        <v>1.3648493112002807E-2</v>
      </c>
    </row>
    <row r="442" spans="2:8" x14ac:dyDescent="0.2">
      <c r="B442" s="2" t="s">
        <v>38</v>
      </c>
      <c r="C442" s="4">
        <v>560000000</v>
      </c>
      <c r="D442" s="4">
        <v>498501792.745</v>
      </c>
      <c r="E442" s="5">
        <v>0.89018177275892862</v>
      </c>
      <c r="F442" s="5">
        <v>0.12125</v>
      </c>
      <c r="G442" s="5">
        <v>0.16438000279553036</v>
      </c>
      <c r="H442" s="5">
        <v>4.3130002795530364E-2</v>
      </c>
    </row>
    <row r="443" spans="2:8" x14ac:dyDescent="0.2">
      <c r="B443" s="2" t="s">
        <v>39</v>
      </c>
      <c r="C443" s="4">
        <v>325700000</v>
      </c>
      <c r="D443" s="4">
        <v>262754068.18700001</v>
      </c>
      <c r="E443" s="5">
        <v>0.80673646971753155</v>
      </c>
      <c r="F443" s="5">
        <v>0.10882</v>
      </c>
      <c r="G443" s="5">
        <v>0.14521831483059733</v>
      </c>
      <c r="H443" s="5">
        <v>3.6398314830597328E-2</v>
      </c>
    </row>
    <row r="444" spans="2:8" x14ac:dyDescent="0.2">
      <c r="B444" s="2" t="s">
        <v>40</v>
      </c>
      <c r="C444" s="4">
        <v>160000000</v>
      </c>
      <c r="D444" s="4">
        <v>93098126.357999995</v>
      </c>
      <c r="E444" s="5">
        <v>0.58186328973750001</v>
      </c>
      <c r="F444" s="5">
        <v>0.14854000000000001</v>
      </c>
      <c r="G444" s="5">
        <v>0.16393170491221756</v>
      </c>
      <c r="H444" s="5">
        <v>1.5391704912217558E-2</v>
      </c>
    </row>
    <row r="445" spans="2:8" x14ac:dyDescent="0.2">
      <c r="B445" s="2" t="s">
        <v>41</v>
      </c>
      <c r="C445" s="4">
        <v>170000000</v>
      </c>
      <c r="D445" s="4">
        <v>92812623.633000001</v>
      </c>
      <c r="E445" s="5">
        <v>0.54595660960588233</v>
      </c>
      <c r="F445" s="5">
        <v>0.1148</v>
      </c>
      <c r="G445" s="5">
        <v>0.15323903329399161</v>
      </c>
      <c r="H445" s="5">
        <v>3.8439033293991606E-2</v>
      </c>
    </row>
    <row r="446" spans="2:8" x14ac:dyDescent="0.2">
      <c r="B446" s="2" t="s">
        <v>42</v>
      </c>
      <c r="C446" s="4">
        <v>740000000</v>
      </c>
      <c r="D446" s="4">
        <v>745558439.08599997</v>
      </c>
      <c r="E446" s="5">
        <v>1.0075114041702702</v>
      </c>
      <c r="F446" s="5">
        <v>0.12046999999999999</v>
      </c>
      <c r="G446" s="5">
        <v>0.15362815866777144</v>
      </c>
      <c r="H446" s="5">
        <v>3.3158158667771442E-2</v>
      </c>
    </row>
    <row r="447" spans="2:8" x14ac:dyDescent="0.2">
      <c r="B447" s="2" t="s">
        <v>43</v>
      </c>
      <c r="C447" s="4">
        <v>160000000</v>
      </c>
      <c r="D447" s="4">
        <v>76679802.723000005</v>
      </c>
      <c r="E447" s="5">
        <v>0.47924876701875002</v>
      </c>
      <c r="F447" s="5">
        <v>0.11595999999999999</v>
      </c>
      <c r="G447" s="5">
        <v>0.13432006587453882</v>
      </c>
      <c r="H447" s="5">
        <v>1.8360065874538825E-2</v>
      </c>
    </row>
    <row r="448" spans="2:8" x14ac:dyDescent="0.2">
      <c r="B448" s="2" t="s">
        <v>44</v>
      </c>
      <c r="C448" s="4">
        <v>272900000</v>
      </c>
      <c r="D448" s="4">
        <v>238482396.36000001</v>
      </c>
      <c r="E448" s="5">
        <v>0.87388199472334194</v>
      </c>
      <c r="F448" s="5">
        <v>9.3090000000000006E-2</v>
      </c>
      <c r="G448" s="5">
        <v>0.1689162127052353</v>
      </c>
      <c r="H448" s="5">
        <v>7.5826212705235291E-2</v>
      </c>
    </row>
    <row r="449" spans="2:8" x14ac:dyDescent="0.2">
      <c r="B449" s="2" t="s">
        <v>45</v>
      </c>
      <c r="C449" s="4">
        <v>320000000</v>
      </c>
      <c r="D449" s="4">
        <v>250309093.63</v>
      </c>
      <c r="E449" s="5">
        <v>0.78221591759374998</v>
      </c>
      <c r="F449" s="5">
        <v>0.13916000000000001</v>
      </c>
      <c r="G449" s="5">
        <v>0.13578825945589357</v>
      </c>
      <c r="H449" s="5">
        <v>-3.3717405441064385E-3</v>
      </c>
    </row>
    <row r="450" spans="2:8" x14ac:dyDescent="0.2">
      <c r="B450" s="2" t="s">
        <v>46</v>
      </c>
      <c r="C450" s="4">
        <v>310000000</v>
      </c>
      <c r="D450" s="4">
        <v>195940831.817</v>
      </c>
      <c r="E450" s="5">
        <v>0.63206719940967737</v>
      </c>
      <c r="F450" s="5">
        <v>0.12084</v>
      </c>
      <c r="G450" s="5">
        <v>8.8916221674876159E-2</v>
      </c>
      <c r="H450" s="5">
        <v>-3.1923778325123844E-2</v>
      </c>
    </row>
    <row r="451" spans="2:8" x14ac:dyDescent="0.2">
      <c r="B451" s="2" t="s">
        <v>47</v>
      </c>
      <c r="C451" s="4">
        <v>180000000</v>
      </c>
      <c r="D451" s="4">
        <v>97030984.546000004</v>
      </c>
      <c r="E451" s="5">
        <v>0.53906102525555555</v>
      </c>
      <c r="F451" s="5">
        <v>0.11523999999999998</v>
      </c>
      <c r="G451" s="5">
        <v>0.11757614703570793</v>
      </c>
      <c r="H451" s="5">
        <v>2.3361470357079472E-3</v>
      </c>
    </row>
    <row r="452" spans="2:8" x14ac:dyDescent="0.2">
      <c r="B452" s="2" t="s">
        <v>48</v>
      </c>
      <c r="C452" s="4">
        <v>147700000</v>
      </c>
      <c r="D452" s="4">
        <v>184233529.06</v>
      </c>
      <c r="E452" s="5">
        <v>1.2473495535545023</v>
      </c>
      <c r="F452" s="5">
        <v>0.10977000000000001</v>
      </c>
      <c r="G452" s="5">
        <v>7.9735285780776002E-2</v>
      </c>
      <c r="H452" s="5">
        <v>-3.0034714219224004E-2</v>
      </c>
    </row>
    <row r="453" spans="2:8" x14ac:dyDescent="0.2">
      <c r="B453" s="2" t="s">
        <v>49</v>
      </c>
      <c r="C453" s="4">
        <v>203700000</v>
      </c>
      <c r="D453" s="4">
        <v>143736805.44299999</v>
      </c>
      <c r="E453" s="5">
        <v>0.70562987453608239</v>
      </c>
      <c r="F453" s="5">
        <v>9.8219999999999988E-2</v>
      </c>
      <c r="G453" s="5">
        <v>0.1407082722526512</v>
      </c>
      <c r="H453" s="5">
        <v>4.2488272252651213E-2</v>
      </c>
    </row>
    <row r="454" spans="2:8" x14ac:dyDescent="0.2">
      <c r="B454" s="2" t="s">
        <v>50</v>
      </c>
      <c r="C454" s="4">
        <v>560000000</v>
      </c>
      <c r="D454" s="4">
        <v>541052940.92200005</v>
      </c>
      <c r="E454" s="5">
        <v>0.96616596593214299</v>
      </c>
      <c r="F454" s="5">
        <v>0.14416000000000001</v>
      </c>
      <c r="G454" s="5">
        <v>0.15800679282200691</v>
      </c>
      <c r="H454" s="5">
        <v>1.3846792822006904E-2</v>
      </c>
    </row>
    <row r="455" spans="2:8" x14ac:dyDescent="0.2">
      <c r="B455" s="2" t="s">
        <v>51</v>
      </c>
      <c r="C455" s="4">
        <v>210000000</v>
      </c>
      <c r="D455" s="4">
        <v>209686919.09</v>
      </c>
      <c r="E455" s="5">
        <v>0.99850913852380951</v>
      </c>
      <c r="F455" s="5">
        <v>0.14154</v>
      </c>
      <c r="G455" s="5">
        <v>0.11175540301558826</v>
      </c>
      <c r="H455" s="5">
        <v>-2.9784596984411743E-2</v>
      </c>
    </row>
    <row r="456" spans="2:8" x14ac:dyDescent="0.2">
      <c r="B456" s="2" t="s">
        <v>52</v>
      </c>
      <c r="C456" s="4">
        <v>150000000</v>
      </c>
      <c r="D456" s="4">
        <v>116023080.008</v>
      </c>
      <c r="E456" s="5">
        <v>0.77348720005333338</v>
      </c>
      <c r="F456" s="5">
        <v>9.8219999999999988E-2</v>
      </c>
      <c r="G456" s="5">
        <v>0.13652863987844291</v>
      </c>
      <c r="H456" s="5">
        <v>3.8308639878442921E-2</v>
      </c>
    </row>
    <row r="457" spans="2:8" x14ac:dyDescent="0.2">
      <c r="B457" s="2" t="s">
        <v>53</v>
      </c>
      <c r="C457" s="4">
        <v>180000000</v>
      </c>
      <c r="D457" s="4">
        <v>120535420.911</v>
      </c>
      <c r="E457" s="5">
        <v>0.66964122728333331</v>
      </c>
      <c r="F457" s="5">
        <v>0.11558999999999998</v>
      </c>
      <c r="G457" s="5">
        <v>0.15731012890393939</v>
      </c>
      <c r="H457" s="5">
        <v>4.1720128903939405E-2</v>
      </c>
    </row>
    <row r="458" spans="2:8" x14ac:dyDescent="0.2">
      <c r="B458" s="2" t="s">
        <v>54</v>
      </c>
      <c r="C458" s="4">
        <v>673100000</v>
      </c>
      <c r="D458" s="4">
        <v>505357661.81400001</v>
      </c>
      <c r="E458" s="5">
        <v>0.75079135613430403</v>
      </c>
      <c r="F458" s="5">
        <v>9.8140000000000005E-2</v>
      </c>
      <c r="G458" s="5">
        <v>0.23598922819516685</v>
      </c>
      <c r="H458" s="5">
        <v>0.13784922819516685</v>
      </c>
    </row>
    <row r="459" spans="2:8" x14ac:dyDescent="0.2">
      <c r="B459" s="2" t="s">
        <v>55</v>
      </c>
      <c r="C459" s="4">
        <v>440000000</v>
      </c>
      <c r="D459" s="4">
        <v>275536630.88300002</v>
      </c>
      <c r="E459" s="5">
        <v>0.62621961564318185</v>
      </c>
      <c r="F459" s="5">
        <v>0.13614999999999999</v>
      </c>
      <c r="G459" s="5">
        <v>0.17859830823690373</v>
      </c>
      <c r="H459" s="5">
        <v>4.2448308236903737E-2</v>
      </c>
    </row>
    <row r="460" spans="2:8" x14ac:dyDescent="0.2">
      <c r="B460" s="2" t="s">
        <v>56</v>
      </c>
      <c r="C460" s="4">
        <v>460000000</v>
      </c>
      <c r="D460" s="4">
        <v>338235029.11000001</v>
      </c>
      <c r="E460" s="5">
        <v>0.73529354154347826</v>
      </c>
      <c r="F460" s="5">
        <v>0.10503999999999999</v>
      </c>
      <c r="G460" s="5">
        <v>0.13166149247515471</v>
      </c>
      <c r="H460" s="5">
        <v>2.6621492475154718E-2</v>
      </c>
    </row>
    <row r="461" spans="2:8" x14ac:dyDescent="0.2">
      <c r="B461" s="2" t="s">
        <v>57</v>
      </c>
      <c r="C461" s="4">
        <v>290000000</v>
      </c>
      <c r="D461" s="4">
        <v>165021138.185</v>
      </c>
      <c r="E461" s="5">
        <v>0.56903840753448276</v>
      </c>
      <c r="F461" s="5">
        <v>0.10894</v>
      </c>
      <c r="G461" s="5">
        <v>0.12452800241846787</v>
      </c>
      <c r="H461" s="5">
        <v>1.5588002418467875E-2</v>
      </c>
    </row>
    <row r="462" spans="2:8" x14ac:dyDescent="0.2">
      <c r="B462" s="2" t="s">
        <v>58</v>
      </c>
      <c r="C462" s="4">
        <v>300000000</v>
      </c>
      <c r="D462" s="4">
        <v>255462355.449</v>
      </c>
      <c r="E462" s="5">
        <v>0.85154118482999996</v>
      </c>
      <c r="F462" s="5">
        <v>0.13963999999999999</v>
      </c>
      <c r="G462" s="5">
        <v>0.10927357993680188</v>
      </c>
      <c r="H462" s="5">
        <v>-3.0366420063198105E-2</v>
      </c>
    </row>
    <row r="463" spans="2:8" x14ac:dyDescent="0.2">
      <c r="B463" s="2" t="s">
        <v>59</v>
      </c>
      <c r="C463" s="4">
        <v>210000000</v>
      </c>
      <c r="D463" s="4">
        <v>189396156.35600001</v>
      </c>
      <c r="E463" s="5">
        <v>0.90188645883809526</v>
      </c>
      <c r="F463" s="5">
        <v>0.12931999999999999</v>
      </c>
      <c r="G463" s="5">
        <v>0.19821125464360953</v>
      </c>
      <c r="H463" s="5">
        <v>6.889125464360954E-2</v>
      </c>
    </row>
    <row r="464" spans="2:8" x14ac:dyDescent="0.2">
      <c r="B464" s="2" t="s">
        <v>60</v>
      </c>
      <c r="C464" s="4">
        <v>630000000</v>
      </c>
      <c r="D464" s="4">
        <v>512363006.37400001</v>
      </c>
      <c r="E464" s="5">
        <v>0.81327461329206352</v>
      </c>
      <c r="F464" s="5">
        <v>0.1053</v>
      </c>
      <c r="G464" s="5">
        <v>0.10189220530081033</v>
      </c>
      <c r="H464" s="5">
        <v>-3.4077946991896702E-3</v>
      </c>
    </row>
    <row r="465" spans="2:8" x14ac:dyDescent="0.2">
      <c r="B465" s="2" t="s">
        <v>61</v>
      </c>
      <c r="C465" s="4">
        <v>781800000</v>
      </c>
      <c r="D465" s="4">
        <v>718622481.829</v>
      </c>
      <c r="E465" s="5">
        <v>0.91918966721540041</v>
      </c>
      <c r="F465" s="5">
        <v>0.10786</v>
      </c>
      <c r="G465" s="5">
        <v>0.14063067899265619</v>
      </c>
      <c r="H465" s="5">
        <v>3.2770678992656191E-2</v>
      </c>
    </row>
    <row r="466" spans="2:8" x14ac:dyDescent="0.2">
      <c r="B466" s="2" t="s">
        <v>62</v>
      </c>
      <c r="C466" s="4">
        <v>140000000</v>
      </c>
      <c r="D466" s="4">
        <v>116974491.816</v>
      </c>
      <c r="E466" s="5">
        <v>0.83553208440000004</v>
      </c>
      <c r="F466" s="5">
        <v>0.11776</v>
      </c>
      <c r="G466" s="5">
        <v>0.16871497930543314</v>
      </c>
      <c r="H466" s="5">
        <v>5.0954979305433135E-2</v>
      </c>
    </row>
    <row r="467" spans="2:8" x14ac:dyDescent="0.2">
      <c r="B467" s="2" t="s">
        <v>63</v>
      </c>
      <c r="C467" s="4">
        <v>200000000</v>
      </c>
      <c r="D467" s="4">
        <v>150725744.55899999</v>
      </c>
      <c r="E467" s="5">
        <v>0.75362872279499993</v>
      </c>
      <c r="F467" s="5">
        <v>0.12669</v>
      </c>
      <c r="G467" s="5">
        <v>0.12254521795889908</v>
      </c>
      <c r="H467" s="5">
        <v>-4.144782041100914E-3</v>
      </c>
    </row>
    <row r="468" spans="2:8" x14ac:dyDescent="0.2">
      <c r="B468" s="2" t="s">
        <v>64</v>
      </c>
      <c r="C468" s="4">
        <v>180000000</v>
      </c>
      <c r="D468" s="4">
        <v>91024452.731000006</v>
      </c>
      <c r="E468" s="5">
        <v>0.50569140406111113</v>
      </c>
      <c r="F468" s="5">
        <v>0.10460999999999999</v>
      </c>
      <c r="G468" s="5">
        <v>0.20165100585931695</v>
      </c>
      <c r="H468" s="5">
        <v>9.7041005859316951E-2</v>
      </c>
    </row>
    <row r="469" spans="2:8" x14ac:dyDescent="0.2">
      <c r="B469" s="2" t="s">
        <v>65</v>
      </c>
      <c r="C469" s="4">
        <v>73200000</v>
      </c>
      <c r="D469" s="4">
        <v>79415425.450000003</v>
      </c>
      <c r="E469" s="5">
        <v>1.0849101837431694</v>
      </c>
      <c r="F469" s="5">
        <v>0.12855</v>
      </c>
      <c r="G469" s="5">
        <v>0.11602914317699471</v>
      </c>
      <c r="H469" s="5">
        <v>-1.2520856823005286E-2</v>
      </c>
    </row>
    <row r="470" spans="2:8" x14ac:dyDescent="0.2">
      <c r="B470" s="2" t="s">
        <v>66</v>
      </c>
      <c r="C470" s="4">
        <v>100000000</v>
      </c>
      <c r="D470" s="4">
        <v>56254320.894000001</v>
      </c>
      <c r="E470" s="5">
        <v>0.56254320893999998</v>
      </c>
      <c r="F470" s="5">
        <v>0.14496999999999999</v>
      </c>
      <c r="G470" s="5">
        <v>0.20376194009343326</v>
      </c>
      <c r="H470" s="5">
        <v>5.8791940093433276E-2</v>
      </c>
    </row>
    <row r="471" spans="2:8" x14ac:dyDescent="0.2">
      <c r="B471" s="2" t="s">
        <v>67</v>
      </c>
      <c r="C471" s="4">
        <v>100000000</v>
      </c>
      <c r="D471" s="4">
        <v>98816957.260000005</v>
      </c>
      <c r="E471" s="5">
        <v>0.98816957260000005</v>
      </c>
      <c r="F471" s="5">
        <v>0.10174</v>
      </c>
      <c r="G471" s="5">
        <v>0.1307575251077914</v>
      </c>
      <c r="H471" s="5">
        <v>2.9017525107791403E-2</v>
      </c>
    </row>
    <row r="472" spans="2:8" x14ac:dyDescent="0.2">
      <c r="B472" s="2" t="s">
        <v>68</v>
      </c>
      <c r="C472" s="4">
        <v>680000000</v>
      </c>
      <c r="D472" s="4">
        <v>664073088.19500005</v>
      </c>
      <c r="E472" s="5">
        <v>0.97657807087500004</v>
      </c>
      <c r="F472" s="5">
        <v>0.10954999999999999</v>
      </c>
      <c r="G472" s="5">
        <v>0.18418298366441904</v>
      </c>
      <c r="H472" s="5">
        <v>7.4632983664419048E-2</v>
      </c>
    </row>
    <row r="473" spans="2:8" x14ac:dyDescent="0.2">
      <c r="B473" s="2" t="s">
        <v>69</v>
      </c>
      <c r="C473" s="4">
        <v>220000000</v>
      </c>
      <c r="D473" s="4">
        <v>235250196.34599999</v>
      </c>
      <c r="E473" s="5">
        <v>1.0693190742999998</v>
      </c>
      <c r="F473" s="5">
        <v>9.8710000000000006E-2</v>
      </c>
      <c r="G473" s="5">
        <v>9.0194476500213894E-2</v>
      </c>
      <c r="H473" s="5">
        <v>-8.5155234997861123E-3</v>
      </c>
    </row>
    <row r="474" spans="2:8" x14ac:dyDescent="0.2">
      <c r="B474" s="2" t="s">
        <v>70</v>
      </c>
      <c r="C474" s="4">
        <v>180000000</v>
      </c>
      <c r="D474" s="4">
        <v>120254846.344</v>
      </c>
      <c r="E474" s="5">
        <v>0.6680824796888889</v>
      </c>
      <c r="F474" s="5">
        <v>9.8390000000000005E-2</v>
      </c>
      <c r="G474" s="5">
        <v>0.17230833545557017</v>
      </c>
      <c r="H474" s="5">
        <v>7.3918335455570167E-2</v>
      </c>
    </row>
    <row r="475" spans="2:8" x14ac:dyDescent="0.2">
      <c r="B475" s="2" t="s">
        <v>71</v>
      </c>
      <c r="C475" s="4">
        <v>860000000</v>
      </c>
      <c r="D475" s="4">
        <v>714174381.80400002</v>
      </c>
      <c r="E475" s="5">
        <v>0.8304353276790698</v>
      </c>
      <c r="F475" s="5">
        <v>0.12300999999999999</v>
      </c>
      <c r="G475" s="5">
        <v>0.18215669032455256</v>
      </c>
      <c r="H475" s="5">
        <v>5.9146690324552567E-2</v>
      </c>
    </row>
    <row r="476" spans="2:8" x14ac:dyDescent="0.2">
      <c r="B476" s="2" t="s">
        <v>72</v>
      </c>
      <c r="C476" s="4">
        <v>430000000</v>
      </c>
      <c r="D476" s="4">
        <v>377038413.64300001</v>
      </c>
      <c r="E476" s="5">
        <v>0.87683352010000004</v>
      </c>
      <c r="F476" s="5">
        <v>0.15701999999999999</v>
      </c>
      <c r="G476" s="5">
        <v>0.18278448362095556</v>
      </c>
      <c r="H476" s="5">
        <v>2.5764483620955569E-2</v>
      </c>
    </row>
    <row r="477" spans="2:8" x14ac:dyDescent="0.2">
      <c r="B477" s="2" t="s">
        <v>73</v>
      </c>
      <c r="C477" s="4">
        <v>490000000</v>
      </c>
      <c r="D477" s="4">
        <v>340208500.89399999</v>
      </c>
      <c r="E477" s="5">
        <v>0.6943030630489796</v>
      </c>
      <c r="F477" s="5">
        <v>0.10580000000000001</v>
      </c>
      <c r="G477" s="5">
        <v>0.14466594210511685</v>
      </c>
      <c r="H477" s="5">
        <v>3.8865942105116846E-2</v>
      </c>
    </row>
    <row r="478" spans="2:8" x14ac:dyDescent="0.2">
      <c r="B478" s="2" t="s">
        <v>74</v>
      </c>
      <c r="C478" s="4">
        <v>370000000</v>
      </c>
      <c r="D478" s="4">
        <v>293721873.65100002</v>
      </c>
      <c r="E478" s="5">
        <v>0.79384290175945948</v>
      </c>
      <c r="F478" s="5">
        <v>0.11348999999999999</v>
      </c>
      <c r="G478" s="5">
        <v>0.12171355458353784</v>
      </c>
      <c r="H478" s="5">
        <v>8.223554583537851E-3</v>
      </c>
    </row>
    <row r="479" spans="2:8" x14ac:dyDescent="0.2">
      <c r="B479" s="2" t="s">
        <v>75</v>
      </c>
      <c r="C479" s="4">
        <v>220800000</v>
      </c>
      <c r="D479" s="4">
        <v>172247161.82100001</v>
      </c>
      <c r="E479" s="5">
        <v>0.78010489955163043</v>
      </c>
      <c r="F479" s="5">
        <v>0.11311</v>
      </c>
      <c r="G479" s="5">
        <v>0.41516176170910696</v>
      </c>
      <c r="H479" s="5">
        <v>0.30205176170910697</v>
      </c>
    </row>
    <row r="480" spans="2:8" x14ac:dyDescent="0.2">
      <c r="B480" s="2" t="s">
        <v>76</v>
      </c>
      <c r="C480" s="4">
        <v>150000000</v>
      </c>
      <c r="D480" s="4">
        <v>76182131.827999994</v>
      </c>
      <c r="E480" s="5">
        <v>0.50788087885333333</v>
      </c>
      <c r="F480" s="5">
        <v>0.12073</v>
      </c>
      <c r="G480" s="5">
        <v>0.16239455225448224</v>
      </c>
      <c r="H480" s="5">
        <v>4.1664552254482234E-2</v>
      </c>
    </row>
    <row r="481" spans="2:8" x14ac:dyDescent="0.2">
      <c r="B481" s="2" t="s">
        <v>77</v>
      </c>
      <c r="C481" s="4">
        <v>270000000</v>
      </c>
      <c r="D481" s="4">
        <v>200114855.43799999</v>
      </c>
      <c r="E481" s="5">
        <v>0.74116613125185182</v>
      </c>
      <c r="F481" s="5">
        <v>0.12669</v>
      </c>
      <c r="G481" s="5">
        <v>0.12660116767717564</v>
      </c>
      <c r="H481" s="5">
        <v>-8.8832322824361487E-5</v>
      </c>
    </row>
    <row r="482" spans="2:8" x14ac:dyDescent="0.2">
      <c r="B482" s="2" t="s">
        <v>78</v>
      </c>
      <c r="C482" s="4">
        <v>259300000</v>
      </c>
      <c r="D482" s="4">
        <v>211267940.933</v>
      </c>
      <c r="E482" s="5">
        <v>0.81476259519089855</v>
      </c>
      <c r="F482" s="5">
        <v>0.13839000000000001</v>
      </c>
      <c r="G482" s="5">
        <v>0.13880581664919994</v>
      </c>
      <c r="H482" s="5">
        <v>4.1581664919992933E-4</v>
      </c>
    </row>
    <row r="483" spans="2:8" x14ac:dyDescent="0.2">
      <c r="B483" s="2" t="s">
        <v>79</v>
      </c>
      <c r="C483" s="4">
        <v>137000000</v>
      </c>
      <c r="D483" s="4">
        <v>94391070</v>
      </c>
      <c r="E483" s="5">
        <v>0.68898591240875917</v>
      </c>
      <c r="F483" s="5">
        <v>0.11311</v>
      </c>
      <c r="G483" s="5">
        <v>0.17265038959723625</v>
      </c>
      <c r="H483" s="5">
        <v>5.9540389597236246E-2</v>
      </c>
    </row>
    <row r="484" spans="2:8" x14ac:dyDescent="0.2">
      <c r="B484" s="2" t="s">
        <v>80</v>
      </c>
      <c r="C484" s="4">
        <v>130000000</v>
      </c>
      <c r="D484" s="4">
        <v>122065553.64</v>
      </c>
      <c r="E484" s="5">
        <v>0.93896579723076923</v>
      </c>
      <c r="F484" s="5">
        <v>0.10048</v>
      </c>
      <c r="G484" s="5">
        <v>0.1538692012604384</v>
      </c>
      <c r="H484" s="5">
        <v>5.3389201260438404E-2</v>
      </c>
    </row>
    <row r="485" spans="2:8" x14ac:dyDescent="0.2">
      <c r="B485" s="2" t="s">
        <v>81</v>
      </c>
      <c r="C485" s="4">
        <v>710000000</v>
      </c>
      <c r="D485" s="4">
        <v>694607279.99199998</v>
      </c>
      <c r="E485" s="5">
        <v>0.97832011266478869</v>
      </c>
      <c r="F485" s="5">
        <v>0.12576999999999999</v>
      </c>
      <c r="G485" s="5">
        <v>0.27655508867429729</v>
      </c>
      <c r="H485" s="5">
        <v>0.1507850886742973</v>
      </c>
    </row>
    <row r="486" spans="2:8" x14ac:dyDescent="0.2">
      <c r="B486" s="2" t="s">
        <v>82</v>
      </c>
      <c r="C486" s="4">
        <v>110000000</v>
      </c>
      <c r="D486" s="4">
        <v>95145062.717999995</v>
      </c>
      <c r="E486" s="5">
        <v>0.86495511561818172</v>
      </c>
      <c r="F486" s="5">
        <v>0.10921</v>
      </c>
      <c r="G486" s="5">
        <v>0.14308687113224675</v>
      </c>
      <c r="H486" s="5">
        <v>3.3876871132246744E-2</v>
      </c>
    </row>
    <row r="487" spans="2:8" x14ac:dyDescent="0.2">
      <c r="B487" s="2" t="s">
        <v>83</v>
      </c>
      <c r="C487" s="4">
        <v>660000000</v>
      </c>
      <c r="D487" s="4">
        <v>650861740.90600002</v>
      </c>
      <c r="E487" s="5">
        <v>0.98615415288787878</v>
      </c>
      <c r="F487" s="5">
        <v>0.10833</v>
      </c>
      <c r="G487" s="5">
        <v>0.13362758286411705</v>
      </c>
      <c r="H487" s="5">
        <v>2.5297582864117055E-2</v>
      </c>
    </row>
    <row r="488" spans="2:8" x14ac:dyDescent="0.2">
      <c r="B488" s="2" t="s">
        <v>84</v>
      </c>
      <c r="C488" s="4">
        <v>200000000</v>
      </c>
      <c r="D488" s="4">
        <v>152478783.62099999</v>
      </c>
      <c r="E488" s="5">
        <v>0.76239391810500001</v>
      </c>
      <c r="F488" s="5">
        <v>0.11047999999999999</v>
      </c>
      <c r="G488" s="5">
        <v>0.1269409785502397</v>
      </c>
      <c r="H488" s="5">
        <v>1.6460978550239702E-2</v>
      </c>
    </row>
    <row r="489" spans="2:8" x14ac:dyDescent="0.2">
      <c r="B489" s="2" t="s">
        <v>85</v>
      </c>
      <c r="C489" s="4">
        <v>190000000</v>
      </c>
      <c r="D489" s="4">
        <v>179434659.993</v>
      </c>
      <c r="E489" s="5">
        <v>0.94439294733157897</v>
      </c>
      <c r="F489" s="5">
        <v>9.0920000000000001E-2</v>
      </c>
      <c r="G489" s="5">
        <v>0.10461832537667097</v>
      </c>
      <c r="H489" s="5">
        <v>1.3698325376670969E-2</v>
      </c>
    </row>
    <row r="490" spans="2:8" x14ac:dyDescent="0.2">
      <c r="B490" s="2" t="s">
        <v>86</v>
      </c>
      <c r="C490" s="4">
        <v>180000000</v>
      </c>
      <c r="D490" s="4">
        <v>202142016.375</v>
      </c>
      <c r="E490" s="5">
        <v>1.1230112020833334</v>
      </c>
      <c r="F490" s="5">
        <v>0.10668999999999999</v>
      </c>
      <c r="G490" s="5">
        <v>0.10681878068804339</v>
      </c>
      <c r="H490" s="5">
        <v>1.2878068804339504E-4</v>
      </c>
    </row>
    <row r="491" spans="2:8" x14ac:dyDescent="0.2">
      <c r="B491" s="2" t="s">
        <v>87</v>
      </c>
      <c r="C491" s="4">
        <v>530000000</v>
      </c>
      <c r="D491" s="4">
        <v>414237120.00199997</v>
      </c>
      <c r="E491" s="5">
        <v>0.7815794717018868</v>
      </c>
      <c r="F491" s="5">
        <v>0.1085</v>
      </c>
      <c r="G491" s="5">
        <v>0.15397990392964311</v>
      </c>
      <c r="H491" s="5">
        <v>4.5479903929643115E-2</v>
      </c>
    </row>
    <row r="492" spans="2:8" x14ac:dyDescent="0.2">
      <c r="B492" s="2" t="s">
        <v>88</v>
      </c>
      <c r="C492" s="4">
        <v>160000000</v>
      </c>
      <c r="D492" s="4">
        <v>172042230</v>
      </c>
      <c r="E492" s="5">
        <v>1.0752639374999999</v>
      </c>
      <c r="F492" s="5">
        <v>0.13089999999999999</v>
      </c>
      <c r="G492" s="5">
        <v>7.8650296034874695E-2</v>
      </c>
      <c r="H492" s="5">
        <v>-5.2249703965125294E-2</v>
      </c>
    </row>
    <row r="493" spans="2:8" x14ac:dyDescent="0.2">
      <c r="B493" s="2" t="s">
        <v>89</v>
      </c>
      <c r="C493" s="4">
        <v>229900000</v>
      </c>
      <c r="D493" s="4">
        <v>158671898.178</v>
      </c>
      <c r="E493" s="5">
        <v>0.69017789551109177</v>
      </c>
      <c r="F493" s="5">
        <v>0.10786999999999999</v>
      </c>
      <c r="G493" s="5">
        <v>0.13054240338615886</v>
      </c>
      <c r="H493" s="5">
        <v>2.2672403386158863E-2</v>
      </c>
    </row>
    <row r="494" spans="2:8" x14ac:dyDescent="0.2">
      <c r="B494" s="2" t="s">
        <v>90</v>
      </c>
      <c r="C494" s="4">
        <v>190000000</v>
      </c>
      <c r="D494" s="4">
        <v>182173785.454</v>
      </c>
      <c r="E494" s="5">
        <v>0.95880939712631574</v>
      </c>
      <c r="F494" s="5">
        <v>9.7369999999999998E-2</v>
      </c>
      <c r="G494" s="5">
        <v>-1.3226504186621402E-2</v>
      </c>
      <c r="H494" s="5">
        <v>-0.1105965041866214</v>
      </c>
    </row>
    <row r="495" spans="2:8" x14ac:dyDescent="0.2">
      <c r="B495" s="2" t="s">
        <v>91</v>
      </c>
      <c r="C495" s="4">
        <v>340000000</v>
      </c>
      <c r="D495" s="4">
        <v>315180223.64200002</v>
      </c>
      <c r="E495" s="5">
        <v>0.92700065777058827</v>
      </c>
      <c r="F495" s="5">
        <v>0.10084</v>
      </c>
      <c r="G495" s="5">
        <v>0.33070034635291939</v>
      </c>
      <c r="H495" s="5">
        <v>0.22986034635291941</v>
      </c>
    </row>
    <row r="496" spans="2:8" x14ac:dyDescent="0.2">
      <c r="B496" s="2" t="s">
        <v>92</v>
      </c>
      <c r="C496" s="4">
        <v>145700000</v>
      </c>
      <c r="D496" s="4">
        <v>70136180.001000002</v>
      </c>
      <c r="E496" s="5">
        <v>0.48137391901853122</v>
      </c>
      <c r="F496" s="5">
        <v>0.10562000000000001</v>
      </c>
      <c r="G496" s="5">
        <v>0.16316452052046226</v>
      </c>
      <c r="H496" s="5">
        <v>5.7544520520462258E-2</v>
      </c>
    </row>
    <row r="497" spans="1:8" x14ac:dyDescent="0.2">
      <c r="B497" s="2" t="s">
        <v>93</v>
      </c>
      <c r="C497" s="4">
        <v>410000000</v>
      </c>
      <c r="D497" s="4">
        <v>568156685</v>
      </c>
      <c r="E497" s="5">
        <v>1.385748012195122</v>
      </c>
      <c r="F497" s="5">
        <v>0.13757</v>
      </c>
      <c r="G497" s="5">
        <v>0.157410292373837</v>
      </c>
      <c r="H497" s="5">
        <v>1.9840292373836999E-2</v>
      </c>
    </row>
    <row r="498" spans="1:8" x14ac:dyDescent="0.2">
      <c r="B498" s="2" t="s">
        <v>104</v>
      </c>
      <c r="C498" s="4">
        <v>1320000000</v>
      </c>
      <c r="D498" s="4">
        <v>266181552</v>
      </c>
      <c r="E498" s="5">
        <v>0.20165269090909091</v>
      </c>
      <c r="F498" s="5">
        <v>2.222E-2</v>
      </c>
      <c r="G498" s="5">
        <v>2.5341320423287638E-2</v>
      </c>
      <c r="H498" s="5">
        <v>3.1213204232876379E-3</v>
      </c>
    </row>
    <row r="499" spans="1:8" x14ac:dyDescent="0.2">
      <c r="A499" s="2" t="s">
        <v>105</v>
      </c>
      <c r="C499" s="4">
        <v>30535300000</v>
      </c>
      <c r="D499" s="4">
        <v>24694519056.031998</v>
      </c>
      <c r="E499" s="5">
        <v>0.80872036809960923</v>
      </c>
      <c r="F499" s="5">
        <v>0.11257072571744833</v>
      </c>
      <c r="G499" s="5">
        <v>0.1649986746770325</v>
      </c>
      <c r="H499" s="5">
        <v>5.2427948959584164E-2</v>
      </c>
    </row>
    <row r="500" spans="1:8" x14ac:dyDescent="0.2">
      <c r="A500" s="2" t="s">
        <v>106</v>
      </c>
      <c r="B500" s="2" t="s">
        <v>13</v>
      </c>
      <c r="C500" s="4">
        <v>480000000</v>
      </c>
      <c r="D500" s="4">
        <v>305033050.454</v>
      </c>
      <c r="E500" s="5">
        <v>0.63548552177916662</v>
      </c>
      <c r="F500" s="5">
        <v>7.009E-2</v>
      </c>
      <c r="G500" s="5">
        <v>0.12248854423607607</v>
      </c>
      <c r="H500" s="5">
        <v>5.2398544236076067E-2</v>
      </c>
    </row>
    <row r="501" spans="1:8" x14ac:dyDescent="0.2">
      <c r="B501" s="2" t="s">
        <v>14</v>
      </c>
      <c r="C501" s="4">
        <v>1080000000</v>
      </c>
      <c r="D501" s="4">
        <v>817090697.27600002</v>
      </c>
      <c r="E501" s="5">
        <v>0.7565654604407408</v>
      </c>
      <c r="F501" s="5">
        <v>0.12112000000000001</v>
      </c>
      <c r="G501" s="5">
        <v>0.13777160522239434</v>
      </c>
      <c r="H501" s="5">
        <v>1.6651605222394339E-2</v>
      </c>
    </row>
    <row r="502" spans="1:8" x14ac:dyDescent="0.2">
      <c r="B502" s="2" t="s">
        <v>15</v>
      </c>
      <c r="C502" s="4">
        <v>670000000</v>
      </c>
      <c r="D502" s="4">
        <v>465512566.27700001</v>
      </c>
      <c r="E502" s="5">
        <v>0.69479487504029858</v>
      </c>
      <c r="F502" s="5">
        <v>7.6600000000000001E-2</v>
      </c>
      <c r="G502" s="5">
        <v>0.18053829893174331</v>
      </c>
      <c r="H502" s="5">
        <v>0.10393829893174331</v>
      </c>
    </row>
    <row r="503" spans="1:8" x14ac:dyDescent="0.2">
      <c r="B503" s="2" t="s">
        <v>16</v>
      </c>
      <c r="C503" s="4">
        <v>800000000</v>
      </c>
      <c r="D503" s="4">
        <v>525441240.90499997</v>
      </c>
      <c r="E503" s="5">
        <v>0.65680155113124994</v>
      </c>
      <c r="F503" s="5">
        <v>6.6619999999999999E-2</v>
      </c>
      <c r="G503" s="5">
        <v>0.21055831063896838</v>
      </c>
      <c r="H503" s="5">
        <v>0.14393831063896839</v>
      </c>
    </row>
    <row r="504" spans="1:8" x14ac:dyDescent="0.2">
      <c r="B504" s="2" t="s">
        <v>17</v>
      </c>
      <c r="C504" s="4">
        <v>320000000</v>
      </c>
      <c r="D504" s="4">
        <v>318248018.19999999</v>
      </c>
      <c r="E504" s="5">
        <v>0.99452505687499992</v>
      </c>
      <c r="F504" s="5">
        <v>9.0239999999999987E-2</v>
      </c>
      <c r="G504" s="5">
        <v>9.5660598900785238E-2</v>
      </c>
      <c r="H504" s="5">
        <v>5.4205989007852506E-3</v>
      </c>
    </row>
    <row r="505" spans="1:8" x14ac:dyDescent="0.2">
      <c r="B505" s="2" t="s">
        <v>18</v>
      </c>
      <c r="C505" s="4">
        <v>500000000</v>
      </c>
      <c r="D505" s="4">
        <v>427450080.00400001</v>
      </c>
      <c r="E505" s="5">
        <v>0.85490016000800007</v>
      </c>
      <c r="F505" s="5">
        <v>6.4159999999999995E-2</v>
      </c>
      <c r="G505" s="5">
        <v>0.26697161589707064</v>
      </c>
      <c r="H505" s="5">
        <v>0.20281161589707064</v>
      </c>
    </row>
    <row r="506" spans="1:8" x14ac:dyDescent="0.2">
      <c r="B506" s="2" t="s">
        <v>19</v>
      </c>
      <c r="C506" s="4">
        <v>420000000</v>
      </c>
      <c r="D506" s="4">
        <v>426078114.25199997</v>
      </c>
      <c r="E506" s="5">
        <v>1.0144717005999999</v>
      </c>
      <c r="F506" s="5">
        <v>8.2339999999999997E-2</v>
      </c>
      <c r="G506" s="5">
        <v>0.1281335545193254</v>
      </c>
      <c r="H506" s="5">
        <v>4.5793554519325402E-2</v>
      </c>
    </row>
    <row r="507" spans="1:8" x14ac:dyDescent="0.2">
      <c r="B507" s="2" t="s">
        <v>20</v>
      </c>
      <c r="C507" s="4">
        <v>429300000</v>
      </c>
      <c r="D507" s="4">
        <v>712378332.00999999</v>
      </c>
      <c r="E507" s="5">
        <v>1.6593951362916375</v>
      </c>
      <c r="F507" s="5">
        <v>7.8079999999999997E-2</v>
      </c>
      <c r="G507" s="5">
        <v>0.1100859080858444</v>
      </c>
      <c r="H507" s="5">
        <v>3.2005908085844401E-2</v>
      </c>
    </row>
    <row r="508" spans="1:8" x14ac:dyDescent="0.2">
      <c r="B508" s="2" t="s">
        <v>21</v>
      </c>
      <c r="C508" s="4">
        <v>576700000</v>
      </c>
      <c r="D508" s="4">
        <v>762701002.73399997</v>
      </c>
      <c r="E508" s="5">
        <v>1.3225264482989423</v>
      </c>
      <c r="F508" s="5">
        <v>7.0389999999999994E-2</v>
      </c>
      <c r="G508" s="5">
        <v>0.13945061911908074</v>
      </c>
      <c r="H508" s="5">
        <v>6.9060619119080749E-2</v>
      </c>
    </row>
    <row r="509" spans="1:8" x14ac:dyDescent="0.2">
      <c r="B509" s="2" t="s">
        <v>22</v>
      </c>
      <c r="C509" s="4">
        <v>580000000</v>
      </c>
      <c r="D509" s="4">
        <v>572110415.16999996</v>
      </c>
      <c r="E509" s="5">
        <v>0.98639726753448265</v>
      </c>
      <c r="F509" s="5">
        <v>6.8190000000000001E-2</v>
      </c>
      <c r="G509" s="5">
        <v>0.12964113101832103</v>
      </c>
      <c r="H509" s="5">
        <v>6.1451131018321031E-2</v>
      </c>
    </row>
    <row r="510" spans="1:8" x14ac:dyDescent="0.2">
      <c r="B510" s="2" t="s">
        <v>23</v>
      </c>
      <c r="C510" s="4">
        <v>560000000</v>
      </c>
      <c r="D510" s="4">
        <v>577499514.09200001</v>
      </c>
      <c r="E510" s="5">
        <v>1.0312491323071429</v>
      </c>
      <c r="F510" s="5">
        <v>6.1219999999999997E-2</v>
      </c>
      <c r="G510" s="5">
        <v>0.27766901399756755</v>
      </c>
      <c r="H510" s="5">
        <v>0.21644901399756755</v>
      </c>
    </row>
    <row r="511" spans="1:8" x14ac:dyDescent="0.2">
      <c r="B511" s="2" t="s">
        <v>24</v>
      </c>
      <c r="C511" s="4">
        <v>490000000</v>
      </c>
      <c r="D511" s="4">
        <v>406326166.81599998</v>
      </c>
      <c r="E511" s="5">
        <v>0.8292370751346938</v>
      </c>
      <c r="F511" s="5">
        <v>6.8909999999999999E-2</v>
      </c>
      <c r="G511" s="5">
        <v>0.14225283571799727</v>
      </c>
      <c r="H511" s="5">
        <v>7.3342835717997268E-2</v>
      </c>
    </row>
    <row r="512" spans="1:8" x14ac:dyDescent="0.2">
      <c r="B512" s="2" t="s">
        <v>25</v>
      </c>
      <c r="C512" s="4">
        <v>330000000</v>
      </c>
      <c r="D512" s="4">
        <v>298410159.99000001</v>
      </c>
      <c r="E512" s="5">
        <v>0.90427321209090916</v>
      </c>
      <c r="F512" s="5">
        <v>8.3839999999999998E-2</v>
      </c>
      <c r="G512" s="5">
        <v>0.12345488196928196</v>
      </c>
      <c r="H512" s="5">
        <v>3.9614881969281965E-2</v>
      </c>
    </row>
    <row r="513" spans="2:8" x14ac:dyDescent="0.2">
      <c r="B513" s="2" t="s">
        <v>26</v>
      </c>
      <c r="C513" s="4">
        <v>483300000</v>
      </c>
      <c r="D513" s="4">
        <v>728293773.53299999</v>
      </c>
      <c r="E513" s="5">
        <v>1.5069186292840886</v>
      </c>
      <c r="F513" s="5">
        <v>8.4819999999999979E-2</v>
      </c>
      <c r="G513" s="5">
        <v>0.20586948691825704</v>
      </c>
      <c r="H513" s="5">
        <v>0.12104948691825707</v>
      </c>
    </row>
    <row r="514" spans="2:8" x14ac:dyDescent="0.2">
      <c r="B514" s="2" t="s">
        <v>27</v>
      </c>
      <c r="C514" s="4">
        <v>209200000</v>
      </c>
      <c r="D514" s="4">
        <v>273476822.64099997</v>
      </c>
      <c r="E514" s="5">
        <v>1.3072505862380497</v>
      </c>
      <c r="F514" s="5">
        <v>8.4849999999999995E-2</v>
      </c>
      <c r="G514" s="5">
        <v>0.18154974780505026</v>
      </c>
      <c r="H514" s="5">
        <v>9.6699747805050265E-2</v>
      </c>
    </row>
    <row r="515" spans="2:8" x14ac:dyDescent="0.2">
      <c r="B515" s="2" t="s">
        <v>28</v>
      </c>
      <c r="C515" s="4">
        <v>550000000</v>
      </c>
      <c r="D515" s="4">
        <v>736182765.90999997</v>
      </c>
      <c r="E515" s="5">
        <v>1.3385141198363635</v>
      </c>
      <c r="F515" s="5">
        <v>8.8829999999999992E-2</v>
      </c>
      <c r="G515" s="5">
        <v>0.12578515365750992</v>
      </c>
      <c r="H515" s="5">
        <v>3.6955153657509926E-2</v>
      </c>
    </row>
    <row r="516" spans="2:8" x14ac:dyDescent="0.2">
      <c r="B516" s="2" t="s">
        <v>29</v>
      </c>
      <c r="C516" s="4">
        <v>260000000</v>
      </c>
      <c r="D516" s="4">
        <v>202975072.90900001</v>
      </c>
      <c r="E516" s="5">
        <v>0.78067335734230769</v>
      </c>
      <c r="F516" s="5">
        <v>7.0400000000000004E-2</v>
      </c>
      <c r="G516" s="5">
        <v>0.21201895445700233</v>
      </c>
      <c r="H516" s="5">
        <v>0.14161895445700234</v>
      </c>
    </row>
    <row r="517" spans="2:8" x14ac:dyDescent="0.2">
      <c r="B517" s="2" t="s">
        <v>30</v>
      </c>
      <c r="C517" s="4">
        <v>330000000</v>
      </c>
      <c r="D517" s="4">
        <v>357244926.361</v>
      </c>
      <c r="E517" s="5">
        <v>1.0825603829121213</v>
      </c>
      <c r="F517" s="5">
        <v>8.448E-2</v>
      </c>
      <c r="G517" s="5">
        <v>0.1601634078441215</v>
      </c>
      <c r="H517" s="5">
        <v>7.5683407844121503E-2</v>
      </c>
    </row>
    <row r="518" spans="2:8" x14ac:dyDescent="0.2">
      <c r="B518" s="2" t="s">
        <v>31</v>
      </c>
      <c r="C518" s="4">
        <v>230000000</v>
      </c>
      <c r="D518" s="4">
        <v>422815642.273</v>
      </c>
      <c r="E518" s="5">
        <v>1.8383288794478261</v>
      </c>
      <c r="F518" s="5">
        <v>0.12767000000000001</v>
      </c>
      <c r="G518" s="5">
        <v>0.11801239938701846</v>
      </c>
      <c r="H518" s="5">
        <v>-9.6576006129815428E-3</v>
      </c>
    </row>
    <row r="519" spans="2:8" x14ac:dyDescent="0.2">
      <c r="B519" s="2" t="s">
        <v>32</v>
      </c>
      <c r="C519" s="4">
        <v>780000000</v>
      </c>
      <c r="D519" s="4">
        <v>657670717.63800001</v>
      </c>
      <c r="E519" s="5">
        <v>0.84316758671538461</v>
      </c>
      <c r="F519" s="5">
        <v>6.4630000000000007E-2</v>
      </c>
      <c r="G519" s="5">
        <v>0.13197253589109018</v>
      </c>
      <c r="H519" s="5">
        <v>6.7342535891090169E-2</v>
      </c>
    </row>
    <row r="520" spans="2:8" x14ac:dyDescent="0.2">
      <c r="B520" s="2" t="s">
        <v>33</v>
      </c>
      <c r="C520" s="4">
        <v>420000000</v>
      </c>
      <c r="D520" s="4">
        <v>419322292.18900001</v>
      </c>
      <c r="E520" s="5">
        <v>0.99838640997380956</v>
      </c>
      <c r="F520" s="5">
        <v>7.1980000000000002E-2</v>
      </c>
      <c r="G520" s="5">
        <v>0.22035778366715686</v>
      </c>
      <c r="H520" s="5">
        <v>0.14837778366715687</v>
      </c>
    </row>
    <row r="521" spans="2:8" x14ac:dyDescent="0.2">
      <c r="B521" s="2" t="s">
        <v>34</v>
      </c>
      <c r="C521" s="4">
        <v>210000000</v>
      </c>
      <c r="D521" s="4">
        <v>219485217.91</v>
      </c>
      <c r="E521" s="5">
        <v>1.0451677043333334</v>
      </c>
      <c r="F521" s="5">
        <v>7.2139999999999996E-2</v>
      </c>
      <c r="G521" s="5">
        <v>9.9153567047616936E-2</v>
      </c>
      <c r="H521" s="5">
        <v>2.701356704761694E-2</v>
      </c>
    </row>
    <row r="522" spans="2:8" x14ac:dyDescent="0.2">
      <c r="B522" s="2" t="s">
        <v>35</v>
      </c>
      <c r="C522" s="4">
        <v>370000000</v>
      </c>
      <c r="D522" s="4">
        <v>505755644.46700001</v>
      </c>
      <c r="E522" s="5">
        <v>1.366907147208108</v>
      </c>
      <c r="F522" s="5">
        <v>9.1519999999999976E-2</v>
      </c>
      <c r="G522" s="5">
        <v>0.17094787188804431</v>
      </c>
      <c r="H522" s="5">
        <v>7.942787188804433E-2</v>
      </c>
    </row>
    <row r="523" spans="2:8" x14ac:dyDescent="0.2">
      <c r="B523" s="2" t="s">
        <v>36</v>
      </c>
      <c r="C523" s="4">
        <v>320000000</v>
      </c>
      <c r="D523" s="4">
        <v>442833831.08399999</v>
      </c>
      <c r="E523" s="5">
        <v>1.3838557221375001</v>
      </c>
      <c r="F523" s="5">
        <v>7.3529999999999998E-2</v>
      </c>
      <c r="G523" s="5">
        <v>0.11075716183187549</v>
      </c>
      <c r="H523" s="5">
        <v>3.7227161831875494E-2</v>
      </c>
    </row>
    <row r="524" spans="2:8" x14ac:dyDescent="0.2">
      <c r="B524" s="2" t="s">
        <v>37</v>
      </c>
      <c r="C524" s="4">
        <v>280000000</v>
      </c>
      <c r="D524" s="4">
        <v>324494688.54799998</v>
      </c>
      <c r="E524" s="5">
        <v>1.1589096019571428</v>
      </c>
      <c r="F524" s="5">
        <v>7.016E-2</v>
      </c>
      <c r="G524" s="5">
        <v>9.883401938412921E-2</v>
      </c>
      <c r="H524" s="5">
        <v>2.867401938412921E-2</v>
      </c>
    </row>
    <row r="525" spans="2:8" x14ac:dyDescent="0.2">
      <c r="B525" s="2" t="s">
        <v>38</v>
      </c>
      <c r="C525" s="4">
        <v>590000000</v>
      </c>
      <c r="D525" s="4">
        <v>629565368.63300002</v>
      </c>
      <c r="E525" s="5">
        <v>1.0670599468355932</v>
      </c>
      <c r="F525" s="5">
        <v>7.6340000000000005E-2</v>
      </c>
      <c r="G525" s="5">
        <v>0.15598030958441231</v>
      </c>
      <c r="H525" s="5">
        <v>7.9640309584412303E-2</v>
      </c>
    </row>
    <row r="526" spans="2:8" x14ac:dyDescent="0.2">
      <c r="B526" s="2" t="s">
        <v>39</v>
      </c>
      <c r="C526" s="4">
        <v>378200000</v>
      </c>
      <c r="D526" s="4">
        <v>394384047.46499997</v>
      </c>
      <c r="E526" s="5">
        <v>1.0427922989555789</v>
      </c>
      <c r="F526" s="5">
        <v>7.3429999999999995E-2</v>
      </c>
      <c r="G526" s="5">
        <v>0.15491147826008836</v>
      </c>
      <c r="H526" s="5">
        <v>8.1481478260088364E-2</v>
      </c>
    </row>
    <row r="527" spans="2:8" x14ac:dyDescent="0.2">
      <c r="B527" s="2" t="s">
        <v>40</v>
      </c>
      <c r="C527" s="4">
        <v>400000000</v>
      </c>
      <c r="D527" s="4">
        <v>309341096.36299998</v>
      </c>
      <c r="E527" s="5">
        <v>0.77335274090749995</v>
      </c>
      <c r="F527" s="5">
        <v>7.4819999999999998E-2</v>
      </c>
      <c r="G527" s="5">
        <v>0.11213267351420984</v>
      </c>
      <c r="H527" s="5">
        <v>3.7312673514209846E-2</v>
      </c>
    </row>
    <row r="528" spans="2:8" x14ac:dyDescent="0.2">
      <c r="B528" s="2" t="s">
        <v>41</v>
      </c>
      <c r="C528" s="4">
        <v>280000000</v>
      </c>
      <c r="D528" s="4">
        <v>331482751.83200002</v>
      </c>
      <c r="E528" s="5">
        <v>1.1838669708285714</v>
      </c>
      <c r="F528" s="5">
        <v>7.2919999999999999E-2</v>
      </c>
      <c r="G528" s="5">
        <v>-2.2486622476748812E-2</v>
      </c>
      <c r="H528" s="5">
        <v>-9.5406622476748804E-2</v>
      </c>
    </row>
    <row r="529" spans="2:8" x14ac:dyDescent="0.2">
      <c r="B529" s="2" t="s">
        <v>42</v>
      </c>
      <c r="C529" s="4">
        <v>890000000</v>
      </c>
      <c r="D529" s="4">
        <v>928365179.98899996</v>
      </c>
      <c r="E529" s="5">
        <v>1.0431069438078651</v>
      </c>
      <c r="F529" s="5">
        <v>7.4630000000000002E-2</v>
      </c>
      <c r="G529" s="5">
        <v>0.10597824223670881</v>
      </c>
      <c r="H529" s="5">
        <v>3.1348242236708804E-2</v>
      </c>
    </row>
    <row r="530" spans="2:8" x14ac:dyDescent="0.2">
      <c r="B530" s="2" t="s">
        <v>43</v>
      </c>
      <c r="C530" s="4">
        <v>180000000</v>
      </c>
      <c r="D530" s="4">
        <v>259163687.72099999</v>
      </c>
      <c r="E530" s="5">
        <v>1.4397982651166665</v>
      </c>
      <c r="F530" s="5">
        <v>7.9030000000000003E-2</v>
      </c>
      <c r="G530" s="5">
        <v>4.8786113757616101E-2</v>
      </c>
      <c r="H530" s="5">
        <v>-3.0243886242383902E-2</v>
      </c>
    </row>
    <row r="531" spans="2:8" x14ac:dyDescent="0.2">
      <c r="B531" s="2" t="s">
        <v>44</v>
      </c>
      <c r="C531" s="4">
        <v>272900000</v>
      </c>
      <c r="D531" s="4">
        <v>399466286.37400001</v>
      </c>
      <c r="E531" s="5">
        <v>1.4637826543569072</v>
      </c>
      <c r="F531" s="5">
        <v>7.4969999999999995E-2</v>
      </c>
      <c r="G531" s="5">
        <v>0.1664047540216313</v>
      </c>
      <c r="H531" s="5">
        <v>9.1434754021631301E-2</v>
      </c>
    </row>
    <row r="532" spans="2:8" x14ac:dyDescent="0.2">
      <c r="B532" s="2" t="s">
        <v>45</v>
      </c>
      <c r="C532" s="4">
        <v>300000000</v>
      </c>
      <c r="D532" s="4">
        <v>230260516.35800001</v>
      </c>
      <c r="E532" s="5">
        <v>0.7675350545266667</v>
      </c>
      <c r="F532" s="5">
        <v>0.11917</v>
      </c>
      <c r="G532" s="5">
        <v>0.14109201256844686</v>
      </c>
      <c r="H532" s="5">
        <v>2.1922012568446864E-2</v>
      </c>
    </row>
    <row r="533" spans="2:8" x14ac:dyDescent="0.2">
      <c r="B533" s="2" t="s">
        <v>46</v>
      </c>
      <c r="C533" s="4">
        <v>280000000</v>
      </c>
      <c r="D533" s="4">
        <v>341395838.17299998</v>
      </c>
      <c r="E533" s="5">
        <v>1.2192708506178571</v>
      </c>
      <c r="F533" s="5">
        <v>0.11229</v>
      </c>
      <c r="G533" s="5">
        <v>5.4273648478428901E-2</v>
      </c>
      <c r="H533" s="5">
        <v>-5.80163515215711E-2</v>
      </c>
    </row>
    <row r="534" spans="2:8" x14ac:dyDescent="0.2">
      <c r="B534" s="2" t="s">
        <v>47</v>
      </c>
      <c r="C534" s="4">
        <v>270000000</v>
      </c>
      <c r="D534" s="4">
        <v>156679632.72999999</v>
      </c>
      <c r="E534" s="5">
        <v>0.58029493603703697</v>
      </c>
      <c r="F534" s="5">
        <v>0.10469000000000001</v>
      </c>
      <c r="G534" s="5">
        <v>8.6582743995687952E-2</v>
      </c>
      <c r="H534" s="5">
        <v>-1.8107256004312053E-2</v>
      </c>
    </row>
    <row r="535" spans="2:8" x14ac:dyDescent="0.2">
      <c r="B535" s="2" t="s">
        <v>48</v>
      </c>
      <c r="C535" s="4">
        <v>179300000</v>
      </c>
      <c r="D535" s="4">
        <v>129943985.45999999</v>
      </c>
      <c r="E535" s="5">
        <v>0.72472942253206907</v>
      </c>
      <c r="F535" s="5">
        <v>6.7680000000000004E-2</v>
      </c>
      <c r="G535" s="5">
        <v>0.10527991273756335</v>
      </c>
      <c r="H535" s="5">
        <v>3.7599912737563343E-2</v>
      </c>
    </row>
    <row r="536" spans="2:8" x14ac:dyDescent="0.2">
      <c r="B536" s="2" t="s">
        <v>49</v>
      </c>
      <c r="C536" s="4">
        <v>285200000</v>
      </c>
      <c r="D536" s="4">
        <v>297689373.185</v>
      </c>
      <c r="E536" s="5">
        <v>1.0437916310834503</v>
      </c>
      <c r="F536" s="5">
        <v>6.6930000000000003E-2</v>
      </c>
      <c r="G536" s="5">
        <v>0.18839102959898962</v>
      </c>
      <c r="H536" s="5">
        <v>0.12146102959898962</v>
      </c>
    </row>
    <row r="537" spans="2:8" x14ac:dyDescent="0.2">
      <c r="B537" s="2" t="s">
        <v>50</v>
      </c>
      <c r="C537" s="4">
        <v>410000000</v>
      </c>
      <c r="D537" s="4">
        <v>387837545.01599997</v>
      </c>
      <c r="E537" s="5">
        <v>0.94594523174634138</v>
      </c>
      <c r="F537" s="5">
        <v>8.6800000000000002E-2</v>
      </c>
      <c r="G537" s="5">
        <v>0.17251164229919985</v>
      </c>
      <c r="H537" s="5">
        <v>8.571164229919985E-2</v>
      </c>
    </row>
    <row r="538" spans="2:8" x14ac:dyDescent="0.2">
      <c r="B538" s="2" t="s">
        <v>51</v>
      </c>
      <c r="C538" s="4">
        <v>190000000</v>
      </c>
      <c r="D538" s="4">
        <v>185401536.09400001</v>
      </c>
      <c r="E538" s="5">
        <v>0.9757975583894738</v>
      </c>
      <c r="F538" s="5">
        <v>7.1660000000000001E-2</v>
      </c>
      <c r="G538" s="5">
        <v>0.1033529156106065</v>
      </c>
      <c r="H538" s="5">
        <v>3.1692915610606498E-2</v>
      </c>
    </row>
    <row r="539" spans="2:8" x14ac:dyDescent="0.2">
      <c r="B539" s="2" t="s">
        <v>52</v>
      </c>
      <c r="C539" s="4">
        <v>240000000</v>
      </c>
      <c r="D539" s="4">
        <v>247758931.083</v>
      </c>
      <c r="E539" s="5">
        <v>1.0323288795125001</v>
      </c>
      <c r="F539" s="5">
        <v>6.694E-2</v>
      </c>
      <c r="G539" s="5">
        <v>0.1150401922885745</v>
      </c>
      <c r="H539" s="5">
        <v>4.8100192288574498E-2</v>
      </c>
    </row>
    <row r="540" spans="2:8" x14ac:dyDescent="0.2">
      <c r="B540" s="2" t="s">
        <v>53</v>
      </c>
      <c r="C540" s="4">
        <v>350000000</v>
      </c>
      <c r="D540" s="4">
        <v>286775601.09500003</v>
      </c>
      <c r="E540" s="5">
        <v>0.81935886027142868</v>
      </c>
      <c r="F540" s="5">
        <v>7.0809999999999998E-2</v>
      </c>
      <c r="G540" s="5">
        <v>0.18082849791611558</v>
      </c>
      <c r="H540" s="5">
        <v>0.11001849791611558</v>
      </c>
    </row>
    <row r="541" spans="2:8" x14ac:dyDescent="0.2">
      <c r="B541" s="2" t="s">
        <v>54</v>
      </c>
      <c r="C541" s="4">
        <v>673100000</v>
      </c>
      <c r="D541" s="4">
        <v>552142409.273</v>
      </c>
      <c r="E541" s="5">
        <v>0.82029774071163275</v>
      </c>
      <c r="F541" s="5">
        <v>6.0730000000000013E-2</v>
      </c>
      <c r="G541" s="5">
        <v>0.13068824803370993</v>
      </c>
      <c r="H541" s="5">
        <v>6.9958248033709924E-2</v>
      </c>
    </row>
    <row r="542" spans="2:8" x14ac:dyDescent="0.2">
      <c r="B542" s="2" t="s">
        <v>55</v>
      </c>
      <c r="C542" s="4">
        <v>450000000</v>
      </c>
      <c r="D542" s="4">
        <v>385778522.26999998</v>
      </c>
      <c r="E542" s="5">
        <v>0.8572856050444444</v>
      </c>
      <c r="F542" s="5">
        <v>9.2739999999999989E-2</v>
      </c>
      <c r="G542" s="5">
        <v>0.13024702112585032</v>
      </c>
      <c r="H542" s="5">
        <v>3.7507021125850332E-2</v>
      </c>
    </row>
    <row r="543" spans="2:8" x14ac:dyDescent="0.2">
      <c r="B543" s="2" t="s">
        <v>56</v>
      </c>
      <c r="C543" s="4">
        <v>330000000</v>
      </c>
      <c r="D543" s="4">
        <v>360012789.55599999</v>
      </c>
      <c r="E543" s="5">
        <v>1.0909478471393939</v>
      </c>
      <c r="F543" s="5">
        <v>7.1340000000000001E-2</v>
      </c>
      <c r="G543" s="5">
        <v>0.15096086614874607</v>
      </c>
      <c r="H543" s="5">
        <v>7.9620866148746069E-2</v>
      </c>
    </row>
    <row r="544" spans="2:8" x14ac:dyDescent="0.2">
      <c r="B544" s="2" t="s">
        <v>57</v>
      </c>
      <c r="C544" s="4">
        <v>270000000</v>
      </c>
      <c r="D544" s="4">
        <v>222645611.81099999</v>
      </c>
      <c r="E544" s="5">
        <v>0.82461337707777771</v>
      </c>
      <c r="F544" s="5">
        <v>0.16374</v>
      </c>
      <c r="G544" s="5">
        <v>0.19817195695936063</v>
      </c>
      <c r="H544" s="5">
        <v>3.4431956959360632E-2</v>
      </c>
    </row>
    <row r="545" spans="2:8" x14ac:dyDescent="0.2">
      <c r="B545" s="2" t="s">
        <v>58</v>
      </c>
      <c r="C545" s="4">
        <v>510000000</v>
      </c>
      <c r="D545" s="4">
        <v>461090608.634</v>
      </c>
      <c r="E545" s="5">
        <v>0.90409923261568625</v>
      </c>
      <c r="F545" s="5">
        <v>7.2139999999999996E-2</v>
      </c>
      <c r="G545" s="5">
        <v>8.6279400185264365E-2</v>
      </c>
      <c r="H545" s="5">
        <v>1.413940018526437E-2</v>
      </c>
    </row>
    <row r="546" spans="2:8" x14ac:dyDescent="0.2">
      <c r="B546" s="2" t="s">
        <v>59</v>
      </c>
      <c r="C546" s="4">
        <v>270000000</v>
      </c>
      <c r="D546" s="4">
        <v>365596561.36299998</v>
      </c>
      <c r="E546" s="5">
        <v>1.3540613383814815</v>
      </c>
      <c r="F546" s="5">
        <v>0.10029</v>
      </c>
      <c r="G546" s="5">
        <v>4.5594858963810297E-2</v>
      </c>
      <c r="H546" s="5">
        <v>-5.4695141036189707E-2</v>
      </c>
    </row>
    <row r="547" spans="2:8" x14ac:dyDescent="0.2">
      <c r="B547" s="2" t="s">
        <v>60</v>
      </c>
      <c r="C547" s="4">
        <v>630000000</v>
      </c>
      <c r="D547" s="4">
        <v>471152225.01200002</v>
      </c>
      <c r="E547" s="5">
        <v>0.74786067462222228</v>
      </c>
      <c r="F547" s="5">
        <v>8.9139999999999997E-2</v>
      </c>
      <c r="G547" s="5">
        <v>0.11331074760527825</v>
      </c>
      <c r="H547" s="5">
        <v>2.4170747605278251E-2</v>
      </c>
    </row>
    <row r="548" spans="2:8" x14ac:dyDescent="0.2">
      <c r="B548" s="2" t="s">
        <v>61</v>
      </c>
      <c r="C548" s="4">
        <v>727300000</v>
      </c>
      <c r="D548" s="4">
        <v>832475695.46200001</v>
      </c>
      <c r="E548" s="5">
        <v>1.1446111583418122</v>
      </c>
      <c r="F548" s="5">
        <v>7.3510000000000006E-2</v>
      </c>
      <c r="G548" s="5">
        <v>7.8689192728498336E-2</v>
      </c>
      <c r="H548" s="5">
        <v>5.1791927284983302E-3</v>
      </c>
    </row>
    <row r="549" spans="2:8" x14ac:dyDescent="0.2">
      <c r="B549" s="2" t="s">
        <v>62</v>
      </c>
      <c r="C549" s="4">
        <v>230000000</v>
      </c>
      <c r="D549" s="4">
        <v>249311550.91100001</v>
      </c>
      <c r="E549" s="5">
        <v>1.0839632648304349</v>
      </c>
      <c r="F549" s="5">
        <v>7.2840000000000002E-2</v>
      </c>
      <c r="G549" s="5">
        <v>0.11653562739005088</v>
      </c>
      <c r="H549" s="5">
        <v>4.3695627390050881E-2</v>
      </c>
    </row>
    <row r="550" spans="2:8" x14ac:dyDescent="0.2">
      <c r="B550" s="2" t="s">
        <v>63</v>
      </c>
      <c r="C550" s="4">
        <v>290000000</v>
      </c>
      <c r="D550" s="4">
        <v>279709042.273</v>
      </c>
      <c r="E550" s="5">
        <v>0.96451393887241377</v>
      </c>
      <c r="F550" s="5">
        <v>7.5880000000000003E-2</v>
      </c>
      <c r="G550" s="5">
        <v>7.6849467676558314E-2</v>
      </c>
      <c r="H550" s="5">
        <v>9.6946767655831101E-4</v>
      </c>
    </row>
    <row r="551" spans="2:8" x14ac:dyDescent="0.2">
      <c r="B551" s="2" t="s">
        <v>64</v>
      </c>
      <c r="C551" s="4">
        <v>200000000</v>
      </c>
      <c r="D551" s="4">
        <v>189261479.71900001</v>
      </c>
      <c r="E551" s="5">
        <v>0.94630739859500002</v>
      </c>
      <c r="F551" s="5">
        <v>0.11165</v>
      </c>
      <c r="G551" s="5">
        <v>8.3228910195499481E-2</v>
      </c>
      <c r="H551" s="5">
        <v>-2.8421089804500518E-2</v>
      </c>
    </row>
    <row r="552" spans="2:8" x14ac:dyDescent="0.2">
      <c r="B552" s="2" t="s">
        <v>65</v>
      </c>
      <c r="C552" s="4">
        <v>177700000</v>
      </c>
      <c r="D552" s="4">
        <v>104786810.903</v>
      </c>
      <c r="E552" s="5">
        <v>0.58968379799099602</v>
      </c>
      <c r="F552" s="5">
        <v>7.7200000000000005E-2</v>
      </c>
      <c r="G552" s="5">
        <v>8.835775860733755E-2</v>
      </c>
      <c r="H552" s="5">
        <v>1.1157758607337545E-2</v>
      </c>
    </row>
    <row r="553" spans="2:8" x14ac:dyDescent="0.2">
      <c r="B553" s="2" t="s">
        <v>66</v>
      </c>
      <c r="C553" s="4">
        <v>220000000</v>
      </c>
      <c r="D553" s="4">
        <v>136815712.26699999</v>
      </c>
      <c r="E553" s="5">
        <v>0.62188960121363634</v>
      </c>
      <c r="F553" s="5">
        <v>0.11072</v>
      </c>
      <c r="G553" s="5">
        <v>0.10591432355898478</v>
      </c>
      <c r="H553" s="5">
        <v>-4.8056764410152192E-3</v>
      </c>
    </row>
    <row r="554" spans="2:8" x14ac:dyDescent="0.2">
      <c r="B554" s="2" t="s">
        <v>67</v>
      </c>
      <c r="C554" s="4">
        <v>310000000</v>
      </c>
      <c r="D554" s="4">
        <v>407789495.46399999</v>
      </c>
      <c r="E554" s="5">
        <v>1.3154499853677419</v>
      </c>
      <c r="F554" s="5">
        <v>6.9339999999999999E-2</v>
      </c>
      <c r="G554" s="5">
        <v>2.8373631843641868E-2</v>
      </c>
      <c r="H554" s="5">
        <v>-4.0966368156358131E-2</v>
      </c>
    </row>
    <row r="555" spans="2:8" x14ac:dyDescent="0.2">
      <c r="B555" s="2" t="s">
        <v>68</v>
      </c>
      <c r="C555" s="4">
        <v>820000000</v>
      </c>
      <c r="D555" s="4">
        <v>820687271.34300005</v>
      </c>
      <c r="E555" s="5">
        <v>1.0008381357841465</v>
      </c>
      <c r="F555" s="5">
        <v>6.3920000000000005E-2</v>
      </c>
      <c r="G555" s="5">
        <v>0.14225523778619256</v>
      </c>
      <c r="H555" s="5">
        <v>7.8335237786192558E-2</v>
      </c>
    </row>
    <row r="556" spans="2:8" x14ac:dyDescent="0.2">
      <c r="B556" s="2" t="s">
        <v>69</v>
      </c>
      <c r="C556" s="4">
        <v>310000000</v>
      </c>
      <c r="D556" s="4">
        <v>305173656.833</v>
      </c>
      <c r="E556" s="5">
        <v>0.98443115107419354</v>
      </c>
      <c r="F556" s="5">
        <v>6.7269999999999996E-2</v>
      </c>
      <c r="G556" s="5">
        <v>3.8739146935836064E-2</v>
      </c>
      <c r="H556" s="5">
        <v>-2.8530853064163933E-2</v>
      </c>
    </row>
    <row r="557" spans="2:8" x14ac:dyDescent="0.2">
      <c r="B557" s="2" t="s">
        <v>70</v>
      </c>
      <c r="C557" s="4">
        <v>320000000</v>
      </c>
      <c r="D557" s="4">
        <v>276009423.63700002</v>
      </c>
      <c r="E557" s="5">
        <v>0.8625294488656251</v>
      </c>
      <c r="F557" s="5">
        <v>6.4570000000000002E-2</v>
      </c>
      <c r="G557" s="5">
        <v>7.5729300549135362E-2</v>
      </c>
      <c r="H557" s="5">
        <v>1.1159300549135359E-2</v>
      </c>
    </row>
    <row r="558" spans="2:8" x14ac:dyDescent="0.2">
      <c r="B558" s="2" t="s">
        <v>71</v>
      </c>
      <c r="C558" s="4">
        <v>770000000</v>
      </c>
      <c r="D558" s="4">
        <v>721812947.72099996</v>
      </c>
      <c r="E558" s="5">
        <v>0.93741941262467532</v>
      </c>
      <c r="F558" s="5">
        <v>9.7600000000000006E-2</v>
      </c>
      <c r="G558" s="5">
        <v>0.18147358937599875</v>
      </c>
      <c r="H558" s="5">
        <v>8.3873589375998744E-2</v>
      </c>
    </row>
    <row r="559" spans="2:8" x14ac:dyDescent="0.2">
      <c r="B559" s="2" t="s">
        <v>72</v>
      </c>
      <c r="C559" s="4">
        <v>460000000</v>
      </c>
      <c r="D559" s="4">
        <v>437629440</v>
      </c>
      <c r="E559" s="5">
        <v>0.95136834782608692</v>
      </c>
      <c r="F559" s="5">
        <v>0.17053999999999997</v>
      </c>
      <c r="G559" s="5">
        <v>0.17660758346147826</v>
      </c>
      <c r="H559" s="5">
        <v>6.0675834614782875E-3</v>
      </c>
    </row>
    <row r="560" spans="2:8" x14ac:dyDescent="0.2">
      <c r="B560" s="2" t="s">
        <v>73</v>
      </c>
      <c r="C560" s="4">
        <v>450000000</v>
      </c>
      <c r="D560" s="4">
        <v>456098554.98799998</v>
      </c>
      <c r="E560" s="5">
        <v>1.0135523444177776</v>
      </c>
      <c r="F560" s="5">
        <v>8.406000000000001E-2</v>
      </c>
      <c r="G560" s="5">
        <v>5.072564296681166E-2</v>
      </c>
      <c r="H560" s="5">
        <v>-3.333435703318835E-2</v>
      </c>
    </row>
    <row r="561" spans="2:8" x14ac:dyDescent="0.2">
      <c r="B561" s="2" t="s">
        <v>74</v>
      </c>
      <c r="C561" s="4">
        <v>400000000</v>
      </c>
      <c r="D561" s="4">
        <v>322501009.99599999</v>
      </c>
      <c r="E561" s="5">
        <v>0.80625252499</v>
      </c>
      <c r="F561" s="5">
        <v>6.694E-2</v>
      </c>
      <c r="G561" s="5">
        <v>9.5386989257433788E-2</v>
      </c>
      <c r="H561" s="5">
        <v>2.8446989257433788E-2</v>
      </c>
    </row>
    <row r="562" spans="2:8" x14ac:dyDescent="0.2">
      <c r="B562" s="2" t="s">
        <v>75</v>
      </c>
      <c r="C562" s="4">
        <v>325900000</v>
      </c>
      <c r="D562" s="4">
        <v>486833159.27999997</v>
      </c>
      <c r="E562" s="5">
        <v>1.4938114737035899</v>
      </c>
      <c r="F562" s="5">
        <v>7.6799999999999993E-2</v>
      </c>
      <c r="G562" s="5">
        <v>0.29856469022152593</v>
      </c>
      <c r="H562" s="5">
        <v>0.22176469022152595</v>
      </c>
    </row>
    <row r="563" spans="2:8" x14ac:dyDescent="0.2">
      <c r="B563" s="2" t="s">
        <v>76</v>
      </c>
      <c r="C563" s="4">
        <v>210000000</v>
      </c>
      <c r="D563" s="4">
        <v>280741429.72000003</v>
      </c>
      <c r="E563" s="5">
        <v>1.3368639510476192</v>
      </c>
      <c r="F563" s="5">
        <v>9.1549999999999979E-2</v>
      </c>
      <c r="G563" s="5">
        <v>0.10678172936534121</v>
      </c>
      <c r="H563" s="5">
        <v>1.5231729365341229E-2</v>
      </c>
    </row>
    <row r="564" spans="2:8" x14ac:dyDescent="0.2">
      <c r="B564" s="2" t="s">
        <v>77</v>
      </c>
      <c r="C564" s="4">
        <v>270000000</v>
      </c>
      <c r="D564" s="4">
        <v>263995101.81799999</v>
      </c>
      <c r="E564" s="5">
        <v>0.97775963636296293</v>
      </c>
      <c r="F564" s="5">
        <v>0.13089999999999999</v>
      </c>
      <c r="G564" s="5">
        <v>4.4190852056197376E-2</v>
      </c>
      <c r="H564" s="5">
        <v>-8.6709147943802606E-2</v>
      </c>
    </row>
    <row r="565" spans="2:8" x14ac:dyDescent="0.2">
      <c r="B565" s="2" t="s">
        <v>78</v>
      </c>
      <c r="C565" s="4">
        <v>342200000</v>
      </c>
      <c r="D565" s="4">
        <v>483345928.19199997</v>
      </c>
      <c r="E565" s="5">
        <v>1.4124661840794857</v>
      </c>
      <c r="F565" s="5">
        <v>7.7479999999999993E-2</v>
      </c>
      <c r="G565" s="5">
        <v>0.24537835853018164</v>
      </c>
      <c r="H565" s="5">
        <v>0.16789835853018165</v>
      </c>
    </row>
    <row r="566" spans="2:8" x14ac:dyDescent="0.2">
      <c r="B566" s="2" t="s">
        <v>79</v>
      </c>
      <c r="C566" s="4">
        <v>200200000</v>
      </c>
      <c r="D566" s="4">
        <v>251229192.289</v>
      </c>
      <c r="E566" s="5">
        <v>1.2548910703746254</v>
      </c>
      <c r="F566" s="5">
        <v>7.0699999999999999E-2</v>
      </c>
      <c r="G566" s="5">
        <v>0.14620729205205615</v>
      </c>
      <c r="H566" s="5">
        <v>7.5507292052056155E-2</v>
      </c>
    </row>
    <row r="567" spans="2:8" x14ac:dyDescent="0.2">
      <c r="B567" s="2" t="s">
        <v>80</v>
      </c>
      <c r="C567" s="4">
        <v>225000000</v>
      </c>
      <c r="D567" s="4">
        <v>232125264.08700001</v>
      </c>
      <c r="E567" s="5">
        <v>1.0316678403866668</v>
      </c>
      <c r="F567" s="5">
        <v>6.8199999999999997E-2</v>
      </c>
      <c r="G567" s="5">
        <v>7.2655092772146532E-2</v>
      </c>
      <c r="H567" s="5">
        <v>4.455092772146535E-3</v>
      </c>
    </row>
    <row r="568" spans="2:8" x14ac:dyDescent="0.2">
      <c r="B568" s="2" t="s">
        <v>81</v>
      </c>
      <c r="C568" s="4">
        <v>720000000</v>
      </c>
      <c r="D568" s="4">
        <v>828357543.37199998</v>
      </c>
      <c r="E568" s="5">
        <v>1.1504965880166667</v>
      </c>
      <c r="F568" s="5">
        <v>0.10219</v>
      </c>
      <c r="G568" s="5">
        <v>0.10668416798893506</v>
      </c>
      <c r="H568" s="5">
        <v>4.4941679889350522E-3</v>
      </c>
    </row>
    <row r="569" spans="2:8" x14ac:dyDescent="0.2">
      <c r="B569" s="2" t="s">
        <v>82</v>
      </c>
      <c r="C569" s="4">
        <v>170000000</v>
      </c>
      <c r="D569" s="4">
        <v>235355836.00799999</v>
      </c>
      <c r="E569" s="5">
        <v>1.3844460941647059</v>
      </c>
      <c r="F569" s="5">
        <v>6.898E-2</v>
      </c>
      <c r="G569" s="5">
        <v>5.7817204275901042E-2</v>
      </c>
      <c r="H569" s="5">
        <v>-1.1162795724098958E-2</v>
      </c>
    </row>
    <row r="570" spans="2:8" x14ac:dyDescent="0.2">
      <c r="B570" s="2" t="s">
        <v>83</v>
      </c>
      <c r="C570" s="4">
        <v>880000000</v>
      </c>
      <c r="D570" s="4">
        <v>930147838.82799995</v>
      </c>
      <c r="E570" s="5">
        <v>1.0569861804863636</v>
      </c>
      <c r="F570" s="5">
        <v>6.6239999999999993E-2</v>
      </c>
      <c r="G570" s="5">
        <v>4.3404546022350741E-2</v>
      </c>
      <c r="H570" s="5">
        <v>-2.2835453977649252E-2</v>
      </c>
    </row>
    <row r="571" spans="2:8" x14ac:dyDescent="0.2">
      <c r="B571" s="2" t="s">
        <v>84</v>
      </c>
      <c r="C571" s="4">
        <v>340000000</v>
      </c>
      <c r="D571" s="4">
        <v>328523991.89499998</v>
      </c>
      <c r="E571" s="5">
        <v>0.96624703498529407</v>
      </c>
      <c r="F571" s="5">
        <v>7.4179999999999996E-2</v>
      </c>
      <c r="G571" s="5">
        <v>7.119860610507818E-2</v>
      </c>
      <c r="H571" s="5">
        <v>-2.9813938949218161E-3</v>
      </c>
    </row>
    <row r="572" spans="2:8" x14ac:dyDescent="0.2">
      <c r="B572" s="2" t="s">
        <v>85</v>
      </c>
      <c r="C572" s="4">
        <v>440000000</v>
      </c>
      <c r="D572" s="4">
        <v>386445918.20300001</v>
      </c>
      <c r="E572" s="5">
        <v>0.8782861777340909</v>
      </c>
      <c r="F572" s="5">
        <v>6.1960000000000001E-2</v>
      </c>
      <c r="G572" s="5">
        <v>8.9808897152767422E-2</v>
      </c>
      <c r="H572" s="5">
        <v>2.7848897152767421E-2</v>
      </c>
    </row>
    <row r="573" spans="2:8" x14ac:dyDescent="0.2">
      <c r="B573" s="2" t="s">
        <v>86</v>
      </c>
      <c r="C573" s="4">
        <v>420000000</v>
      </c>
      <c r="D573" s="4">
        <v>420950524.07800001</v>
      </c>
      <c r="E573" s="5">
        <v>1.0022631525666668</v>
      </c>
      <c r="F573" s="5">
        <v>7.2709999999999997E-2</v>
      </c>
      <c r="G573" s="5">
        <v>6.0340040848347952E-2</v>
      </c>
      <c r="H573" s="5">
        <v>-1.2369959151652045E-2</v>
      </c>
    </row>
    <row r="574" spans="2:8" x14ac:dyDescent="0.2">
      <c r="B574" s="2" t="s">
        <v>87</v>
      </c>
      <c r="C574" s="4">
        <v>550000000</v>
      </c>
      <c r="D574" s="4">
        <v>619081355.44799995</v>
      </c>
      <c r="E574" s="5">
        <v>1.1256024644509091</v>
      </c>
      <c r="F574" s="5">
        <v>6.9949999999999998E-2</v>
      </c>
      <c r="G574" s="5">
        <v>6.8871269604211666E-2</v>
      </c>
      <c r="H574" s="5">
        <v>-1.0787303957883326E-3</v>
      </c>
    </row>
    <row r="575" spans="2:8" x14ac:dyDescent="0.2">
      <c r="B575" s="2" t="s">
        <v>88</v>
      </c>
      <c r="C575" s="4">
        <v>360000000</v>
      </c>
      <c r="D575" s="4">
        <v>277845432</v>
      </c>
      <c r="E575" s="5">
        <v>0.77179286666666669</v>
      </c>
      <c r="F575" s="5">
        <v>6.1789999999999998E-2</v>
      </c>
      <c r="G575" s="5">
        <v>0.15483123515955446</v>
      </c>
      <c r="H575" s="5">
        <v>9.3041235159554467E-2</v>
      </c>
    </row>
    <row r="576" spans="2:8" x14ac:dyDescent="0.2">
      <c r="B576" s="2" t="s">
        <v>89</v>
      </c>
      <c r="C576" s="4">
        <v>407500000</v>
      </c>
      <c r="D576" s="4">
        <v>425489859.54400003</v>
      </c>
      <c r="E576" s="5">
        <v>1.0441468945865031</v>
      </c>
      <c r="F576" s="5">
        <v>7.3510000000000006E-2</v>
      </c>
      <c r="G576" s="5">
        <v>4.59732269647126E-2</v>
      </c>
      <c r="H576" s="5">
        <v>-2.7536773035287405E-2</v>
      </c>
    </row>
    <row r="577" spans="1:8" x14ac:dyDescent="0.2">
      <c r="B577" s="2" t="s">
        <v>90</v>
      </c>
      <c r="C577" s="4">
        <v>240000000</v>
      </c>
      <c r="D577" s="4">
        <v>188549325.90799999</v>
      </c>
      <c r="E577" s="5">
        <v>0.78562219128333333</v>
      </c>
      <c r="F577" s="5">
        <v>6.6360000000000002E-2</v>
      </c>
      <c r="G577" s="5">
        <v>4.4716782769692549E-2</v>
      </c>
      <c r="H577" s="5">
        <v>-2.1643217230307453E-2</v>
      </c>
    </row>
    <row r="578" spans="1:8" x14ac:dyDescent="0.2">
      <c r="B578" s="2" t="s">
        <v>91</v>
      </c>
      <c r="C578" s="4">
        <v>570000000</v>
      </c>
      <c r="D578" s="4">
        <v>408954887.73400003</v>
      </c>
      <c r="E578" s="5">
        <v>0.71746471532280709</v>
      </c>
      <c r="F578" s="5">
        <v>6.8720000000000003E-2</v>
      </c>
      <c r="G578" s="5">
        <v>0.10559750845205434</v>
      </c>
      <c r="H578" s="5">
        <v>3.6877508452054342E-2</v>
      </c>
    </row>
    <row r="579" spans="1:8" x14ac:dyDescent="0.2">
      <c r="B579" s="2" t="s">
        <v>92</v>
      </c>
      <c r="C579" s="4">
        <v>120000000</v>
      </c>
      <c r="D579" s="4">
        <v>145798925.461</v>
      </c>
      <c r="E579" s="5">
        <v>1.2149910455083333</v>
      </c>
      <c r="F579" s="5">
        <v>7.1980000000000002E-2</v>
      </c>
      <c r="G579" s="5">
        <v>0.12659471304496819</v>
      </c>
      <c r="H579" s="5">
        <v>5.4614713044968191E-2</v>
      </c>
    </row>
    <row r="580" spans="1:8" x14ac:dyDescent="0.2">
      <c r="B580" s="2" t="s">
        <v>93</v>
      </c>
      <c r="C580" s="4">
        <v>610000000</v>
      </c>
      <c r="D580" s="4">
        <v>514993162</v>
      </c>
      <c r="E580" s="5">
        <v>0.84425108524590164</v>
      </c>
      <c r="F580" s="5">
        <v>6.4100000000000004E-2</v>
      </c>
      <c r="G580" s="5">
        <v>0.19102628793739207</v>
      </c>
      <c r="H580" s="5">
        <v>0.12692628793739208</v>
      </c>
    </row>
    <row r="581" spans="1:8" x14ac:dyDescent="0.2">
      <c r="B581" s="2" t="s">
        <v>104</v>
      </c>
      <c r="C581" s="4">
        <v>1660000000</v>
      </c>
      <c r="D581" s="4">
        <v>0</v>
      </c>
      <c r="E581" s="5">
        <v>0</v>
      </c>
      <c r="F581" s="5">
        <v>2.0650000000000002E-2</v>
      </c>
      <c r="G581" s="5">
        <v>0</v>
      </c>
      <c r="H581" s="5">
        <v>-2.0650000000000002E-2</v>
      </c>
    </row>
    <row r="582" spans="1:8" x14ac:dyDescent="0.2">
      <c r="A582" s="2" t="s">
        <v>107</v>
      </c>
      <c r="C582" s="4">
        <v>35053000000</v>
      </c>
      <c r="D582" s="4">
        <v>33487587626.515003</v>
      </c>
      <c r="E582" s="5">
        <v>0.95534155782714758</v>
      </c>
      <c r="F582" s="5">
        <v>7.7529063104441839E-2</v>
      </c>
      <c r="G582" s="5">
        <v>0.12845322892411221</v>
      </c>
      <c r="H582" s="5">
        <v>5.0924165819670367E-2</v>
      </c>
    </row>
    <row r="583" spans="1:8" x14ac:dyDescent="0.2">
      <c r="A583" s="2" t="s">
        <v>108</v>
      </c>
      <c r="B583" s="2" t="s">
        <v>13</v>
      </c>
      <c r="C583" s="4">
        <v>170000000</v>
      </c>
      <c r="D583" s="4">
        <v>323079059.08600003</v>
      </c>
      <c r="E583" s="5">
        <v>1.9004650534470591</v>
      </c>
      <c r="F583" s="5">
        <v>9.2369999999999994E-2</v>
      </c>
      <c r="G583" s="5">
        <v>6.6021904286659799E-2</v>
      </c>
      <c r="H583" s="5">
        <v>-2.6348095713340194E-2</v>
      </c>
    </row>
    <row r="584" spans="1:8" x14ac:dyDescent="0.2">
      <c r="B584" s="2" t="s">
        <v>14</v>
      </c>
      <c r="C584" s="4">
        <v>630000000</v>
      </c>
      <c r="D584" s="4">
        <v>560400792.72899997</v>
      </c>
      <c r="E584" s="5">
        <v>0.88952506782380947</v>
      </c>
      <c r="F584" s="5">
        <v>6.3519999999999993E-2</v>
      </c>
      <c r="G584" s="5">
        <v>7.6522963092483923E-2</v>
      </c>
      <c r="H584" s="5">
        <v>1.300296309248393E-2</v>
      </c>
    </row>
    <row r="585" spans="1:8" x14ac:dyDescent="0.2">
      <c r="B585" s="2" t="s">
        <v>15</v>
      </c>
      <c r="C585" s="4">
        <v>270000000</v>
      </c>
      <c r="D585" s="4">
        <v>159822524.54499999</v>
      </c>
      <c r="E585" s="5">
        <v>0.59193527609259255</v>
      </c>
      <c r="F585" s="5">
        <v>7.8329999999999997E-2</v>
      </c>
      <c r="G585" s="5">
        <v>0.1489877490221696</v>
      </c>
      <c r="H585" s="5">
        <v>7.0657749022169605E-2</v>
      </c>
    </row>
    <row r="586" spans="1:8" x14ac:dyDescent="0.2">
      <c r="B586" s="2" t="s">
        <v>16</v>
      </c>
      <c r="C586" s="4">
        <v>350000000</v>
      </c>
      <c r="D586" s="4">
        <v>471024822.91100001</v>
      </c>
      <c r="E586" s="5">
        <v>1.3457852083171429</v>
      </c>
      <c r="F586" s="5">
        <v>6.6009999999999999E-2</v>
      </c>
      <c r="G586" s="5">
        <v>7.8823353345892078E-2</v>
      </c>
      <c r="H586" s="5">
        <v>1.2813353345892078E-2</v>
      </c>
    </row>
    <row r="587" spans="1:8" x14ac:dyDescent="0.2">
      <c r="B587" s="2" t="s">
        <v>17</v>
      </c>
      <c r="C587" s="4">
        <v>150000000</v>
      </c>
      <c r="D587" s="4">
        <v>141080816.36500001</v>
      </c>
      <c r="E587" s="5">
        <v>0.94053877576666678</v>
      </c>
      <c r="F587" s="5">
        <v>0.12859999999999999</v>
      </c>
      <c r="G587" s="5">
        <v>0.1197995899830431</v>
      </c>
      <c r="H587" s="5">
        <v>-8.8004100169568888E-3</v>
      </c>
    </row>
    <row r="588" spans="1:8" x14ac:dyDescent="0.2">
      <c r="B588" s="2" t="s">
        <v>18</v>
      </c>
      <c r="C588" s="4">
        <v>180000000</v>
      </c>
      <c r="D588" s="4">
        <v>116184146.36499999</v>
      </c>
      <c r="E588" s="5">
        <v>0.64546747980555552</v>
      </c>
      <c r="F588" s="5">
        <v>5.6900000000000013E-2</v>
      </c>
      <c r="G588" s="5">
        <v>0.14065182932671452</v>
      </c>
      <c r="H588" s="5">
        <v>8.3751829326714516E-2</v>
      </c>
    </row>
    <row r="589" spans="1:8" x14ac:dyDescent="0.2">
      <c r="B589" s="2" t="s">
        <v>19</v>
      </c>
      <c r="C589" s="4">
        <v>230000000</v>
      </c>
      <c r="D589" s="4">
        <v>197628013.61899999</v>
      </c>
      <c r="E589" s="5">
        <v>0.8592522331260869</v>
      </c>
      <c r="F589" s="5">
        <v>7.9640000000000002E-2</v>
      </c>
      <c r="G589" s="5">
        <v>0.13352865646807754</v>
      </c>
      <c r="H589" s="5">
        <v>5.3888656468077542E-2</v>
      </c>
    </row>
    <row r="590" spans="1:8" x14ac:dyDescent="0.2">
      <c r="B590" s="2" t="s">
        <v>20</v>
      </c>
      <c r="C590" s="4">
        <v>194200000</v>
      </c>
      <c r="D590" s="4">
        <v>186804809.088</v>
      </c>
      <c r="E590" s="5">
        <v>0.96191971723995884</v>
      </c>
      <c r="F590" s="5">
        <v>8.3809999999999996E-2</v>
      </c>
      <c r="G590" s="5">
        <v>0.11671338358173221</v>
      </c>
      <c r="H590" s="5">
        <v>3.2903383581732212E-2</v>
      </c>
    </row>
    <row r="591" spans="1:8" x14ac:dyDescent="0.2">
      <c r="B591" s="2" t="s">
        <v>21</v>
      </c>
      <c r="C591" s="4">
        <v>220200000</v>
      </c>
      <c r="D591" s="4">
        <v>186561683.63800001</v>
      </c>
      <c r="E591" s="5">
        <v>0.84723743704813814</v>
      </c>
      <c r="F591" s="5">
        <v>6.1960000000000001E-2</v>
      </c>
      <c r="G591" s="5">
        <v>0.11010789990435045</v>
      </c>
      <c r="H591" s="5">
        <v>4.814789990435045E-2</v>
      </c>
    </row>
    <row r="592" spans="1:8" x14ac:dyDescent="0.2">
      <c r="B592" s="2" t="s">
        <v>22</v>
      </c>
      <c r="C592" s="4">
        <v>220000000</v>
      </c>
      <c r="D592" s="4">
        <v>227234799.99900001</v>
      </c>
      <c r="E592" s="5">
        <v>1.0328854545409092</v>
      </c>
      <c r="F592" s="5">
        <v>7.8020000000000006E-2</v>
      </c>
      <c r="G592" s="5">
        <v>0.13598136491037455</v>
      </c>
      <c r="H592" s="5">
        <v>5.7961364910374541E-2</v>
      </c>
    </row>
    <row r="593" spans="2:8" x14ac:dyDescent="0.2">
      <c r="B593" s="2" t="s">
        <v>23</v>
      </c>
      <c r="C593" s="4">
        <v>220000000</v>
      </c>
      <c r="D593" s="4">
        <v>191714914.55899999</v>
      </c>
      <c r="E593" s="5">
        <v>0.8714314298136363</v>
      </c>
      <c r="F593" s="5">
        <v>7.3249999999999996E-2</v>
      </c>
      <c r="G593" s="5">
        <v>0.11156094234086261</v>
      </c>
      <c r="H593" s="5">
        <v>3.8310942340862617E-2</v>
      </c>
    </row>
    <row r="594" spans="2:8" x14ac:dyDescent="0.2">
      <c r="B594" s="2" t="s">
        <v>24</v>
      </c>
      <c r="C594" s="4">
        <v>200000000</v>
      </c>
      <c r="D594" s="4">
        <v>153313377.271</v>
      </c>
      <c r="E594" s="5">
        <v>0.76656688635500003</v>
      </c>
      <c r="F594" s="5">
        <v>8.4330000000000002E-2</v>
      </c>
      <c r="G594" s="5">
        <v>0.10393334166029142</v>
      </c>
      <c r="H594" s="5">
        <v>1.9603341660291415E-2</v>
      </c>
    </row>
    <row r="595" spans="2:8" x14ac:dyDescent="0.2">
      <c r="B595" s="2" t="s">
        <v>25</v>
      </c>
      <c r="C595" s="4">
        <v>130000000</v>
      </c>
      <c r="D595" s="4">
        <v>124972141.82799999</v>
      </c>
      <c r="E595" s="5">
        <v>0.96132416790769226</v>
      </c>
      <c r="F595" s="5">
        <v>9.7229999999999997E-2</v>
      </c>
      <c r="G595" s="5">
        <v>0.12225178279353896</v>
      </c>
      <c r="H595" s="5">
        <v>2.5021782793538963E-2</v>
      </c>
    </row>
    <row r="596" spans="2:8" x14ac:dyDescent="0.2">
      <c r="B596" s="2" t="s">
        <v>26</v>
      </c>
      <c r="C596" s="4">
        <v>252100000</v>
      </c>
      <c r="D596" s="4">
        <v>239346587.27000001</v>
      </c>
      <c r="E596" s="5">
        <v>0.94941129420864745</v>
      </c>
      <c r="F596" s="5">
        <v>8.1049999999999997E-2</v>
      </c>
      <c r="G596" s="5">
        <v>0.13667340275505235</v>
      </c>
      <c r="H596" s="5">
        <v>5.5623402755052356E-2</v>
      </c>
    </row>
    <row r="597" spans="2:8" x14ac:dyDescent="0.2">
      <c r="B597" s="2" t="s">
        <v>27</v>
      </c>
      <c r="C597" s="4">
        <v>62800000</v>
      </c>
      <c r="D597" s="4">
        <v>88395876.373999998</v>
      </c>
      <c r="E597" s="5">
        <v>1.4075776492675158</v>
      </c>
      <c r="F597" s="5">
        <v>0.11643000000000001</v>
      </c>
      <c r="G597" s="5">
        <v>0.15310761201956699</v>
      </c>
      <c r="H597" s="5">
        <v>3.6677612019566985E-2</v>
      </c>
    </row>
    <row r="598" spans="2:8" x14ac:dyDescent="0.2">
      <c r="B598" s="2" t="s">
        <v>28</v>
      </c>
      <c r="C598" s="4">
        <v>290000000</v>
      </c>
      <c r="D598" s="4">
        <v>246365445.454</v>
      </c>
      <c r="E598" s="5">
        <v>0.84953601880689655</v>
      </c>
      <c r="F598" s="5">
        <v>6.5659999999999996E-2</v>
      </c>
      <c r="G598" s="5">
        <v>0.12280257074301809</v>
      </c>
      <c r="H598" s="5">
        <v>5.7142570743018095E-2</v>
      </c>
    </row>
    <row r="599" spans="2:8" x14ac:dyDescent="0.2">
      <c r="B599" s="2" t="s">
        <v>29</v>
      </c>
      <c r="C599" s="4">
        <v>80000000</v>
      </c>
      <c r="D599" s="4">
        <v>94596451.818000004</v>
      </c>
      <c r="E599" s="5">
        <v>1.1824556477250001</v>
      </c>
      <c r="F599" s="5">
        <v>0.11622</v>
      </c>
      <c r="G599" s="5">
        <v>0.13440272318523422</v>
      </c>
      <c r="H599" s="5">
        <v>1.8182723185234215E-2</v>
      </c>
    </row>
    <row r="600" spans="2:8" x14ac:dyDescent="0.2">
      <c r="B600" s="2" t="s">
        <v>30</v>
      </c>
      <c r="C600" s="4">
        <v>160000000</v>
      </c>
      <c r="D600" s="4">
        <v>170046644.54300001</v>
      </c>
      <c r="E600" s="5">
        <v>1.0627915283937501</v>
      </c>
      <c r="F600" s="5">
        <v>9.0569999999999998E-2</v>
      </c>
      <c r="G600" s="5">
        <v>0.13918754631476973</v>
      </c>
      <c r="H600" s="5">
        <v>4.8617546314769736E-2</v>
      </c>
    </row>
    <row r="601" spans="2:8" x14ac:dyDescent="0.2">
      <c r="B601" s="2" t="s">
        <v>31</v>
      </c>
      <c r="C601" s="4">
        <v>150000000</v>
      </c>
      <c r="D601" s="4">
        <v>134219282.72</v>
      </c>
      <c r="E601" s="5">
        <v>0.89479521813333329</v>
      </c>
      <c r="F601" s="5">
        <v>7.0980000000000001E-2</v>
      </c>
      <c r="G601" s="5">
        <v>0.13454727967570232</v>
      </c>
      <c r="H601" s="5">
        <v>6.3567279675702318E-2</v>
      </c>
    </row>
    <row r="602" spans="2:8" x14ac:dyDescent="0.2">
      <c r="B602" s="2" t="s">
        <v>32</v>
      </c>
      <c r="C602" s="4">
        <v>280000000</v>
      </c>
      <c r="D602" s="4">
        <v>245861531.81600001</v>
      </c>
      <c r="E602" s="5">
        <v>0.87807689934285715</v>
      </c>
      <c r="F602" s="5">
        <v>8.9499999999999996E-2</v>
      </c>
      <c r="G602" s="5">
        <v>0.13759675003293237</v>
      </c>
      <c r="H602" s="5">
        <v>4.8096750032932373E-2</v>
      </c>
    </row>
    <row r="603" spans="2:8" x14ac:dyDescent="0.2">
      <c r="B603" s="2" t="s">
        <v>33</v>
      </c>
      <c r="C603" s="4">
        <v>250000000</v>
      </c>
      <c r="D603" s="4">
        <v>362450379.09600002</v>
      </c>
      <c r="E603" s="5">
        <v>1.4498015163840001</v>
      </c>
      <c r="F603" s="5">
        <v>8.8139999999999996E-2</v>
      </c>
      <c r="G603" s="5">
        <v>7.1602140907476311E-2</v>
      </c>
      <c r="H603" s="5">
        <v>-1.6537859092523685E-2</v>
      </c>
    </row>
    <row r="604" spans="2:8" x14ac:dyDescent="0.2">
      <c r="B604" s="2" t="s">
        <v>34</v>
      </c>
      <c r="C604" s="4">
        <v>70000000</v>
      </c>
      <c r="D604" s="4">
        <v>83831485.457000002</v>
      </c>
      <c r="E604" s="5">
        <v>1.1975926493857143</v>
      </c>
      <c r="F604" s="5">
        <v>9.8390000000000005E-2</v>
      </c>
      <c r="G604" s="5">
        <v>0.11837418725080436</v>
      </c>
      <c r="H604" s="5">
        <v>1.998418725080435E-2</v>
      </c>
    </row>
    <row r="605" spans="2:8" x14ac:dyDescent="0.2">
      <c r="B605" s="2" t="s">
        <v>35</v>
      </c>
      <c r="C605" s="4">
        <v>150000000</v>
      </c>
      <c r="D605" s="4">
        <v>183380898.17399999</v>
      </c>
      <c r="E605" s="5">
        <v>1.22253932116</v>
      </c>
      <c r="F605" s="5">
        <v>6.3060000000000005E-2</v>
      </c>
      <c r="G605" s="5">
        <v>0.21411970742308814</v>
      </c>
      <c r="H605" s="5">
        <v>0.15105970742308814</v>
      </c>
    </row>
    <row r="606" spans="2:8" x14ac:dyDescent="0.2">
      <c r="B606" s="2" t="s">
        <v>36</v>
      </c>
      <c r="C606" s="4">
        <v>170000000</v>
      </c>
      <c r="D606" s="4">
        <v>176955332.72299999</v>
      </c>
      <c r="E606" s="5">
        <v>1.0409137219</v>
      </c>
      <c r="F606" s="5">
        <v>6.658E-2</v>
      </c>
      <c r="G606" s="5">
        <v>0.12383053946896905</v>
      </c>
      <c r="H606" s="5">
        <v>5.7250539468969047E-2</v>
      </c>
    </row>
    <row r="607" spans="2:8" x14ac:dyDescent="0.2">
      <c r="B607" s="2" t="s">
        <v>37</v>
      </c>
      <c r="C607" s="4">
        <v>130000000</v>
      </c>
      <c r="D607" s="4">
        <v>147714262.72600001</v>
      </c>
      <c r="E607" s="5">
        <v>1.1362635594307693</v>
      </c>
      <c r="F607" s="5">
        <v>8.8959999999999997E-2</v>
      </c>
      <c r="G607" s="5">
        <v>0.10610389624373961</v>
      </c>
      <c r="H607" s="5">
        <v>1.7143896243739618E-2</v>
      </c>
    </row>
    <row r="608" spans="2:8" x14ac:dyDescent="0.2">
      <c r="B608" s="2" t="s">
        <v>38</v>
      </c>
      <c r="C608" s="4">
        <v>300000000</v>
      </c>
      <c r="D608" s="4">
        <v>241697649.095</v>
      </c>
      <c r="E608" s="5">
        <v>0.80565883031666663</v>
      </c>
      <c r="F608" s="5">
        <v>5.9569999999999998E-2</v>
      </c>
      <c r="G608" s="5">
        <v>0.1423319975755265</v>
      </c>
      <c r="H608" s="5">
        <v>8.2761997575526505E-2</v>
      </c>
    </row>
    <row r="609" spans="2:8" x14ac:dyDescent="0.2">
      <c r="B609" s="2" t="s">
        <v>39</v>
      </c>
      <c r="C609" s="4">
        <v>115600000</v>
      </c>
      <c r="D609" s="4">
        <v>107478606.351</v>
      </c>
      <c r="E609" s="5">
        <v>0.92974572967993074</v>
      </c>
      <c r="F609" s="5">
        <v>7.7420000000000003E-2</v>
      </c>
      <c r="G609" s="5">
        <v>0.15718363072022487</v>
      </c>
      <c r="H609" s="5">
        <v>7.9763630720224868E-2</v>
      </c>
    </row>
    <row r="610" spans="2:8" x14ac:dyDescent="0.2">
      <c r="B610" s="2" t="s">
        <v>40</v>
      </c>
      <c r="C610" s="4">
        <v>130000000</v>
      </c>
      <c r="D610" s="4">
        <v>106982319.094</v>
      </c>
      <c r="E610" s="5">
        <v>0.82294091610769227</v>
      </c>
      <c r="F610" s="5">
        <v>0.11197</v>
      </c>
      <c r="G610" s="5">
        <v>0.15517758704981247</v>
      </c>
      <c r="H610" s="5">
        <v>4.3207587049812465E-2</v>
      </c>
    </row>
    <row r="611" spans="2:8" x14ac:dyDescent="0.2">
      <c r="B611" s="2" t="s">
        <v>41</v>
      </c>
      <c r="C611" s="4">
        <v>70000000</v>
      </c>
      <c r="D611" s="4">
        <v>44857674.550999999</v>
      </c>
      <c r="E611" s="5">
        <v>0.64082392215714279</v>
      </c>
      <c r="F611" s="5">
        <v>8.8700000000000001E-2</v>
      </c>
      <c r="G611" s="5">
        <v>0.10041352023005362</v>
      </c>
      <c r="H611" s="5">
        <v>1.171352023005362E-2</v>
      </c>
    </row>
    <row r="612" spans="2:8" x14ac:dyDescent="0.2">
      <c r="B612" s="2" t="s">
        <v>42</v>
      </c>
      <c r="C612" s="4">
        <v>370000000</v>
      </c>
      <c r="D612" s="4">
        <v>372468288.18400002</v>
      </c>
      <c r="E612" s="5">
        <v>1.0066710491459461</v>
      </c>
      <c r="F612" s="5">
        <v>5.8090000000000003E-2</v>
      </c>
      <c r="G612" s="5">
        <v>0.13655669700630613</v>
      </c>
      <c r="H612" s="5">
        <v>7.8466697006306124E-2</v>
      </c>
    </row>
    <row r="613" spans="2:8" x14ac:dyDescent="0.2">
      <c r="B613" s="2" t="s">
        <v>43</v>
      </c>
      <c r="C613" s="4">
        <v>120000000</v>
      </c>
      <c r="D613" s="4">
        <v>267588874.544</v>
      </c>
      <c r="E613" s="5">
        <v>2.2299072878666668</v>
      </c>
      <c r="F613" s="5">
        <v>8.5059999999999997E-2</v>
      </c>
      <c r="G613" s="5">
        <v>0.65071360096986619</v>
      </c>
      <c r="H613" s="5">
        <v>0.56565360096986617</v>
      </c>
    </row>
    <row r="614" spans="2:8" x14ac:dyDescent="0.2">
      <c r="B614" s="2" t="s">
        <v>44</v>
      </c>
      <c r="C614" s="4">
        <v>115400000</v>
      </c>
      <c r="D614" s="4">
        <v>152068811.82499999</v>
      </c>
      <c r="E614" s="5">
        <v>1.31775400194974</v>
      </c>
      <c r="F614" s="5">
        <v>9.0649999999999994E-2</v>
      </c>
      <c r="G614" s="5">
        <v>0.17950592522820222</v>
      </c>
      <c r="H614" s="5">
        <v>8.8855925228202223E-2</v>
      </c>
    </row>
    <row r="615" spans="2:8" x14ac:dyDescent="0.2">
      <c r="B615" s="2" t="s">
        <v>45</v>
      </c>
      <c r="C615" s="4">
        <v>150000000</v>
      </c>
      <c r="D615" s="4">
        <v>113768476.35600001</v>
      </c>
      <c r="E615" s="5">
        <v>0.75845650904000006</v>
      </c>
      <c r="F615" s="5">
        <v>9.6360000000000001E-2</v>
      </c>
      <c r="G615" s="5">
        <v>0.11091732402667881</v>
      </c>
      <c r="H615" s="5">
        <v>1.4557324026678808E-2</v>
      </c>
    </row>
    <row r="616" spans="2:8" x14ac:dyDescent="0.2">
      <c r="B616" s="2" t="s">
        <v>46</v>
      </c>
      <c r="C616" s="4">
        <v>160000000</v>
      </c>
      <c r="D616" s="4">
        <v>94087889.089000002</v>
      </c>
      <c r="E616" s="5">
        <v>0.58804930680625001</v>
      </c>
      <c r="F616" s="5">
        <v>5.3679999999999999E-2</v>
      </c>
      <c r="G616" s="5">
        <v>8.5408179382137822E-2</v>
      </c>
      <c r="H616" s="5">
        <v>3.1728179382137824E-2</v>
      </c>
    </row>
    <row r="617" spans="2:8" x14ac:dyDescent="0.2">
      <c r="B617" s="2" t="s">
        <v>47</v>
      </c>
      <c r="C617" s="4">
        <v>120000000</v>
      </c>
      <c r="D617" s="4">
        <v>83441731.820999995</v>
      </c>
      <c r="E617" s="5">
        <v>0.69534776517499997</v>
      </c>
      <c r="F617" s="5">
        <v>0.14532999999999999</v>
      </c>
      <c r="G617" s="5">
        <v>0.12952233954329351</v>
      </c>
      <c r="H617" s="5">
        <v>-1.5807660456706479E-2</v>
      </c>
    </row>
    <row r="618" spans="2:8" x14ac:dyDescent="0.2">
      <c r="B618" s="2" t="s">
        <v>48</v>
      </c>
      <c r="C618" s="4">
        <v>147700000</v>
      </c>
      <c r="D618" s="4">
        <v>167097481.81</v>
      </c>
      <c r="E618" s="5">
        <v>1.1313302763033175</v>
      </c>
      <c r="F618" s="5">
        <v>5.2679999999999998E-2</v>
      </c>
      <c r="G618" s="5">
        <v>4.4648281824397409E-2</v>
      </c>
      <c r="H618" s="5">
        <v>-8.0317181756025882E-3</v>
      </c>
    </row>
    <row r="619" spans="2:8" x14ac:dyDescent="0.2">
      <c r="B619" s="2" t="s">
        <v>49</v>
      </c>
      <c r="C619" s="4">
        <v>81500000</v>
      </c>
      <c r="D619" s="4">
        <v>71985997.266000003</v>
      </c>
      <c r="E619" s="5">
        <v>0.88326377013496937</v>
      </c>
      <c r="F619" s="5">
        <v>0.1106</v>
      </c>
      <c r="G619" s="5">
        <v>5.5842492827402203E-2</v>
      </c>
      <c r="H619" s="5">
        <v>-5.4757507172597801E-2</v>
      </c>
    </row>
    <row r="620" spans="2:8" x14ac:dyDescent="0.2">
      <c r="B620" s="2" t="s">
        <v>50</v>
      </c>
      <c r="C620" s="4">
        <v>240000000</v>
      </c>
      <c r="D620" s="4">
        <v>227333322.72400001</v>
      </c>
      <c r="E620" s="5">
        <v>0.94722217801666675</v>
      </c>
      <c r="F620" s="5">
        <v>0.11065</v>
      </c>
      <c r="G620" s="5">
        <v>0.16063270837920504</v>
      </c>
      <c r="H620" s="5">
        <v>4.9982708379205043E-2</v>
      </c>
    </row>
    <row r="621" spans="2:8" x14ac:dyDescent="0.2">
      <c r="B621" s="2" t="s">
        <v>51</v>
      </c>
      <c r="C621" s="4">
        <v>90000000</v>
      </c>
      <c r="D621" s="4">
        <v>222281393.64700001</v>
      </c>
      <c r="E621" s="5">
        <v>2.4697932627444446</v>
      </c>
      <c r="F621" s="5">
        <v>9.7280000000000005E-2</v>
      </c>
      <c r="G621" s="5">
        <v>4.7391745724472495E-2</v>
      </c>
      <c r="H621" s="5">
        <v>-4.988825427552751E-2</v>
      </c>
    </row>
    <row r="622" spans="2:8" x14ac:dyDescent="0.2">
      <c r="B622" s="2" t="s">
        <v>52</v>
      </c>
      <c r="C622" s="4">
        <v>75000000</v>
      </c>
      <c r="D622" s="4">
        <v>114776176.366</v>
      </c>
      <c r="E622" s="5">
        <v>1.5303490182133332</v>
      </c>
      <c r="F622" s="5">
        <v>6.5049999999999997E-2</v>
      </c>
      <c r="G622" s="5">
        <v>8.4367362571144952E-2</v>
      </c>
      <c r="H622" s="5">
        <v>1.9317362571144955E-2</v>
      </c>
    </row>
    <row r="623" spans="2:8" x14ac:dyDescent="0.2">
      <c r="B623" s="2" t="s">
        <v>53</v>
      </c>
      <c r="C623" s="4">
        <v>80000000</v>
      </c>
      <c r="D623" s="4">
        <v>88439216.364999995</v>
      </c>
      <c r="E623" s="5">
        <v>1.1054902045624999</v>
      </c>
      <c r="F623" s="5">
        <v>9.393E-2</v>
      </c>
      <c r="G623" s="5">
        <v>9.8109235943363973E-2</v>
      </c>
      <c r="H623" s="5">
        <v>4.1792359433639736E-3</v>
      </c>
    </row>
    <row r="624" spans="2:8" x14ac:dyDescent="0.2">
      <c r="B624" s="2" t="s">
        <v>54</v>
      </c>
      <c r="C624" s="4">
        <v>295800000</v>
      </c>
      <c r="D624" s="4">
        <v>254064386.37</v>
      </c>
      <c r="E624" s="5">
        <v>0.85890597150101422</v>
      </c>
      <c r="F624" s="5">
        <v>7.5490000000000002E-2</v>
      </c>
      <c r="G624" s="5">
        <v>0.14658675941209209</v>
      </c>
      <c r="H624" s="5">
        <v>7.1096759412092092E-2</v>
      </c>
    </row>
    <row r="625" spans="2:8" x14ac:dyDescent="0.2">
      <c r="B625" s="2" t="s">
        <v>55</v>
      </c>
      <c r="C625" s="4">
        <v>260000000</v>
      </c>
      <c r="D625" s="4">
        <v>162309479.07699999</v>
      </c>
      <c r="E625" s="5">
        <v>0.62426722721923078</v>
      </c>
      <c r="F625" s="5">
        <v>6.2719999999999998E-2</v>
      </c>
      <c r="G625" s="5">
        <v>0.13027927584542673</v>
      </c>
      <c r="H625" s="5">
        <v>6.7559275845426731E-2</v>
      </c>
    </row>
    <row r="626" spans="2:8" x14ac:dyDescent="0.2">
      <c r="B626" s="2" t="s">
        <v>56</v>
      </c>
      <c r="C626" s="4">
        <v>200000000</v>
      </c>
      <c r="D626" s="4">
        <v>214037325.46000001</v>
      </c>
      <c r="E626" s="5">
        <v>1.0701866273</v>
      </c>
      <c r="F626" s="5">
        <v>9.375E-2</v>
      </c>
      <c r="G626" s="5">
        <v>5.5141464390077416E-2</v>
      </c>
      <c r="H626" s="5">
        <v>-3.8608535609922584E-2</v>
      </c>
    </row>
    <row r="627" spans="2:8" x14ac:dyDescent="0.2">
      <c r="B627" s="2" t="s">
        <v>57</v>
      </c>
      <c r="C627" s="4">
        <v>130000000</v>
      </c>
      <c r="D627" s="4">
        <v>118133837.273</v>
      </c>
      <c r="E627" s="5">
        <v>0.90872182517692313</v>
      </c>
      <c r="F627" s="5">
        <v>9.5619999999999997E-2</v>
      </c>
      <c r="G627" s="5">
        <v>6.7977627734567767E-2</v>
      </c>
      <c r="H627" s="5">
        <v>-2.764237226543223E-2</v>
      </c>
    </row>
    <row r="628" spans="2:8" x14ac:dyDescent="0.2">
      <c r="B628" s="2" t="s">
        <v>58</v>
      </c>
      <c r="C628" s="4">
        <v>180000000</v>
      </c>
      <c r="D628" s="4">
        <v>127230562.72</v>
      </c>
      <c r="E628" s="5">
        <v>0.70683645955555552</v>
      </c>
      <c r="F628" s="5">
        <v>0.10614000000000003</v>
      </c>
      <c r="G628" s="5">
        <v>0.17697129918030752</v>
      </c>
      <c r="H628" s="5">
        <v>7.0831299180307492E-2</v>
      </c>
    </row>
    <row r="629" spans="2:8" x14ac:dyDescent="0.2">
      <c r="B629" s="2" t="s">
        <v>59</v>
      </c>
      <c r="C629" s="4">
        <v>180000000</v>
      </c>
      <c r="D629" s="4">
        <v>92413009.089000002</v>
      </c>
      <c r="E629" s="5">
        <v>0.51340560604999996</v>
      </c>
      <c r="F629" s="5">
        <v>8.8169999999999998E-2</v>
      </c>
      <c r="G629" s="5">
        <v>0.12819830504155916</v>
      </c>
      <c r="H629" s="5">
        <v>4.0028305041559159E-2</v>
      </c>
    </row>
    <row r="630" spans="2:8" x14ac:dyDescent="0.2">
      <c r="B630" s="2" t="s">
        <v>60</v>
      </c>
      <c r="C630" s="4">
        <v>250000000</v>
      </c>
      <c r="D630" s="4">
        <v>146205344.55000001</v>
      </c>
      <c r="E630" s="5">
        <v>0.58482137820000002</v>
      </c>
      <c r="F630" s="5">
        <v>7.2169999999999998E-2</v>
      </c>
      <c r="G630" s="5">
        <v>0.10897642264063184</v>
      </c>
      <c r="H630" s="5">
        <v>3.6806422640631845E-2</v>
      </c>
    </row>
    <row r="631" spans="2:8" x14ac:dyDescent="0.2">
      <c r="B631" s="2" t="s">
        <v>61</v>
      </c>
      <c r="C631" s="4">
        <v>236400000</v>
      </c>
      <c r="D631" s="4">
        <v>280100882.72299999</v>
      </c>
      <c r="E631" s="5">
        <v>1.1848599099957697</v>
      </c>
      <c r="F631" s="5">
        <v>9.5409999999999995E-2</v>
      </c>
      <c r="G631" s="5">
        <v>0.11072347334824505</v>
      </c>
      <c r="H631" s="5">
        <v>1.5313473348245052E-2</v>
      </c>
    </row>
    <row r="632" spans="2:8" x14ac:dyDescent="0.2">
      <c r="B632" s="2" t="s">
        <v>62</v>
      </c>
      <c r="C632" s="4">
        <v>80000000</v>
      </c>
      <c r="D632" s="4">
        <v>78680933.640000001</v>
      </c>
      <c r="E632" s="5">
        <v>0.98351167049999999</v>
      </c>
      <c r="F632" s="5">
        <v>8.9179999999999995E-2</v>
      </c>
      <c r="G632" s="5">
        <v>0.10960318302089736</v>
      </c>
      <c r="H632" s="5">
        <v>2.0423183020897365E-2</v>
      </c>
    </row>
    <row r="633" spans="2:8" x14ac:dyDescent="0.2">
      <c r="B633" s="2" t="s">
        <v>63</v>
      </c>
      <c r="C633" s="4">
        <v>110000000</v>
      </c>
      <c r="D633" s="4">
        <v>82908894.542999998</v>
      </c>
      <c r="E633" s="5">
        <v>0.75371722311818179</v>
      </c>
      <c r="F633" s="5">
        <v>8.6129999999999998E-2</v>
      </c>
      <c r="G633" s="5">
        <v>7.9073632559409343E-2</v>
      </c>
      <c r="H633" s="5">
        <v>-7.0563674405906551E-3</v>
      </c>
    </row>
    <row r="634" spans="2:8" x14ac:dyDescent="0.2">
      <c r="B634" s="2" t="s">
        <v>64</v>
      </c>
      <c r="C634" s="4">
        <v>60000000</v>
      </c>
      <c r="D634" s="4">
        <v>37032651.824000001</v>
      </c>
      <c r="E634" s="5">
        <v>0.61721086373333334</v>
      </c>
      <c r="F634" s="5">
        <v>7.3580000000000007E-2</v>
      </c>
      <c r="G634" s="5">
        <v>0.17620931455335251</v>
      </c>
      <c r="H634" s="5">
        <v>0.1026293145533525</v>
      </c>
    </row>
    <row r="635" spans="2:8" x14ac:dyDescent="0.2">
      <c r="B635" s="2" t="s">
        <v>65</v>
      </c>
      <c r="C635" s="4">
        <v>52300000</v>
      </c>
      <c r="D635" s="4">
        <v>113352829.09299999</v>
      </c>
      <c r="E635" s="5">
        <v>2.1673581088527722</v>
      </c>
      <c r="F635" s="5">
        <v>0.10621</v>
      </c>
      <c r="G635" s="5">
        <v>4.6870531291645492E-2</v>
      </c>
      <c r="H635" s="5">
        <v>-5.9339468708354506E-2</v>
      </c>
    </row>
    <row r="636" spans="2:8" x14ac:dyDescent="0.2">
      <c r="B636" s="2" t="s">
        <v>66</v>
      </c>
      <c r="C636" s="4">
        <v>80000000</v>
      </c>
      <c r="D636" s="4">
        <v>83427139.099000007</v>
      </c>
      <c r="E636" s="5">
        <v>1.0428392387375001</v>
      </c>
      <c r="F636" s="5">
        <v>0.10726000000000002</v>
      </c>
      <c r="G636" s="5">
        <v>0.27247152826402593</v>
      </c>
      <c r="H636" s="5">
        <v>0.16521152826402591</v>
      </c>
    </row>
    <row r="637" spans="2:8" x14ac:dyDescent="0.2">
      <c r="B637" s="2" t="s">
        <v>67</v>
      </c>
      <c r="C637" s="4">
        <v>50000000</v>
      </c>
      <c r="D637" s="4">
        <v>67870488.184</v>
      </c>
      <c r="E637" s="5">
        <v>1.35740976368</v>
      </c>
      <c r="F637" s="5">
        <v>9.2020000000000005E-2</v>
      </c>
      <c r="G637" s="5">
        <v>0.10750092167040011</v>
      </c>
      <c r="H637" s="5">
        <v>1.5480921670400105E-2</v>
      </c>
    </row>
    <row r="638" spans="2:8" x14ac:dyDescent="0.2">
      <c r="B638" s="2" t="s">
        <v>68</v>
      </c>
      <c r="C638" s="4">
        <v>330000000</v>
      </c>
      <c r="D638" s="4">
        <v>291374662.727</v>
      </c>
      <c r="E638" s="5">
        <v>0.88295352341515154</v>
      </c>
      <c r="F638" s="5">
        <v>8.1010000000000013E-2</v>
      </c>
      <c r="G638" s="5">
        <v>0.19768754704992555</v>
      </c>
      <c r="H638" s="5">
        <v>0.11667754704992554</v>
      </c>
    </row>
    <row r="639" spans="2:8" x14ac:dyDescent="0.2">
      <c r="B639" s="2" t="s">
        <v>69</v>
      </c>
      <c r="C639" s="4">
        <v>120000000</v>
      </c>
      <c r="D639" s="4">
        <v>114420700.912</v>
      </c>
      <c r="E639" s="5">
        <v>0.95350584093333335</v>
      </c>
      <c r="F639" s="5">
        <v>8.0159999999999995E-2</v>
      </c>
      <c r="G639" s="5">
        <v>0.10917321151185083</v>
      </c>
      <c r="H639" s="5">
        <v>2.9013211511850837E-2</v>
      </c>
    </row>
    <row r="640" spans="2:8" x14ac:dyDescent="0.2">
      <c r="B640" s="2" t="s">
        <v>70</v>
      </c>
      <c r="C640" s="4">
        <v>120000000</v>
      </c>
      <c r="D640" s="4">
        <v>231208505.44800001</v>
      </c>
      <c r="E640" s="5">
        <v>1.9267375454000002</v>
      </c>
      <c r="F640" s="5">
        <v>7.3700000000000002E-2</v>
      </c>
      <c r="G640" s="5">
        <v>-5.2987060740961045E-2</v>
      </c>
      <c r="H640" s="5">
        <v>-0.12668706074096103</v>
      </c>
    </row>
    <row r="641" spans="2:8" x14ac:dyDescent="0.2">
      <c r="B641" s="2" t="s">
        <v>71</v>
      </c>
      <c r="C641" s="4">
        <v>430000000</v>
      </c>
      <c r="D641" s="4">
        <v>378723526.37</v>
      </c>
      <c r="E641" s="5">
        <v>0.88075238690697677</v>
      </c>
      <c r="F641" s="5">
        <v>8.1659999999999996E-2</v>
      </c>
      <c r="G641" s="5">
        <v>0.20966925551496468</v>
      </c>
      <c r="H641" s="5">
        <v>0.12800925551496467</v>
      </c>
    </row>
    <row r="642" spans="2:8" x14ac:dyDescent="0.2">
      <c r="B642" s="2" t="s">
        <v>72</v>
      </c>
      <c r="C642" s="4">
        <v>200000000</v>
      </c>
      <c r="D642" s="4">
        <v>201495132.73699999</v>
      </c>
      <c r="E642" s="5">
        <v>1.007475663685</v>
      </c>
      <c r="F642" s="5">
        <v>0.15054999999999999</v>
      </c>
      <c r="G642" s="5">
        <v>0.19664194394569737</v>
      </c>
      <c r="H642" s="5">
        <v>4.6091943945697378E-2</v>
      </c>
    </row>
    <row r="643" spans="2:8" x14ac:dyDescent="0.2">
      <c r="B643" s="2" t="s">
        <v>73</v>
      </c>
      <c r="C643" s="4">
        <v>200000000</v>
      </c>
      <c r="D643" s="4">
        <v>151961738.171</v>
      </c>
      <c r="E643" s="5">
        <v>0.75980869085500002</v>
      </c>
      <c r="F643" s="5">
        <v>8.2309999999999994E-2</v>
      </c>
      <c r="G643" s="5">
        <v>0.13157155525887221</v>
      </c>
      <c r="H643" s="5">
        <v>4.9261555258872214E-2</v>
      </c>
    </row>
    <row r="644" spans="2:8" x14ac:dyDescent="0.2">
      <c r="B644" s="2" t="s">
        <v>74</v>
      </c>
      <c r="C644" s="4">
        <v>160000000</v>
      </c>
      <c r="D644" s="4">
        <v>119721311.815</v>
      </c>
      <c r="E644" s="5">
        <v>0.74825819884375</v>
      </c>
      <c r="F644" s="5">
        <v>8.2960000000000006E-2</v>
      </c>
      <c r="G644" s="5">
        <v>0.13853652347736764</v>
      </c>
      <c r="H644" s="5">
        <v>5.5576523477367634E-2</v>
      </c>
    </row>
    <row r="645" spans="2:8" x14ac:dyDescent="0.2">
      <c r="B645" s="2" t="s">
        <v>75</v>
      </c>
      <c r="C645" s="4">
        <v>94600000</v>
      </c>
      <c r="D645" s="4">
        <v>105035409.994</v>
      </c>
      <c r="E645" s="5">
        <v>1.1103108878858352</v>
      </c>
      <c r="F645" s="5">
        <v>8.9339999999999975E-2</v>
      </c>
      <c r="G645" s="5">
        <v>9.9003057488841306E-2</v>
      </c>
      <c r="H645" s="5">
        <v>9.6630574888413312E-3</v>
      </c>
    </row>
    <row r="646" spans="2:8" x14ac:dyDescent="0.2">
      <c r="B646" s="2" t="s">
        <v>76</v>
      </c>
      <c r="C646" s="4">
        <v>90000000</v>
      </c>
      <c r="D646" s="4">
        <v>99697659.086999997</v>
      </c>
      <c r="E646" s="5">
        <v>1.1077517676333333</v>
      </c>
      <c r="F646" s="5">
        <v>6.404E-2</v>
      </c>
      <c r="G646" s="5">
        <v>0.15950665885868914</v>
      </c>
      <c r="H646" s="5">
        <v>9.5466658858689143E-2</v>
      </c>
    </row>
    <row r="647" spans="2:8" x14ac:dyDescent="0.2">
      <c r="B647" s="2" t="s">
        <v>77</v>
      </c>
      <c r="C647" s="4">
        <v>120000000</v>
      </c>
      <c r="D647" s="4">
        <v>96259280.915000007</v>
      </c>
      <c r="E647" s="5">
        <v>0.80216067429166671</v>
      </c>
      <c r="F647" s="5">
        <v>0.11353000000000001</v>
      </c>
      <c r="G647" s="5">
        <v>0.13942456496066169</v>
      </c>
      <c r="H647" s="5">
        <v>2.5894564960661684E-2</v>
      </c>
    </row>
    <row r="648" spans="2:8" x14ac:dyDescent="0.2">
      <c r="B648" s="2" t="s">
        <v>78</v>
      </c>
      <c r="C648" s="4">
        <v>155600000</v>
      </c>
      <c r="D648" s="4">
        <v>126471520.90000001</v>
      </c>
      <c r="E648" s="5">
        <v>0.81279897750642682</v>
      </c>
      <c r="F648" s="5">
        <v>0.10623</v>
      </c>
      <c r="G648" s="5">
        <v>0.11459891109762087</v>
      </c>
      <c r="H648" s="5">
        <v>8.3689110976208625E-3</v>
      </c>
    </row>
    <row r="649" spans="2:8" x14ac:dyDescent="0.2">
      <c r="B649" s="2" t="s">
        <v>79</v>
      </c>
      <c r="C649" s="4">
        <v>84300000</v>
      </c>
      <c r="D649" s="4">
        <v>69839046.357999995</v>
      </c>
      <c r="E649" s="5">
        <v>0.82845843841043887</v>
      </c>
      <c r="F649" s="5">
        <v>8.9600000000000013E-2</v>
      </c>
      <c r="G649" s="5">
        <v>7.7361264647066733E-2</v>
      </c>
      <c r="H649" s="5">
        <v>-1.223873535293328E-2</v>
      </c>
    </row>
    <row r="650" spans="2:8" x14ac:dyDescent="0.2">
      <c r="B650" s="2" t="s">
        <v>80</v>
      </c>
      <c r="C650" s="4">
        <v>85000000</v>
      </c>
      <c r="D650" s="4">
        <v>87350306.354000002</v>
      </c>
      <c r="E650" s="5">
        <v>1.0276506629882354</v>
      </c>
      <c r="F650" s="5">
        <v>8.8690000000000005E-2</v>
      </c>
      <c r="G650" s="5">
        <v>8.3047189148957243E-2</v>
      </c>
      <c r="H650" s="5">
        <v>-5.6428108510427621E-3</v>
      </c>
    </row>
    <row r="651" spans="2:8" x14ac:dyDescent="0.2">
      <c r="B651" s="2" t="s">
        <v>81</v>
      </c>
      <c r="C651" s="4">
        <v>370000000</v>
      </c>
      <c r="D651" s="4">
        <v>280128149.09100002</v>
      </c>
      <c r="E651" s="5">
        <v>0.75710310565135142</v>
      </c>
      <c r="F651" s="5">
        <v>9.5109999999999986E-2</v>
      </c>
      <c r="G651" s="5">
        <v>0.12632121361536133</v>
      </c>
      <c r="H651" s="5">
        <v>3.1211213615361347E-2</v>
      </c>
    </row>
    <row r="652" spans="2:8" x14ac:dyDescent="0.2">
      <c r="B652" s="2" t="s">
        <v>82</v>
      </c>
      <c r="C652" s="4">
        <v>50000000</v>
      </c>
      <c r="D652" s="4">
        <v>37718990.905000001</v>
      </c>
      <c r="E652" s="5">
        <v>0.75437981809999999</v>
      </c>
      <c r="F652" s="5">
        <v>7.9589999999999994E-2</v>
      </c>
      <c r="G652" s="5">
        <v>0.10186220953463229</v>
      </c>
      <c r="H652" s="5">
        <v>2.2272209534632298E-2</v>
      </c>
    </row>
    <row r="653" spans="2:8" x14ac:dyDescent="0.2">
      <c r="B653" s="2" t="s">
        <v>83</v>
      </c>
      <c r="C653" s="4">
        <v>350000000</v>
      </c>
      <c r="D653" s="4">
        <v>369622814.54000002</v>
      </c>
      <c r="E653" s="5">
        <v>1.0560651844</v>
      </c>
      <c r="F653" s="5">
        <v>6.7930000000000004E-2</v>
      </c>
      <c r="G653" s="5">
        <v>0.12731613471577888</v>
      </c>
      <c r="H653" s="5">
        <v>5.9386134715778874E-2</v>
      </c>
    </row>
    <row r="654" spans="2:8" x14ac:dyDescent="0.2">
      <c r="B654" s="2" t="s">
        <v>84</v>
      </c>
      <c r="C654" s="4">
        <v>120000000</v>
      </c>
      <c r="D654" s="4">
        <v>83733731.817000002</v>
      </c>
      <c r="E654" s="5">
        <v>0.69778109847500003</v>
      </c>
      <c r="F654" s="5">
        <v>7.4440000000000006E-2</v>
      </c>
      <c r="G654" s="5">
        <v>0.13824018690935636</v>
      </c>
      <c r="H654" s="5">
        <v>6.3800186909356349E-2</v>
      </c>
    </row>
    <row r="655" spans="2:8" x14ac:dyDescent="0.2">
      <c r="B655" s="2" t="s">
        <v>85</v>
      </c>
      <c r="C655" s="4">
        <v>140000000</v>
      </c>
      <c r="D655" s="4">
        <v>87530750.891000003</v>
      </c>
      <c r="E655" s="5">
        <v>0.62521964922142859</v>
      </c>
      <c r="F655" s="5">
        <v>9.7129999999999994E-2</v>
      </c>
      <c r="G655" s="5">
        <v>0.14624845589341604</v>
      </c>
      <c r="H655" s="5">
        <v>4.9118455893416041E-2</v>
      </c>
    </row>
    <row r="656" spans="2:8" x14ac:dyDescent="0.2">
      <c r="B656" s="2" t="s">
        <v>86</v>
      </c>
      <c r="C656" s="4">
        <v>100000000</v>
      </c>
      <c r="D656" s="4">
        <v>100020230.92</v>
      </c>
      <c r="E656" s="5">
        <v>1.0002023092000001</v>
      </c>
      <c r="F656" s="5">
        <v>9.5390000000000003E-2</v>
      </c>
      <c r="G656" s="5">
        <v>0.12113960124418398</v>
      </c>
      <c r="H656" s="5">
        <v>2.5749601244183976E-2</v>
      </c>
    </row>
    <row r="657" spans="1:8" x14ac:dyDescent="0.2">
      <c r="B657" s="2" t="s">
        <v>87</v>
      </c>
      <c r="C657" s="4">
        <v>180000000</v>
      </c>
      <c r="D657" s="4">
        <v>142898947.259</v>
      </c>
      <c r="E657" s="5">
        <v>0.79388304032777779</v>
      </c>
      <c r="F657" s="5">
        <v>9.3869999999999995E-2</v>
      </c>
      <c r="G657" s="5">
        <v>0.1234036591398987</v>
      </c>
      <c r="H657" s="5">
        <v>2.9533659139898708E-2</v>
      </c>
    </row>
    <row r="658" spans="1:8" x14ac:dyDescent="0.2">
      <c r="B658" s="2" t="s">
        <v>88</v>
      </c>
      <c r="C658" s="4">
        <v>150000000</v>
      </c>
      <c r="D658" s="4">
        <v>145808636</v>
      </c>
      <c r="E658" s="5">
        <v>0.97205757333333331</v>
      </c>
      <c r="F658" s="5">
        <v>8.3979999999999999E-2</v>
      </c>
      <c r="G658" s="5">
        <v>3.8981810514982118E-2</v>
      </c>
      <c r="H658" s="5">
        <v>-4.4998189485017881E-2</v>
      </c>
    </row>
    <row r="659" spans="1:8" x14ac:dyDescent="0.2">
      <c r="B659" s="2" t="s">
        <v>89</v>
      </c>
      <c r="C659" s="4">
        <v>83600000</v>
      </c>
      <c r="D659" s="4">
        <v>63040444.541000001</v>
      </c>
      <c r="E659" s="5">
        <v>0.75407230312200957</v>
      </c>
      <c r="F659" s="5">
        <v>9.5079999999999984E-2</v>
      </c>
      <c r="G659" s="5">
        <v>0.1110538699714719</v>
      </c>
      <c r="H659" s="5">
        <v>1.5973869971471918E-2</v>
      </c>
    </row>
    <row r="660" spans="1:8" x14ac:dyDescent="0.2">
      <c r="B660" s="2" t="s">
        <v>90</v>
      </c>
      <c r="C660" s="4">
        <v>110000000</v>
      </c>
      <c r="D660" s="4">
        <v>89146356.363000005</v>
      </c>
      <c r="E660" s="5">
        <v>0.81042142148181828</v>
      </c>
      <c r="F660" s="5">
        <v>5.8749999999999997E-2</v>
      </c>
      <c r="G660" s="5">
        <v>2.3261231951602967E-2</v>
      </c>
      <c r="H660" s="5">
        <v>-3.5488768048397026E-2</v>
      </c>
    </row>
    <row r="661" spans="1:8" x14ac:dyDescent="0.2">
      <c r="B661" s="2" t="s">
        <v>91</v>
      </c>
      <c r="C661" s="4">
        <v>150000000</v>
      </c>
      <c r="D661" s="4">
        <v>127921447.264</v>
      </c>
      <c r="E661" s="5">
        <v>0.85280964842666662</v>
      </c>
      <c r="F661" s="5">
        <v>9.2749999999999999E-2</v>
      </c>
      <c r="G661" s="5">
        <v>0.15768569176966063</v>
      </c>
      <c r="H661" s="5">
        <v>6.4935691769660631E-2</v>
      </c>
    </row>
    <row r="662" spans="1:8" x14ac:dyDescent="0.2">
      <c r="B662" s="2" t="s">
        <v>92</v>
      </c>
      <c r="C662" s="4">
        <v>51400000</v>
      </c>
      <c r="D662" s="4">
        <v>34040099.993000001</v>
      </c>
      <c r="E662" s="5">
        <v>0.66225875472762652</v>
      </c>
      <c r="F662" s="5">
        <v>9.8210000000000006E-2</v>
      </c>
      <c r="G662" s="5">
        <v>8.0771373866862894E-2</v>
      </c>
      <c r="H662" s="5">
        <v>-1.7438626133137111E-2</v>
      </c>
    </row>
    <row r="663" spans="1:8" x14ac:dyDescent="0.2">
      <c r="B663" s="2" t="s">
        <v>93</v>
      </c>
      <c r="C663" s="4">
        <v>220000000</v>
      </c>
      <c r="D663" s="4">
        <v>328359596</v>
      </c>
      <c r="E663" s="5">
        <v>1.4925436181818181</v>
      </c>
      <c r="F663" s="5">
        <v>7.9699999999999993E-2</v>
      </c>
      <c r="G663" s="5">
        <v>5.3119165641804481E-2</v>
      </c>
      <c r="H663" s="5">
        <v>-2.6580834358195513E-2</v>
      </c>
    </row>
    <row r="664" spans="1:8" x14ac:dyDescent="0.2">
      <c r="B664" s="2" t="s">
        <v>104</v>
      </c>
      <c r="C664" s="4">
        <v>2030000000</v>
      </c>
      <c r="D664" s="4">
        <v>1515545391</v>
      </c>
      <c r="E664" s="5">
        <v>0.74657408423645322</v>
      </c>
      <c r="F664" s="5">
        <v>1.9310000000000001E-2</v>
      </c>
      <c r="G664" s="5">
        <v>-0.13273670468375962</v>
      </c>
      <c r="H664" s="5">
        <v>-0.15204670468375961</v>
      </c>
    </row>
    <row r="665" spans="1:8" x14ac:dyDescent="0.2">
      <c r="A665" s="2" t="s">
        <v>109</v>
      </c>
      <c r="C665" s="4">
        <v>16033500000</v>
      </c>
      <c r="D665" s="4">
        <v>15026182141.278999</v>
      </c>
      <c r="E665" s="5">
        <v>0.93717417540019332</v>
      </c>
      <c r="F665" s="5">
        <v>7.4979490691364961E-2</v>
      </c>
      <c r="G665" s="5">
        <v>0.10065326745668374</v>
      </c>
      <c r="H665" s="5">
        <v>2.5673776765318776E-2</v>
      </c>
    </row>
    <row r="666" spans="1:8" x14ac:dyDescent="0.2">
      <c r="A666" s="2" t="s">
        <v>110</v>
      </c>
      <c r="B666" s="2" t="s">
        <v>13</v>
      </c>
      <c r="C666" s="4">
        <v>250000000</v>
      </c>
      <c r="D666" s="4">
        <v>146660433.09599999</v>
      </c>
      <c r="E666" s="5">
        <v>0.58664173238399997</v>
      </c>
      <c r="F666" s="5">
        <v>0.13955999999999999</v>
      </c>
      <c r="G666" s="5">
        <v>0.28795230993458598</v>
      </c>
      <c r="H666" s="5">
        <v>0.14839230993458599</v>
      </c>
    </row>
    <row r="667" spans="1:8" x14ac:dyDescent="0.2">
      <c r="B667" s="2" t="s">
        <v>14</v>
      </c>
      <c r="C667" s="4">
        <v>800000000</v>
      </c>
      <c r="D667" s="4">
        <v>479021389.55299997</v>
      </c>
      <c r="E667" s="5">
        <v>0.59877673694125</v>
      </c>
      <c r="F667" s="5">
        <v>0.13625000000000001</v>
      </c>
      <c r="G667" s="5">
        <v>0.31285279837471397</v>
      </c>
      <c r="H667" s="5">
        <v>0.17660279837471396</v>
      </c>
    </row>
    <row r="668" spans="1:8" x14ac:dyDescent="0.2">
      <c r="B668" s="2" t="s">
        <v>15</v>
      </c>
      <c r="C668" s="4">
        <v>240000000</v>
      </c>
      <c r="D668" s="4">
        <v>109942944.818</v>
      </c>
      <c r="E668" s="5">
        <v>0.45809560340833333</v>
      </c>
      <c r="F668" s="5">
        <v>0.13850000000000001</v>
      </c>
      <c r="G668" s="5">
        <v>0.27078499813956108</v>
      </c>
      <c r="H668" s="5">
        <v>0.13228499813956107</v>
      </c>
    </row>
    <row r="669" spans="1:8" x14ac:dyDescent="0.2">
      <c r="B669" s="2" t="s">
        <v>16</v>
      </c>
      <c r="C669" s="4">
        <v>360000000</v>
      </c>
      <c r="D669" s="4">
        <v>201697481.63800001</v>
      </c>
      <c r="E669" s="5">
        <v>0.56027078232777783</v>
      </c>
      <c r="F669" s="5">
        <v>0.16520000000000001</v>
      </c>
      <c r="G669" s="5">
        <v>0.30411191736190596</v>
      </c>
      <c r="H669" s="5">
        <v>0.13891191736190595</v>
      </c>
    </row>
    <row r="670" spans="1:8" x14ac:dyDescent="0.2">
      <c r="B670" s="2" t="s">
        <v>17</v>
      </c>
      <c r="C670" s="4">
        <v>100000000</v>
      </c>
      <c r="D670" s="4">
        <v>86387614.998999998</v>
      </c>
      <c r="E670" s="5">
        <v>0.86387614998999995</v>
      </c>
      <c r="F670" s="5">
        <v>0.15551999999999999</v>
      </c>
      <c r="G670" s="5">
        <v>0.22424212729132809</v>
      </c>
      <c r="H670" s="5">
        <v>6.8722127291328095E-2</v>
      </c>
    </row>
    <row r="671" spans="1:8" x14ac:dyDescent="0.2">
      <c r="B671" s="2" t="s">
        <v>18</v>
      </c>
      <c r="C671" s="4">
        <v>150000000</v>
      </c>
      <c r="D671" s="4">
        <v>65892520.362999998</v>
      </c>
      <c r="E671" s="5">
        <v>0.43928346908666666</v>
      </c>
      <c r="F671" s="5">
        <v>0.12411</v>
      </c>
      <c r="G671" s="5">
        <v>0.14125045758951221</v>
      </c>
      <c r="H671" s="5">
        <v>1.7140457589512215E-2</v>
      </c>
    </row>
    <row r="672" spans="1:8" x14ac:dyDescent="0.2">
      <c r="B672" s="2" t="s">
        <v>19</v>
      </c>
      <c r="C672" s="4">
        <v>210000000</v>
      </c>
      <c r="D672" s="4">
        <v>146277005.64199999</v>
      </c>
      <c r="E672" s="5">
        <v>0.69655716972380943</v>
      </c>
      <c r="F672" s="5">
        <v>0.13275999999999999</v>
      </c>
      <c r="G672" s="5">
        <v>0.19913866621861023</v>
      </c>
      <c r="H672" s="5">
        <v>6.6378666218610244E-2</v>
      </c>
    </row>
    <row r="673" spans="2:8" x14ac:dyDescent="0.2">
      <c r="B673" s="2" t="s">
        <v>20</v>
      </c>
      <c r="C673" s="4">
        <v>173800000</v>
      </c>
      <c r="D673" s="4">
        <v>119993901.545</v>
      </c>
      <c r="E673" s="5">
        <v>0.69041370279056391</v>
      </c>
      <c r="F673" s="5">
        <v>0.14638999999999999</v>
      </c>
      <c r="G673" s="5">
        <v>-4.1777053862775126</v>
      </c>
      <c r="H673" s="5">
        <v>-4.3240953862775129</v>
      </c>
    </row>
    <row r="674" spans="2:8" x14ac:dyDescent="0.2">
      <c r="B674" s="2" t="s">
        <v>21</v>
      </c>
      <c r="C674" s="4">
        <v>146800000</v>
      </c>
      <c r="D674" s="4">
        <v>99495755.732999995</v>
      </c>
      <c r="E674" s="5">
        <v>0.67776400363079015</v>
      </c>
      <c r="F674" s="5">
        <v>0.13616</v>
      </c>
      <c r="G674" s="5">
        <v>-1.4461620017553842</v>
      </c>
      <c r="H674" s="5">
        <v>-1.5823220017553843</v>
      </c>
    </row>
    <row r="675" spans="2:8" x14ac:dyDescent="0.2">
      <c r="B675" s="2" t="s">
        <v>22</v>
      </c>
      <c r="C675" s="4">
        <v>200000000</v>
      </c>
      <c r="D675" s="4">
        <v>146656626.99700001</v>
      </c>
      <c r="E675" s="5">
        <v>0.73328313498500008</v>
      </c>
      <c r="F675" s="5">
        <v>0.13189999999999999</v>
      </c>
      <c r="G675" s="5">
        <v>0.19444811401249085</v>
      </c>
      <c r="H675" s="5">
        <v>6.2548114012490857E-2</v>
      </c>
    </row>
    <row r="676" spans="2:8" x14ac:dyDescent="0.2">
      <c r="B676" s="2" t="s">
        <v>23</v>
      </c>
      <c r="C676" s="4">
        <v>230000000</v>
      </c>
      <c r="D676" s="4">
        <v>176059161.00299999</v>
      </c>
      <c r="E676" s="5">
        <v>0.76547461305652165</v>
      </c>
      <c r="F676" s="5">
        <v>0.11842</v>
      </c>
      <c r="G676" s="5">
        <v>0.26642276718676816</v>
      </c>
      <c r="H676" s="5">
        <v>0.14800276718676816</v>
      </c>
    </row>
    <row r="677" spans="2:8" x14ac:dyDescent="0.2">
      <c r="B677" s="2" t="s">
        <v>24</v>
      </c>
      <c r="C677" s="4">
        <v>210000000</v>
      </c>
      <c r="D677" s="4">
        <v>98291696.368000001</v>
      </c>
      <c r="E677" s="5">
        <v>0.46805569699047617</v>
      </c>
      <c r="F677" s="5">
        <v>0.13328999999999999</v>
      </c>
      <c r="G677" s="5">
        <v>-1.9663317394420574</v>
      </c>
      <c r="H677" s="5">
        <v>-2.0996217394420573</v>
      </c>
    </row>
    <row r="678" spans="2:8" x14ac:dyDescent="0.2">
      <c r="B678" s="2" t="s">
        <v>25</v>
      </c>
      <c r="C678" s="4">
        <v>120000000</v>
      </c>
      <c r="D678" s="4">
        <v>81974533.547000006</v>
      </c>
      <c r="E678" s="5">
        <v>0.68312111289166677</v>
      </c>
      <c r="F678" s="5">
        <v>0.13869999999999999</v>
      </c>
      <c r="G678" s="5">
        <v>0.21636763150144331</v>
      </c>
      <c r="H678" s="5">
        <v>7.7667631501443318E-2</v>
      </c>
    </row>
    <row r="679" spans="2:8" x14ac:dyDescent="0.2">
      <c r="B679" s="2" t="s">
        <v>26</v>
      </c>
      <c r="C679" s="4">
        <v>199600000</v>
      </c>
      <c r="D679" s="4">
        <v>129008318.456</v>
      </c>
      <c r="E679" s="5">
        <v>0.64633426080160317</v>
      </c>
      <c r="F679" s="5">
        <v>0.12726000000000001</v>
      </c>
      <c r="G679" s="5">
        <v>-1.0415961784652688</v>
      </c>
      <c r="H679" s="5">
        <v>-1.1688561784652687</v>
      </c>
    </row>
    <row r="680" spans="2:8" x14ac:dyDescent="0.2">
      <c r="B680" s="2" t="s">
        <v>27</v>
      </c>
      <c r="C680" s="4">
        <v>115100000</v>
      </c>
      <c r="D680" s="4">
        <v>81953988.272</v>
      </c>
      <c r="E680" s="5">
        <v>0.71202422477845351</v>
      </c>
      <c r="F680" s="5">
        <v>0.13603999999999999</v>
      </c>
      <c r="G680" s="5">
        <v>-3.7020743516842126E-3</v>
      </c>
      <c r="H680" s="5">
        <v>-0.1397420743516842</v>
      </c>
    </row>
    <row r="681" spans="2:8" x14ac:dyDescent="0.2">
      <c r="B681" s="2" t="s">
        <v>28</v>
      </c>
      <c r="C681" s="4">
        <v>240000000</v>
      </c>
      <c r="D681" s="4">
        <v>179756588.00099999</v>
      </c>
      <c r="E681" s="5">
        <v>0.74898578333749999</v>
      </c>
      <c r="F681" s="5">
        <v>0.13444999999999999</v>
      </c>
      <c r="G681" s="5">
        <v>-0.42495590658727378</v>
      </c>
      <c r="H681" s="5">
        <v>-0.55940590658727374</v>
      </c>
    </row>
    <row r="682" spans="2:8" x14ac:dyDescent="0.2">
      <c r="B682" s="2" t="s">
        <v>29</v>
      </c>
      <c r="C682" s="4">
        <v>90000000</v>
      </c>
      <c r="D682" s="4">
        <v>65307608.178000003</v>
      </c>
      <c r="E682" s="5">
        <v>0.7256400908666667</v>
      </c>
      <c r="F682" s="5">
        <v>0.13618</v>
      </c>
      <c r="G682" s="5">
        <v>4.3955269348954898E-2</v>
      </c>
      <c r="H682" s="5">
        <v>-9.2224730651045098E-2</v>
      </c>
    </row>
    <row r="683" spans="2:8" x14ac:dyDescent="0.2">
      <c r="B683" s="2" t="s">
        <v>30</v>
      </c>
      <c r="C683" s="4">
        <v>150000000</v>
      </c>
      <c r="D683" s="4">
        <v>133006634.36300001</v>
      </c>
      <c r="E683" s="5">
        <v>0.88671089575333339</v>
      </c>
      <c r="F683" s="5">
        <v>0.14796000000000001</v>
      </c>
      <c r="G683" s="5">
        <v>-1.0214472296638575</v>
      </c>
      <c r="H683" s="5">
        <v>-1.1694072296638576</v>
      </c>
    </row>
    <row r="684" spans="2:8" x14ac:dyDescent="0.2">
      <c r="B684" s="2" t="s">
        <v>31</v>
      </c>
      <c r="C684" s="4">
        <v>100000000</v>
      </c>
      <c r="D684" s="4">
        <v>84637443.542999998</v>
      </c>
      <c r="E684" s="5">
        <v>0.84637443543000002</v>
      </c>
      <c r="F684" s="5">
        <v>0.14759</v>
      </c>
      <c r="G684" s="5">
        <v>0.16627302307223232</v>
      </c>
      <c r="H684" s="5">
        <v>1.8683023072232324E-2</v>
      </c>
    </row>
    <row r="685" spans="2:8" x14ac:dyDescent="0.2">
      <c r="B685" s="2" t="s">
        <v>32</v>
      </c>
      <c r="C685" s="4">
        <v>360000000</v>
      </c>
      <c r="D685" s="4">
        <v>280562862.72600001</v>
      </c>
      <c r="E685" s="5">
        <v>0.77934128535000002</v>
      </c>
      <c r="F685" s="5">
        <v>0.12501000000000001</v>
      </c>
      <c r="G685" s="5">
        <v>-7.2557541316082039E-2</v>
      </c>
      <c r="H685" s="5">
        <v>-0.19756754131608206</v>
      </c>
    </row>
    <row r="686" spans="2:8" x14ac:dyDescent="0.2">
      <c r="B686" s="2" t="s">
        <v>33</v>
      </c>
      <c r="C686" s="4">
        <v>240000000</v>
      </c>
      <c r="D686" s="4">
        <v>155894690.18000001</v>
      </c>
      <c r="E686" s="5">
        <v>0.64956120908333337</v>
      </c>
      <c r="F686" s="5">
        <v>0.13922999999999999</v>
      </c>
      <c r="G686" s="5">
        <v>0.23331226841660729</v>
      </c>
      <c r="H686" s="5">
        <v>9.4082268416607301E-2</v>
      </c>
    </row>
    <row r="687" spans="2:8" x14ac:dyDescent="0.2">
      <c r="B687" s="2" t="s">
        <v>34</v>
      </c>
      <c r="C687" s="4">
        <v>70000000</v>
      </c>
      <c r="D687" s="4">
        <v>6018727.2690000003</v>
      </c>
      <c r="E687" s="5">
        <v>8.5981818128571433E-2</v>
      </c>
      <c r="F687" s="5">
        <v>0.13954</v>
      </c>
      <c r="G687" s="5">
        <v>0.20343852849199437</v>
      </c>
      <c r="H687" s="5">
        <v>6.3898528491994372E-2</v>
      </c>
    </row>
    <row r="688" spans="2:8" x14ac:dyDescent="0.2">
      <c r="B688" s="2" t="s">
        <v>35</v>
      </c>
      <c r="C688" s="4">
        <v>290000000</v>
      </c>
      <c r="D688" s="4">
        <v>174537065.27700001</v>
      </c>
      <c r="E688" s="5">
        <v>0.60185194923103447</v>
      </c>
      <c r="F688" s="5">
        <v>0.13796</v>
      </c>
      <c r="G688" s="5">
        <v>0.25210615428400029</v>
      </c>
      <c r="H688" s="5">
        <v>0.1141461542840003</v>
      </c>
    </row>
    <row r="689" spans="2:8" x14ac:dyDescent="0.2">
      <c r="B689" s="2" t="s">
        <v>36</v>
      </c>
      <c r="C689" s="4">
        <v>120000000</v>
      </c>
      <c r="D689" s="4">
        <v>120953930.727</v>
      </c>
      <c r="E689" s="5">
        <v>1.0079494227249999</v>
      </c>
      <c r="F689" s="5">
        <v>0.14223</v>
      </c>
      <c r="G689" s="5">
        <v>0.23857959657493258</v>
      </c>
      <c r="H689" s="5">
        <v>9.6349596574932583E-2</v>
      </c>
    </row>
    <row r="690" spans="2:8" x14ac:dyDescent="0.2">
      <c r="B690" s="2" t="s">
        <v>37</v>
      </c>
      <c r="C690" s="4">
        <v>120000000</v>
      </c>
      <c r="D690" s="4">
        <v>76431936.629999995</v>
      </c>
      <c r="E690" s="5">
        <v>0.63693280524999996</v>
      </c>
      <c r="F690" s="5">
        <v>0.12876000000000001</v>
      </c>
      <c r="G690" s="5">
        <v>0.24911824375422739</v>
      </c>
      <c r="H690" s="5">
        <v>0.12035824375422738</v>
      </c>
    </row>
    <row r="691" spans="2:8" x14ac:dyDescent="0.2">
      <c r="B691" s="2" t="s">
        <v>38</v>
      </c>
      <c r="C691" s="4">
        <v>360000000</v>
      </c>
      <c r="D691" s="4">
        <v>201947536.82100001</v>
      </c>
      <c r="E691" s="5">
        <v>0.56096538005833341</v>
      </c>
      <c r="F691" s="5">
        <v>0.1308</v>
      </c>
      <c r="G691" s="5">
        <v>0.25637658664235852</v>
      </c>
      <c r="H691" s="5">
        <v>0.12557658664235852</v>
      </c>
    </row>
    <row r="692" spans="2:8" x14ac:dyDescent="0.2">
      <c r="B692" s="2" t="s">
        <v>39</v>
      </c>
      <c r="C692" s="4">
        <v>84000000</v>
      </c>
      <c r="D692" s="4">
        <v>41694314.089000002</v>
      </c>
      <c r="E692" s="5">
        <v>0.49636088201190476</v>
      </c>
      <c r="F692" s="5">
        <v>0.14204</v>
      </c>
      <c r="G692" s="5">
        <v>0.21739136587430527</v>
      </c>
      <c r="H692" s="5">
        <v>7.5351365874305271E-2</v>
      </c>
    </row>
    <row r="693" spans="2:8" x14ac:dyDescent="0.2">
      <c r="B693" s="2" t="s">
        <v>40</v>
      </c>
      <c r="C693" s="4">
        <v>250000000</v>
      </c>
      <c r="D693" s="4">
        <v>95466123.814999998</v>
      </c>
      <c r="E693" s="5">
        <v>0.38186449525999999</v>
      </c>
      <c r="F693" s="5">
        <v>0.13974</v>
      </c>
      <c r="G693" s="5">
        <v>0.30465602616653176</v>
      </c>
      <c r="H693" s="5">
        <v>0.16491602616653175</v>
      </c>
    </row>
    <row r="694" spans="2:8" x14ac:dyDescent="0.2">
      <c r="B694" s="2" t="s">
        <v>41</v>
      </c>
      <c r="C694" s="4">
        <v>130000000</v>
      </c>
      <c r="D694" s="4">
        <v>58511840.453000002</v>
      </c>
      <c r="E694" s="5">
        <v>0.4500910804076923</v>
      </c>
      <c r="F694" s="5">
        <v>0.14105000000000001</v>
      </c>
      <c r="G694" s="5">
        <v>0.27590973652534068</v>
      </c>
      <c r="H694" s="5">
        <v>0.13485973652534067</v>
      </c>
    </row>
    <row r="695" spans="2:8" x14ac:dyDescent="0.2">
      <c r="B695" s="2" t="s">
        <v>42</v>
      </c>
      <c r="C695" s="4">
        <v>530000000</v>
      </c>
      <c r="D695" s="4">
        <v>561501928.53999996</v>
      </c>
      <c r="E695" s="5">
        <v>1.0594376010188677</v>
      </c>
      <c r="F695" s="5">
        <v>0.14435999999999999</v>
      </c>
      <c r="G695" s="5">
        <v>0.23413677394099019</v>
      </c>
      <c r="H695" s="5">
        <v>8.9776773940990207E-2</v>
      </c>
    </row>
    <row r="696" spans="2:8" x14ac:dyDescent="0.2">
      <c r="B696" s="2" t="s">
        <v>43</v>
      </c>
      <c r="C696" s="4">
        <v>80000000</v>
      </c>
      <c r="D696" s="4">
        <v>42683549.265000001</v>
      </c>
      <c r="E696" s="5">
        <v>0.53354436581249998</v>
      </c>
      <c r="F696" s="5">
        <v>0.15287000000000001</v>
      </c>
      <c r="G696" s="5">
        <v>0.19645081464384637</v>
      </c>
      <c r="H696" s="5">
        <v>4.3580814643846361E-2</v>
      </c>
    </row>
    <row r="697" spans="2:8" x14ac:dyDescent="0.2">
      <c r="B697" s="2" t="s">
        <v>44</v>
      </c>
      <c r="C697" s="4">
        <v>188900000</v>
      </c>
      <c r="D697" s="4">
        <v>151568818.639</v>
      </c>
      <c r="E697" s="5">
        <v>0.80237595891476976</v>
      </c>
      <c r="F697" s="5">
        <v>0.12272</v>
      </c>
      <c r="G697" s="5">
        <v>-1.4948811779727076</v>
      </c>
      <c r="H697" s="5">
        <v>-1.6176011779727075</v>
      </c>
    </row>
    <row r="698" spans="2:8" x14ac:dyDescent="0.2">
      <c r="B698" s="2" t="s">
        <v>45</v>
      </c>
      <c r="C698" s="4">
        <v>160000000</v>
      </c>
      <c r="D698" s="4">
        <v>100602262.542</v>
      </c>
      <c r="E698" s="5">
        <v>0.62876414088749999</v>
      </c>
      <c r="F698" s="5">
        <v>0.16091</v>
      </c>
      <c r="G698" s="5">
        <v>0.27550859167236563</v>
      </c>
      <c r="H698" s="5">
        <v>0.11459859167236564</v>
      </c>
    </row>
    <row r="699" spans="2:8" x14ac:dyDescent="0.2">
      <c r="B699" s="2" t="s">
        <v>46</v>
      </c>
      <c r="C699" s="4">
        <v>100000000</v>
      </c>
      <c r="D699" s="4">
        <v>56235719.094999999</v>
      </c>
      <c r="E699" s="5">
        <v>0.56235719095000003</v>
      </c>
      <c r="F699" s="5">
        <v>0.13339000000000001</v>
      </c>
      <c r="G699" s="5">
        <v>0.19539836747596587</v>
      </c>
      <c r="H699" s="5">
        <v>6.2008367475965859E-2</v>
      </c>
    </row>
    <row r="700" spans="2:8" x14ac:dyDescent="0.2">
      <c r="B700" s="2" t="s">
        <v>47</v>
      </c>
      <c r="C700" s="4">
        <v>20000000</v>
      </c>
      <c r="D700" s="4">
        <v>7580630.0020000003</v>
      </c>
      <c r="E700" s="5">
        <v>0.37903150010000003</v>
      </c>
      <c r="F700" s="5">
        <v>0.24723000000000001</v>
      </c>
      <c r="G700" s="5">
        <v>0.26181973813210252</v>
      </c>
      <c r="H700" s="5">
        <v>1.4589738132102514E-2</v>
      </c>
    </row>
    <row r="701" spans="2:8" x14ac:dyDescent="0.2">
      <c r="B701" s="2" t="s">
        <v>48</v>
      </c>
      <c r="C701" s="4">
        <v>105500000</v>
      </c>
      <c r="D701" s="4">
        <v>38914625.185000002</v>
      </c>
      <c r="E701" s="5">
        <v>0.368859006492891</v>
      </c>
      <c r="F701" s="5">
        <v>0.13092000000000001</v>
      </c>
      <c r="G701" s="5">
        <v>-0.11692997949660196</v>
      </c>
      <c r="H701" s="5">
        <v>-0.24784997949660198</v>
      </c>
    </row>
    <row r="702" spans="2:8" x14ac:dyDescent="0.2">
      <c r="B702" s="2" t="s">
        <v>49</v>
      </c>
      <c r="C702" s="4">
        <v>65200000</v>
      </c>
      <c r="D702" s="4">
        <v>72514606.089000002</v>
      </c>
      <c r="E702" s="5">
        <v>1.1121872099539878</v>
      </c>
      <c r="F702" s="5">
        <v>0.13566</v>
      </c>
      <c r="G702" s="5">
        <v>0.2427755716881779</v>
      </c>
      <c r="H702" s="5">
        <v>0.1071155716881779</v>
      </c>
    </row>
    <row r="703" spans="2:8" x14ac:dyDescent="0.2">
      <c r="B703" s="2" t="s">
        <v>50</v>
      </c>
      <c r="C703" s="4">
        <v>720000000</v>
      </c>
      <c r="D703" s="4">
        <v>406803717.26999998</v>
      </c>
      <c r="E703" s="5">
        <v>0.56500516287500002</v>
      </c>
      <c r="F703" s="5">
        <v>0.22661000000000003</v>
      </c>
      <c r="G703" s="5">
        <v>0.39421257557870987</v>
      </c>
      <c r="H703" s="5">
        <v>0.16760257557870983</v>
      </c>
    </row>
    <row r="704" spans="2:8" x14ac:dyDescent="0.2">
      <c r="B704" s="2" t="s">
        <v>51</v>
      </c>
      <c r="C704" s="4">
        <v>60000000</v>
      </c>
      <c r="D704" s="4">
        <v>28332507.182999998</v>
      </c>
      <c r="E704" s="5">
        <v>0.47220845304999998</v>
      </c>
      <c r="F704" s="5">
        <v>0.13861999999999999</v>
      </c>
      <c r="G704" s="5">
        <v>0.23555393103383443</v>
      </c>
      <c r="H704" s="5">
        <v>9.6933931033834436E-2</v>
      </c>
    </row>
    <row r="705" spans="2:8" x14ac:dyDescent="0.2">
      <c r="B705" s="2" t="s">
        <v>52</v>
      </c>
      <c r="C705" s="4">
        <v>35000000</v>
      </c>
      <c r="D705" s="4">
        <v>30186124.088</v>
      </c>
      <c r="E705" s="5">
        <v>0.86246068822857147</v>
      </c>
      <c r="F705" s="5">
        <v>0.12948000000000001</v>
      </c>
      <c r="G705" s="5">
        <v>0.28219568345928675</v>
      </c>
      <c r="H705" s="5">
        <v>0.15271568345928674</v>
      </c>
    </row>
    <row r="706" spans="2:8" x14ac:dyDescent="0.2">
      <c r="B706" s="2" t="s">
        <v>53</v>
      </c>
      <c r="C706" s="4">
        <v>80000000</v>
      </c>
      <c r="D706" s="4">
        <v>46713515.905000001</v>
      </c>
      <c r="E706" s="5">
        <v>0.58391894881250006</v>
      </c>
      <c r="F706" s="5">
        <v>0.13697000000000001</v>
      </c>
      <c r="G706" s="5">
        <v>-3.8270856353131957</v>
      </c>
      <c r="H706" s="5">
        <v>-3.9640556353131955</v>
      </c>
    </row>
    <row r="707" spans="2:8" x14ac:dyDescent="0.2">
      <c r="B707" s="2" t="s">
        <v>54</v>
      </c>
      <c r="C707" s="4">
        <v>530400000</v>
      </c>
      <c r="D707" s="4">
        <v>370565515.55500001</v>
      </c>
      <c r="E707" s="5">
        <v>0.69865293279600305</v>
      </c>
      <c r="F707" s="5">
        <v>0.11747</v>
      </c>
      <c r="G707" s="5">
        <v>0.3104184079641566</v>
      </c>
      <c r="H707" s="5">
        <v>0.19294840796415658</v>
      </c>
    </row>
    <row r="708" spans="2:8" x14ac:dyDescent="0.2">
      <c r="B708" s="2" t="s">
        <v>55</v>
      </c>
      <c r="C708" s="4">
        <v>240000000</v>
      </c>
      <c r="D708" s="4">
        <v>123367747.638</v>
      </c>
      <c r="E708" s="5">
        <v>0.51403228182499994</v>
      </c>
      <c r="F708" s="5">
        <v>0.13791</v>
      </c>
      <c r="G708" s="5">
        <v>0.2116536925406034</v>
      </c>
      <c r="H708" s="5">
        <v>7.3743692540603395E-2</v>
      </c>
    </row>
    <row r="709" spans="2:8" x14ac:dyDescent="0.2">
      <c r="B709" s="2" t="s">
        <v>56</v>
      </c>
      <c r="C709" s="4">
        <v>120000000</v>
      </c>
      <c r="D709" s="4">
        <v>119100758.083</v>
      </c>
      <c r="E709" s="5">
        <v>0.99250631735833339</v>
      </c>
      <c r="F709" s="5">
        <v>0.13799</v>
      </c>
      <c r="G709" s="5">
        <v>-2.3834836041024259</v>
      </c>
      <c r="H709" s="5">
        <v>-2.5214736041024257</v>
      </c>
    </row>
    <row r="710" spans="2:8" x14ac:dyDescent="0.2">
      <c r="B710" s="2" t="s">
        <v>57</v>
      </c>
      <c r="C710" s="4">
        <v>130000000</v>
      </c>
      <c r="D710" s="4">
        <v>60823181.905000001</v>
      </c>
      <c r="E710" s="5">
        <v>0.46787063003846152</v>
      </c>
      <c r="F710" s="5">
        <v>0.14360999999999999</v>
      </c>
      <c r="G710" s="5">
        <v>0.2420690265431453</v>
      </c>
      <c r="H710" s="5">
        <v>9.8459026543145312E-2</v>
      </c>
    </row>
    <row r="711" spans="2:8" x14ac:dyDescent="0.2">
      <c r="B711" s="2" t="s">
        <v>58</v>
      </c>
      <c r="C711" s="4">
        <v>210000000</v>
      </c>
      <c r="D711" s="4">
        <v>123533300.638</v>
      </c>
      <c r="E711" s="5">
        <v>0.58825381256190479</v>
      </c>
      <c r="F711" s="5">
        <v>0.13954</v>
      </c>
      <c r="G711" s="5">
        <v>0.36377252154611861</v>
      </c>
      <c r="H711" s="5">
        <v>0.22423252154611861</v>
      </c>
    </row>
    <row r="712" spans="2:8" x14ac:dyDescent="0.2">
      <c r="B712" s="2" t="s">
        <v>59</v>
      </c>
      <c r="C712" s="4">
        <v>170000000</v>
      </c>
      <c r="D712" s="4">
        <v>108961571.45</v>
      </c>
      <c r="E712" s="5">
        <v>0.64095042029411764</v>
      </c>
      <c r="F712" s="5">
        <v>0.14718999999999999</v>
      </c>
      <c r="G712" s="5">
        <v>0.33660175125897562</v>
      </c>
      <c r="H712" s="5">
        <v>0.18941175125897564</v>
      </c>
    </row>
    <row r="713" spans="2:8" x14ac:dyDescent="0.2">
      <c r="B713" s="2" t="s">
        <v>60</v>
      </c>
      <c r="C713" s="4">
        <v>260000000</v>
      </c>
      <c r="D713" s="4">
        <v>129125673.369</v>
      </c>
      <c r="E713" s="5">
        <v>0.49663720526538463</v>
      </c>
      <c r="F713" s="5">
        <v>0.16325999999999999</v>
      </c>
      <c r="G713" s="5">
        <v>-4.139004824956128E-2</v>
      </c>
      <c r="H713" s="5">
        <v>-0.20465004824956126</v>
      </c>
    </row>
    <row r="714" spans="2:8" x14ac:dyDescent="0.2">
      <c r="B714" s="2" t="s">
        <v>61</v>
      </c>
      <c r="C714" s="4">
        <v>254500000</v>
      </c>
      <c r="D714" s="4">
        <v>259418893.64199999</v>
      </c>
      <c r="E714" s="5">
        <v>1.0193276763929273</v>
      </c>
      <c r="F714" s="5">
        <v>0.14219000000000001</v>
      </c>
      <c r="G714" s="5">
        <v>0.17881242865839544</v>
      </c>
      <c r="H714" s="5">
        <v>3.6622428658395434E-2</v>
      </c>
    </row>
    <row r="715" spans="2:8" x14ac:dyDescent="0.2">
      <c r="B715" s="2" t="s">
        <v>62</v>
      </c>
      <c r="C715" s="4">
        <v>460000000</v>
      </c>
      <c r="D715" s="4">
        <v>423056612.81099999</v>
      </c>
      <c r="E715" s="5">
        <v>0.91968828871956521</v>
      </c>
      <c r="F715" s="5">
        <v>0.14776</v>
      </c>
      <c r="G715" s="5">
        <v>0.3459197419196916</v>
      </c>
      <c r="H715" s="5">
        <v>0.1981597419196916</v>
      </c>
    </row>
    <row r="716" spans="2:8" x14ac:dyDescent="0.2">
      <c r="B716" s="2" t="s">
        <v>63</v>
      </c>
      <c r="C716" s="4">
        <v>160000000</v>
      </c>
      <c r="D716" s="4">
        <v>91256448.726999998</v>
      </c>
      <c r="E716" s="5">
        <v>0.57035280454375004</v>
      </c>
      <c r="F716" s="5">
        <v>0.14677999999999999</v>
      </c>
      <c r="G716" s="5">
        <v>0.27746346105081876</v>
      </c>
      <c r="H716" s="5">
        <v>0.13068346105081877</v>
      </c>
    </row>
    <row r="717" spans="2:8" x14ac:dyDescent="0.2">
      <c r="B717" s="2" t="s">
        <v>64</v>
      </c>
      <c r="C717" s="4">
        <v>50000000</v>
      </c>
      <c r="D717" s="4">
        <v>21174822.728999998</v>
      </c>
      <c r="E717" s="5">
        <v>0.42349645457999996</v>
      </c>
      <c r="F717" s="5">
        <v>0.13983000000000001</v>
      </c>
      <c r="G717" s="5">
        <v>-0.10201499623614631</v>
      </c>
      <c r="H717" s="5">
        <v>-0.2418449962361463</v>
      </c>
    </row>
    <row r="718" spans="2:8" x14ac:dyDescent="0.2">
      <c r="B718" s="2" t="s">
        <v>65</v>
      </c>
      <c r="C718" s="4">
        <v>73200000</v>
      </c>
      <c r="D718" s="4">
        <v>37892556.903999999</v>
      </c>
      <c r="E718" s="5">
        <v>0.51765788120218581</v>
      </c>
      <c r="F718" s="5">
        <v>0.14932999999999999</v>
      </c>
      <c r="G718" s="5">
        <v>0.46624450122907968</v>
      </c>
      <c r="H718" s="5">
        <v>0.31691450122907971</v>
      </c>
    </row>
    <row r="719" spans="2:8" x14ac:dyDescent="0.2">
      <c r="B719" s="2" t="s">
        <v>66</v>
      </c>
      <c r="C719" s="4">
        <v>100000000</v>
      </c>
      <c r="D719" s="4">
        <v>45438366.174000002</v>
      </c>
      <c r="E719" s="5">
        <v>0.45438366174</v>
      </c>
      <c r="F719" s="5">
        <v>0.15268999999999999</v>
      </c>
      <c r="G719" s="5">
        <v>-8.0867230295849595</v>
      </c>
      <c r="H719" s="5">
        <v>-8.2394130295849592</v>
      </c>
    </row>
    <row r="720" spans="2:8" x14ac:dyDescent="0.2">
      <c r="B720" s="2" t="s">
        <v>67</v>
      </c>
      <c r="C720" s="4">
        <v>100000000</v>
      </c>
      <c r="D720" s="4">
        <v>93388895.182999998</v>
      </c>
      <c r="E720" s="5">
        <v>0.93388895182999998</v>
      </c>
      <c r="F720" s="5">
        <v>0.13413</v>
      </c>
      <c r="G720" s="5">
        <v>-0.1804737034737729</v>
      </c>
      <c r="H720" s="5">
        <v>-0.31460370347377287</v>
      </c>
    </row>
    <row r="721" spans="2:8" x14ac:dyDescent="0.2">
      <c r="B721" s="2" t="s">
        <v>68</v>
      </c>
      <c r="C721" s="4">
        <v>770000000</v>
      </c>
      <c r="D721" s="4">
        <v>781479921.18799996</v>
      </c>
      <c r="E721" s="5">
        <v>1.0149089885558442</v>
      </c>
      <c r="F721" s="5">
        <v>0.12364</v>
      </c>
      <c r="G721" s="5">
        <v>0.3571419573182576</v>
      </c>
      <c r="H721" s="5">
        <v>0.2335019573182576</v>
      </c>
    </row>
    <row r="722" spans="2:8" x14ac:dyDescent="0.2">
      <c r="B722" s="2" t="s">
        <v>69</v>
      </c>
      <c r="C722" s="4">
        <v>310000000</v>
      </c>
      <c r="D722" s="4">
        <v>191666088.546</v>
      </c>
      <c r="E722" s="5">
        <v>0.61827770498709678</v>
      </c>
      <c r="F722" s="5">
        <v>0.13013</v>
      </c>
      <c r="G722" s="5">
        <v>0.36133206260625877</v>
      </c>
      <c r="H722" s="5">
        <v>0.23120206260625878</v>
      </c>
    </row>
    <row r="723" spans="2:8" x14ac:dyDescent="0.2">
      <c r="B723" s="2" t="s">
        <v>70</v>
      </c>
      <c r="C723" s="4">
        <v>170000000</v>
      </c>
      <c r="D723" s="4">
        <v>86747985.174999997</v>
      </c>
      <c r="E723" s="5">
        <v>0.51028226573529412</v>
      </c>
      <c r="F723" s="5">
        <v>0.1249</v>
      </c>
      <c r="G723" s="5">
        <v>-2.1280205719198713</v>
      </c>
      <c r="H723" s="5">
        <v>-2.2529205719198711</v>
      </c>
    </row>
    <row r="724" spans="2:8" x14ac:dyDescent="0.2">
      <c r="B724" s="2" t="s">
        <v>71</v>
      </c>
      <c r="C724" s="4">
        <v>490000000</v>
      </c>
      <c r="D724" s="4">
        <v>325132024.27999997</v>
      </c>
      <c r="E724" s="5">
        <v>0.66353474342857133</v>
      </c>
      <c r="F724" s="5">
        <v>0.13200999999999999</v>
      </c>
      <c r="G724" s="5">
        <v>0.26090456314739002</v>
      </c>
      <c r="H724" s="5">
        <v>0.12889456314739003</v>
      </c>
    </row>
    <row r="725" spans="2:8" x14ac:dyDescent="0.2">
      <c r="B725" s="2" t="s">
        <v>72</v>
      </c>
      <c r="C725" s="4">
        <v>210000000</v>
      </c>
      <c r="D725" s="4">
        <v>140517852.27500001</v>
      </c>
      <c r="E725" s="5">
        <v>0.66913262988095246</v>
      </c>
      <c r="F725" s="5">
        <v>0.17610000000000001</v>
      </c>
      <c r="G725" s="5">
        <v>0.32254501432529809</v>
      </c>
      <c r="H725" s="5">
        <v>0.14644501432529808</v>
      </c>
    </row>
    <row r="726" spans="2:8" x14ac:dyDescent="0.2">
      <c r="B726" s="2" t="s">
        <v>73</v>
      </c>
      <c r="C726" s="4">
        <v>320000000</v>
      </c>
      <c r="D726" s="4">
        <v>154966780.09599999</v>
      </c>
      <c r="E726" s="5">
        <v>0.48427118779999995</v>
      </c>
      <c r="F726" s="5">
        <v>0.13026999999999997</v>
      </c>
      <c r="G726" s="5">
        <v>0.25733066494184276</v>
      </c>
      <c r="H726" s="5">
        <v>0.12706066494184279</v>
      </c>
    </row>
    <row r="727" spans="2:8" x14ac:dyDescent="0.2">
      <c r="B727" s="2" t="s">
        <v>74</v>
      </c>
      <c r="C727" s="4">
        <v>570000000</v>
      </c>
      <c r="D727" s="4">
        <v>383272178.55599999</v>
      </c>
      <c r="E727" s="5">
        <v>0.67240733080000004</v>
      </c>
      <c r="F727" s="5">
        <v>0.12948999999999999</v>
      </c>
      <c r="G727" s="5">
        <v>0.34726128209317275</v>
      </c>
      <c r="H727" s="5">
        <v>0.21777128209317276</v>
      </c>
    </row>
    <row r="728" spans="2:8" x14ac:dyDescent="0.2">
      <c r="B728" s="2" t="s">
        <v>75</v>
      </c>
      <c r="C728" s="4">
        <v>105100000</v>
      </c>
      <c r="D728" s="4">
        <v>75444300.191</v>
      </c>
      <c r="E728" s="5">
        <v>0.71783349372978111</v>
      </c>
      <c r="F728" s="5">
        <v>0.14857000000000001</v>
      </c>
      <c r="G728" s="5">
        <v>0.18260849005321514</v>
      </c>
      <c r="H728" s="5">
        <v>3.4038490053215131E-2</v>
      </c>
    </row>
    <row r="729" spans="2:8" x14ac:dyDescent="0.2">
      <c r="B729" s="2" t="s">
        <v>76</v>
      </c>
      <c r="C729" s="4">
        <v>40000000</v>
      </c>
      <c r="D729" s="4">
        <v>29553509.092</v>
      </c>
      <c r="E729" s="5">
        <v>0.73883772729999997</v>
      </c>
      <c r="F729" s="5">
        <v>0.15915000000000001</v>
      </c>
      <c r="G729" s="5">
        <v>0.13601252830879904</v>
      </c>
      <c r="H729" s="5">
        <v>-2.3137471691200978E-2</v>
      </c>
    </row>
    <row r="730" spans="2:8" x14ac:dyDescent="0.2">
      <c r="B730" s="2" t="s">
        <v>77</v>
      </c>
      <c r="C730" s="4">
        <v>150000000</v>
      </c>
      <c r="D730" s="4">
        <v>76897739.725999996</v>
      </c>
      <c r="E730" s="5">
        <v>0.51265159817333328</v>
      </c>
      <c r="F730" s="5">
        <v>0.15085000000000001</v>
      </c>
      <c r="G730" s="5">
        <v>0.27875891934379277</v>
      </c>
      <c r="H730" s="5">
        <v>0.12790891934379275</v>
      </c>
    </row>
    <row r="731" spans="2:8" x14ac:dyDescent="0.2">
      <c r="B731" s="2" t="s">
        <v>78</v>
      </c>
      <c r="C731" s="4">
        <v>186700000</v>
      </c>
      <c r="D731" s="4">
        <v>119578342.37100001</v>
      </c>
      <c r="E731" s="5">
        <v>0.64048389057846822</v>
      </c>
      <c r="F731" s="5">
        <v>0.14818999999999999</v>
      </c>
      <c r="G731" s="5">
        <v>-0.327343559150164</v>
      </c>
      <c r="H731" s="5">
        <v>-0.47553355915016399</v>
      </c>
    </row>
    <row r="732" spans="2:8" x14ac:dyDescent="0.2">
      <c r="B732" s="2" t="s">
        <v>79</v>
      </c>
      <c r="C732" s="4">
        <v>105400000</v>
      </c>
      <c r="D732" s="4">
        <v>72499670.816</v>
      </c>
      <c r="E732" s="5">
        <v>0.68785266428842506</v>
      </c>
      <c r="F732" s="5">
        <v>0.13675999999999999</v>
      </c>
      <c r="G732" s="5">
        <v>-0.15659998088562907</v>
      </c>
      <c r="H732" s="5">
        <v>-0.29335998088562909</v>
      </c>
    </row>
    <row r="733" spans="2:8" x14ac:dyDescent="0.2">
      <c r="B733" s="2" t="s">
        <v>80</v>
      </c>
      <c r="C733" s="4">
        <v>60000000</v>
      </c>
      <c r="D733" s="4">
        <v>51346568.093000002</v>
      </c>
      <c r="E733" s="5">
        <v>0.85577613488333337</v>
      </c>
      <c r="F733" s="5">
        <v>0.13192000000000001</v>
      </c>
      <c r="G733" s="5">
        <v>-0.29005750121458268</v>
      </c>
      <c r="H733" s="5">
        <v>-0.42197750121458266</v>
      </c>
    </row>
    <row r="734" spans="2:8" x14ac:dyDescent="0.2">
      <c r="B734" s="2" t="s">
        <v>81</v>
      </c>
      <c r="C734" s="4">
        <v>500000000</v>
      </c>
      <c r="D734" s="4">
        <v>429340837.82300001</v>
      </c>
      <c r="E734" s="5">
        <v>0.85868167564600006</v>
      </c>
      <c r="F734" s="5">
        <v>0.12705</v>
      </c>
      <c r="G734" s="5">
        <v>-0.17522660490082498</v>
      </c>
      <c r="H734" s="5">
        <v>-0.30227660490082497</v>
      </c>
    </row>
    <row r="735" spans="2:8" x14ac:dyDescent="0.2">
      <c r="B735" s="2" t="s">
        <v>82</v>
      </c>
      <c r="C735" s="4">
        <v>70000000</v>
      </c>
      <c r="D735" s="4">
        <v>37420312.088</v>
      </c>
      <c r="E735" s="5">
        <v>0.53457588697142855</v>
      </c>
      <c r="F735" s="5">
        <v>0.13342999999999999</v>
      </c>
      <c r="G735" s="5">
        <v>0.23398137480547032</v>
      </c>
      <c r="H735" s="5">
        <v>0.10055137480547033</v>
      </c>
    </row>
    <row r="736" spans="2:8" x14ac:dyDescent="0.2">
      <c r="B736" s="2" t="s">
        <v>83</v>
      </c>
      <c r="C736" s="4">
        <v>740000000</v>
      </c>
      <c r="D736" s="4">
        <v>597812950.00199997</v>
      </c>
      <c r="E736" s="5">
        <v>0.80785533784054053</v>
      </c>
      <c r="F736" s="5">
        <v>0.12812999999999999</v>
      </c>
      <c r="G736" s="5">
        <v>0.34779589708002212</v>
      </c>
      <c r="H736" s="5">
        <v>0.21966589708002213</v>
      </c>
    </row>
    <row r="737" spans="1:8" x14ac:dyDescent="0.2">
      <c r="B737" s="2" t="s">
        <v>84</v>
      </c>
      <c r="C737" s="4">
        <v>180000000</v>
      </c>
      <c r="D737" s="4">
        <v>122411043.912</v>
      </c>
      <c r="E737" s="5">
        <v>0.68006135506666665</v>
      </c>
      <c r="F737" s="5">
        <v>0.14348</v>
      </c>
      <c r="G737" s="5">
        <v>-0.27294981318858441</v>
      </c>
      <c r="H737" s="5">
        <v>-0.41642981318858441</v>
      </c>
    </row>
    <row r="738" spans="1:8" x14ac:dyDescent="0.2">
      <c r="B738" s="2" t="s">
        <v>85</v>
      </c>
      <c r="C738" s="4">
        <v>120000000</v>
      </c>
      <c r="D738" s="4">
        <v>101002679.553</v>
      </c>
      <c r="E738" s="5">
        <v>0.84168899627500005</v>
      </c>
      <c r="F738" s="5">
        <v>0.11985999999999999</v>
      </c>
      <c r="G738" s="5">
        <v>0.34299679598917143</v>
      </c>
      <c r="H738" s="5">
        <v>0.22313679598917144</v>
      </c>
    </row>
    <row r="739" spans="1:8" x14ac:dyDescent="0.2">
      <c r="B739" s="2" t="s">
        <v>86</v>
      </c>
      <c r="C739" s="4">
        <v>100000000</v>
      </c>
      <c r="D739" s="4">
        <v>81005688.268999994</v>
      </c>
      <c r="E739" s="5">
        <v>0.81005688268999998</v>
      </c>
      <c r="F739" s="5">
        <v>0.14063999999999999</v>
      </c>
      <c r="G739" s="5">
        <v>0.21079783869369004</v>
      </c>
      <c r="H739" s="5">
        <v>7.015783869369005E-2</v>
      </c>
    </row>
    <row r="740" spans="1:8" x14ac:dyDescent="0.2">
      <c r="B740" s="2" t="s">
        <v>87</v>
      </c>
      <c r="C740" s="4">
        <v>290000000</v>
      </c>
      <c r="D740" s="4">
        <v>166773075.82300001</v>
      </c>
      <c r="E740" s="5">
        <v>0.57507957180344838</v>
      </c>
      <c r="F740" s="5">
        <v>0.13531000000000001</v>
      </c>
      <c r="G740" s="5">
        <v>0.23345801719410672</v>
      </c>
      <c r="H740" s="5">
        <v>9.8148017194106707E-2</v>
      </c>
    </row>
    <row r="741" spans="1:8" x14ac:dyDescent="0.2">
      <c r="B741" s="2" t="s">
        <v>88</v>
      </c>
      <c r="C741" s="4">
        <v>210000000</v>
      </c>
      <c r="D741" s="4">
        <v>161398819</v>
      </c>
      <c r="E741" s="5">
        <v>0.76856580476190473</v>
      </c>
      <c r="F741" s="5">
        <v>0.11952</v>
      </c>
      <c r="G741" s="5">
        <v>0.19350685614372432</v>
      </c>
      <c r="H741" s="5">
        <v>7.3986856143724314E-2</v>
      </c>
    </row>
    <row r="742" spans="1:8" x14ac:dyDescent="0.2">
      <c r="B742" s="2" t="s">
        <v>89</v>
      </c>
      <c r="C742" s="4">
        <v>104500000</v>
      </c>
      <c r="D742" s="4">
        <v>54262265.906999998</v>
      </c>
      <c r="E742" s="5">
        <v>0.51925613308133967</v>
      </c>
      <c r="F742" s="5">
        <v>0.14219999999999999</v>
      </c>
      <c r="G742" s="5">
        <v>0.28461489874877666</v>
      </c>
      <c r="H742" s="5">
        <v>0.14241489874877666</v>
      </c>
    </row>
    <row r="743" spans="1:8" x14ac:dyDescent="0.2">
      <c r="B743" s="2" t="s">
        <v>90</v>
      </c>
      <c r="C743" s="4">
        <v>90000000</v>
      </c>
      <c r="D743" s="4">
        <v>83096290.275999993</v>
      </c>
      <c r="E743" s="5">
        <v>0.92329211417777768</v>
      </c>
      <c r="F743" s="5">
        <v>0.12837000000000001</v>
      </c>
      <c r="G743" s="5">
        <v>0.15786599091763287</v>
      </c>
      <c r="H743" s="5">
        <v>2.9495990917632858E-2</v>
      </c>
    </row>
    <row r="744" spans="1:8" x14ac:dyDescent="0.2">
      <c r="B744" s="2" t="s">
        <v>91</v>
      </c>
      <c r="C744" s="4">
        <v>140000000</v>
      </c>
      <c r="D744" s="4">
        <v>107973234.543</v>
      </c>
      <c r="E744" s="5">
        <v>0.77123738959285715</v>
      </c>
      <c r="F744" s="5">
        <v>0.13292999999999999</v>
      </c>
      <c r="G744" s="5">
        <v>0.25808423903335392</v>
      </c>
      <c r="H744" s="5">
        <v>0.12515423903335393</v>
      </c>
    </row>
    <row r="745" spans="1:8" x14ac:dyDescent="0.2">
      <c r="B745" s="2" t="s">
        <v>92</v>
      </c>
      <c r="C745" s="4">
        <v>60000000</v>
      </c>
      <c r="D745" s="4">
        <v>27087062.546</v>
      </c>
      <c r="E745" s="5">
        <v>0.45145104243333334</v>
      </c>
      <c r="F745" s="5">
        <v>0.13922999999999999</v>
      </c>
      <c r="G745" s="5">
        <v>0.30959092266866578</v>
      </c>
      <c r="H745" s="5">
        <v>0.17036092266866579</v>
      </c>
    </row>
    <row r="746" spans="1:8" x14ac:dyDescent="0.2">
      <c r="B746" s="2" t="s">
        <v>93</v>
      </c>
      <c r="C746" s="4">
        <v>300000000</v>
      </c>
      <c r="D746" s="4">
        <v>352272116</v>
      </c>
      <c r="E746" s="5">
        <v>1.1742403866666666</v>
      </c>
      <c r="F746" s="5">
        <v>0.12398999999999998</v>
      </c>
      <c r="G746" s="5">
        <v>0.23541401315453533</v>
      </c>
      <c r="H746" s="5">
        <v>0.11142401315453536</v>
      </c>
    </row>
    <row r="747" spans="1:8" x14ac:dyDescent="0.2">
      <c r="A747" s="2" t="s">
        <v>111</v>
      </c>
      <c r="C747" s="4">
        <v>17503700000</v>
      </c>
      <c r="D747" s="4">
        <v>12205742358.859995</v>
      </c>
      <c r="E747" s="5">
        <v>0.69732355781120536</v>
      </c>
      <c r="F747" s="5">
        <v>0.13999959511417587</v>
      </c>
      <c r="G747" s="5">
        <v>4.967699577566982E-3</v>
      </c>
      <c r="H747" s="5">
        <v>-0.13503189553660888</v>
      </c>
    </row>
    <row r="748" spans="1:8" x14ac:dyDescent="0.2">
      <c r="A748" s="2" t="s">
        <v>112</v>
      </c>
      <c r="C748" s="4">
        <v>118059900000</v>
      </c>
      <c r="D748" s="4">
        <v>98259323993.323029</v>
      </c>
      <c r="E748" s="5">
        <v>0.83228364578763003</v>
      </c>
      <c r="F748" s="5">
        <v>0.12500940627596668</v>
      </c>
      <c r="G748" s="5">
        <v>0.13472875051015579</v>
      </c>
      <c r="H748" s="5">
        <v>9.7193442341891034E-3</v>
      </c>
    </row>
    <row r="749" spans="1:8" ht="15.75" x14ac:dyDescent="0.25">
      <c r="A749"/>
      <c r="B749"/>
      <c r="C749"/>
      <c r="D749"/>
      <c r="E749"/>
      <c r="F749"/>
      <c r="G749"/>
      <c r="H749"/>
    </row>
    <row r="750" spans="1:8" ht="15.75" x14ac:dyDescent="0.25">
      <c r="A750"/>
      <c r="B750"/>
      <c r="C750"/>
      <c r="D750"/>
      <c r="E750"/>
      <c r="F750"/>
      <c r="G750"/>
      <c r="H750"/>
    </row>
    <row r="751" spans="1:8" ht="15.75" x14ac:dyDescent="0.25">
      <c r="A751"/>
      <c r="B751"/>
      <c r="C751"/>
      <c r="D751"/>
      <c r="E751"/>
      <c r="F751"/>
      <c r="G751"/>
      <c r="H751"/>
    </row>
    <row r="752" spans="1:8" ht="15.75" x14ac:dyDescent="0.25">
      <c r="A752"/>
      <c r="B752"/>
      <c r="C752"/>
      <c r="D752"/>
      <c r="E752"/>
      <c r="F752"/>
      <c r="G752"/>
      <c r="H752"/>
    </row>
    <row r="753" spans="1:8" ht="15.75" x14ac:dyDescent="0.25">
      <c r="A753"/>
      <c r="B753"/>
      <c r="C753"/>
      <c r="D753"/>
      <c r="E753"/>
      <c r="F753"/>
      <c r="G753"/>
      <c r="H753"/>
    </row>
    <row r="754" spans="1:8" ht="15.75" x14ac:dyDescent="0.25">
      <c r="A754"/>
      <c r="B754"/>
      <c r="C754"/>
      <c r="D754"/>
      <c r="E754"/>
      <c r="F754"/>
      <c r="G754"/>
      <c r="H754"/>
    </row>
    <row r="755" spans="1:8" ht="15.75" x14ac:dyDescent="0.25">
      <c r="A755"/>
      <c r="B755"/>
      <c r="C755"/>
      <c r="D755"/>
      <c r="E755"/>
      <c r="F755"/>
      <c r="G755"/>
      <c r="H755"/>
    </row>
    <row r="756" spans="1:8" ht="15.75" x14ac:dyDescent="0.25">
      <c r="A756"/>
      <c r="B756"/>
      <c r="C756"/>
      <c r="D756"/>
      <c r="E756"/>
      <c r="F756"/>
      <c r="G756"/>
      <c r="H756"/>
    </row>
    <row r="757" spans="1:8" ht="15.75" x14ac:dyDescent="0.25">
      <c r="A757"/>
      <c r="B757"/>
      <c r="C757"/>
      <c r="D757"/>
      <c r="E757"/>
      <c r="F757"/>
      <c r="G757"/>
      <c r="H757"/>
    </row>
    <row r="758" spans="1:8" ht="15.75" x14ac:dyDescent="0.25">
      <c r="A758"/>
      <c r="B758"/>
      <c r="C758"/>
      <c r="D758"/>
      <c r="E758"/>
      <c r="F758"/>
      <c r="G758"/>
      <c r="H758"/>
    </row>
    <row r="759" spans="1:8" ht="15.75" x14ac:dyDescent="0.25">
      <c r="A759"/>
      <c r="B759"/>
      <c r="C759"/>
      <c r="D759"/>
      <c r="E759"/>
      <c r="F759"/>
      <c r="G759"/>
      <c r="H759"/>
    </row>
    <row r="760" spans="1:8" ht="15.75" x14ac:dyDescent="0.25">
      <c r="A760"/>
      <c r="B760"/>
      <c r="C760"/>
      <c r="D760"/>
      <c r="E760"/>
      <c r="F760"/>
      <c r="G760"/>
      <c r="H760"/>
    </row>
    <row r="761" spans="1:8" ht="15.75" x14ac:dyDescent="0.25">
      <c r="A761"/>
      <c r="B761"/>
      <c r="C761"/>
      <c r="D761"/>
      <c r="E761"/>
      <c r="F761"/>
      <c r="G761"/>
      <c r="H761"/>
    </row>
    <row r="762" spans="1:8" ht="15.75" x14ac:dyDescent="0.25">
      <c r="A762"/>
      <c r="B762"/>
      <c r="C762"/>
      <c r="D762"/>
      <c r="E762"/>
      <c r="F762"/>
      <c r="G762"/>
      <c r="H762"/>
    </row>
    <row r="763" spans="1:8" ht="15.75" x14ac:dyDescent="0.25">
      <c r="A763"/>
      <c r="B763"/>
      <c r="C763"/>
      <c r="D763"/>
      <c r="E763"/>
      <c r="F763"/>
      <c r="G763"/>
      <c r="H763"/>
    </row>
    <row r="764" spans="1:8" ht="15.75" x14ac:dyDescent="0.25">
      <c r="A764"/>
      <c r="B764"/>
      <c r="C764"/>
      <c r="D764"/>
      <c r="E764"/>
      <c r="F764"/>
      <c r="G764"/>
      <c r="H764"/>
    </row>
    <row r="765" spans="1:8" ht="15.75" x14ac:dyDescent="0.25">
      <c r="A765"/>
      <c r="B765"/>
      <c r="C765"/>
      <c r="D765"/>
      <c r="E765"/>
      <c r="F765"/>
      <c r="G765"/>
      <c r="H765"/>
    </row>
    <row r="766" spans="1:8" ht="15.75" x14ac:dyDescent="0.25">
      <c r="A766"/>
      <c r="B766"/>
      <c r="C766"/>
      <c r="D766"/>
      <c r="E766"/>
      <c r="F766"/>
      <c r="G766"/>
      <c r="H766"/>
    </row>
    <row r="767" spans="1:8" ht="15.75" x14ac:dyDescent="0.25">
      <c r="A767"/>
      <c r="B767"/>
      <c r="C767"/>
      <c r="D767"/>
      <c r="E767"/>
      <c r="F767"/>
      <c r="G767"/>
      <c r="H767"/>
    </row>
    <row r="768" spans="1:8" ht="15.75" x14ac:dyDescent="0.25">
      <c r="A768"/>
      <c r="B768"/>
      <c r="C768"/>
      <c r="D768"/>
      <c r="E768"/>
      <c r="F768"/>
      <c r="G768"/>
      <c r="H768"/>
    </row>
    <row r="769" spans="1:8" ht="15.75" x14ac:dyDescent="0.25">
      <c r="A769"/>
      <c r="B769"/>
      <c r="C769"/>
      <c r="D769"/>
      <c r="E769"/>
      <c r="F769"/>
      <c r="G769"/>
      <c r="H769"/>
    </row>
    <row r="770" spans="1:8" ht="15.75" x14ac:dyDescent="0.25">
      <c r="A770"/>
      <c r="B770"/>
      <c r="C770"/>
      <c r="D770"/>
      <c r="E770"/>
      <c r="F770"/>
      <c r="G770"/>
      <c r="H770"/>
    </row>
    <row r="771" spans="1:8" ht="15.75" x14ac:dyDescent="0.25">
      <c r="A771"/>
      <c r="B771"/>
      <c r="C771"/>
      <c r="D771"/>
      <c r="E771"/>
      <c r="F771"/>
      <c r="G771"/>
      <c r="H771"/>
    </row>
    <row r="772" spans="1:8" ht="15.75" x14ac:dyDescent="0.25">
      <c r="A772"/>
      <c r="B772"/>
      <c r="C772"/>
      <c r="D772"/>
      <c r="E772"/>
      <c r="F772"/>
      <c r="G772"/>
      <c r="H772"/>
    </row>
    <row r="773" spans="1:8" ht="15.75" x14ac:dyDescent="0.25">
      <c r="A773"/>
      <c r="B773"/>
      <c r="C773"/>
      <c r="D773"/>
      <c r="E773"/>
      <c r="F773"/>
      <c r="G773"/>
      <c r="H773"/>
    </row>
    <row r="774" spans="1:8" ht="15.75" x14ac:dyDescent="0.25">
      <c r="A774"/>
      <c r="B774"/>
      <c r="C774"/>
      <c r="D774"/>
      <c r="E774"/>
      <c r="F774"/>
      <c r="G774"/>
      <c r="H774"/>
    </row>
    <row r="775" spans="1:8" ht="15.75" x14ac:dyDescent="0.25">
      <c r="A775"/>
      <c r="B775"/>
      <c r="C775"/>
      <c r="D775"/>
      <c r="E775"/>
      <c r="F775"/>
      <c r="G775"/>
      <c r="H775"/>
    </row>
    <row r="776" spans="1:8" ht="15.75" x14ac:dyDescent="0.25">
      <c r="A776"/>
      <c r="B776"/>
      <c r="C776"/>
      <c r="D776"/>
      <c r="E776"/>
      <c r="F776"/>
      <c r="G776"/>
      <c r="H776"/>
    </row>
    <row r="777" spans="1:8" ht="15.75" x14ac:dyDescent="0.25">
      <c r="A777"/>
      <c r="B777"/>
      <c r="C777"/>
      <c r="D777"/>
      <c r="E777"/>
      <c r="F777"/>
      <c r="G777"/>
      <c r="H777"/>
    </row>
    <row r="778" spans="1:8" ht="15.75" x14ac:dyDescent="0.25">
      <c r="A778"/>
      <c r="B778"/>
      <c r="C778"/>
      <c r="D778"/>
      <c r="E778"/>
      <c r="F778"/>
      <c r="G778"/>
      <c r="H778"/>
    </row>
    <row r="779" spans="1:8" ht="15.75" x14ac:dyDescent="0.25">
      <c r="A779"/>
      <c r="B779"/>
      <c r="C779"/>
      <c r="D779"/>
      <c r="E779"/>
      <c r="F779"/>
      <c r="G779"/>
      <c r="H779"/>
    </row>
    <row r="780" spans="1:8" ht="15.75" x14ac:dyDescent="0.25">
      <c r="A780"/>
      <c r="B780"/>
      <c r="C780"/>
      <c r="D780"/>
      <c r="E780"/>
      <c r="F780"/>
      <c r="G780"/>
      <c r="H780"/>
    </row>
    <row r="781" spans="1:8" ht="15.75" x14ac:dyDescent="0.25">
      <c r="A781"/>
      <c r="B781"/>
      <c r="C781"/>
      <c r="D781"/>
      <c r="E781"/>
      <c r="F781"/>
      <c r="G781"/>
      <c r="H781"/>
    </row>
    <row r="782" spans="1:8" ht="15.75" x14ac:dyDescent="0.25">
      <c r="A782"/>
      <c r="B782"/>
      <c r="C782"/>
      <c r="D782"/>
      <c r="E782"/>
      <c r="F782"/>
      <c r="G782"/>
      <c r="H782"/>
    </row>
    <row r="783" spans="1:8" ht="15.75" x14ac:dyDescent="0.25">
      <c r="A783"/>
      <c r="B783"/>
      <c r="C783"/>
      <c r="D783"/>
      <c r="E783"/>
      <c r="F783"/>
      <c r="G783"/>
      <c r="H783"/>
    </row>
    <row r="784" spans="1:8" ht="15.75" x14ac:dyDescent="0.25">
      <c r="A784"/>
      <c r="B784"/>
      <c r="C784"/>
      <c r="D784"/>
      <c r="E784"/>
      <c r="F784"/>
      <c r="G784"/>
      <c r="H784"/>
    </row>
    <row r="785" spans="1:8" ht="15.75" x14ac:dyDescent="0.25">
      <c r="A785"/>
      <c r="B785"/>
      <c r="C785"/>
      <c r="D785"/>
      <c r="E785"/>
      <c r="F785"/>
      <c r="G785"/>
      <c r="H785"/>
    </row>
    <row r="786" spans="1:8" ht="15.75" x14ac:dyDescent="0.25">
      <c r="A786"/>
      <c r="B786"/>
      <c r="C786"/>
      <c r="D786"/>
      <c r="E786"/>
      <c r="F786"/>
      <c r="G786"/>
      <c r="H786"/>
    </row>
    <row r="787" spans="1:8" ht="15.75" x14ac:dyDescent="0.25">
      <c r="A787"/>
      <c r="B787"/>
      <c r="C787"/>
      <c r="D787"/>
      <c r="E787"/>
      <c r="F787"/>
      <c r="G787"/>
      <c r="H787"/>
    </row>
    <row r="788" spans="1:8" ht="15.75" x14ac:dyDescent="0.25">
      <c r="A788"/>
      <c r="B788"/>
      <c r="C788"/>
      <c r="D788"/>
      <c r="E788"/>
      <c r="F788"/>
      <c r="G788"/>
      <c r="H788"/>
    </row>
    <row r="789" spans="1:8" ht="15.75" x14ac:dyDescent="0.25">
      <c r="A789"/>
      <c r="B789"/>
      <c r="C789"/>
      <c r="D789"/>
      <c r="E789"/>
      <c r="F789"/>
      <c r="G789"/>
      <c r="H789"/>
    </row>
    <row r="790" spans="1:8" ht="15.75" x14ac:dyDescent="0.25">
      <c r="A790"/>
      <c r="B790"/>
      <c r="C790"/>
      <c r="D790"/>
      <c r="E790"/>
      <c r="F790"/>
      <c r="G790"/>
      <c r="H790"/>
    </row>
    <row r="791" spans="1:8" ht="15.75" x14ac:dyDescent="0.25">
      <c r="A791"/>
      <c r="B791"/>
      <c r="C791"/>
      <c r="D791"/>
      <c r="E791"/>
      <c r="F791"/>
      <c r="G791"/>
      <c r="H791"/>
    </row>
    <row r="792" spans="1:8" ht="15.75" x14ac:dyDescent="0.25">
      <c r="A792"/>
      <c r="B792"/>
      <c r="C792"/>
      <c r="D792"/>
      <c r="E792"/>
      <c r="F792"/>
      <c r="G792"/>
      <c r="H792"/>
    </row>
    <row r="793" spans="1:8" ht="15.75" x14ac:dyDescent="0.25">
      <c r="A793"/>
      <c r="B793"/>
      <c r="C793"/>
      <c r="D793"/>
      <c r="E793"/>
      <c r="F793"/>
      <c r="G793"/>
      <c r="H793"/>
    </row>
    <row r="794" spans="1:8" ht="15.75" x14ac:dyDescent="0.25">
      <c r="A794"/>
      <c r="B794"/>
      <c r="C794"/>
      <c r="D794"/>
      <c r="E794"/>
      <c r="F794"/>
      <c r="G794"/>
      <c r="H794"/>
    </row>
    <row r="795" spans="1:8" ht="15.75" x14ac:dyDescent="0.25">
      <c r="A795"/>
      <c r="B795"/>
      <c r="C795"/>
      <c r="D795"/>
      <c r="E795"/>
      <c r="F795"/>
      <c r="G795"/>
      <c r="H795"/>
    </row>
    <row r="796" spans="1:8" ht="15.75" x14ac:dyDescent="0.25">
      <c r="A796"/>
      <c r="B796"/>
      <c r="C796"/>
      <c r="D796"/>
      <c r="E796"/>
      <c r="F796"/>
      <c r="G796"/>
      <c r="H796"/>
    </row>
    <row r="797" spans="1:8" ht="15.75" x14ac:dyDescent="0.25">
      <c r="A797"/>
      <c r="B797"/>
      <c r="C797"/>
      <c r="D797"/>
      <c r="E797"/>
      <c r="F797"/>
      <c r="G797"/>
      <c r="H797"/>
    </row>
    <row r="798" spans="1:8" ht="15.75" x14ac:dyDescent="0.25">
      <c r="A798"/>
      <c r="B798"/>
      <c r="C798"/>
      <c r="D798"/>
      <c r="E798"/>
      <c r="F798"/>
      <c r="G798"/>
      <c r="H798"/>
    </row>
    <row r="799" spans="1:8" ht="15.75" x14ac:dyDescent="0.25">
      <c r="A799"/>
      <c r="B799"/>
      <c r="C799"/>
      <c r="D799"/>
      <c r="E799"/>
      <c r="F799"/>
      <c r="G799"/>
      <c r="H799"/>
    </row>
    <row r="800" spans="1:8" ht="15.75" x14ac:dyDescent="0.25">
      <c r="A800"/>
      <c r="B800"/>
      <c r="C800"/>
      <c r="D800"/>
      <c r="E800"/>
      <c r="F800"/>
      <c r="G800"/>
      <c r="H800"/>
    </row>
    <row r="801" spans="1:8" ht="15.75" x14ac:dyDescent="0.25">
      <c r="A801"/>
      <c r="B801"/>
      <c r="C801"/>
      <c r="D801"/>
      <c r="E801"/>
      <c r="F801"/>
      <c r="G801"/>
      <c r="H801"/>
    </row>
    <row r="802" spans="1:8" ht="15.75" x14ac:dyDescent="0.25">
      <c r="A802"/>
      <c r="B802"/>
      <c r="C802"/>
      <c r="D802"/>
      <c r="E802"/>
      <c r="F802"/>
      <c r="G802"/>
      <c r="H802"/>
    </row>
    <row r="803" spans="1:8" ht="15.75" x14ac:dyDescent="0.25">
      <c r="A803"/>
      <c r="B803"/>
      <c r="C803"/>
      <c r="D803"/>
      <c r="E803"/>
      <c r="F803"/>
      <c r="G803"/>
      <c r="H803"/>
    </row>
    <row r="804" spans="1:8" ht="15.75" x14ac:dyDescent="0.25">
      <c r="A804"/>
      <c r="B804"/>
      <c r="C804"/>
      <c r="D804"/>
      <c r="E804"/>
      <c r="F804"/>
      <c r="G804"/>
      <c r="H804"/>
    </row>
    <row r="805" spans="1:8" ht="15.75" x14ac:dyDescent="0.25">
      <c r="A805"/>
      <c r="B805"/>
      <c r="C805"/>
      <c r="D805"/>
      <c r="E805"/>
      <c r="F805"/>
      <c r="G805"/>
      <c r="H805"/>
    </row>
    <row r="806" spans="1:8" ht="15.75" x14ac:dyDescent="0.25">
      <c r="A806"/>
      <c r="B806"/>
      <c r="C806"/>
      <c r="D806"/>
      <c r="E806"/>
      <c r="F806"/>
      <c r="G806"/>
      <c r="H806"/>
    </row>
    <row r="807" spans="1:8" ht="15.75" x14ac:dyDescent="0.25">
      <c r="A807"/>
      <c r="B807"/>
      <c r="C807"/>
      <c r="D807"/>
      <c r="E807"/>
      <c r="F807"/>
      <c r="G807"/>
      <c r="H807"/>
    </row>
    <row r="808" spans="1:8" ht="15.75" x14ac:dyDescent="0.25">
      <c r="A808"/>
      <c r="B808"/>
      <c r="C808"/>
      <c r="D808"/>
      <c r="E808"/>
      <c r="F808"/>
      <c r="G808"/>
      <c r="H808"/>
    </row>
    <row r="809" spans="1:8" ht="15.75" x14ac:dyDescent="0.25">
      <c r="A809"/>
      <c r="B809"/>
      <c r="C809"/>
      <c r="D809"/>
      <c r="E809"/>
      <c r="F809"/>
      <c r="G809"/>
      <c r="H809"/>
    </row>
    <row r="810" spans="1:8" ht="15.75" x14ac:dyDescent="0.25">
      <c r="A810"/>
      <c r="B810"/>
      <c r="C810"/>
      <c r="D810"/>
      <c r="E810"/>
      <c r="F810"/>
      <c r="G810"/>
      <c r="H810"/>
    </row>
    <row r="811" spans="1:8" ht="15.75" x14ac:dyDescent="0.25">
      <c r="A811"/>
      <c r="B811"/>
      <c r="C811"/>
      <c r="D811"/>
      <c r="E811"/>
      <c r="F811"/>
      <c r="G811"/>
      <c r="H811"/>
    </row>
    <row r="812" spans="1:8" ht="15.75" x14ac:dyDescent="0.25">
      <c r="A812"/>
      <c r="B812"/>
      <c r="C812"/>
      <c r="D812"/>
      <c r="E812"/>
      <c r="F812"/>
      <c r="G812"/>
      <c r="H812"/>
    </row>
    <row r="813" spans="1:8" ht="15.75" x14ac:dyDescent="0.25">
      <c r="A813"/>
      <c r="B813"/>
      <c r="C813"/>
      <c r="D813"/>
      <c r="E813"/>
      <c r="F813"/>
      <c r="G813"/>
      <c r="H813"/>
    </row>
    <row r="814" spans="1:8" ht="15.75" x14ac:dyDescent="0.25">
      <c r="A814"/>
      <c r="B814"/>
      <c r="C814"/>
      <c r="D814"/>
      <c r="E814"/>
      <c r="F814"/>
      <c r="G814"/>
      <c r="H814"/>
    </row>
    <row r="815" spans="1:8" ht="15.75" x14ac:dyDescent="0.25">
      <c r="A815"/>
      <c r="B815"/>
      <c r="C815"/>
      <c r="D815"/>
      <c r="E815"/>
      <c r="F815"/>
      <c r="G815"/>
      <c r="H815"/>
    </row>
    <row r="816" spans="1:8" ht="15.75" x14ac:dyDescent="0.25">
      <c r="A816"/>
      <c r="B816"/>
      <c r="C816"/>
      <c r="D816"/>
      <c r="E816"/>
      <c r="F816"/>
      <c r="G816"/>
      <c r="H816"/>
    </row>
    <row r="817" spans="1:8" ht="15.75" x14ac:dyDescent="0.25">
      <c r="A817"/>
      <c r="B817"/>
      <c r="C817"/>
      <c r="D817"/>
      <c r="E817"/>
      <c r="F817"/>
      <c r="G817"/>
      <c r="H817"/>
    </row>
    <row r="818" spans="1:8" ht="15.75" x14ac:dyDescent="0.25">
      <c r="A818"/>
      <c r="B818"/>
      <c r="C818"/>
      <c r="D818"/>
      <c r="E818"/>
      <c r="F818"/>
      <c r="G818"/>
      <c r="H818"/>
    </row>
    <row r="819" spans="1:8" ht="15.75" x14ac:dyDescent="0.25">
      <c r="A819"/>
      <c r="B819"/>
      <c r="C819"/>
      <c r="D819"/>
      <c r="E819"/>
      <c r="F819"/>
      <c r="G819"/>
      <c r="H819"/>
    </row>
    <row r="820" spans="1:8" ht="15.75" x14ac:dyDescent="0.25">
      <c r="A820"/>
      <c r="B820"/>
      <c r="C820"/>
      <c r="D820"/>
      <c r="E820"/>
      <c r="F820"/>
      <c r="G820"/>
      <c r="H820"/>
    </row>
    <row r="821" spans="1:8" ht="15.75" x14ac:dyDescent="0.25">
      <c r="A821"/>
      <c r="B821"/>
      <c r="C821"/>
      <c r="D821"/>
      <c r="E821"/>
      <c r="F821"/>
      <c r="G821"/>
      <c r="H821"/>
    </row>
    <row r="822" spans="1:8" ht="15.75" x14ac:dyDescent="0.25">
      <c r="A822"/>
      <c r="B822"/>
      <c r="C822"/>
      <c r="D822"/>
      <c r="E822"/>
      <c r="F822"/>
      <c r="G822"/>
      <c r="H822"/>
    </row>
    <row r="823" spans="1:8" ht="15.75" x14ac:dyDescent="0.25">
      <c r="A823"/>
      <c r="B823"/>
      <c r="C823"/>
      <c r="D823"/>
      <c r="E823"/>
      <c r="F823"/>
      <c r="G823"/>
      <c r="H823"/>
    </row>
    <row r="824" spans="1:8" ht="15.75" x14ac:dyDescent="0.25">
      <c r="A824"/>
      <c r="B824"/>
      <c r="C824"/>
      <c r="D824"/>
      <c r="E824"/>
      <c r="F824"/>
      <c r="G824"/>
      <c r="H824"/>
    </row>
    <row r="825" spans="1:8" ht="15.75" x14ac:dyDescent="0.25">
      <c r="A825"/>
      <c r="B825"/>
      <c r="C825"/>
      <c r="D825"/>
      <c r="E825"/>
      <c r="F825"/>
      <c r="G825"/>
      <c r="H825"/>
    </row>
    <row r="826" spans="1:8" ht="15.75" x14ac:dyDescent="0.25">
      <c r="A826"/>
      <c r="B826"/>
      <c r="C826"/>
      <c r="D826"/>
      <c r="E826"/>
      <c r="F826"/>
      <c r="G826"/>
      <c r="H826"/>
    </row>
    <row r="827" spans="1:8" ht="15.75" x14ac:dyDescent="0.25">
      <c r="A827"/>
      <c r="B827"/>
      <c r="C827"/>
      <c r="D827"/>
      <c r="E827"/>
      <c r="F827"/>
      <c r="G827"/>
      <c r="H827"/>
    </row>
    <row r="828" spans="1:8" ht="15.75" x14ac:dyDescent="0.25">
      <c r="A828"/>
      <c r="B828"/>
      <c r="C828"/>
      <c r="D828"/>
      <c r="E828"/>
      <c r="F828"/>
      <c r="G828"/>
      <c r="H828"/>
    </row>
    <row r="829" spans="1:8" ht="15.75" x14ac:dyDescent="0.25">
      <c r="A829"/>
      <c r="B829"/>
      <c r="C829"/>
      <c r="D829"/>
      <c r="E829"/>
      <c r="F829"/>
      <c r="G829"/>
      <c r="H829"/>
    </row>
    <row r="830" spans="1:8" ht="15.75" x14ac:dyDescent="0.25">
      <c r="A830"/>
      <c r="B830"/>
      <c r="C830"/>
      <c r="D830"/>
      <c r="E830"/>
      <c r="F830"/>
      <c r="G830"/>
      <c r="H830"/>
    </row>
    <row r="831" spans="1:8" ht="15.75" x14ac:dyDescent="0.25">
      <c r="A831"/>
      <c r="B831"/>
      <c r="C831"/>
      <c r="D831"/>
      <c r="E831"/>
      <c r="F831"/>
      <c r="G831"/>
      <c r="H831"/>
    </row>
    <row r="832" spans="1:8" ht="15.75" x14ac:dyDescent="0.25">
      <c r="A832"/>
      <c r="B832"/>
      <c r="C832"/>
      <c r="D832"/>
      <c r="E832"/>
      <c r="F832"/>
      <c r="G832"/>
      <c r="H832"/>
    </row>
    <row r="833" spans="1:8" ht="15.75" x14ac:dyDescent="0.25">
      <c r="A833"/>
      <c r="B833"/>
      <c r="C833"/>
      <c r="D833"/>
      <c r="E833"/>
      <c r="F833"/>
      <c r="G833"/>
      <c r="H833"/>
    </row>
    <row r="834" spans="1:8" ht="15.75" x14ac:dyDescent="0.25">
      <c r="A834"/>
      <c r="B834"/>
      <c r="C834"/>
      <c r="D834"/>
      <c r="E834"/>
      <c r="F834"/>
      <c r="G834"/>
      <c r="H834"/>
    </row>
    <row r="835" spans="1:8" ht="15.75" x14ac:dyDescent="0.25">
      <c r="A835"/>
      <c r="B835"/>
      <c r="C835"/>
      <c r="D835"/>
      <c r="E835"/>
      <c r="F835"/>
      <c r="G835"/>
      <c r="H835"/>
    </row>
    <row r="836" spans="1:8" ht="15.75" x14ac:dyDescent="0.25">
      <c r="A836"/>
      <c r="B836"/>
      <c r="C836"/>
      <c r="D836"/>
      <c r="E836"/>
      <c r="F836"/>
      <c r="G836"/>
      <c r="H836"/>
    </row>
    <row r="837" spans="1:8" ht="15.75" x14ac:dyDescent="0.25">
      <c r="A837"/>
      <c r="B837"/>
      <c r="C837"/>
      <c r="D837"/>
      <c r="E837"/>
      <c r="F837"/>
      <c r="G837"/>
      <c r="H837"/>
    </row>
    <row r="838" spans="1:8" ht="15.75" x14ac:dyDescent="0.25">
      <c r="A838"/>
      <c r="B838"/>
      <c r="C838"/>
      <c r="D838"/>
      <c r="E838"/>
      <c r="F838"/>
      <c r="G838"/>
      <c r="H838"/>
    </row>
    <row r="839" spans="1:8" ht="15.75" x14ac:dyDescent="0.25">
      <c r="A839"/>
      <c r="B839"/>
      <c r="C839"/>
      <c r="D839"/>
      <c r="E839"/>
      <c r="F839"/>
      <c r="G839"/>
      <c r="H839"/>
    </row>
    <row r="840" spans="1:8" ht="15.75" x14ac:dyDescent="0.25">
      <c r="A840"/>
      <c r="B840"/>
      <c r="C840"/>
      <c r="D840"/>
      <c r="E840"/>
      <c r="F840"/>
      <c r="G840"/>
      <c r="H840"/>
    </row>
    <row r="841" spans="1:8" ht="15.75" x14ac:dyDescent="0.25">
      <c r="A841"/>
      <c r="B841"/>
      <c r="C841"/>
      <c r="D841"/>
      <c r="E841"/>
      <c r="F841"/>
      <c r="G841"/>
      <c r="H841"/>
    </row>
    <row r="842" spans="1:8" ht="15.75" x14ac:dyDescent="0.25">
      <c r="A842"/>
      <c r="B842"/>
      <c r="C842"/>
      <c r="D842"/>
      <c r="E842"/>
      <c r="F842"/>
      <c r="G842"/>
      <c r="H842"/>
    </row>
    <row r="843" spans="1:8" ht="15.75" x14ac:dyDescent="0.25">
      <c r="A843"/>
      <c r="B843"/>
      <c r="C843"/>
      <c r="D843"/>
      <c r="E843"/>
      <c r="F843"/>
      <c r="G843"/>
      <c r="H843"/>
    </row>
    <row r="844" spans="1:8" ht="15.75" x14ac:dyDescent="0.25">
      <c r="A844"/>
      <c r="B844"/>
      <c r="C844"/>
      <c r="D844"/>
      <c r="E844"/>
      <c r="F844"/>
      <c r="G844"/>
      <c r="H844"/>
    </row>
    <row r="845" spans="1:8" ht="15.75" x14ac:dyDescent="0.25">
      <c r="A845"/>
      <c r="B845"/>
      <c r="C845"/>
      <c r="D845"/>
      <c r="E845"/>
      <c r="F845"/>
      <c r="G845"/>
      <c r="H845"/>
    </row>
    <row r="846" spans="1:8" ht="15.75" x14ac:dyDescent="0.25">
      <c r="A846"/>
      <c r="B846"/>
      <c r="C846"/>
      <c r="D846"/>
      <c r="E846"/>
      <c r="F846"/>
      <c r="G846"/>
      <c r="H846"/>
    </row>
    <row r="847" spans="1:8" ht="15.75" x14ac:dyDescent="0.25">
      <c r="A847"/>
      <c r="B847"/>
      <c r="C847"/>
      <c r="D847"/>
      <c r="E847"/>
      <c r="F847"/>
      <c r="G847"/>
      <c r="H847"/>
    </row>
    <row r="848" spans="1:8" ht="15.75" x14ac:dyDescent="0.25">
      <c r="A848"/>
      <c r="B848"/>
      <c r="C848"/>
      <c r="D848"/>
      <c r="E848"/>
      <c r="F848"/>
      <c r="G848"/>
      <c r="H848"/>
    </row>
    <row r="849" spans="1:8" ht="15.75" x14ac:dyDescent="0.25">
      <c r="A849"/>
      <c r="B849"/>
      <c r="C849"/>
      <c r="D849"/>
      <c r="E849"/>
      <c r="F849"/>
      <c r="G849"/>
      <c r="H849"/>
    </row>
    <row r="850" spans="1:8" ht="15.75" x14ac:dyDescent="0.25">
      <c r="A850"/>
      <c r="B850"/>
      <c r="C850"/>
      <c r="D850"/>
      <c r="E850"/>
      <c r="F850"/>
      <c r="G850"/>
      <c r="H850"/>
    </row>
    <row r="851" spans="1:8" ht="15.75" x14ac:dyDescent="0.25">
      <c r="A851"/>
      <c r="B851"/>
      <c r="C851"/>
      <c r="D851"/>
      <c r="E851"/>
      <c r="F851"/>
      <c r="G851"/>
      <c r="H851"/>
    </row>
    <row r="852" spans="1:8" ht="15.75" x14ac:dyDescent="0.25">
      <c r="A852"/>
      <c r="B852"/>
      <c r="C852"/>
      <c r="D852"/>
      <c r="E852"/>
      <c r="F852"/>
      <c r="G852"/>
      <c r="H852"/>
    </row>
    <row r="853" spans="1:8" ht="15.75" x14ac:dyDescent="0.25">
      <c r="A853"/>
      <c r="B853"/>
      <c r="C853"/>
      <c r="D853"/>
      <c r="E853"/>
      <c r="F853"/>
      <c r="G853"/>
      <c r="H853"/>
    </row>
    <row r="854" spans="1:8" ht="15.75" x14ac:dyDescent="0.25">
      <c r="A854"/>
      <c r="B854"/>
      <c r="C854"/>
      <c r="D854"/>
      <c r="E854"/>
      <c r="F854"/>
      <c r="G854"/>
      <c r="H854"/>
    </row>
    <row r="855" spans="1:8" ht="15.75" x14ac:dyDescent="0.25">
      <c r="A855"/>
      <c r="B855"/>
      <c r="C855"/>
      <c r="D855"/>
      <c r="E855"/>
      <c r="F855"/>
      <c r="G855"/>
      <c r="H855"/>
    </row>
    <row r="856" spans="1:8" ht="15.75" x14ac:dyDescent="0.25">
      <c r="A856"/>
      <c r="B856"/>
      <c r="C856"/>
      <c r="D856"/>
      <c r="E856"/>
      <c r="F856"/>
      <c r="G856"/>
      <c r="H856"/>
    </row>
    <row r="857" spans="1:8" ht="15.75" x14ac:dyDescent="0.25">
      <c r="A857"/>
      <c r="B857"/>
      <c r="C857"/>
      <c r="D857"/>
      <c r="E857"/>
      <c r="F857"/>
      <c r="G857"/>
      <c r="H857"/>
    </row>
    <row r="858" spans="1:8" ht="15.75" x14ac:dyDescent="0.25">
      <c r="A858"/>
      <c r="B858"/>
      <c r="C858"/>
      <c r="D858"/>
      <c r="E858"/>
      <c r="F858"/>
      <c r="G858"/>
      <c r="H858"/>
    </row>
    <row r="859" spans="1:8" ht="15.75" x14ac:dyDescent="0.25">
      <c r="A859"/>
      <c r="B859"/>
      <c r="C859"/>
      <c r="D859"/>
      <c r="E859"/>
      <c r="F859"/>
      <c r="G859"/>
      <c r="H859"/>
    </row>
    <row r="860" spans="1:8" ht="15.75" x14ac:dyDescent="0.25">
      <c r="A860"/>
      <c r="B860"/>
      <c r="C860"/>
      <c r="D860"/>
      <c r="E860"/>
      <c r="F860"/>
      <c r="G860"/>
      <c r="H860"/>
    </row>
    <row r="861" spans="1:8" ht="15.75" x14ac:dyDescent="0.25">
      <c r="A861"/>
      <c r="B861"/>
      <c r="C861"/>
      <c r="D861"/>
      <c r="E861"/>
      <c r="F861"/>
      <c r="G861"/>
      <c r="H861"/>
    </row>
    <row r="862" spans="1:8" ht="15.75" x14ac:dyDescent="0.25">
      <c r="A862"/>
      <c r="B862"/>
      <c r="C862"/>
      <c r="D862"/>
      <c r="E862"/>
      <c r="F862"/>
      <c r="G862"/>
      <c r="H862"/>
    </row>
    <row r="863" spans="1:8" ht="15.75" x14ac:dyDescent="0.25">
      <c r="A863"/>
      <c r="B863"/>
      <c r="C863"/>
      <c r="D863"/>
      <c r="E863"/>
      <c r="F863"/>
      <c r="G863"/>
      <c r="H863"/>
    </row>
    <row r="864" spans="1:8" ht="15.75" x14ac:dyDescent="0.25">
      <c r="A864"/>
      <c r="B864"/>
      <c r="C864"/>
      <c r="D864"/>
      <c r="E864"/>
      <c r="F864"/>
      <c r="G864"/>
      <c r="H864"/>
    </row>
    <row r="865" spans="1:8" ht="15.75" x14ac:dyDescent="0.25">
      <c r="A865"/>
      <c r="B865"/>
      <c r="C865"/>
      <c r="D865"/>
      <c r="E865"/>
      <c r="F865"/>
      <c r="G865"/>
      <c r="H865"/>
    </row>
    <row r="866" spans="1:8" ht="15.75" x14ac:dyDescent="0.25">
      <c r="A866"/>
      <c r="B866"/>
      <c r="C866"/>
      <c r="D866"/>
      <c r="E866"/>
      <c r="F866"/>
      <c r="G866"/>
      <c r="H866"/>
    </row>
    <row r="867" spans="1:8" ht="15.75" x14ac:dyDescent="0.25">
      <c r="A867"/>
      <c r="B867"/>
      <c r="C867"/>
      <c r="D867"/>
      <c r="E867"/>
      <c r="F867"/>
      <c r="G867"/>
      <c r="H867"/>
    </row>
    <row r="868" spans="1:8" ht="15.75" x14ac:dyDescent="0.25">
      <c r="A868"/>
      <c r="B868"/>
      <c r="C868"/>
      <c r="D868"/>
      <c r="E868"/>
      <c r="F868"/>
      <c r="G868"/>
      <c r="H868"/>
    </row>
    <row r="869" spans="1:8" ht="15.75" x14ac:dyDescent="0.25">
      <c r="A869"/>
      <c r="B869"/>
      <c r="C869"/>
      <c r="D869"/>
      <c r="E869"/>
      <c r="F869"/>
      <c r="G869"/>
      <c r="H869"/>
    </row>
    <row r="870" spans="1:8" ht="15.75" x14ac:dyDescent="0.25">
      <c r="A870"/>
      <c r="B870"/>
      <c r="C870"/>
      <c r="D870"/>
      <c r="E870"/>
      <c r="F870"/>
      <c r="G870"/>
      <c r="H870"/>
    </row>
    <row r="871" spans="1:8" ht="15.75" x14ac:dyDescent="0.25">
      <c r="A871"/>
      <c r="B871"/>
      <c r="C871"/>
      <c r="D871"/>
      <c r="E871"/>
      <c r="F871"/>
      <c r="G871"/>
      <c r="H871"/>
    </row>
    <row r="872" spans="1:8" ht="15.75" x14ac:dyDescent="0.25">
      <c r="A872"/>
      <c r="B872"/>
      <c r="C872"/>
      <c r="D872"/>
      <c r="E872"/>
      <c r="F872"/>
      <c r="G872"/>
      <c r="H872"/>
    </row>
    <row r="873" spans="1:8" ht="15.75" x14ac:dyDescent="0.25">
      <c r="A873"/>
      <c r="B873"/>
      <c r="C873"/>
      <c r="D873"/>
      <c r="E873"/>
      <c r="F873"/>
      <c r="G873"/>
      <c r="H873"/>
    </row>
    <row r="874" spans="1:8" ht="15.75" x14ac:dyDescent="0.25">
      <c r="A874"/>
      <c r="B874"/>
      <c r="C874"/>
      <c r="D874"/>
      <c r="E874"/>
      <c r="F874"/>
      <c r="G874"/>
      <c r="H874"/>
    </row>
    <row r="875" spans="1:8" ht="15.75" x14ac:dyDescent="0.25">
      <c r="A875"/>
      <c r="B875"/>
      <c r="C875"/>
      <c r="D875"/>
      <c r="E875"/>
      <c r="F875"/>
      <c r="G875"/>
      <c r="H875"/>
    </row>
    <row r="876" spans="1:8" ht="15.75" x14ac:dyDescent="0.25">
      <c r="A876"/>
      <c r="B876"/>
      <c r="C876"/>
      <c r="D876"/>
      <c r="E876"/>
      <c r="F876"/>
      <c r="G876"/>
      <c r="H876"/>
    </row>
    <row r="877" spans="1:8" ht="15.75" x14ac:dyDescent="0.25">
      <c r="A877"/>
      <c r="B877"/>
      <c r="C877"/>
      <c r="D877"/>
      <c r="E877"/>
      <c r="F877"/>
      <c r="G877"/>
      <c r="H877"/>
    </row>
    <row r="878" spans="1:8" ht="15.75" x14ac:dyDescent="0.25">
      <c r="A878"/>
      <c r="B878"/>
      <c r="C878"/>
      <c r="D878"/>
      <c r="E878"/>
      <c r="F878"/>
      <c r="G878"/>
      <c r="H878"/>
    </row>
    <row r="879" spans="1:8" ht="15.75" x14ac:dyDescent="0.25">
      <c r="A879"/>
      <c r="B879"/>
      <c r="C879"/>
      <c r="D879"/>
      <c r="E879"/>
      <c r="F879"/>
      <c r="G879"/>
      <c r="H879"/>
    </row>
    <row r="880" spans="1:8" ht="15.75" x14ac:dyDescent="0.25">
      <c r="A880"/>
      <c r="B880"/>
      <c r="C880"/>
      <c r="D880"/>
      <c r="E880"/>
      <c r="F880"/>
      <c r="G880"/>
      <c r="H880"/>
    </row>
    <row r="881" spans="1:8" ht="15.75" x14ac:dyDescent="0.25">
      <c r="A881"/>
      <c r="B881"/>
      <c r="C881"/>
      <c r="D881"/>
      <c r="E881"/>
      <c r="F881"/>
      <c r="G881"/>
      <c r="H881"/>
    </row>
    <row r="882" spans="1:8" ht="15.75" x14ac:dyDescent="0.25">
      <c r="A882"/>
      <c r="B882"/>
      <c r="C882"/>
      <c r="D882"/>
      <c r="E882"/>
      <c r="F882"/>
      <c r="G882"/>
      <c r="H882"/>
    </row>
    <row r="883" spans="1:8" ht="15.75" x14ac:dyDescent="0.25">
      <c r="A883"/>
      <c r="B883"/>
      <c r="C883"/>
      <c r="D883"/>
      <c r="E883"/>
      <c r="F883"/>
      <c r="G883"/>
      <c r="H883"/>
    </row>
    <row r="884" spans="1:8" ht="15.75" x14ac:dyDescent="0.25">
      <c r="A884"/>
      <c r="B884"/>
      <c r="C884"/>
      <c r="D884"/>
      <c r="E884"/>
      <c r="F884"/>
      <c r="G884"/>
      <c r="H884"/>
    </row>
    <row r="885" spans="1:8" ht="15.75" x14ac:dyDescent="0.25">
      <c r="A885"/>
      <c r="B885"/>
      <c r="C885"/>
      <c r="D885"/>
      <c r="E885"/>
      <c r="F885"/>
      <c r="G885"/>
      <c r="H885"/>
    </row>
    <row r="886" spans="1:8" ht="15.75" x14ac:dyDescent="0.25">
      <c r="A886"/>
      <c r="B886"/>
      <c r="C886"/>
      <c r="D886"/>
      <c r="E886"/>
      <c r="F886"/>
      <c r="G886"/>
      <c r="H886"/>
    </row>
    <row r="887" spans="1:8" ht="15.75" x14ac:dyDescent="0.25">
      <c r="A887"/>
      <c r="B887"/>
      <c r="C887"/>
      <c r="D887"/>
      <c r="E887"/>
      <c r="F887"/>
      <c r="G887"/>
      <c r="H887"/>
    </row>
    <row r="888" spans="1:8" ht="15.75" x14ac:dyDescent="0.25">
      <c r="A888"/>
      <c r="B888"/>
      <c r="C888"/>
      <c r="D888"/>
      <c r="E888"/>
      <c r="F888"/>
      <c r="G888"/>
      <c r="H888"/>
    </row>
    <row r="889" spans="1:8" ht="15.75" x14ac:dyDescent="0.25">
      <c r="A889"/>
      <c r="B889"/>
      <c r="C889"/>
      <c r="D889"/>
      <c r="E889"/>
      <c r="F889"/>
      <c r="G889"/>
      <c r="H889"/>
    </row>
    <row r="890" spans="1:8" ht="15.75" x14ac:dyDescent="0.25">
      <c r="A890"/>
      <c r="B890"/>
      <c r="C890"/>
      <c r="D890"/>
      <c r="E890"/>
      <c r="F890"/>
      <c r="G890"/>
      <c r="H890"/>
    </row>
    <row r="891" spans="1:8" ht="15.75" x14ac:dyDescent="0.25">
      <c r="A891"/>
      <c r="B891"/>
      <c r="C891"/>
      <c r="D891"/>
      <c r="E891"/>
      <c r="F891"/>
      <c r="G891"/>
      <c r="H891"/>
    </row>
    <row r="892" spans="1:8" ht="15.75" x14ac:dyDescent="0.25">
      <c r="A892"/>
      <c r="B892"/>
      <c r="C892"/>
      <c r="D892"/>
      <c r="E892"/>
      <c r="F892"/>
      <c r="G892"/>
      <c r="H892"/>
    </row>
    <row r="893" spans="1:8" ht="15.75" x14ac:dyDescent="0.25">
      <c r="A893"/>
      <c r="B893"/>
      <c r="C893"/>
      <c r="D893"/>
      <c r="E893"/>
      <c r="F893"/>
      <c r="G893"/>
      <c r="H893"/>
    </row>
    <row r="894" spans="1:8" ht="15.75" x14ac:dyDescent="0.25">
      <c r="A894"/>
      <c r="B894"/>
      <c r="C894"/>
      <c r="D894"/>
      <c r="E894"/>
      <c r="F894"/>
      <c r="G894"/>
      <c r="H894"/>
    </row>
    <row r="895" spans="1:8" ht="15.75" x14ac:dyDescent="0.25">
      <c r="A895"/>
      <c r="B895"/>
      <c r="C895"/>
      <c r="D895"/>
      <c r="E895"/>
      <c r="F895"/>
      <c r="G895"/>
      <c r="H895"/>
    </row>
    <row r="896" spans="1:8" ht="15.75" x14ac:dyDescent="0.25">
      <c r="A896"/>
      <c r="B896"/>
      <c r="C896"/>
      <c r="D896"/>
      <c r="E896"/>
      <c r="F896"/>
      <c r="G896"/>
      <c r="H896"/>
    </row>
    <row r="897" spans="1:8" ht="15.75" x14ac:dyDescent="0.25">
      <c r="A897"/>
      <c r="B897"/>
      <c r="C897"/>
      <c r="D897"/>
      <c r="E897"/>
      <c r="F897"/>
      <c r="G897"/>
      <c r="H897"/>
    </row>
    <row r="898" spans="1:8" ht="15.75" x14ac:dyDescent="0.25">
      <c r="A898"/>
      <c r="B898"/>
      <c r="C898"/>
      <c r="D898"/>
      <c r="E898"/>
      <c r="F898"/>
      <c r="G898"/>
      <c r="H898"/>
    </row>
    <row r="899" spans="1:8" ht="15.75" x14ac:dyDescent="0.25">
      <c r="A899"/>
      <c r="B899"/>
      <c r="C899"/>
      <c r="D899"/>
      <c r="E899"/>
      <c r="F899"/>
      <c r="G899"/>
      <c r="H899"/>
    </row>
    <row r="900" spans="1:8" ht="15.75" x14ac:dyDescent="0.25">
      <c r="A900"/>
      <c r="B900"/>
      <c r="C900"/>
      <c r="D900"/>
      <c r="E900"/>
      <c r="F900"/>
      <c r="G900"/>
      <c r="H900"/>
    </row>
    <row r="901" spans="1:8" ht="15.75" x14ac:dyDescent="0.25">
      <c r="A901"/>
      <c r="B901"/>
      <c r="C901"/>
      <c r="D901"/>
      <c r="E901"/>
      <c r="F901"/>
      <c r="G901"/>
      <c r="H901"/>
    </row>
    <row r="902" spans="1:8" ht="15.75" x14ac:dyDescent="0.25">
      <c r="A902"/>
      <c r="B902"/>
      <c r="C902"/>
      <c r="D902"/>
      <c r="E902"/>
      <c r="F902"/>
      <c r="G902"/>
      <c r="H902"/>
    </row>
    <row r="903" spans="1:8" ht="15.75" x14ac:dyDescent="0.25">
      <c r="A903"/>
      <c r="B903"/>
      <c r="C903"/>
      <c r="D903"/>
      <c r="E903"/>
      <c r="F903"/>
      <c r="G903"/>
      <c r="H903"/>
    </row>
    <row r="904" spans="1:8" ht="15.75" x14ac:dyDescent="0.25">
      <c r="A904"/>
      <c r="B904"/>
      <c r="C904"/>
      <c r="D904"/>
      <c r="E904"/>
      <c r="F904"/>
      <c r="G904"/>
      <c r="H904"/>
    </row>
    <row r="905" spans="1:8" ht="15.75" x14ac:dyDescent="0.25">
      <c r="A905" s="6"/>
      <c r="B905" s="6"/>
      <c r="C905" s="6"/>
      <c r="D905" s="6"/>
      <c r="E905" s="6"/>
      <c r="F905" s="6"/>
      <c r="G905" s="6"/>
    </row>
    <row r="906" spans="1:8" ht="15.75" x14ac:dyDescent="0.25">
      <c r="A906" s="6"/>
      <c r="B906" s="6"/>
      <c r="C906" s="6"/>
      <c r="D906" s="6"/>
      <c r="E906" s="6"/>
      <c r="F906" s="6"/>
      <c r="G906" s="6"/>
    </row>
    <row r="907" spans="1:8" ht="15.75" x14ac:dyDescent="0.25">
      <c r="A907" s="6"/>
      <c r="B907" s="6"/>
      <c r="C907" s="6"/>
      <c r="D907" s="6"/>
      <c r="E907" s="6"/>
      <c r="F907" s="6"/>
      <c r="G907" s="6"/>
    </row>
    <row r="908" spans="1:8" ht="15.75" x14ac:dyDescent="0.25">
      <c r="A908" s="6"/>
      <c r="B908" s="6"/>
      <c r="C908" s="6"/>
      <c r="D908" s="6"/>
      <c r="E908" s="6"/>
      <c r="F908" s="6"/>
      <c r="G908" s="6"/>
    </row>
    <row r="909" spans="1:8" ht="15.75" x14ac:dyDescent="0.25">
      <c r="A909" s="6"/>
      <c r="B909" s="6"/>
      <c r="C909" s="6"/>
      <c r="D909" s="6"/>
      <c r="E909" s="6"/>
      <c r="F909" s="6"/>
      <c r="G909" s="6"/>
    </row>
    <row r="910" spans="1:8" ht="15.75" x14ac:dyDescent="0.25">
      <c r="A910" s="6"/>
      <c r="B910" s="6"/>
      <c r="C910" s="6"/>
      <c r="D910" s="6"/>
      <c r="E910" s="6"/>
      <c r="F910" s="6"/>
      <c r="G910" s="6"/>
    </row>
    <row r="911" spans="1:8" ht="15.75" x14ac:dyDescent="0.25">
      <c r="A911" s="6"/>
      <c r="B911" s="6"/>
      <c r="C911" s="6"/>
      <c r="D911" s="6"/>
      <c r="E911" s="6"/>
      <c r="F911" s="6"/>
      <c r="G911" s="6"/>
    </row>
    <row r="912" spans="1:8" ht="15.75" x14ac:dyDescent="0.25">
      <c r="A912" s="6"/>
      <c r="B912" s="6"/>
      <c r="C912" s="6"/>
      <c r="D912" s="6"/>
      <c r="E912" s="6"/>
      <c r="F912" s="6"/>
      <c r="G912" s="6"/>
    </row>
    <row r="913" spans="1:7" ht="15.75" x14ac:dyDescent="0.25">
      <c r="A913" s="6"/>
      <c r="B913" s="6"/>
      <c r="C913" s="6"/>
      <c r="D913" s="6"/>
      <c r="E913" s="6"/>
      <c r="F913" s="6"/>
      <c r="G913" s="6"/>
    </row>
    <row r="914" spans="1:7" ht="15.75" x14ac:dyDescent="0.25">
      <c r="A914" s="6"/>
      <c r="B914" s="6"/>
      <c r="C914" s="6"/>
      <c r="D914" s="6"/>
      <c r="E914" s="6"/>
      <c r="F914" s="6"/>
      <c r="G914" s="6"/>
    </row>
    <row r="915" spans="1:7" ht="15.75" x14ac:dyDescent="0.25">
      <c r="A915" s="6"/>
      <c r="B915" s="6"/>
      <c r="C915" s="6"/>
      <c r="D915" s="6"/>
      <c r="E915" s="6"/>
      <c r="F915" s="6"/>
      <c r="G915" s="6"/>
    </row>
    <row r="916" spans="1:7" ht="15.75" x14ac:dyDescent="0.25">
      <c r="A916" s="6"/>
      <c r="B916" s="6"/>
      <c r="C916" s="6"/>
      <c r="D916" s="6"/>
      <c r="E916" s="6"/>
      <c r="F916" s="6"/>
      <c r="G916" s="6"/>
    </row>
    <row r="917" spans="1:7" ht="15.75" x14ac:dyDescent="0.25">
      <c r="A917" s="6"/>
      <c r="B917" s="6"/>
      <c r="C917" s="6"/>
      <c r="D917" s="6"/>
      <c r="E917" s="6"/>
      <c r="F917" s="6"/>
      <c r="G917" s="6"/>
    </row>
    <row r="918" spans="1:7" ht="15.75" x14ac:dyDescent="0.25">
      <c r="A918" s="6"/>
      <c r="B918" s="6"/>
      <c r="C918" s="6"/>
      <c r="D918" s="6"/>
      <c r="E918" s="6"/>
      <c r="F918" s="6"/>
      <c r="G918" s="6"/>
    </row>
    <row r="919" spans="1:7" ht="15.75" x14ac:dyDescent="0.25">
      <c r="A919" s="6"/>
      <c r="B919" s="6"/>
      <c r="C919" s="6"/>
      <c r="D919" s="6"/>
      <c r="E919" s="6"/>
      <c r="F919" s="6"/>
      <c r="G919" s="6"/>
    </row>
    <row r="920" spans="1:7" ht="15.75" x14ac:dyDescent="0.25">
      <c r="A920" s="6"/>
      <c r="B920" s="6"/>
      <c r="C920" s="6"/>
      <c r="D920" s="6"/>
      <c r="E920" s="6"/>
      <c r="F920" s="6"/>
      <c r="G920" s="6"/>
    </row>
    <row r="921" spans="1:7" ht="15.75" x14ac:dyDescent="0.25">
      <c r="A921" s="6"/>
      <c r="B921" s="6"/>
      <c r="C921" s="6"/>
      <c r="D921" s="6"/>
      <c r="E921" s="6"/>
      <c r="F921" s="6"/>
      <c r="G921" s="6"/>
    </row>
    <row r="922" spans="1:7" ht="15.75" x14ac:dyDescent="0.25">
      <c r="A922" s="6"/>
      <c r="B922" s="6"/>
      <c r="C922" s="6"/>
      <c r="D922" s="6"/>
      <c r="E922" s="6"/>
      <c r="F922" s="6"/>
      <c r="G922" s="6"/>
    </row>
    <row r="923" spans="1:7" ht="15.75" x14ac:dyDescent="0.25">
      <c r="A923" s="6"/>
      <c r="B923" s="6"/>
      <c r="C923" s="6"/>
      <c r="D923" s="6"/>
      <c r="E923" s="6"/>
      <c r="F923" s="6"/>
      <c r="G923" s="6"/>
    </row>
    <row r="924" spans="1:7" ht="15.75" x14ac:dyDescent="0.25">
      <c r="A924" s="6"/>
      <c r="B924" s="6"/>
      <c r="C924" s="6"/>
      <c r="D924" s="6"/>
      <c r="E924" s="6"/>
      <c r="F924" s="6"/>
      <c r="G924" s="6"/>
    </row>
    <row r="925" spans="1:7" ht="15.75" x14ac:dyDescent="0.25">
      <c r="A925" s="6"/>
      <c r="B925" s="6"/>
      <c r="C925" s="6"/>
      <c r="D925" s="6"/>
      <c r="E925" s="6"/>
      <c r="F925" s="6"/>
      <c r="G925" s="6"/>
    </row>
    <row r="926" spans="1:7" ht="15.75" x14ac:dyDescent="0.25">
      <c r="A926" s="6"/>
      <c r="B926" s="6"/>
      <c r="C926" s="6"/>
      <c r="D926" s="6"/>
      <c r="E926" s="6"/>
      <c r="F926" s="6"/>
      <c r="G926" s="6"/>
    </row>
    <row r="927" spans="1:7" ht="15.75" x14ac:dyDescent="0.25">
      <c r="A927" s="6"/>
      <c r="B927" s="6"/>
      <c r="C927" s="6"/>
      <c r="D927" s="6"/>
      <c r="E927" s="6"/>
      <c r="F927" s="6"/>
      <c r="G927" s="6"/>
    </row>
    <row r="928" spans="1:7" ht="15.75" x14ac:dyDescent="0.25">
      <c r="A928" s="6"/>
      <c r="B928" s="6"/>
      <c r="C928" s="6"/>
      <c r="D928" s="6"/>
      <c r="E928" s="6"/>
      <c r="F928" s="6"/>
      <c r="G928" s="6"/>
    </row>
    <row r="929" spans="1:7" ht="15.75" x14ac:dyDescent="0.25">
      <c r="A929" s="6"/>
      <c r="B929" s="6"/>
      <c r="C929" s="6"/>
      <c r="D929" s="6"/>
      <c r="E929" s="6"/>
      <c r="F929" s="6"/>
      <c r="G929" s="6"/>
    </row>
    <row r="930" spans="1:7" ht="15.75" x14ac:dyDescent="0.25">
      <c r="A930" s="6"/>
      <c r="B930" s="6"/>
      <c r="C930" s="6"/>
      <c r="D930" s="6"/>
      <c r="E930" s="6"/>
      <c r="F930" s="6"/>
      <c r="G930" s="6"/>
    </row>
    <row r="931" spans="1:7" ht="15.75" x14ac:dyDescent="0.25">
      <c r="A931" s="6"/>
      <c r="B931" s="6"/>
      <c r="C931" s="6"/>
      <c r="D931" s="6"/>
      <c r="E931" s="6"/>
      <c r="F931" s="6"/>
      <c r="G931" s="6"/>
    </row>
    <row r="932" spans="1:7" ht="15.75" x14ac:dyDescent="0.25">
      <c r="A932" s="6"/>
      <c r="B932" s="6"/>
      <c r="C932" s="6"/>
      <c r="D932" s="6"/>
      <c r="E932" s="6"/>
      <c r="F932" s="6"/>
      <c r="G932" s="6"/>
    </row>
    <row r="933" spans="1:7" ht="15.75" x14ac:dyDescent="0.25">
      <c r="A933" s="6"/>
      <c r="B933" s="6"/>
      <c r="C933" s="6"/>
      <c r="D933" s="6"/>
      <c r="E933" s="6"/>
      <c r="F933" s="6"/>
      <c r="G933" s="6"/>
    </row>
    <row r="934" spans="1:7" ht="15.75" x14ac:dyDescent="0.25">
      <c r="A934" s="6"/>
      <c r="B934" s="6"/>
      <c r="C934" s="6"/>
      <c r="D934" s="6"/>
      <c r="E934" s="6"/>
      <c r="F934" s="6"/>
      <c r="G934" s="6"/>
    </row>
    <row r="935" spans="1:7" ht="15.75" x14ac:dyDescent="0.25">
      <c r="A935" s="6"/>
      <c r="B935" s="6"/>
      <c r="C935" s="6"/>
      <c r="D935" s="6"/>
      <c r="E935" s="6"/>
      <c r="F935" s="6"/>
      <c r="G935" s="6"/>
    </row>
    <row r="936" spans="1:7" ht="15.75" x14ac:dyDescent="0.25">
      <c r="A936" s="6"/>
      <c r="B936" s="6"/>
      <c r="C936" s="6"/>
      <c r="D936" s="6"/>
      <c r="E936" s="6"/>
      <c r="F936" s="6"/>
      <c r="G936" s="6"/>
    </row>
    <row r="937" spans="1:7" ht="15.75" x14ac:dyDescent="0.25">
      <c r="A937" s="6"/>
      <c r="B937" s="6"/>
      <c r="C937" s="6"/>
      <c r="D937" s="6"/>
      <c r="E937" s="6"/>
      <c r="F937" s="6"/>
      <c r="G937" s="6"/>
    </row>
    <row r="938" spans="1:7" ht="15.75" x14ac:dyDescent="0.25">
      <c r="A938" s="6"/>
      <c r="B938" s="6"/>
      <c r="C938" s="6"/>
      <c r="D938" s="6"/>
      <c r="E938" s="6"/>
      <c r="F938" s="6"/>
      <c r="G938" s="6"/>
    </row>
    <row r="939" spans="1:7" ht="15.75" x14ac:dyDescent="0.25">
      <c r="A939" s="6"/>
      <c r="B939" s="6"/>
      <c r="C939" s="6"/>
      <c r="D939" s="6"/>
      <c r="E939" s="6"/>
      <c r="F939" s="6"/>
      <c r="G939" s="6"/>
    </row>
    <row r="940" spans="1:7" ht="15.75" x14ac:dyDescent="0.25">
      <c r="A940" s="6"/>
      <c r="B940" s="6"/>
      <c r="C940" s="6"/>
      <c r="D940" s="6"/>
      <c r="E940" s="6"/>
      <c r="F940" s="6"/>
      <c r="G940" s="6"/>
    </row>
    <row r="941" spans="1:7" ht="15.75" x14ac:dyDescent="0.25">
      <c r="A941" s="6"/>
      <c r="B941" s="6"/>
      <c r="C941" s="6"/>
      <c r="D941" s="6"/>
      <c r="E941" s="6"/>
      <c r="F941" s="6"/>
      <c r="G941" s="6"/>
    </row>
    <row r="942" spans="1:7" ht="15.75" x14ac:dyDescent="0.25">
      <c r="A942" s="6"/>
      <c r="B942" s="6"/>
      <c r="C942" s="6"/>
      <c r="D942" s="6"/>
      <c r="E942" s="6"/>
      <c r="F942" s="6"/>
      <c r="G942" s="6"/>
    </row>
    <row r="943" spans="1:7" ht="15.75" x14ac:dyDescent="0.25">
      <c r="A943" s="6"/>
      <c r="B943" s="6"/>
      <c r="C943" s="6"/>
      <c r="D943" s="6"/>
      <c r="E943" s="6"/>
      <c r="F943" s="6"/>
      <c r="G943" s="6"/>
    </row>
    <row r="944" spans="1:7" ht="15.75" x14ac:dyDescent="0.25">
      <c r="A944" s="6"/>
      <c r="B944" s="6"/>
      <c r="C944" s="6"/>
      <c r="D944" s="6"/>
      <c r="E944" s="6"/>
      <c r="F944" s="6"/>
      <c r="G944" s="6"/>
    </row>
    <row r="945" spans="1:7" ht="15.75" x14ac:dyDescent="0.25">
      <c r="A945" s="6"/>
      <c r="B945" s="6"/>
      <c r="C945" s="6"/>
      <c r="D945" s="6"/>
      <c r="E945" s="6"/>
      <c r="F945" s="6"/>
      <c r="G945" s="6"/>
    </row>
    <row r="946" spans="1:7" ht="15.75" x14ac:dyDescent="0.25">
      <c r="A946" s="6"/>
      <c r="B946" s="6"/>
      <c r="C946" s="6"/>
      <c r="D946" s="6"/>
      <c r="E946" s="6"/>
      <c r="F946" s="6"/>
      <c r="G946" s="6"/>
    </row>
    <row r="947" spans="1:7" ht="15.75" x14ac:dyDescent="0.25">
      <c r="A947" s="6"/>
      <c r="B947" s="6"/>
      <c r="C947" s="6"/>
      <c r="D947" s="6"/>
      <c r="E947" s="6"/>
      <c r="F947" s="6"/>
      <c r="G947" s="6"/>
    </row>
    <row r="948" spans="1:7" ht="15.75" x14ac:dyDescent="0.25">
      <c r="A948" s="6"/>
      <c r="B948" s="6"/>
      <c r="C948" s="6"/>
      <c r="D948" s="6"/>
      <c r="E948" s="6"/>
      <c r="F948" s="6"/>
      <c r="G948" s="6"/>
    </row>
    <row r="949" spans="1:7" ht="15.75" x14ac:dyDescent="0.25">
      <c r="A949" s="6"/>
      <c r="B949" s="6"/>
      <c r="C949" s="6"/>
      <c r="D949" s="6"/>
      <c r="E949" s="6"/>
      <c r="F949" s="6"/>
      <c r="G949" s="6"/>
    </row>
    <row r="950" spans="1:7" ht="15.75" x14ac:dyDescent="0.25">
      <c r="A950" s="6"/>
      <c r="B950" s="6"/>
      <c r="C950" s="6"/>
      <c r="D950" s="6"/>
      <c r="E950" s="6"/>
      <c r="F950" s="6"/>
      <c r="G950" s="6"/>
    </row>
    <row r="951" spans="1:7" ht="15.75" x14ac:dyDescent="0.25">
      <c r="A951" s="6"/>
      <c r="B951" s="6"/>
      <c r="C951" s="6"/>
      <c r="D951" s="6"/>
      <c r="E951" s="6"/>
      <c r="F951" s="6"/>
      <c r="G951" s="6"/>
    </row>
    <row r="952" spans="1:7" ht="15.75" x14ac:dyDescent="0.25">
      <c r="A952" s="6"/>
      <c r="B952" s="6"/>
      <c r="C952" s="6"/>
      <c r="D952" s="6"/>
      <c r="E952" s="6"/>
      <c r="F952" s="6"/>
      <c r="G952" s="6"/>
    </row>
    <row r="953" spans="1:7" ht="15.75" x14ac:dyDescent="0.25">
      <c r="A953" s="6"/>
      <c r="B953" s="6"/>
      <c r="C953" s="6"/>
      <c r="D953" s="6"/>
      <c r="E953" s="6"/>
      <c r="F953" s="6"/>
      <c r="G953" s="6"/>
    </row>
    <row r="954" spans="1:7" ht="15.75" x14ac:dyDescent="0.25">
      <c r="A954" s="6"/>
      <c r="B954" s="6"/>
      <c r="C954" s="6"/>
      <c r="D954" s="6"/>
      <c r="E954" s="6"/>
      <c r="F954" s="6"/>
      <c r="G954" s="6"/>
    </row>
    <row r="955" spans="1:7" ht="15.75" x14ac:dyDescent="0.25">
      <c r="A955" s="6"/>
      <c r="B955" s="6"/>
      <c r="C955" s="6"/>
      <c r="D955" s="6"/>
      <c r="E955" s="6"/>
      <c r="F955" s="6"/>
      <c r="G955" s="6"/>
    </row>
    <row r="956" spans="1:7" ht="15.75" x14ac:dyDescent="0.25">
      <c r="A956" s="6"/>
      <c r="B956" s="6"/>
      <c r="C956" s="6"/>
      <c r="D956" s="6"/>
      <c r="E956" s="6"/>
      <c r="F956" s="6"/>
      <c r="G956" s="6"/>
    </row>
    <row r="957" spans="1:7" ht="15.75" x14ac:dyDescent="0.25">
      <c r="A957" s="6"/>
      <c r="B957" s="6"/>
      <c r="C957" s="6"/>
      <c r="D957" s="6"/>
      <c r="E957" s="6"/>
      <c r="F957" s="6"/>
      <c r="G957" s="6"/>
    </row>
    <row r="958" spans="1:7" ht="15.75" x14ac:dyDescent="0.25">
      <c r="A958" s="6"/>
      <c r="B958" s="6"/>
      <c r="C958" s="6"/>
      <c r="D958" s="6"/>
      <c r="E958" s="6"/>
      <c r="F958" s="6"/>
      <c r="G958" s="6"/>
    </row>
    <row r="959" spans="1:7" ht="15.75" x14ac:dyDescent="0.25">
      <c r="A959" s="6"/>
      <c r="B959" s="6"/>
      <c r="C959" s="6"/>
      <c r="D959" s="6"/>
      <c r="E959" s="6"/>
      <c r="F959" s="6"/>
      <c r="G959" s="6"/>
    </row>
    <row r="960" spans="1:7" ht="15.75" x14ac:dyDescent="0.25">
      <c r="A960" s="6"/>
      <c r="B960" s="6"/>
      <c r="C960" s="6"/>
      <c r="D960" s="6"/>
      <c r="E960" s="6"/>
      <c r="F960" s="6"/>
      <c r="G960" s="6"/>
    </row>
    <row r="961" spans="1:7" ht="15.75" x14ac:dyDescent="0.25">
      <c r="A961" s="6"/>
      <c r="B961" s="6"/>
      <c r="C961" s="6"/>
      <c r="D961" s="6"/>
      <c r="E961" s="6"/>
      <c r="F961" s="6"/>
      <c r="G961" s="6"/>
    </row>
    <row r="962" spans="1:7" ht="15.75" x14ac:dyDescent="0.25">
      <c r="A962" s="6"/>
      <c r="B962" s="6"/>
      <c r="C962" s="6"/>
      <c r="D962" s="6"/>
      <c r="E962" s="6"/>
      <c r="F962" s="6"/>
      <c r="G962" s="6"/>
    </row>
    <row r="963" spans="1:7" ht="15.75" x14ac:dyDescent="0.25">
      <c r="A963" s="6"/>
      <c r="B963" s="6"/>
      <c r="C963" s="6"/>
      <c r="D963" s="6"/>
      <c r="E963" s="6"/>
      <c r="F963" s="6"/>
      <c r="G963" s="6"/>
    </row>
    <row r="964" spans="1:7" ht="15.75" x14ac:dyDescent="0.25">
      <c r="A964" s="6"/>
      <c r="B964" s="6"/>
      <c r="C964" s="6"/>
      <c r="D964" s="6"/>
      <c r="E964" s="6"/>
      <c r="F964" s="6"/>
      <c r="G964" s="6"/>
    </row>
    <row r="965" spans="1:7" ht="15.75" x14ac:dyDescent="0.25">
      <c r="A965" s="6"/>
      <c r="B965" s="6"/>
      <c r="C965" s="6"/>
      <c r="D965" s="6"/>
      <c r="E965" s="6"/>
      <c r="F965" s="6"/>
      <c r="G965" s="6"/>
    </row>
    <row r="966" spans="1:7" ht="15.75" x14ac:dyDescent="0.25">
      <c r="A966" s="6"/>
      <c r="B966" s="6"/>
      <c r="C966" s="6"/>
      <c r="D966" s="6"/>
      <c r="E966" s="6"/>
      <c r="F966" s="6"/>
      <c r="G966" s="6"/>
    </row>
    <row r="967" spans="1:7" ht="15.75" x14ac:dyDescent="0.25">
      <c r="A967" s="6"/>
      <c r="B967" s="6"/>
      <c r="C967" s="6"/>
      <c r="D967" s="6"/>
      <c r="E967" s="6"/>
      <c r="F967" s="6"/>
      <c r="G967" s="6"/>
    </row>
    <row r="968" spans="1:7" ht="15.75" x14ac:dyDescent="0.25">
      <c r="A968" s="6"/>
      <c r="B968" s="6"/>
      <c r="C968" s="6"/>
      <c r="D968" s="6"/>
      <c r="E968" s="6"/>
      <c r="F968" s="6"/>
      <c r="G968" s="6"/>
    </row>
    <row r="969" spans="1:7" ht="15.75" x14ac:dyDescent="0.25">
      <c r="A969" s="6"/>
      <c r="B969" s="6"/>
      <c r="C969" s="6"/>
      <c r="D969" s="6"/>
      <c r="E969" s="6"/>
      <c r="F969" s="6"/>
      <c r="G969" s="6"/>
    </row>
    <row r="970" spans="1:7" ht="15.75" x14ac:dyDescent="0.25">
      <c r="A970" s="6"/>
      <c r="B970" s="6"/>
      <c r="C970" s="6"/>
      <c r="D970" s="6"/>
      <c r="E970" s="6"/>
      <c r="F970" s="6"/>
      <c r="G970" s="6"/>
    </row>
    <row r="971" spans="1:7" ht="15.75" x14ac:dyDescent="0.25">
      <c r="A971" s="6"/>
      <c r="B971" s="6"/>
      <c r="C971" s="6"/>
      <c r="D971" s="6"/>
      <c r="E971" s="6"/>
      <c r="F971" s="6"/>
      <c r="G971" s="6"/>
    </row>
    <row r="972" spans="1:7" ht="15.75" x14ac:dyDescent="0.25">
      <c r="A972" s="6"/>
      <c r="B972" s="6"/>
      <c r="C972" s="6"/>
      <c r="D972" s="6"/>
      <c r="E972" s="6"/>
      <c r="F972" s="6"/>
      <c r="G972" s="6"/>
    </row>
    <row r="973" spans="1:7" ht="15.75" x14ac:dyDescent="0.25">
      <c r="A973" s="6"/>
      <c r="B973" s="6"/>
      <c r="C973" s="6"/>
      <c r="D973" s="6"/>
      <c r="E973" s="6"/>
      <c r="F973" s="6"/>
      <c r="G973" s="6"/>
    </row>
    <row r="974" spans="1:7" ht="15.75" x14ac:dyDescent="0.25">
      <c r="A974" s="6"/>
      <c r="B974" s="6"/>
      <c r="C974" s="6"/>
      <c r="D974" s="6"/>
      <c r="E974" s="6"/>
      <c r="F974" s="6"/>
      <c r="G974" s="6"/>
    </row>
    <row r="975" spans="1:7" ht="15.75" x14ac:dyDescent="0.25">
      <c r="A975" s="6"/>
      <c r="B975" s="6"/>
      <c r="C975" s="6"/>
      <c r="D975" s="6"/>
      <c r="E975" s="6"/>
      <c r="F975" s="6"/>
      <c r="G975" s="6"/>
    </row>
    <row r="976" spans="1:7" ht="15.75" x14ac:dyDescent="0.25">
      <c r="A976" s="6"/>
      <c r="B976" s="6"/>
      <c r="C976" s="6"/>
      <c r="D976" s="6"/>
      <c r="E976" s="6"/>
      <c r="F976" s="6"/>
      <c r="G976" s="6"/>
    </row>
    <row r="977" spans="1:7" ht="15.75" x14ac:dyDescent="0.25">
      <c r="A977" s="6"/>
      <c r="B977" s="6"/>
      <c r="C977" s="6"/>
      <c r="D977" s="6"/>
      <c r="E977" s="6"/>
      <c r="F977" s="6"/>
      <c r="G977" s="6"/>
    </row>
    <row r="978" spans="1:7" ht="15.75" x14ac:dyDescent="0.25">
      <c r="A978" s="6"/>
      <c r="B978" s="6"/>
      <c r="C978" s="6"/>
      <c r="D978" s="6"/>
      <c r="E978" s="6"/>
      <c r="F978" s="6"/>
      <c r="G978" s="6"/>
    </row>
    <row r="979" spans="1:7" ht="15.75" x14ac:dyDescent="0.25">
      <c r="A979" s="6"/>
      <c r="B979" s="6"/>
      <c r="C979" s="6"/>
      <c r="D979" s="6"/>
      <c r="E979" s="6"/>
      <c r="F979" s="6"/>
      <c r="G979" s="6"/>
    </row>
    <row r="980" spans="1:7" ht="15.75" x14ac:dyDescent="0.25">
      <c r="A980" s="6"/>
      <c r="B980" s="6"/>
      <c r="C980" s="6"/>
      <c r="D980" s="6"/>
      <c r="E980" s="6"/>
      <c r="F980" s="6"/>
      <c r="G980" s="6"/>
    </row>
    <row r="981" spans="1:7" ht="15.75" x14ac:dyDescent="0.25">
      <c r="A981" s="6"/>
      <c r="B981" s="6"/>
      <c r="C981" s="6"/>
      <c r="D981" s="6"/>
      <c r="E981" s="6"/>
      <c r="F981" s="6"/>
      <c r="G981" s="6"/>
    </row>
    <row r="982" spans="1:7" ht="15.75" x14ac:dyDescent="0.25">
      <c r="A982" s="6"/>
      <c r="B982" s="6"/>
      <c r="C982" s="6"/>
      <c r="D982" s="6"/>
      <c r="E982" s="6"/>
      <c r="F982" s="6"/>
      <c r="G982" s="6"/>
    </row>
    <row r="983" spans="1:7" ht="15.75" x14ac:dyDescent="0.25">
      <c r="A983" s="6"/>
      <c r="B983" s="6"/>
      <c r="C983" s="6"/>
      <c r="D983" s="6"/>
      <c r="E983" s="6"/>
      <c r="F983" s="6"/>
      <c r="G983" s="6"/>
    </row>
    <row r="984" spans="1:7" ht="15.75" x14ac:dyDescent="0.25">
      <c r="A984" s="6"/>
      <c r="B984" s="6"/>
      <c r="C984" s="6"/>
      <c r="D984" s="6"/>
      <c r="E984" s="6"/>
      <c r="F984" s="6"/>
      <c r="G984" s="6"/>
    </row>
    <row r="985" spans="1:7" ht="15.75" x14ac:dyDescent="0.25">
      <c r="A985" s="6"/>
      <c r="B985" s="6"/>
      <c r="C985" s="6"/>
      <c r="D985" s="6"/>
      <c r="E985" s="6"/>
      <c r="F985" s="6"/>
      <c r="G985" s="6"/>
    </row>
    <row r="986" spans="1:7" ht="15.75" x14ac:dyDescent="0.25">
      <c r="A986" s="6"/>
      <c r="B986" s="6"/>
      <c r="C986" s="6"/>
      <c r="D986" s="6"/>
      <c r="E986" s="6"/>
      <c r="F986" s="6"/>
      <c r="G986" s="6"/>
    </row>
    <row r="987" spans="1:7" ht="15.75" x14ac:dyDescent="0.25">
      <c r="A987" s="6"/>
      <c r="B987" s="6"/>
      <c r="C987" s="6"/>
      <c r="D987" s="6"/>
      <c r="E987" s="6"/>
      <c r="F987" s="6"/>
      <c r="G987" s="6"/>
    </row>
    <row r="988" spans="1:7" ht="15.75" x14ac:dyDescent="0.25">
      <c r="A988" s="6"/>
      <c r="B988" s="6"/>
      <c r="C988" s="6"/>
      <c r="D988" s="6"/>
      <c r="E988" s="6"/>
      <c r="F988" s="6"/>
      <c r="G988" s="6"/>
    </row>
    <row r="989" spans="1:7" ht="15.75" x14ac:dyDescent="0.25">
      <c r="A989" s="6"/>
      <c r="B989" s="6"/>
      <c r="C989" s="6"/>
      <c r="D989" s="6"/>
      <c r="E989" s="6"/>
      <c r="F989" s="6"/>
      <c r="G989" s="6"/>
    </row>
  </sheetData>
  <conditionalFormatting pivot="1" sqref="H10:H748">
    <cfRule type="cellIs" dxfId="21" priority="1" operator="lessThan">
      <formula>0</formula>
    </cfRule>
  </conditionalFormatting>
  <pageMargins left="0.25" right="0.25" top="0.25" bottom="0.25" header="0.3" footer="0.3"/>
  <pageSetup scale="85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9"/>
  <sheetViews>
    <sheetView showGridLines="0" workbookViewId="0">
      <pane ySplit="9" topLeftCell="A10" activePane="bottomLeft" state="frozen"/>
      <selection activeCell="A10" sqref="A10"/>
      <selection pane="bottomLeft" activeCell="A10" sqref="A10"/>
    </sheetView>
  </sheetViews>
  <sheetFormatPr defaultColWidth="8.875" defaultRowHeight="12.75" x14ac:dyDescent="0.2"/>
  <cols>
    <col min="1" max="1" width="10.375" style="2" customWidth="1"/>
    <col min="2" max="2" width="13.875" style="2" customWidth="1"/>
    <col min="3" max="3" width="12.5" style="2" customWidth="1"/>
    <col min="4" max="4" width="11.625" style="2" customWidth="1"/>
    <col min="5" max="5" width="6.75" style="2" customWidth="1"/>
    <col min="6" max="6" width="6" style="2" customWidth="1"/>
    <col min="7" max="8" width="7.25" style="2" customWidth="1"/>
    <col min="9" max="9" width="6.375" style="2" customWidth="1"/>
    <col min="10" max="16384" width="8.875" style="2"/>
  </cols>
  <sheetData>
    <row r="1" spans="1:9" ht="17.25" x14ac:dyDescent="0.3">
      <c r="A1" s="1" t="str">
        <f>SUMM!A1</f>
        <v>SALES ACHIEVEMENT REPORT</v>
      </c>
    </row>
    <row r="2" spans="1:9" ht="17.25" x14ac:dyDescent="0.3">
      <c r="A2" s="1" t="s">
        <v>0</v>
      </c>
    </row>
    <row r="3" spans="1:9" ht="17.25" x14ac:dyDescent="0.3">
      <c r="A3" s="3" t="str">
        <f>SUMM!A3</f>
        <v>1 - 31 MAR 2020</v>
      </c>
    </row>
    <row r="4" spans="1:9" ht="15.75" x14ac:dyDescent="0.25">
      <c r="A4"/>
      <c r="B4"/>
    </row>
    <row r="5" spans="1:9" ht="15.75" x14ac:dyDescent="0.25">
      <c r="A5"/>
      <c r="B5"/>
    </row>
    <row r="6" spans="1:9" x14ac:dyDescent="0.2">
      <c r="A6" s="2" t="s">
        <v>1</v>
      </c>
      <c r="B6" s="2" t="s">
        <v>2</v>
      </c>
    </row>
    <row r="8" spans="1:9" ht="15.75" x14ac:dyDescent="0.25">
      <c r="C8" s="2" t="s">
        <v>3</v>
      </c>
      <c r="I8"/>
    </row>
    <row r="9" spans="1:9" ht="15.75" x14ac:dyDescent="0.25">
      <c r="A9" s="2" t="s">
        <v>5</v>
      </c>
      <c r="B9" s="2" t="s">
        <v>4</v>
      </c>
      <c r="C9" s="2" t="s">
        <v>6</v>
      </c>
      <c r="D9" s="2" t="s">
        <v>7</v>
      </c>
      <c r="E9" s="2" t="s">
        <v>8</v>
      </c>
      <c r="F9" s="2" t="s">
        <v>9</v>
      </c>
      <c r="G9" s="2" t="s">
        <v>10</v>
      </c>
      <c r="H9" s="2" t="s">
        <v>11</v>
      </c>
      <c r="I9"/>
    </row>
    <row r="10" spans="1:9" ht="15.75" x14ac:dyDescent="0.25">
      <c r="A10" s="2" t="s">
        <v>13</v>
      </c>
      <c r="B10" s="2" t="s">
        <v>12</v>
      </c>
      <c r="C10" s="4">
        <v>100000000</v>
      </c>
      <c r="D10" s="4">
        <v>69201430.915999994</v>
      </c>
      <c r="E10" s="5">
        <v>0.69201430915999995</v>
      </c>
      <c r="F10" s="5">
        <v>0.29291</v>
      </c>
      <c r="G10" s="5">
        <v>0.23960086614576617</v>
      </c>
      <c r="H10" s="5">
        <v>-5.3309133854233831E-2</v>
      </c>
      <c r="I10"/>
    </row>
    <row r="11" spans="1:9" ht="15.75" x14ac:dyDescent="0.25">
      <c r="B11" s="2" t="s">
        <v>95</v>
      </c>
      <c r="C11" s="4">
        <v>30000000</v>
      </c>
      <c r="D11" s="4">
        <v>16834190.909000002</v>
      </c>
      <c r="E11" s="5">
        <v>0.56113969696666677</v>
      </c>
      <c r="F11" s="5">
        <v>0.3533</v>
      </c>
      <c r="G11" s="5">
        <v>0.33963945816625168</v>
      </c>
      <c r="H11" s="5">
        <v>-1.3660541833748319E-2</v>
      </c>
      <c r="I11"/>
    </row>
    <row r="12" spans="1:9" ht="15.75" x14ac:dyDescent="0.25">
      <c r="B12" s="2" t="s">
        <v>97</v>
      </c>
      <c r="C12" s="4">
        <v>70000000</v>
      </c>
      <c r="D12" s="4">
        <v>77058902.273000002</v>
      </c>
      <c r="E12" s="5">
        <v>1.1008414610428572</v>
      </c>
      <c r="F12" s="5">
        <v>0.29061999999999999</v>
      </c>
      <c r="G12" s="5">
        <v>0.24901660842531168</v>
      </c>
      <c r="H12" s="5">
        <v>-4.1603391574688314E-2</v>
      </c>
      <c r="I12"/>
    </row>
    <row r="13" spans="1:9" ht="15.75" x14ac:dyDescent="0.25">
      <c r="B13" s="2" t="s">
        <v>99</v>
      </c>
      <c r="C13" s="4">
        <v>60000000</v>
      </c>
      <c r="D13" s="4">
        <v>37512181.814000003</v>
      </c>
      <c r="E13" s="5">
        <v>0.62520303023333335</v>
      </c>
      <c r="F13" s="5">
        <v>0.33732000000000001</v>
      </c>
      <c r="G13" s="5">
        <v>0.34096548069156785</v>
      </c>
      <c r="H13" s="5">
        <v>3.6454806915678373E-3</v>
      </c>
      <c r="I13"/>
    </row>
    <row r="14" spans="1:9" ht="15.75" x14ac:dyDescent="0.25">
      <c r="B14" s="2" t="s">
        <v>101</v>
      </c>
      <c r="C14" s="4">
        <v>60000000</v>
      </c>
      <c r="D14" s="4">
        <v>40906536.347999997</v>
      </c>
      <c r="E14" s="5">
        <v>0.68177560579999996</v>
      </c>
      <c r="F14" s="5">
        <v>0.21056</v>
      </c>
      <c r="G14" s="5">
        <v>0.28002384339147429</v>
      </c>
      <c r="H14" s="5">
        <v>6.9463843391474295E-2</v>
      </c>
      <c r="I14"/>
    </row>
    <row r="15" spans="1:9" ht="15.75" x14ac:dyDescent="0.25">
      <c r="B15" s="2" t="s">
        <v>103</v>
      </c>
      <c r="C15" s="4">
        <v>400000000</v>
      </c>
      <c r="D15" s="4">
        <v>472163160.88800001</v>
      </c>
      <c r="E15" s="5">
        <v>1.18040790222</v>
      </c>
      <c r="F15" s="5">
        <v>0.12919</v>
      </c>
      <c r="G15" s="5">
        <v>8.5916822675673937E-2</v>
      </c>
      <c r="H15" s="5">
        <v>-4.3273177324326062E-2</v>
      </c>
      <c r="I15"/>
    </row>
    <row r="16" spans="1:9" ht="15.75" x14ac:dyDescent="0.25">
      <c r="B16" s="2" t="s">
        <v>106</v>
      </c>
      <c r="C16" s="4">
        <v>480000000</v>
      </c>
      <c r="D16" s="4">
        <v>305033050.454</v>
      </c>
      <c r="E16" s="5">
        <v>0.63548552177916662</v>
      </c>
      <c r="F16" s="5">
        <v>7.009E-2</v>
      </c>
      <c r="G16" s="5">
        <v>0.12248854423607607</v>
      </c>
      <c r="H16" s="5">
        <v>5.2398544236076067E-2</v>
      </c>
      <c r="I16"/>
    </row>
    <row r="17" spans="1:9" ht="15.75" x14ac:dyDescent="0.25">
      <c r="B17" s="2" t="s">
        <v>108</v>
      </c>
      <c r="C17" s="4">
        <v>170000000</v>
      </c>
      <c r="D17" s="4">
        <v>323079059.08600003</v>
      </c>
      <c r="E17" s="5">
        <v>1.9004650534470591</v>
      </c>
      <c r="F17" s="5">
        <v>9.2369999999999994E-2</v>
      </c>
      <c r="G17" s="5">
        <v>6.6021904286659799E-2</v>
      </c>
      <c r="H17" s="5">
        <v>-2.6348095713340194E-2</v>
      </c>
      <c r="I17"/>
    </row>
    <row r="18" spans="1:9" ht="15.75" x14ac:dyDescent="0.25">
      <c r="B18" s="2" t="s">
        <v>110</v>
      </c>
      <c r="C18" s="4">
        <v>250000000</v>
      </c>
      <c r="D18" s="4">
        <v>146660433.09599999</v>
      </c>
      <c r="E18" s="5">
        <v>0.58664173238399997</v>
      </c>
      <c r="F18" s="5">
        <v>0.13955999999999999</v>
      </c>
      <c r="G18" s="5">
        <v>0.28795230993458598</v>
      </c>
      <c r="H18" s="5">
        <v>0.14839230993458599</v>
      </c>
      <c r="I18"/>
    </row>
    <row r="19" spans="1:9" ht="15.75" x14ac:dyDescent="0.25">
      <c r="A19" s="2" t="s">
        <v>113</v>
      </c>
      <c r="C19" s="4">
        <v>1620000000</v>
      </c>
      <c r="D19" s="4">
        <v>1488448945.7839999</v>
      </c>
      <c r="E19" s="5">
        <v>0.91879564554567894</v>
      </c>
      <c r="F19" s="5">
        <v>0.14136932098765431</v>
      </c>
      <c r="G19" s="5">
        <v>0.13922123969448649</v>
      </c>
      <c r="H19" s="5">
        <v>-2.1480812931678195E-3</v>
      </c>
      <c r="I19"/>
    </row>
    <row r="20" spans="1:9" ht="15.75" x14ac:dyDescent="0.25">
      <c r="A20" s="2" t="s">
        <v>14</v>
      </c>
      <c r="B20" s="2" t="s">
        <v>12</v>
      </c>
      <c r="C20" s="4">
        <v>160000000</v>
      </c>
      <c r="D20" s="4">
        <v>79635216.371999994</v>
      </c>
      <c r="E20" s="5">
        <v>0.49772010232499997</v>
      </c>
      <c r="F20" s="5">
        <v>0.29032999999999998</v>
      </c>
      <c r="G20" s="5">
        <v>0.24795639971341599</v>
      </c>
      <c r="H20" s="5">
        <v>-4.237360028658399E-2</v>
      </c>
      <c r="I20"/>
    </row>
    <row r="21" spans="1:9" ht="15.75" x14ac:dyDescent="0.25">
      <c r="B21" s="2" t="s">
        <v>95</v>
      </c>
      <c r="C21" s="4">
        <v>30000000</v>
      </c>
      <c r="D21" s="4">
        <v>21116713.638</v>
      </c>
      <c r="E21" s="5">
        <v>0.70389045459999999</v>
      </c>
      <c r="F21" s="5">
        <v>0.38675999999999999</v>
      </c>
      <c r="G21" s="5">
        <v>0.32624085859661645</v>
      </c>
      <c r="H21" s="5">
        <v>-6.0519141403383547E-2</v>
      </c>
      <c r="I21"/>
    </row>
    <row r="22" spans="1:9" ht="15.75" x14ac:dyDescent="0.25">
      <c r="B22" s="2" t="s">
        <v>97</v>
      </c>
      <c r="C22" s="4">
        <v>170000000</v>
      </c>
      <c r="D22" s="4">
        <v>114155963.62899999</v>
      </c>
      <c r="E22" s="5">
        <v>0.67150566840588233</v>
      </c>
      <c r="F22" s="5">
        <v>0.29044999999999999</v>
      </c>
      <c r="G22" s="5">
        <v>0.2554476140534459</v>
      </c>
      <c r="H22" s="5">
        <v>-3.5002385946554082E-2</v>
      </c>
      <c r="I22"/>
    </row>
    <row r="23" spans="1:9" ht="15.75" x14ac:dyDescent="0.25">
      <c r="B23" s="2" t="s">
        <v>99</v>
      </c>
      <c r="C23" s="4">
        <v>190000000</v>
      </c>
      <c r="D23" s="4">
        <v>125343931.817</v>
      </c>
      <c r="E23" s="5">
        <v>0.65970490430000006</v>
      </c>
      <c r="F23" s="5">
        <v>0.33772000000000002</v>
      </c>
      <c r="G23" s="5">
        <v>0.28458828058050434</v>
      </c>
      <c r="H23" s="5">
        <v>-5.3131719419495682E-2</v>
      </c>
      <c r="I23"/>
    </row>
    <row r="24" spans="1:9" ht="15.75" x14ac:dyDescent="0.25">
      <c r="B24" s="2" t="s">
        <v>101</v>
      </c>
      <c r="C24" s="4">
        <v>140000000</v>
      </c>
      <c r="D24" s="4">
        <v>86213618.170000002</v>
      </c>
      <c r="E24" s="5">
        <v>0.61581155835714285</v>
      </c>
      <c r="F24" s="5">
        <v>0.25331999999999999</v>
      </c>
      <c r="G24" s="5">
        <v>0.26829493229700513</v>
      </c>
      <c r="H24" s="5">
        <v>1.4974932297005139E-2</v>
      </c>
      <c r="I24"/>
    </row>
    <row r="25" spans="1:9" ht="15.75" x14ac:dyDescent="0.25">
      <c r="B25" s="2" t="s">
        <v>103</v>
      </c>
      <c r="C25" s="4">
        <v>1150000000</v>
      </c>
      <c r="D25" s="4">
        <v>915476848.18299997</v>
      </c>
      <c r="E25" s="5">
        <v>0.79606682450695654</v>
      </c>
      <c r="F25" s="5">
        <v>0.11705</v>
      </c>
      <c r="G25" s="5">
        <v>0.12378304797976464</v>
      </c>
      <c r="H25" s="5">
        <v>6.7330479797646364E-3</v>
      </c>
      <c r="I25"/>
    </row>
    <row r="26" spans="1:9" ht="15.75" x14ac:dyDescent="0.25">
      <c r="B26" s="2" t="s">
        <v>106</v>
      </c>
      <c r="C26" s="4">
        <v>1080000000</v>
      </c>
      <c r="D26" s="4">
        <v>817090697.27600002</v>
      </c>
      <c r="E26" s="5">
        <v>0.7565654604407408</v>
      </c>
      <c r="F26" s="5">
        <v>0.12112000000000001</v>
      </c>
      <c r="G26" s="5">
        <v>0.13777160522239434</v>
      </c>
      <c r="H26" s="5">
        <v>1.6651605222394339E-2</v>
      </c>
      <c r="I26"/>
    </row>
    <row r="27" spans="1:9" ht="15.75" x14ac:dyDescent="0.25">
      <c r="B27" s="2" t="s">
        <v>108</v>
      </c>
      <c r="C27" s="4">
        <v>630000000</v>
      </c>
      <c r="D27" s="4">
        <v>560400792.72899997</v>
      </c>
      <c r="E27" s="5">
        <v>0.88952506782380947</v>
      </c>
      <c r="F27" s="5">
        <v>6.3519999999999993E-2</v>
      </c>
      <c r="G27" s="5">
        <v>7.6522963092483923E-2</v>
      </c>
      <c r="H27" s="5">
        <v>1.300296309248393E-2</v>
      </c>
      <c r="I27"/>
    </row>
    <row r="28" spans="1:9" ht="15.75" x14ac:dyDescent="0.25">
      <c r="B28" s="2" t="s">
        <v>110</v>
      </c>
      <c r="C28" s="4">
        <v>800000000</v>
      </c>
      <c r="D28" s="4">
        <v>479021389.55299997</v>
      </c>
      <c r="E28" s="5">
        <v>0.59877673694125</v>
      </c>
      <c r="F28" s="5">
        <v>0.13625000000000001</v>
      </c>
      <c r="G28" s="5">
        <v>0.31285279837471397</v>
      </c>
      <c r="H28" s="5">
        <v>0.17660279837471396</v>
      </c>
      <c r="I28"/>
    </row>
    <row r="29" spans="1:9" ht="15.75" x14ac:dyDescent="0.25">
      <c r="A29" s="2" t="s">
        <v>114</v>
      </c>
      <c r="C29" s="4">
        <v>4350000000</v>
      </c>
      <c r="D29" s="4">
        <v>3198455171.3670001</v>
      </c>
      <c r="E29" s="5">
        <v>0.73527705088896556</v>
      </c>
      <c r="F29" s="5">
        <v>0.14287319540229884</v>
      </c>
      <c r="G29" s="5">
        <v>0.16671713379340494</v>
      </c>
      <c r="H29" s="5">
        <v>2.3843938391106101E-2</v>
      </c>
      <c r="I29"/>
    </row>
    <row r="30" spans="1:9" ht="15.75" x14ac:dyDescent="0.25">
      <c r="A30" s="2" t="s">
        <v>15</v>
      </c>
      <c r="B30" s="2" t="s">
        <v>12</v>
      </c>
      <c r="C30" s="4">
        <v>60000000</v>
      </c>
      <c r="D30" s="4">
        <v>32480703.638</v>
      </c>
      <c r="E30" s="5">
        <v>0.54134506063333332</v>
      </c>
      <c r="F30" s="5">
        <v>0.26572000000000001</v>
      </c>
      <c r="G30" s="5">
        <v>0.17191345668593486</v>
      </c>
      <c r="H30" s="5">
        <v>-9.3806543314065155E-2</v>
      </c>
      <c r="I30"/>
    </row>
    <row r="31" spans="1:9" ht="15.75" x14ac:dyDescent="0.25">
      <c r="B31" s="2" t="s">
        <v>95</v>
      </c>
      <c r="C31" s="4">
        <v>20000000</v>
      </c>
      <c r="D31" s="4">
        <v>5388659.0920000002</v>
      </c>
      <c r="E31" s="5">
        <v>0.2694329546</v>
      </c>
      <c r="F31" s="5">
        <v>0.18373999999999999</v>
      </c>
      <c r="G31" s="5">
        <v>0.28224770133593746</v>
      </c>
      <c r="H31" s="5">
        <v>9.8507701335937475E-2</v>
      </c>
      <c r="I31"/>
    </row>
    <row r="32" spans="1:9" ht="15.75" x14ac:dyDescent="0.25">
      <c r="B32" s="2" t="s">
        <v>97</v>
      </c>
      <c r="C32" s="4">
        <v>70000000</v>
      </c>
      <c r="D32" s="4">
        <v>50430821.811999999</v>
      </c>
      <c r="E32" s="5">
        <v>0.72044031159999999</v>
      </c>
      <c r="F32" s="5">
        <v>0.25323000000000001</v>
      </c>
      <c r="G32" s="5">
        <v>0.23483396257449035</v>
      </c>
      <c r="H32" s="5">
        <v>-1.8396037425509659E-2</v>
      </c>
      <c r="I32"/>
    </row>
    <row r="33" spans="1:9" ht="15.75" x14ac:dyDescent="0.25">
      <c r="B33" s="2" t="s">
        <v>99</v>
      </c>
      <c r="C33" s="4">
        <v>50000000</v>
      </c>
      <c r="D33" s="4">
        <v>28079454.541000001</v>
      </c>
      <c r="E33" s="5">
        <v>0.56158909081999997</v>
      </c>
      <c r="F33" s="5">
        <v>0.27951999999999999</v>
      </c>
      <c r="G33" s="5">
        <v>0.27255493976299461</v>
      </c>
      <c r="H33" s="5">
        <v>-6.9650602370053827E-3</v>
      </c>
      <c r="I33"/>
    </row>
    <row r="34" spans="1:9" ht="15.75" x14ac:dyDescent="0.25">
      <c r="B34" s="2" t="s">
        <v>101</v>
      </c>
      <c r="C34" s="4">
        <v>70000000</v>
      </c>
      <c r="D34" s="4">
        <v>45346818.185000002</v>
      </c>
      <c r="E34" s="5">
        <v>0.64781168835714287</v>
      </c>
      <c r="F34" s="5">
        <v>0.17598</v>
      </c>
      <c r="G34" s="5">
        <v>0.28055769917741141</v>
      </c>
      <c r="H34" s="5">
        <v>0.10457769917741142</v>
      </c>
      <c r="I34"/>
    </row>
    <row r="35" spans="1:9" ht="15.75" x14ac:dyDescent="0.25">
      <c r="B35" s="2" t="s">
        <v>103</v>
      </c>
      <c r="C35" s="4">
        <v>960000000</v>
      </c>
      <c r="D35" s="4">
        <v>490310880.014</v>
      </c>
      <c r="E35" s="5">
        <v>0.51074050001458338</v>
      </c>
      <c r="F35" s="5">
        <v>0.10506</v>
      </c>
      <c r="G35" s="5">
        <v>0.13741047774031906</v>
      </c>
      <c r="H35" s="5">
        <v>3.2350477740319059E-2</v>
      </c>
      <c r="I35"/>
    </row>
    <row r="36" spans="1:9" ht="15.75" x14ac:dyDescent="0.25">
      <c r="B36" s="2" t="s">
        <v>106</v>
      </c>
      <c r="C36" s="4">
        <v>670000000</v>
      </c>
      <c r="D36" s="4">
        <v>465512566.27700001</v>
      </c>
      <c r="E36" s="5">
        <v>0.69479487504029858</v>
      </c>
      <c r="F36" s="5">
        <v>7.6600000000000001E-2</v>
      </c>
      <c r="G36" s="5">
        <v>0.18053829893174331</v>
      </c>
      <c r="H36" s="5">
        <v>0.10393829893174331</v>
      </c>
      <c r="I36"/>
    </row>
    <row r="37" spans="1:9" ht="15.75" x14ac:dyDescent="0.25">
      <c r="B37" s="2" t="s">
        <v>108</v>
      </c>
      <c r="C37" s="4">
        <v>270000000</v>
      </c>
      <c r="D37" s="4">
        <v>159822524.54499999</v>
      </c>
      <c r="E37" s="5">
        <v>0.59193527609259255</v>
      </c>
      <c r="F37" s="5">
        <v>7.8329999999999997E-2</v>
      </c>
      <c r="G37" s="5">
        <v>0.1489877490221696</v>
      </c>
      <c r="H37" s="5">
        <v>7.0657749022169605E-2</v>
      </c>
      <c r="I37"/>
    </row>
    <row r="38" spans="1:9" ht="15.75" x14ac:dyDescent="0.25">
      <c r="B38" s="2" t="s">
        <v>110</v>
      </c>
      <c r="C38" s="4">
        <v>240000000</v>
      </c>
      <c r="D38" s="4">
        <v>109942944.818</v>
      </c>
      <c r="E38" s="5">
        <v>0.45809560340833333</v>
      </c>
      <c r="F38" s="5">
        <v>0.13850000000000001</v>
      </c>
      <c r="G38" s="5">
        <v>0.27078499813956108</v>
      </c>
      <c r="H38" s="5">
        <v>0.13228499813956107</v>
      </c>
      <c r="I38"/>
    </row>
    <row r="39" spans="1:9" ht="15.75" x14ac:dyDescent="0.25">
      <c r="A39" s="2" t="s">
        <v>115</v>
      </c>
      <c r="C39" s="4">
        <v>2410000000</v>
      </c>
      <c r="D39" s="4">
        <v>1387315372.9220002</v>
      </c>
      <c r="E39" s="5">
        <v>0.57564953233278016</v>
      </c>
      <c r="F39" s="5">
        <v>0.11211925311203319</v>
      </c>
      <c r="G39" s="5">
        <v>0.17611169859482029</v>
      </c>
      <c r="H39" s="5">
        <v>6.3992445482787097E-2</v>
      </c>
      <c r="I39"/>
    </row>
    <row r="40" spans="1:9" ht="15.75" x14ac:dyDescent="0.25">
      <c r="A40" s="2" t="s">
        <v>16</v>
      </c>
      <c r="B40" s="2" t="s">
        <v>12</v>
      </c>
      <c r="C40" s="4">
        <v>80000000</v>
      </c>
      <c r="D40" s="4">
        <v>77945045.445999995</v>
      </c>
      <c r="E40" s="5">
        <v>0.97431306807499996</v>
      </c>
      <c r="F40" s="5">
        <v>0.38562999999999997</v>
      </c>
      <c r="G40" s="5">
        <v>0.3629299804000784</v>
      </c>
      <c r="H40" s="5">
        <v>-2.2700019599921573E-2</v>
      </c>
      <c r="I40"/>
    </row>
    <row r="41" spans="1:9" ht="15.75" x14ac:dyDescent="0.25">
      <c r="B41" s="2" t="s">
        <v>95</v>
      </c>
      <c r="C41" s="4">
        <v>30000000</v>
      </c>
      <c r="D41" s="4">
        <v>26123377.278000001</v>
      </c>
      <c r="E41" s="5">
        <v>0.87077924260000006</v>
      </c>
      <c r="F41" s="5">
        <v>0.46418999999999999</v>
      </c>
      <c r="G41" s="5">
        <v>0.4618224492803269</v>
      </c>
      <c r="H41" s="5">
        <v>-2.3675507196730949E-3</v>
      </c>
      <c r="I41"/>
    </row>
    <row r="42" spans="1:9" ht="15.75" x14ac:dyDescent="0.25">
      <c r="B42" s="2" t="s">
        <v>97</v>
      </c>
      <c r="C42" s="4">
        <v>130000000</v>
      </c>
      <c r="D42" s="4">
        <v>116139409.086</v>
      </c>
      <c r="E42" s="5">
        <v>0.89338006989230767</v>
      </c>
      <c r="F42" s="5">
        <v>0.34560000000000002</v>
      </c>
      <c r="G42" s="5">
        <v>0.31179352642638092</v>
      </c>
      <c r="H42" s="5">
        <v>-3.38064735736191E-2</v>
      </c>
      <c r="I42"/>
    </row>
    <row r="43" spans="1:9" ht="15.75" x14ac:dyDescent="0.25">
      <c r="B43" s="2" t="s">
        <v>99</v>
      </c>
      <c r="C43" s="4">
        <v>90000000</v>
      </c>
      <c r="D43" s="4">
        <v>88357363.636999995</v>
      </c>
      <c r="E43" s="5">
        <v>0.98174848485555555</v>
      </c>
      <c r="F43" s="5">
        <v>0.43604999999999994</v>
      </c>
      <c r="G43" s="5">
        <v>0.4066622732726432</v>
      </c>
      <c r="H43" s="5">
        <v>-2.9387726727356733E-2</v>
      </c>
      <c r="I43"/>
    </row>
    <row r="44" spans="1:9" ht="15.75" x14ac:dyDescent="0.25">
      <c r="B44" s="2" t="s">
        <v>101</v>
      </c>
      <c r="C44" s="4">
        <v>140000000</v>
      </c>
      <c r="D44" s="4">
        <v>147751409.09400001</v>
      </c>
      <c r="E44" s="5">
        <v>1.0553672078142857</v>
      </c>
      <c r="F44" s="5">
        <v>0.24998000000000001</v>
      </c>
      <c r="G44" s="5">
        <v>0.31303260400430383</v>
      </c>
      <c r="H44" s="5">
        <v>6.3052604004303819E-2</v>
      </c>
      <c r="I44"/>
    </row>
    <row r="45" spans="1:9" ht="15.75" x14ac:dyDescent="0.25">
      <c r="B45" s="2" t="s">
        <v>103</v>
      </c>
      <c r="C45" s="4">
        <v>540000000</v>
      </c>
      <c r="D45" s="4">
        <v>489674277.26800001</v>
      </c>
      <c r="E45" s="5">
        <v>0.906804217162963</v>
      </c>
      <c r="F45" s="5">
        <v>0.10689</v>
      </c>
      <c r="G45" s="5">
        <v>0.16903909186289057</v>
      </c>
      <c r="H45" s="5">
        <v>6.2149091862890568E-2</v>
      </c>
      <c r="I45"/>
    </row>
    <row r="46" spans="1:9" ht="15.75" x14ac:dyDescent="0.25">
      <c r="B46" s="2" t="s">
        <v>106</v>
      </c>
      <c r="C46" s="4">
        <v>800000000</v>
      </c>
      <c r="D46" s="4">
        <v>525441240.90499997</v>
      </c>
      <c r="E46" s="5">
        <v>0.65680155113124994</v>
      </c>
      <c r="F46" s="5">
        <v>6.6619999999999999E-2</v>
      </c>
      <c r="G46" s="5">
        <v>0.21055831063896838</v>
      </c>
      <c r="H46" s="5">
        <v>0.14393831063896839</v>
      </c>
      <c r="I46"/>
    </row>
    <row r="47" spans="1:9" ht="15.75" x14ac:dyDescent="0.25">
      <c r="B47" s="2" t="s">
        <v>108</v>
      </c>
      <c r="C47" s="4">
        <v>350000000</v>
      </c>
      <c r="D47" s="4">
        <v>471024822.91100001</v>
      </c>
      <c r="E47" s="5">
        <v>1.3457852083171429</v>
      </c>
      <c r="F47" s="5">
        <v>6.6009999999999999E-2</v>
      </c>
      <c r="G47" s="5">
        <v>7.8823353345892078E-2</v>
      </c>
      <c r="H47" s="5">
        <v>1.2813353345892078E-2</v>
      </c>
      <c r="I47"/>
    </row>
    <row r="48" spans="1:9" ht="15.75" x14ac:dyDescent="0.25">
      <c r="B48" s="2" t="s">
        <v>110</v>
      </c>
      <c r="C48" s="4">
        <v>360000000</v>
      </c>
      <c r="D48" s="4">
        <v>201697481.63800001</v>
      </c>
      <c r="E48" s="5">
        <v>0.56027078232777783</v>
      </c>
      <c r="F48" s="5">
        <v>0.16520000000000001</v>
      </c>
      <c r="G48" s="5">
        <v>0.30411191736190596</v>
      </c>
      <c r="H48" s="5">
        <v>0.13891191736190595</v>
      </c>
      <c r="I48"/>
    </row>
    <row r="49" spans="1:9" ht="15.75" x14ac:dyDescent="0.25">
      <c r="A49" s="2" t="s">
        <v>116</v>
      </c>
      <c r="C49" s="4">
        <v>2520000000</v>
      </c>
      <c r="D49" s="4">
        <v>2144154427.263</v>
      </c>
      <c r="E49" s="5">
        <v>0.85085493145357138</v>
      </c>
      <c r="F49" s="5">
        <v>0.14188011904761905</v>
      </c>
      <c r="G49" s="5">
        <v>0.21016376425751118</v>
      </c>
      <c r="H49" s="5">
        <v>6.8283645209892135E-2</v>
      </c>
      <c r="I49"/>
    </row>
    <row r="50" spans="1:9" ht="15.75" x14ac:dyDescent="0.25">
      <c r="A50" s="2" t="s">
        <v>17</v>
      </c>
      <c r="B50" s="2" t="s">
        <v>12</v>
      </c>
      <c r="C50" s="4">
        <v>50000000</v>
      </c>
      <c r="D50" s="4">
        <v>27908154.552000001</v>
      </c>
      <c r="E50" s="5">
        <v>0.55816309104000006</v>
      </c>
      <c r="F50" s="5">
        <v>0.36599999999999999</v>
      </c>
      <c r="G50" s="5">
        <v>0.31029305738811075</v>
      </c>
      <c r="H50" s="5">
        <v>-5.5706942611889243E-2</v>
      </c>
      <c r="I50"/>
    </row>
    <row r="51" spans="1:9" ht="15.75" x14ac:dyDescent="0.25">
      <c r="B51" s="2" t="s">
        <v>95</v>
      </c>
      <c r="C51" s="4">
        <v>30000000</v>
      </c>
      <c r="D51" s="4">
        <v>22066944.546999998</v>
      </c>
      <c r="E51" s="5">
        <v>0.73556481823333331</v>
      </c>
      <c r="F51" s="5">
        <v>0.33816000000000007</v>
      </c>
      <c r="G51" s="5">
        <v>0.25698800868971977</v>
      </c>
      <c r="H51" s="5">
        <v>-8.11719913102803E-2</v>
      </c>
      <c r="I51"/>
    </row>
    <row r="52" spans="1:9" ht="15.75" x14ac:dyDescent="0.25">
      <c r="B52" s="2" t="s">
        <v>97</v>
      </c>
      <c r="C52" s="4">
        <v>40000000</v>
      </c>
      <c r="D52" s="4">
        <v>36783781.822999999</v>
      </c>
      <c r="E52" s="5">
        <v>0.91959454557499998</v>
      </c>
      <c r="F52" s="5">
        <v>0.38766</v>
      </c>
      <c r="G52" s="5">
        <v>0.31151762448294795</v>
      </c>
      <c r="H52" s="5">
        <v>-7.6142375517052052E-2</v>
      </c>
      <c r="I52"/>
    </row>
    <row r="53" spans="1:9" ht="15.75" x14ac:dyDescent="0.25">
      <c r="B53" s="2" t="s">
        <v>99</v>
      </c>
      <c r="C53" s="4">
        <v>50000000</v>
      </c>
      <c r="D53" s="4">
        <v>31372636.357999999</v>
      </c>
      <c r="E53" s="5">
        <v>0.62745272716</v>
      </c>
      <c r="F53" s="5">
        <v>0.40161000000000002</v>
      </c>
      <c r="G53" s="5">
        <v>0.32898310872647252</v>
      </c>
      <c r="H53" s="5">
        <v>-7.2626891273527505E-2</v>
      </c>
      <c r="I53"/>
    </row>
    <row r="54" spans="1:9" ht="15.75" x14ac:dyDescent="0.25">
      <c r="B54" s="2" t="s">
        <v>101</v>
      </c>
      <c r="C54" s="4">
        <v>50000000</v>
      </c>
      <c r="D54" s="4">
        <v>32569999.993999999</v>
      </c>
      <c r="E54" s="5">
        <v>0.65139999987999997</v>
      </c>
      <c r="F54" s="5">
        <v>0.26933000000000001</v>
      </c>
      <c r="G54" s="5">
        <v>0.32450710795047721</v>
      </c>
      <c r="H54" s="5">
        <v>5.51771079504772E-2</v>
      </c>
      <c r="I54"/>
    </row>
    <row r="55" spans="1:9" ht="15.75" x14ac:dyDescent="0.25">
      <c r="B55" s="2" t="s">
        <v>103</v>
      </c>
      <c r="C55" s="4">
        <v>310000000</v>
      </c>
      <c r="D55" s="4">
        <v>219404634.53600001</v>
      </c>
      <c r="E55" s="5">
        <v>0.70775688560000005</v>
      </c>
      <c r="F55" s="5">
        <v>0.11778</v>
      </c>
      <c r="G55" s="5">
        <v>0.14142845734149054</v>
      </c>
      <c r="H55" s="5">
        <v>2.3648457341490542E-2</v>
      </c>
      <c r="I55"/>
    </row>
    <row r="56" spans="1:9" ht="15.75" x14ac:dyDescent="0.25">
      <c r="B56" s="2" t="s">
        <v>106</v>
      </c>
      <c r="C56" s="4">
        <v>320000000</v>
      </c>
      <c r="D56" s="4">
        <v>318248018.19999999</v>
      </c>
      <c r="E56" s="5">
        <v>0.99452505687499992</v>
      </c>
      <c r="F56" s="5">
        <v>9.0239999999999987E-2</v>
      </c>
      <c r="G56" s="5">
        <v>9.5660598900785238E-2</v>
      </c>
      <c r="H56" s="5">
        <v>5.4205989007852506E-3</v>
      </c>
      <c r="I56"/>
    </row>
    <row r="57" spans="1:9" ht="15.75" x14ac:dyDescent="0.25">
      <c r="B57" s="2" t="s">
        <v>108</v>
      </c>
      <c r="C57" s="4">
        <v>150000000</v>
      </c>
      <c r="D57" s="4">
        <v>141080816.36500001</v>
      </c>
      <c r="E57" s="5">
        <v>0.94053877576666678</v>
      </c>
      <c r="F57" s="5">
        <v>0.12859999999999999</v>
      </c>
      <c r="G57" s="5">
        <v>0.1197995899830431</v>
      </c>
      <c r="H57" s="5">
        <v>-8.8004100169568888E-3</v>
      </c>
      <c r="I57"/>
    </row>
    <row r="58" spans="1:9" ht="15.75" x14ac:dyDescent="0.25">
      <c r="B58" s="2" t="s">
        <v>110</v>
      </c>
      <c r="C58" s="4">
        <v>100000000</v>
      </c>
      <c r="D58" s="4">
        <v>86387614.998999998</v>
      </c>
      <c r="E58" s="5">
        <v>0.86387614998999995</v>
      </c>
      <c r="F58" s="5">
        <v>0.15551999999999999</v>
      </c>
      <c r="G58" s="5">
        <v>0.22424212729132809</v>
      </c>
      <c r="H58" s="5">
        <v>6.8722127291328095E-2</v>
      </c>
      <c r="I58"/>
    </row>
    <row r="59" spans="1:9" ht="15.75" x14ac:dyDescent="0.25">
      <c r="A59" s="2" t="s">
        <v>117</v>
      </c>
      <c r="C59" s="4">
        <v>1100000000</v>
      </c>
      <c r="D59" s="4">
        <v>915822601.37399995</v>
      </c>
      <c r="E59" s="5">
        <v>0.83256600124909086</v>
      </c>
      <c r="F59" s="5">
        <v>0.16157163636363636</v>
      </c>
      <c r="G59" s="5">
        <v>0.15770164257501171</v>
      </c>
      <c r="H59" s="5">
        <v>-3.8699937886246538E-3</v>
      </c>
      <c r="I59"/>
    </row>
    <row r="60" spans="1:9" ht="15.75" x14ac:dyDescent="0.25">
      <c r="A60" s="2" t="s">
        <v>18</v>
      </c>
      <c r="B60" s="2" t="s">
        <v>12</v>
      </c>
      <c r="C60" s="4">
        <v>50000000</v>
      </c>
      <c r="D60" s="4">
        <v>18702101.826000001</v>
      </c>
      <c r="E60" s="5">
        <v>0.37404203652000001</v>
      </c>
      <c r="F60" s="5">
        <v>0.23810999999999999</v>
      </c>
      <c r="G60" s="5">
        <v>0.21365403863029955</v>
      </c>
      <c r="H60" s="5">
        <v>-2.4455961369700435E-2</v>
      </c>
      <c r="I60"/>
    </row>
    <row r="61" spans="1:9" ht="15.75" x14ac:dyDescent="0.25">
      <c r="B61" s="2" t="s">
        <v>95</v>
      </c>
      <c r="C61" s="4">
        <v>50000000</v>
      </c>
      <c r="D61" s="4">
        <v>19546872.721999999</v>
      </c>
      <c r="E61" s="5">
        <v>0.39093745444</v>
      </c>
      <c r="F61" s="5">
        <v>0.28438999999999998</v>
      </c>
      <c r="G61" s="5">
        <v>0.27907166939601663</v>
      </c>
      <c r="H61" s="5">
        <v>-5.3183306039833456E-3</v>
      </c>
      <c r="I61"/>
    </row>
    <row r="62" spans="1:9" ht="15.75" x14ac:dyDescent="0.25">
      <c r="B62" s="2" t="s">
        <v>97</v>
      </c>
      <c r="C62" s="4">
        <v>30000000</v>
      </c>
      <c r="D62" s="4">
        <v>18382104.541000001</v>
      </c>
      <c r="E62" s="5">
        <v>0.61273681803333335</v>
      </c>
      <c r="F62" s="5">
        <v>0.23638999999999999</v>
      </c>
      <c r="G62" s="5">
        <v>0.28358267517046865</v>
      </c>
      <c r="H62" s="5">
        <v>4.7192675170468656E-2</v>
      </c>
      <c r="I62"/>
    </row>
    <row r="63" spans="1:9" ht="15.75" x14ac:dyDescent="0.25">
      <c r="B63" s="2" t="s">
        <v>99</v>
      </c>
      <c r="C63" s="4">
        <v>40000000</v>
      </c>
      <c r="D63" s="4">
        <v>24896863.634</v>
      </c>
      <c r="E63" s="5">
        <v>0.62242159085000004</v>
      </c>
      <c r="F63" s="5">
        <v>0.23895</v>
      </c>
      <c r="G63" s="5">
        <v>0.2548855151913148</v>
      </c>
      <c r="H63" s="5">
        <v>1.5935515191314809E-2</v>
      </c>
      <c r="I63"/>
    </row>
    <row r="64" spans="1:9" ht="15.75" x14ac:dyDescent="0.25">
      <c r="B64" s="2" t="s">
        <v>101</v>
      </c>
      <c r="C64" s="4">
        <v>40000000</v>
      </c>
      <c r="D64" s="4">
        <v>25910681.824000001</v>
      </c>
      <c r="E64" s="5">
        <v>0.64776704559999998</v>
      </c>
      <c r="F64" s="5">
        <v>0.15770000000000001</v>
      </c>
      <c r="G64" s="5">
        <v>0.22506984507826899</v>
      </c>
      <c r="H64" s="5">
        <v>6.7369845078268986E-2</v>
      </c>
      <c r="I64"/>
    </row>
    <row r="65" spans="1:9" ht="15.75" x14ac:dyDescent="0.25">
      <c r="B65" s="2" t="s">
        <v>103</v>
      </c>
      <c r="C65" s="4">
        <v>450000000</v>
      </c>
      <c r="D65" s="4">
        <v>297666331.84299999</v>
      </c>
      <c r="E65" s="5">
        <v>0.66148073742888891</v>
      </c>
      <c r="F65" s="5">
        <v>0.1163</v>
      </c>
      <c r="G65" s="5">
        <v>0.15045823152287827</v>
      </c>
      <c r="H65" s="5">
        <v>3.4158231522878266E-2</v>
      </c>
      <c r="I65"/>
    </row>
    <row r="66" spans="1:9" ht="15.75" x14ac:dyDescent="0.25">
      <c r="B66" s="2" t="s">
        <v>106</v>
      </c>
      <c r="C66" s="4">
        <v>500000000</v>
      </c>
      <c r="D66" s="4">
        <v>427450080.00400001</v>
      </c>
      <c r="E66" s="5">
        <v>0.85490016000800007</v>
      </c>
      <c r="F66" s="5">
        <v>6.4159999999999995E-2</v>
      </c>
      <c r="G66" s="5">
        <v>0.26697161589707064</v>
      </c>
      <c r="H66" s="5">
        <v>0.20281161589707064</v>
      </c>
      <c r="I66"/>
    </row>
    <row r="67" spans="1:9" ht="15.75" x14ac:dyDescent="0.25">
      <c r="B67" s="2" t="s">
        <v>108</v>
      </c>
      <c r="C67" s="4">
        <v>180000000</v>
      </c>
      <c r="D67" s="4">
        <v>116184146.36499999</v>
      </c>
      <c r="E67" s="5">
        <v>0.64546747980555552</v>
      </c>
      <c r="F67" s="5">
        <v>5.6900000000000013E-2</v>
      </c>
      <c r="G67" s="5">
        <v>0.14065182932671452</v>
      </c>
      <c r="H67" s="5">
        <v>8.3751829326714516E-2</v>
      </c>
      <c r="I67"/>
    </row>
    <row r="68" spans="1:9" ht="15.75" x14ac:dyDescent="0.25">
      <c r="B68" s="2" t="s">
        <v>110</v>
      </c>
      <c r="C68" s="4">
        <v>150000000</v>
      </c>
      <c r="D68" s="4">
        <v>65892520.362999998</v>
      </c>
      <c r="E68" s="5">
        <v>0.43928346908666666</v>
      </c>
      <c r="F68" s="5">
        <v>0.12411</v>
      </c>
      <c r="G68" s="5">
        <v>0.14125045758951221</v>
      </c>
      <c r="H68" s="5">
        <v>1.7140457589512215E-2</v>
      </c>
      <c r="I68"/>
    </row>
    <row r="69" spans="1:9" ht="15.75" x14ac:dyDescent="0.25">
      <c r="A69" s="2" t="s">
        <v>118</v>
      </c>
      <c r="C69" s="4">
        <v>1490000000</v>
      </c>
      <c r="D69" s="4">
        <v>1014631703.1220001</v>
      </c>
      <c r="E69" s="5">
        <v>0.6809608745785235</v>
      </c>
      <c r="F69" s="5">
        <v>0.10896389261744967</v>
      </c>
      <c r="G69" s="5">
        <v>0.20834497542462646</v>
      </c>
      <c r="H69" s="5">
        <v>9.9381082807176793E-2</v>
      </c>
      <c r="I69"/>
    </row>
    <row r="70" spans="1:9" ht="15.75" x14ac:dyDescent="0.25">
      <c r="A70" s="2" t="s">
        <v>19</v>
      </c>
      <c r="B70" s="2" t="s">
        <v>12</v>
      </c>
      <c r="C70" s="4">
        <v>40000000</v>
      </c>
      <c r="D70" s="4">
        <v>26026160</v>
      </c>
      <c r="E70" s="5">
        <v>0.65065399999999995</v>
      </c>
      <c r="F70" s="5">
        <v>0.25470999999999999</v>
      </c>
      <c r="G70" s="5">
        <v>0.27429316656779179</v>
      </c>
      <c r="H70" s="5">
        <v>1.9583166567791799E-2</v>
      </c>
      <c r="I70"/>
    </row>
    <row r="71" spans="1:9" ht="15.75" x14ac:dyDescent="0.25">
      <c r="B71" s="2" t="s">
        <v>95</v>
      </c>
      <c r="C71" s="4">
        <v>70000000</v>
      </c>
      <c r="D71" s="4">
        <v>29309618.192000002</v>
      </c>
      <c r="E71" s="5">
        <v>0.41870883131428571</v>
      </c>
      <c r="F71" s="5">
        <v>0.33942</v>
      </c>
      <c r="G71" s="5">
        <v>0.34935424661365372</v>
      </c>
      <c r="H71" s="5">
        <v>9.9342466136537189E-3</v>
      </c>
      <c r="I71"/>
    </row>
    <row r="72" spans="1:9" ht="15.75" x14ac:dyDescent="0.25">
      <c r="B72" s="2" t="s">
        <v>97</v>
      </c>
      <c r="C72" s="4">
        <v>50000000</v>
      </c>
      <c r="D72" s="4">
        <v>39611594.088</v>
      </c>
      <c r="E72" s="5">
        <v>0.79223188176000003</v>
      </c>
      <c r="F72" s="5">
        <v>0.24273</v>
      </c>
      <c r="G72" s="5">
        <v>0.26631651971804382</v>
      </c>
      <c r="H72" s="5">
        <v>2.3586519718043819E-2</v>
      </c>
      <c r="I72"/>
    </row>
    <row r="73" spans="1:9" ht="15.75" x14ac:dyDescent="0.25">
      <c r="B73" s="2" t="s">
        <v>99</v>
      </c>
      <c r="C73" s="4">
        <v>70000000</v>
      </c>
      <c r="D73" s="4">
        <v>45257681.814999998</v>
      </c>
      <c r="E73" s="5">
        <v>0.64653831164285713</v>
      </c>
      <c r="F73" s="5">
        <v>0.28190999999999999</v>
      </c>
      <c r="G73" s="5">
        <v>0.28236843012061819</v>
      </c>
      <c r="H73" s="5">
        <v>4.5843012061819177E-4</v>
      </c>
      <c r="I73"/>
    </row>
    <row r="74" spans="1:9" ht="15.75" x14ac:dyDescent="0.25">
      <c r="B74" s="2" t="s">
        <v>101</v>
      </c>
      <c r="C74" s="4">
        <v>80000000</v>
      </c>
      <c r="D74" s="4">
        <v>57543136.365000002</v>
      </c>
      <c r="E74" s="5">
        <v>0.71928920456250001</v>
      </c>
      <c r="F74" s="5">
        <v>0.16869000000000001</v>
      </c>
      <c r="G74" s="5">
        <v>0.20401327485062953</v>
      </c>
      <c r="H74" s="5">
        <v>3.5323274850629527E-2</v>
      </c>
      <c r="I74"/>
    </row>
    <row r="75" spans="1:9" ht="15.75" x14ac:dyDescent="0.25">
      <c r="B75" s="2" t="s">
        <v>103</v>
      </c>
      <c r="C75" s="4">
        <v>490000000</v>
      </c>
      <c r="D75" s="4">
        <v>447054034.57200003</v>
      </c>
      <c r="E75" s="5">
        <v>0.91235517259591847</v>
      </c>
      <c r="F75" s="5">
        <v>0.12119000000000001</v>
      </c>
      <c r="G75" s="5">
        <v>0.16319240295380924</v>
      </c>
      <c r="H75" s="5">
        <v>4.2002402953809234E-2</v>
      </c>
      <c r="I75"/>
    </row>
    <row r="76" spans="1:9" ht="15.75" x14ac:dyDescent="0.25">
      <c r="B76" s="2" t="s">
        <v>106</v>
      </c>
      <c r="C76" s="4">
        <v>420000000</v>
      </c>
      <c r="D76" s="4">
        <v>426078114.25199997</v>
      </c>
      <c r="E76" s="5">
        <v>1.0144717005999999</v>
      </c>
      <c r="F76" s="5">
        <v>8.2339999999999997E-2</v>
      </c>
      <c r="G76" s="5">
        <v>0.1281335545193254</v>
      </c>
      <c r="H76" s="5">
        <v>4.5793554519325402E-2</v>
      </c>
      <c r="I76"/>
    </row>
    <row r="77" spans="1:9" ht="15.75" x14ac:dyDescent="0.25">
      <c r="B77" s="2" t="s">
        <v>108</v>
      </c>
      <c r="C77" s="4">
        <v>230000000</v>
      </c>
      <c r="D77" s="4">
        <v>197628013.61899999</v>
      </c>
      <c r="E77" s="5">
        <v>0.8592522331260869</v>
      </c>
      <c r="F77" s="5">
        <v>7.9640000000000002E-2</v>
      </c>
      <c r="G77" s="5">
        <v>0.13352865646807754</v>
      </c>
      <c r="H77" s="5">
        <v>5.3888656468077542E-2</v>
      </c>
      <c r="I77"/>
    </row>
    <row r="78" spans="1:9" ht="15.75" x14ac:dyDescent="0.25">
      <c r="B78" s="2" t="s">
        <v>110</v>
      </c>
      <c r="C78" s="4">
        <v>210000000</v>
      </c>
      <c r="D78" s="4">
        <v>146277005.64199999</v>
      </c>
      <c r="E78" s="5">
        <v>0.69655716972380943</v>
      </c>
      <c r="F78" s="5">
        <v>0.13275999999999999</v>
      </c>
      <c r="G78" s="5">
        <v>0.19913866621861023</v>
      </c>
      <c r="H78" s="5">
        <v>6.6378666218610244E-2</v>
      </c>
      <c r="I78"/>
    </row>
    <row r="79" spans="1:9" ht="15.75" x14ac:dyDescent="0.25">
      <c r="A79" s="2" t="s">
        <v>119</v>
      </c>
      <c r="C79" s="4">
        <v>1660000000</v>
      </c>
      <c r="D79" s="4">
        <v>1414785358.5450001</v>
      </c>
      <c r="E79" s="5">
        <v>0.85228033647289159</v>
      </c>
      <c r="F79" s="5">
        <v>0.13221439759036144</v>
      </c>
      <c r="G79" s="5">
        <v>0.16646730086124861</v>
      </c>
      <c r="H79" s="5">
        <v>3.4252903270887175E-2</v>
      </c>
      <c r="I79"/>
    </row>
    <row r="80" spans="1:9" ht="15.75" x14ac:dyDescent="0.25">
      <c r="A80" s="2" t="s">
        <v>20</v>
      </c>
      <c r="B80" s="2" t="s">
        <v>12</v>
      </c>
      <c r="C80" s="4">
        <v>30700000</v>
      </c>
      <c r="D80" s="4">
        <v>20446816.366</v>
      </c>
      <c r="E80" s="5">
        <v>0.66602007706840394</v>
      </c>
      <c r="F80" s="5">
        <v>0.28086</v>
      </c>
      <c r="G80" s="5">
        <v>0.22608187080345593</v>
      </c>
      <c r="H80" s="5">
        <v>-5.4778129196544068E-2</v>
      </c>
      <c r="I80"/>
    </row>
    <row r="81" spans="1:9" ht="15.75" x14ac:dyDescent="0.25">
      <c r="B81" s="2" t="s">
        <v>95</v>
      </c>
      <c r="C81" s="4">
        <v>30700000</v>
      </c>
      <c r="D81" s="4">
        <v>18059840.908</v>
      </c>
      <c r="E81" s="5">
        <v>0.58826843348534197</v>
      </c>
      <c r="F81" s="5">
        <v>0.18373999999999999</v>
      </c>
      <c r="G81" s="5">
        <v>0.24396526583178693</v>
      </c>
      <c r="H81" s="5">
        <v>6.0225265831786945E-2</v>
      </c>
      <c r="I81"/>
    </row>
    <row r="82" spans="1:9" ht="15.75" x14ac:dyDescent="0.25">
      <c r="B82" s="2" t="s">
        <v>97</v>
      </c>
      <c r="C82" s="4">
        <v>30700000</v>
      </c>
      <c r="D82" s="4">
        <v>24147397.727000002</v>
      </c>
      <c r="E82" s="5">
        <v>0.78656018654723137</v>
      </c>
      <c r="F82" s="5">
        <v>0.26765</v>
      </c>
      <c r="G82" s="5">
        <v>0.24791508487501707</v>
      </c>
      <c r="H82" s="5">
        <v>-1.9734915124982932E-2</v>
      </c>
      <c r="I82"/>
    </row>
    <row r="83" spans="1:9" ht="15.75" x14ac:dyDescent="0.25">
      <c r="B83" s="2" t="s">
        <v>99</v>
      </c>
      <c r="C83" s="4">
        <v>30700000</v>
      </c>
      <c r="D83" s="4">
        <v>24205627.274</v>
      </c>
      <c r="E83" s="5">
        <v>0.78845691446254074</v>
      </c>
      <c r="F83" s="5">
        <v>0.28184999999999999</v>
      </c>
      <c r="G83" s="5">
        <v>0.23775841703477432</v>
      </c>
      <c r="H83" s="5">
        <v>-4.4091582965225667E-2</v>
      </c>
      <c r="I83"/>
    </row>
    <row r="84" spans="1:9" ht="15.75" x14ac:dyDescent="0.25">
      <c r="B84" s="2" t="s">
        <v>101</v>
      </c>
      <c r="C84" s="4">
        <v>51100000</v>
      </c>
      <c r="D84" s="4">
        <v>31210090.909000002</v>
      </c>
      <c r="E84" s="5">
        <v>0.61076498843444227</v>
      </c>
      <c r="F84" s="5">
        <v>0.18601000000000001</v>
      </c>
      <c r="G84" s="5">
        <v>0.21720512089393348</v>
      </c>
      <c r="H84" s="5">
        <v>3.1195120893933476E-2</v>
      </c>
      <c r="I84"/>
    </row>
    <row r="85" spans="1:9" ht="15.75" x14ac:dyDescent="0.25">
      <c r="B85" s="2" t="s">
        <v>103</v>
      </c>
      <c r="C85" s="4">
        <v>419000000</v>
      </c>
      <c r="D85" s="4">
        <v>363608928.17799997</v>
      </c>
      <c r="E85" s="5">
        <v>0.86780173789498805</v>
      </c>
      <c r="F85" s="5">
        <v>0.13585</v>
      </c>
      <c r="G85" s="5">
        <v>0.22617310155195419</v>
      </c>
      <c r="H85" s="5">
        <v>9.0323101551954194E-2</v>
      </c>
      <c r="I85"/>
    </row>
    <row r="86" spans="1:9" ht="15.75" x14ac:dyDescent="0.25">
      <c r="B86" s="2" t="s">
        <v>106</v>
      </c>
      <c r="C86" s="4">
        <v>429300000</v>
      </c>
      <c r="D86" s="4">
        <v>712378332.00999999</v>
      </c>
      <c r="E86" s="5">
        <v>1.6593951362916375</v>
      </c>
      <c r="F86" s="5">
        <v>7.8079999999999997E-2</v>
      </c>
      <c r="G86" s="5">
        <v>0.1100859080858444</v>
      </c>
      <c r="H86" s="5">
        <v>3.2005908085844401E-2</v>
      </c>
      <c r="I86"/>
    </row>
    <row r="87" spans="1:9" ht="15.75" x14ac:dyDescent="0.25">
      <c r="B87" s="2" t="s">
        <v>108</v>
      </c>
      <c r="C87" s="4">
        <v>194200000</v>
      </c>
      <c r="D87" s="4">
        <v>186804809.088</v>
      </c>
      <c r="E87" s="5">
        <v>0.96191971723995884</v>
      </c>
      <c r="F87" s="5">
        <v>8.3809999999999996E-2</v>
      </c>
      <c r="G87" s="5">
        <v>0.11671338358173221</v>
      </c>
      <c r="H87" s="5">
        <v>3.2903383581732212E-2</v>
      </c>
      <c r="I87"/>
    </row>
    <row r="88" spans="1:9" ht="15.75" x14ac:dyDescent="0.25">
      <c r="B88" s="2" t="s">
        <v>110</v>
      </c>
      <c r="C88" s="4">
        <v>173800000</v>
      </c>
      <c r="D88" s="4">
        <v>119993901.545</v>
      </c>
      <c r="E88" s="5">
        <v>0.69041370279056391</v>
      </c>
      <c r="F88" s="5">
        <v>0.14638999999999999</v>
      </c>
      <c r="G88" s="5">
        <v>-4.1777053862775126</v>
      </c>
      <c r="H88" s="5">
        <v>-4.3240953862775129</v>
      </c>
      <c r="I88"/>
    </row>
    <row r="89" spans="1:9" ht="15.75" x14ac:dyDescent="0.25">
      <c r="A89" s="2" t="s">
        <v>120</v>
      </c>
      <c r="C89" s="4">
        <v>1390200000</v>
      </c>
      <c r="D89" s="4">
        <v>1500855744.0050001</v>
      </c>
      <c r="E89" s="5">
        <v>1.0795969961192635</v>
      </c>
      <c r="F89" s="5">
        <v>0.12429676233635448</v>
      </c>
      <c r="G89" s="5">
        <v>-0.19407991626011301</v>
      </c>
      <c r="H89" s="5">
        <v>-0.31837667859646746</v>
      </c>
      <c r="I89"/>
    </row>
    <row r="90" spans="1:9" ht="15.75" x14ac:dyDescent="0.25">
      <c r="A90" s="2" t="s">
        <v>21</v>
      </c>
      <c r="B90" s="2" t="s">
        <v>12</v>
      </c>
      <c r="C90" s="4">
        <v>31500000</v>
      </c>
      <c r="D90" s="4">
        <v>12133781.814999999</v>
      </c>
      <c r="E90" s="5">
        <v>0.38519942269841267</v>
      </c>
      <c r="F90" s="5">
        <v>0.26124000000000003</v>
      </c>
      <c r="G90" s="5">
        <v>0.24183784905151601</v>
      </c>
      <c r="H90" s="5">
        <v>-1.940215094848402E-2</v>
      </c>
      <c r="I90"/>
    </row>
    <row r="91" spans="1:9" ht="15.75" x14ac:dyDescent="0.25">
      <c r="B91" s="2" t="s">
        <v>95</v>
      </c>
      <c r="C91" s="4">
        <v>31500000</v>
      </c>
      <c r="D91" s="4">
        <v>20513204.546999998</v>
      </c>
      <c r="E91" s="5">
        <v>0.65121284276190472</v>
      </c>
      <c r="F91" s="5">
        <v>0.31664999999999999</v>
      </c>
      <c r="G91" s="5">
        <v>0.2495940483247793</v>
      </c>
      <c r="H91" s="5">
        <v>-6.7055951675220687E-2</v>
      </c>
      <c r="I91"/>
    </row>
    <row r="92" spans="1:9" ht="15.75" x14ac:dyDescent="0.25">
      <c r="B92" s="2" t="s">
        <v>97</v>
      </c>
      <c r="C92" s="4">
        <v>31500000</v>
      </c>
      <c r="D92" s="4">
        <v>24769235.445999999</v>
      </c>
      <c r="E92" s="5">
        <v>0.78632493479365073</v>
      </c>
      <c r="F92" s="5">
        <v>0.24895999999999999</v>
      </c>
      <c r="G92" s="5">
        <v>0.21900811625075947</v>
      </c>
      <c r="H92" s="5">
        <v>-2.9951883749240515E-2</v>
      </c>
      <c r="I92"/>
    </row>
    <row r="93" spans="1:9" ht="15.75" x14ac:dyDescent="0.25">
      <c r="B93" s="2" t="s">
        <v>99</v>
      </c>
      <c r="C93" s="4">
        <v>41900000</v>
      </c>
      <c r="D93" s="4">
        <v>37485409.093000002</v>
      </c>
      <c r="E93" s="5">
        <v>0.89463983515513135</v>
      </c>
      <c r="F93" s="5">
        <v>0.26216</v>
      </c>
      <c r="G93" s="5">
        <v>0.24070936589258043</v>
      </c>
      <c r="H93" s="5">
        <v>-2.1450634107419569E-2</v>
      </c>
      <c r="I93"/>
    </row>
    <row r="94" spans="1:9" ht="15.75" x14ac:dyDescent="0.25">
      <c r="B94" s="2" t="s">
        <v>101</v>
      </c>
      <c r="C94" s="4">
        <v>31500000</v>
      </c>
      <c r="D94" s="4">
        <v>26848636.366</v>
      </c>
      <c r="E94" s="5">
        <v>0.85233766241269837</v>
      </c>
      <c r="F94" s="5">
        <v>0.17302000000000001</v>
      </c>
      <c r="G94" s="5">
        <v>0.21845390566753076</v>
      </c>
      <c r="H94" s="5">
        <v>4.543390566753075E-2</v>
      </c>
      <c r="I94"/>
    </row>
    <row r="95" spans="1:9" ht="15.75" x14ac:dyDescent="0.25">
      <c r="B95" s="2" t="s">
        <v>103</v>
      </c>
      <c r="C95" s="4">
        <v>398500000</v>
      </c>
      <c r="D95" s="4">
        <v>355390269.99299997</v>
      </c>
      <c r="E95" s="5">
        <v>0.89181999998243411</v>
      </c>
      <c r="F95" s="5">
        <v>0.11705</v>
      </c>
      <c r="G95" s="5">
        <v>0.16108582323913259</v>
      </c>
      <c r="H95" s="5">
        <v>4.403582323913259E-2</v>
      </c>
      <c r="I95"/>
    </row>
    <row r="96" spans="1:9" ht="15.75" x14ac:dyDescent="0.25">
      <c r="B96" s="2" t="s">
        <v>106</v>
      </c>
      <c r="C96" s="4">
        <v>576700000</v>
      </c>
      <c r="D96" s="4">
        <v>762701002.73399997</v>
      </c>
      <c r="E96" s="5">
        <v>1.3225264482989423</v>
      </c>
      <c r="F96" s="5">
        <v>7.0389999999999994E-2</v>
      </c>
      <c r="G96" s="5">
        <v>0.13945061911908074</v>
      </c>
      <c r="H96" s="5">
        <v>6.9060619119080749E-2</v>
      </c>
      <c r="I96"/>
    </row>
    <row r="97" spans="1:9" ht="15.75" x14ac:dyDescent="0.25">
      <c r="B97" s="2" t="s">
        <v>108</v>
      </c>
      <c r="C97" s="4">
        <v>220200000</v>
      </c>
      <c r="D97" s="4">
        <v>186561683.63800001</v>
      </c>
      <c r="E97" s="5">
        <v>0.84723743704813814</v>
      </c>
      <c r="F97" s="5">
        <v>6.1960000000000001E-2</v>
      </c>
      <c r="G97" s="5">
        <v>0.11010789990435045</v>
      </c>
      <c r="H97" s="5">
        <v>4.814789990435045E-2</v>
      </c>
      <c r="I97"/>
    </row>
    <row r="98" spans="1:9" ht="15.75" x14ac:dyDescent="0.25">
      <c r="B98" s="2" t="s">
        <v>110</v>
      </c>
      <c r="C98" s="4">
        <v>146800000</v>
      </c>
      <c r="D98" s="4">
        <v>99495755.732999995</v>
      </c>
      <c r="E98" s="5">
        <v>0.67776400363079015</v>
      </c>
      <c r="F98" s="5">
        <v>0.13616</v>
      </c>
      <c r="G98" s="5">
        <v>-1.4461620017553842</v>
      </c>
      <c r="H98" s="5">
        <v>-1.5823220017553843</v>
      </c>
      <c r="I98"/>
    </row>
    <row r="99" spans="1:9" ht="15.75" x14ac:dyDescent="0.25">
      <c r="A99" s="2" t="s">
        <v>121</v>
      </c>
      <c r="C99" s="4">
        <v>1510100000</v>
      </c>
      <c r="D99" s="4">
        <v>1525898979.365</v>
      </c>
      <c r="E99" s="5">
        <v>1.010462207380306</v>
      </c>
      <c r="F99" s="5">
        <v>0.10817205946626052</v>
      </c>
      <c r="G99" s="5">
        <v>4.497658080455634E-2</v>
      </c>
      <c r="H99" s="5">
        <v>-6.3195478661704177E-2</v>
      </c>
      <c r="I99"/>
    </row>
    <row r="100" spans="1:9" ht="15.75" x14ac:dyDescent="0.25">
      <c r="A100" s="2" t="s">
        <v>22</v>
      </c>
      <c r="B100" s="2" t="s">
        <v>12</v>
      </c>
      <c r="C100" s="4">
        <v>30000000</v>
      </c>
      <c r="D100" s="4">
        <v>20402425.453000002</v>
      </c>
      <c r="E100" s="5">
        <v>0.68008084843333338</v>
      </c>
      <c r="F100" s="5">
        <v>0.25306000000000001</v>
      </c>
      <c r="G100" s="5">
        <v>0.20807855971730874</v>
      </c>
      <c r="H100" s="5">
        <v>-4.4981440282691271E-2</v>
      </c>
      <c r="I100"/>
    </row>
    <row r="101" spans="1:9" ht="15.75" x14ac:dyDescent="0.25">
      <c r="B101" s="2" t="s">
        <v>95</v>
      </c>
      <c r="C101" s="4">
        <v>30000000</v>
      </c>
      <c r="D101" s="4">
        <v>18705068.186999999</v>
      </c>
      <c r="E101" s="5">
        <v>0.62350227289999993</v>
      </c>
      <c r="F101" s="5">
        <v>0.33915999999999996</v>
      </c>
      <c r="G101" s="5">
        <v>0.28359435496133223</v>
      </c>
      <c r="H101" s="5">
        <v>-5.5565645038667733E-2</v>
      </c>
      <c r="I101"/>
    </row>
    <row r="102" spans="1:9" ht="15.75" x14ac:dyDescent="0.25">
      <c r="B102" s="2" t="s">
        <v>97</v>
      </c>
      <c r="C102" s="4">
        <v>70000000</v>
      </c>
      <c r="D102" s="4">
        <v>38798240.908</v>
      </c>
      <c r="E102" s="5">
        <v>0.55426058440000003</v>
      </c>
      <c r="F102" s="5">
        <v>0.24116000000000001</v>
      </c>
      <c r="G102" s="5">
        <v>0.2475441245074502</v>
      </c>
      <c r="H102" s="5">
        <v>6.384124507450184E-3</v>
      </c>
      <c r="I102"/>
    </row>
    <row r="103" spans="1:9" ht="15.75" x14ac:dyDescent="0.25">
      <c r="B103" s="2" t="s">
        <v>99</v>
      </c>
      <c r="C103" s="4">
        <v>90000000</v>
      </c>
      <c r="D103" s="4">
        <v>53533572.733999997</v>
      </c>
      <c r="E103" s="5">
        <v>0.59481747482222225</v>
      </c>
      <c r="F103" s="5">
        <v>0.27089999999999997</v>
      </c>
      <c r="G103" s="5">
        <v>0.26029853346869652</v>
      </c>
      <c r="H103" s="5">
        <v>-1.060146653130345E-2</v>
      </c>
      <c r="I103"/>
    </row>
    <row r="104" spans="1:9" ht="15.75" x14ac:dyDescent="0.25">
      <c r="B104" s="2" t="s">
        <v>101</v>
      </c>
      <c r="C104" s="4">
        <v>110000000</v>
      </c>
      <c r="D104" s="4">
        <v>70670681.826000005</v>
      </c>
      <c r="E104" s="5">
        <v>0.64246074387272734</v>
      </c>
      <c r="F104" s="5">
        <v>0.16760000000000003</v>
      </c>
      <c r="G104" s="5">
        <v>0.18216534174237584</v>
      </c>
      <c r="H104" s="5">
        <v>1.4565341742375809E-2</v>
      </c>
      <c r="I104"/>
    </row>
    <row r="105" spans="1:9" ht="15.75" x14ac:dyDescent="0.25">
      <c r="B105" s="2" t="s">
        <v>103</v>
      </c>
      <c r="C105" s="4">
        <v>730000000</v>
      </c>
      <c r="D105" s="4">
        <v>650615018.18700004</v>
      </c>
      <c r="E105" s="5">
        <v>0.89125344957123298</v>
      </c>
      <c r="F105" s="5">
        <v>0.11622999999999999</v>
      </c>
      <c r="G105" s="5">
        <v>0.22818740349816047</v>
      </c>
      <c r="H105" s="5">
        <v>0.11195740349816048</v>
      </c>
      <c r="I105"/>
    </row>
    <row r="106" spans="1:9" ht="15.75" x14ac:dyDescent="0.25">
      <c r="B106" s="2" t="s">
        <v>106</v>
      </c>
      <c r="C106" s="4">
        <v>580000000</v>
      </c>
      <c r="D106" s="4">
        <v>572110415.16999996</v>
      </c>
      <c r="E106" s="5">
        <v>0.98639726753448265</v>
      </c>
      <c r="F106" s="5">
        <v>6.8190000000000001E-2</v>
      </c>
      <c r="G106" s="5">
        <v>0.12964113101832103</v>
      </c>
      <c r="H106" s="5">
        <v>6.1451131018321031E-2</v>
      </c>
      <c r="I106"/>
    </row>
    <row r="107" spans="1:9" ht="15.75" x14ac:dyDescent="0.25">
      <c r="B107" s="2" t="s">
        <v>108</v>
      </c>
      <c r="C107" s="4">
        <v>220000000</v>
      </c>
      <c r="D107" s="4">
        <v>227234799.99900001</v>
      </c>
      <c r="E107" s="5">
        <v>1.0328854545409092</v>
      </c>
      <c r="F107" s="5">
        <v>7.8020000000000006E-2</v>
      </c>
      <c r="G107" s="5">
        <v>0.13598136491037455</v>
      </c>
      <c r="H107" s="5">
        <v>5.7961364910374541E-2</v>
      </c>
      <c r="I107"/>
    </row>
    <row r="108" spans="1:9" ht="15.75" x14ac:dyDescent="0.25">
      <c r="B108" s="2" t="s">
        <v>110</v>
      </c>
      <c r="C108" s="4">
        <v>200000000</v>
      </c>
      <c r="D108" s="4">
        <v>146656626.99700001</v>
      </c>
      <c r="E108" s="5">
        <v>0.73328313498500008</v>
      </c>
      <c r="F108" s="5">
        <v>0.13189999999999999</v>
      </c>
      <c r="G108" s="5">
        <v>0.19444811401249085</v>
      </c>
      <c r="H108" s="5">
        <v>6.2548114012490857E-2</v>
      </c>
      <c r="I108"/>
    </row>
    <row r="109" spans="1:9" ht="15.75" x14ac:dyDescent="0.25">
      <c r="A109" s="2" t="s">
        <v>122</v>
      </c>
      <c r="C109" s="4">
        <v>2060000000</v>
      </c>
      <c r="D109" s="4">
        <v>1798726849.4610002</v>
      </c>
      <c r="E109" s="5">
        <v>0.8731683735247574</v>
      </c>
      <c r="F109" s="5">
        <v>0.11912975728155339</v>
      </c>
      <c r="G109" s="5">
        <v>0.18235714380940635</v>
      </c>
      <c r="H109" s="5">
        <v>6.3227386527852952E-2</v>
      </c>
      <c r="I109"/>
    </row>
    <row r="110" spans="1:9" ht="15.75" x14ac:dyDescent="0.25">
      <c r="A110" s="2" t="s">
        <v>23</v>
      </c>
      <c r="B110" s="2" t="s">
        <v>12</v>
      </c>
      <c r="C110" s="4">
        <v>40000000</v>
      </c>
      <c r="D110" s="4">
        <v>31824625.453000002</v>
      </c>
      <c r="E110" s="5">
        <v>0.79561563632499999</v>
      </c>
      <c r="F110" s="5">
        <v>0.22720000000000001</v>
      </c>
      <c r="G110" s="5">
        <v>0.1962950163302272</v>
      </c>
      <c r="H110" s="5">
        <v>-3.0904983669772818E-2</v>
      </c>
      <c r="I110"/>
    </row>
    <row r="111" spans="1:9" ht="15.75" x14ac:dyDescent="0.25">
      <c r="B111" s="2" t="s">
        <v>95</v>
      </c>
      <c r="C111" s="4">
        <v>40000000</v>
      </c>
      <c r="D111" s="4">
        <v>17627181.82</v>
      </c>
      <c r="E111" s="5">
        <v>0.44067954549999999</v>
      </c>
      <c r="F111" s="5">
        <v>0.24911</v>
      </c>
      <c r="G111" s="5">
        <v>0.21107392026662603</v>
      </c>
      <c r="H111" s="5">
        <v>-3.8036079733373973E-2</v>
      </c>
      <c r="I111"/>
    </row>
    <row r="112" spans="1:9" ht="15.75" x14ac:dyDescent="0.25">
      <c r="B112" s="2" t="s">
        <v>97</v>
      </c>
      <c r="C112" s="4">
        <v>50000000</v>
      </c>
      <c r="D112" s="4">
        <v>41219988.626999997</v>
      </c>
      <c r="E112" s="5">
        <v>0.82439977253999996</v>
      </c>
      <c r="F112" s="5">
        <v>0.22309999999999999</v>
      </c>
      <c r="G112" s="5">
        <v>0.22521270762600981</v>
      </c>
      <c r="H112" s="5">
        <v>2.1127076260098188E-3</v>
      </c>
      <c r="I112"/>
    </row>
    <row r="113" spans="1:9" ht="15.75" x14ac:dyDescent="0.25">
      <c r="B113" s="2" t="s">
        <v>99</v>
      </c>
      <c r="C113" s="4">
        <v>60000000</v>
      </c>
      <c r="D113" s="4">
        <v>42021318.178999998</v>
      </c>
      <c r="E113" s="5">
        <v>0.70035530298333326</v>
      </c>
      <c r="F113" s="5">
        <v>0.22800000000000001</v>
      </c>
      <c r="G113" s="5">
        <v>0.20634155649436939</v>
      </c>
      <c r="H113" s="5">
        <v>-2.165844350563062E-2</v>
      </c>
      <c r="I113"/>
    </row>
    <row r="114" spans="1:9" ht="15.75" x14ac:dyDescent="0.25">
      <c r="B114" s="2" t="s">
        <v>101</v>
      </c>
      <c r="C114" s="4">
        <v>50000000</v>
      </c>
      <c r="D114" s="4">
        <v>32326681.818</v>
      </c>
      <c r="E114" s="5">
        <v>0.64653363636000005</v>
      </c>
      <c r="F114" s="5">
        <v>0.15046999999999999</v>
      </c>
      <c r="G114" s="5">
        <v>0.156747671367203</v>
      </c>
      <c r="H114" s="5">
        <v>6.2776713672030027E-3</v>
      </c>
      <c r="I114"/>
    </row>
    <row r="115" spans="1:9" ht="15.75" x14ac:dyDescent="0.25">
      <c r="B115" s="2" t="s">
        <v>103</v>
      </c>
      <c r="C115" s="4">
        <v>620000000</v>
      </c>
      <c r="D115" s="4">
        <v>473929525.45599997</v>
      </c>
      <c r="E115" s="5">
        <v>0.76440246041290316</v>
      </c>
      <c r="F115" s="5">
        <v>0.12136</v>
      </c>
      <c r="G115" s="5">
        <v>0.14773365499571578</v>
      </c>
      <c r="H115" s="5">
        <v>2.6373654995715784E-2</v>
      </c>
      <c r="I115"/>
    </row>
    <row r="116" spans="1:9" ht="15.75" x14ac:dyDescent="0.25">
      <c r="B116" s="2" t="s">
        <v>106</v>
      </c>
      <c r="C116" s="4">
        <v>560000000</v>
      </c>
      <c r="D116" s="4">
        <v>577499514.09200001</v>
      </c>
      <c r="E116" s="5">
        <v>1.0312491323071429</v>
      </c>
      <c r="F116" s="5">
        <v>6.1219999999999997E-2</v>
      </c>
      <c r="G116" s="5">
        <v>0.27766901399756755</v>
      </c>
      <c r="H116" s="5">
        <v>0.21644901399756755</v>
      </c>
      <c r="I116"/>
    </row>
    <row r="117" spans="1:9" ht="15.75" x14ac:dyDescent="0.25">
      <c r="B117" s="2" t="s">
        <v>108</v>
      </c>
      <c r="C117" s="4">
        <v>220000000</v>
      </c>
      <c r="D117" s="4">
        <v>191714914.55899999</v>
      </c>
      <c r="E117" s="5">
        <v>0.8714314298136363</v>
      </c>
      <c r="F117" s="5">
        <v>7.3249999999999996E-2</v>
      </c>
      <c r="G117" s="5">
        <v>0.11156094234086261</v>
      </c>
      <c r="H117" s="5">
        <v>3.8310942340862617E-2</v>
      </c>
      <c r="I117"/>
    </row>
    <row r="118" spans="1:9" ht="15.75" x14ac:dyDescent="0.25">
      <c r="B118" s="2" t="s">
        <v>110</v>
      </c>
      <c r="C118" s="4">
        <v>230000000</v>
      </c>
      <c r="D118" s="4">
        <v>176059161.00299999</v>
      </c>
      <c r="E118" s="5">
        <v>0.76547461305652165</v>
      </c>
      <c r="F118" s="5">
        <v>0.11842</v>
      </c>
      <c r="G118" s="5">
        <v>0.26642276718676816</v>
      </c>
      <c r="H118" s="5">
        <v>0.14800276718676816</v>
      </c>
      <c r="I118"/>
    </row>
    <row r="119" spans="1:9" ht="15.75" x14ac:dyDescent="0.25">
      <c r="A119" s="2" t="s">
        <v>123</v>
      </c>
      <c r="C119" s="4">
        <v>1870000000</v>
      </c>
      <c r="D119" s="4">
        <v>1584222911.007</v>
      </c>
      <c r="E119" s="5">
        <v>0.84717802727647062</v>
      </c>
      <c r="F119" s="5">
        <v>0.10924540106951872</v>
      </c>
      <c r="G119" s="5">
        <v>0.20934675293654714</v>
      </c>
      <c r="H119" s="5">
        <v>0.10010135186702843</v>
      </c>
      <c r="I119"/>
    </row>
    <row r="120" spans="1:9" ht="15.75" x14ac:dyDescent="0.25">
      <c r="A120" s="2" t="s">
        <v>24</v>
      </c>
      <c r="B120" s="2" t="s">
        <v>12</v>
      </c>
      <c r="C120" s="4">
        <v>60000000</v>
      </c>
      <c r="D120" s="4">
        <v>42806780.008000001</v>
      </c>
      <c r="E120" s="5">
        <v>0.71344633346666664</v>
      </c>
      <c r="F120" s="5">
        <v>0.25573000000000001</v>
      </c>
      <c r="G120" s="5">
        <v>0.1927655973296257</v>
      </c>
      <c r="H120" s="5">
        <v>-6.2964402670374314E-2</v>
      </c>
      <c r="I120"/>
    </row>
    <row r="121" spans="1:9" ht="15.75" x14ac:dyDescent="0.25">
      <c r="B121" s="2" t="s">
        <v>95</v>
      </c>
      <c r="C121" s="4">
        <v>30000000</v>
      </c>
      <c r="D121" s="4">
        <v>20718486.368999999</v>
      </c>
      <c r="E121" s="5">
        <v>0.69061621229999992</v>
      </c>
      <c r="F121" s="5">
        <v>0.29319000000000001</v>
      </c>
      <c r="G121" s="5">
        <v>0.23225949199648313</v>
      </c>
      <c r="H121" s="5">
        <v>-6.0930508003516876E-2</v>
      </c>
      <c r="I121"/>
    </row>
    <row r="122" spans="1:9" ht="15.75" x14ac:dyDescent="0.25">
      <c r="B122" s="2" t="s">
        <v>97</v>
      </c>
      <c r="C122" s="4">
        <v>90000000</v>
      </c>
      <c r="D122" s="4">
        <v>62900940.906999998</v>
      </c>
      <c r="E122" s="5">
        <v>0.69889934341111104</v>
      </c>
      <c r="F122" s="5">
        <v>0.24371000000000001</v>
      </c>
      <c r="G122" s="5">
        <v>0.2477326542704526</v>
      </c>
      <c r="H122" s="5">
        <v>4.0226542704525914E-3</v>
      </c>
      <c r="I122"/>
    </row>
    <row r="123" spans="1:9" ht="15.75" x14ac:dyDescent="0.25">
      <c r="B123" s="2" t="s">
        <v>99</v>
      </c>
      <c r="C123" s="4">
        <v>110000000</v>
      </c>
      <c r="D123" s="4">
        <v>73712127.275000006</v>
      </c>
      <c r="E123" s="5">
        <v>0.67011024795454555</v>
      </c>
      <c r="F123" s="5">
        <v>0.26835999999999999</v>
      </c>
      <c r="G123" s="5">
        <v>0.22578645550288792</v>
      </c>
      <c r="H123" s="5">
        <v>-4.2573544497112065E-2</v>
      </c>
      <c r="I123"/>
    </row>
    <row r="124" spans="1:9" ht="15.75" x14ac:dyDescent="0.25">
      <c r="B124" s="2" t="s">
        <v>101</v>
      </c>
      <c r="C124" s="4">
        <v>120000000</v>
      </c>
      <c r="D124" s="4">
        <v>72998181.812000006</v>
      </c>
      <c r="E124" s="5">
        <v>0.60831818176666674</v>
      </c>
      <c r="F124" s="5">
        <v>0.16937000000000002</v>
      </c>
      <c r="G124" s="5">
        <v>0.14021849213122975</v>
      </c>
      <c r="H124" s="5">
        <v>-2.9151507868770271E-2</v>
      </c>
      <c r="I124"/>
    </row>
    <row r="125" spans="1:9" ht="15.75" x14ac:dyDescent="0.25">
      <c r="B125" s="2" t="s">
        <v>103</v>
      </c>
      <c r="C125" s="4">
        <v>420000000</v>
      </c>
      <c r="D125" s="4">
        <v>329876001.82099998</v>
      </c>
      <c r="E125" s="5">
        <v>0.7854190519547618</v>
      </c>
      <c r="F125" s="5">
        <v>0.11174000000000001</v>
      </c>
      <c r="G125" s="5">
        <v>0.13151855934200943</v>
      </c>
      <c r="H125" s="5">
        <v>1.9778559342009422E-2</v>
      </c>
      <c r="I125"/>
    </row>
    <row r="126" spans="1:9" ht="15.75" x14ac:dyDescent="0.25">
      <c r="B126" s="2" t="s">
        <v>106</v>
      </c>
      <c r="C126" s="4">
        <v>490000000</v>
      </c>
      <c r="D126" s="4">
        <v>406326166.81599998</v>
      </c>
      <c r="E126" s="5">
        <v>0.8292370751346938</v>
      </c>
      <c r="F126" s="5">
        <v>6.8909999999999999E-2</v>
      </c>
      <c r="G126" s="5">
        <v>0.14225283571799727</v>
      </c>
      <c r="H126" s="5">
        <v>7.3342835717997268E-2</v>
      </c>
      <c r="I126"/>
    </row>
    <row r="127" spans="1:9" ht="15.75" x14ac:dyDescent="0.25">
      <c r="B127" s="2" t="s">
        <v>108</v>
      </c>
      <c r="C127" s="4">
        <v>200000000</v>
      </c>
      <c r="D127" s="4">
        <v>153313377.271</v>
      </c>
      <c r="E127" s="5">
        <v>0.76656688635500003</v>
      </c>
      <c r="F127" s="5">
        <v>8.4330000000000002E-2</v>
      </c>
      <c r="G127" s="5">
        <v>0.10393334166029142</v>
      </c>
      <c r="H127" s="5">
        <v>1.9603341660291415E-2</v>
      </c>
      <c r="I127"/>
    </row>
    <row r="128" spans="1:9" ht="15.75" x14ac:dyDescent="0.25">
      <c r="B128" s="2" t="s">
        <v>110</v>
      </c>
      <c r="C128" s="4">
        <v>210000000</v>
      </c>
      <c r="D128" s="4">
        <v>98291696.368000001</v>
      </c>
      <c r="E128" s="5">
        <v>0.46805569699047617</v>
      </c>
      <c r="F128" s="5">
        <v>0.13328999999999999</v>
      </c>
      <c r="G128" s="5">
        <v>-1.9663317394420574</v>
      </c>
      <c r="H128" s="5">
        <v>-2.0996217394420573</v>
      </c>
      <c r="I128"/>
    </row>
    <row r="129" spans="1:9" ht="15.75" x14ac:dyDescent="0.25">
      <c r="A129" s="2" t="s">
        <v>124</v>
      </c>
      <c r="C129" s="4">
        <v>1730000000</v>
      </c>
      <c r="D129" s="4">
        <v>1260943758.6470001</v>
      </c>
      <c r="E129" s="5">
        <v>0.7288692246514451</v>
      </c>
      <c r="F129" s="5">
        <v>0.12801791907514451</v>
      </c>
      <c r="G129" s="5">
        <v>-1.635964565551647E-2</v>
      </c>
      <c r="H129" s="5">
        <v>-0.14437756473066099</v>
      </c>
      <c r="I129"/>
    </row>
    <row r="130" spans="1:9" ht="15.75" x14ac:dyDescent="0.25">
      <c r="A130" s="2" t="s">
        <v>25</v>
      </c>
      <c r="B130" s="2" t="s">
        <v>12</v>
      </c>
      <c r="C130" s="4">
        <v>30000000</v>
      </c>
      <c r="D130" s="4">
        <v>17052776.364999998</v>
      </c>
      <c r="E130" s="5">
        <v>0.56842587883333329</v>
      </c>
      <c r="F130" s="5">
        <v>0.26611000000000001</v>
      </c>
      <c r="G130" s="5">
        <v>0.22872961103304776</v>
      </c>
      <c r="H130" s="5">
        <v>-3.7380388966952255E-2</v>
      </c>
      <c r="I130"/>
    </row>
    <row r="131" spans="1:9" ht="15.75" x14ac:dyDescent="0.25">
      <c r="B131" s="2" t="s">
        <v>95</v>
      </c>
      <c r="C131" s="4">
        <v>10000000</v>
      </c>
      <c r="D131" s="4">
        <v>7158400.0020000003</v>
      </c>
      <c r="E131" s="5">
        <v>0.71584000020000005</v>
      </c>
      <c r="F131" s="5">
        <v>0.18373999999999999</v>
      </c>
      <c r="G131" s="5">
        <v>0.29285358200356121</v>
      </c>
      <c r="H131" s="5">
        <v>0.10911358200356122</v>
      </c>
      <c r="I131"/>
    </row>
    <row r="132" spans="1:9" ht="15.75" x14ac:dyDescent="0.25">
      <c r="B132" s="2" t="s">
        <v>97</v>
      </c>
      <c r="C132" s="4">
        <v>40000000</v>
      </c>
      <c r="D132" s="4">
        <v>36413688.633000001</v>
      </c>
      <c r="E132" s="5">
        <v>0.91034221582500008</v>
      </c>
      <c r="F132" s="5">
        <v>0.25359999999999999</v>
      </c>
      <c r="G132" s="5">
        <v>0.23017658050176693</v>
      </c>
      <c r="H132" s="5">
        <v>-2.3423419498233067E-2</v>
      </c>
      <c r="I132"/>
    </row>
    <row r="133" spans="1:9" ht="15.75" x14ac:dyDescent="0.25">
      <c r="B133" s="2" t="s">
        <v>99</v>
      </c>
      <c r="C133" s="4">
        <v>40000000</v>
      </c>
      <c r="D133" s="4">
        <v>24338409.090999998</v>
      </c>
      <c r="E133" s="5">
        <v>0.60846022727499993</v>
      </c>
      <c r="F133" s="5">
        <v>0.26704999999999995</v>
      </c>
      <c r="G133" s="5">
        <v>0.253503030043222</v>
      </c>
      <c r="H133" s="5">
        <v>-1.3546969956777954E-2</v>
      </c>
      <c r="I133"/>
    </row>
    <row r="134" spans="1:9" ht="15.75" x14ac:dyDescent="0.25">
      <c r="B134" s="2" t="s">
        <v>101</v>
      </c>
      <c r="C134" s="4">
        <v>40000000</v>
      </c>
      <c r="D134" s="4">
        <v>26805727.274</v>
      </c>
      <c r="E134" s="5">
        <v>0.67014318184999999</v>
      </c>
      <c r="F134" s="5">
        <v>0.17624000000000001</v>
      </c>
      <c r="G134" s="5">
        <v>0.23080468068482221</v>
      </c>
      <c r="H134" s="5">
        <v>5.4564680684822203E-2</v>
      </c>
      <c r="I134"/>
    </row>
    <row r="135" spans="1:9" ht="15.75" x14ac:dyDescent="0.25">
      <c r="B135" s="2" t="s">
        <v>103</v>
      </c>
      <c r="C135" s="4">
        <v>330000000</v>
      </c>
      <c r="D135" s="4">
        <v>345295800.00700003</v>
      </c>
      <c r="E135" s="5">
        <v>1.0463509091121213</v>
      </c>
      <c r="F135" s="5">
        <v>0.12191000000000002</v>
      </c>
      <c r="G135" s="5">
        <v>0.14065378126816319</v>
      </c>
      <c r="H135" s="5">
        <v>1.8743781268163173E-2</v>
      </c>
      <c r="I135"/>
    </row>
    <row r="136" spans="1:9" ht="15.75" x14ac:dyDescent="0.25">
      <c r="B136" s="2" t="s">
        <v>106</v>
      </c>
      <c r="C136" s="4">
        <v>330000000</v>
      </c>
      <c r="D136" s="4">
        <v>298410159.99000001</v>
      </c>
      <c r="E136" s="5">
        <v>0.90427321209090916</v>
      </c>
      <c r="F136" s="5">
        <v>8.3839999999999998E-2</v>
      </c>
      <c r="G136" s="5">
        <v>0.12345488196928196</v>
      </c>
      <c r="H136" s="5">
        <v>3.9614881969281965E-2</v>
      </c>
      <c r="I136"/>
    </row>
    <row r="137" spans="1:9" ht="15.75" x14ac:dyDescent="0.25">
      <c r="B137" s="2" t="s">
        <v>108</v>
      </c>
      <c r="C137" s="4">
        <v>130000000</v>
      </c>
      <c r="D137" s="4">
        <v>124972141.82799999</v>
      </c>
      <c r="E137" s="5">
        <v>0.96132416790769226</v>
      </c>
      <c r="F137" s="5">
        <v>9.7229999999999997E-2</v>
      </c>
      <c r="G137" s="5">
        <v>0.12225178279353896</v>
      </c>
      <c r="H137" s="5">
        <v>2.5021782793538963E-2</v>
      </c>
      <c r="I137"/>
    </row>
    <row r="138" spans="1:9" ht="15.75" x14ac:dyDescent="0.25">
      <c r="B138" s="2" t="s">
        <v>110</v>
      </c>
      <c r="C138" s="4">
        <v>120000000</v>
      </c>
      <c r="D138" s="4">
        <v>81974533.547000006</v>
      </c>
      <c r="E138" s="5">
        <v>0.68312111289166677</v>
      </c>
      <c r="F138" s="5">
        <v>0.13869999999999999</v>
      </c>
      <c r="G138" s="5">
        <v>0.21636763150144331</v>
      </c>
      <c r="H138" s="5">
        <v>7.7667631501443318E-2</v>
      </c>
      <c r="I138"/>
    </row>
    <row r="139" spans="1:9" ht="15.75" x14ac:dyDescent="0.25">
      <c r="A139" s="2" t="s">
        <v>125</v>
      </c>
      <c r="C139" s="4">
        <v>1070000000</v>
      </c>
      <c r="D139" s="4">
        <v>962421636.73699999</v>
      </c>
      <c r="E139" s="5">
        <v>0.89945947358598133</v>
      </c>
      <c r="F139" s="5">
        <v>0.12605392523364486</v>
      </c>
      <c r="G139" s="5">
        <v>0.15082497355227995</v>
      </c>
      <c r="H139" s="5">
        <v>2.477104831863508E-2</v>
      </c>
      <c r="I139"/>
    </row>
    <row r="140" spans="1:9" ht="15.75" x14ac:dyDescent="0.25">
      <c r="A140" s="2" t="s">
        <v>26</v>
      </c>
      <c r="B140" s="2" t="s">
        <v>12</v>
      </c>
      <c r="C140" s="4">
        <v>94500000</v>
      </c>
      <c r="D140" s="4">
        <v>40526367.273000002</v>
      </c>
      <c r="E140" s="5">
        <v>0.42885044733333333</v>
      </c>
      <c r="F140" s="5">
        <v>0.24415999999999999</v>
      </c>
      <c r="G140" s="5">
        <v>0.20414624748544755</v>
      </c>
      <c r="H140" s="5">
        <v>-4.0013752514552442E-2</v>
      </c>
      <c r="I140"/>
    </row>
    <row r="141" spans="1:9" ht="15.75" x14ac:dyDescent="0.25">
      <c r="B141" s="2" t="s">
        <v>95</v>
      </c>
      <c r="C141" s="4">
        <v>73500000</v>
      </c>
      <c r="D141" s="4">
        <v>35093559.090999998</v>
      </c>
      <c r="E141" s="5">
        <v>0.47746338899319724</v>
      </c>
      <c r="F141" s="5">
        <v>0.30281000000000002</v>
      </c>
      <c r="G141" s="5">
        <v>0.26422298681520756</v>
      </c>
      <c r="H141" s="5">
        <v>-3.8587013184792462E-2</v>
      </c>
      <c r="I141"/>
    </row>
    <row r="142" spans="1:9" ht="15.75" x14ac:dyDescent="0.25">
      <c r="B142" s="2" t="s">
        <v>97</v>
      </c>
      <c r="C142" s="4">
        <v>63000000</v>
      </c>
      <c r="D142" s="4">
        <v>46617790.450000003</v>
      </c>
      <c r="E142" s="5">
        <v>0.73996492777777778</v>
      </c>
      <c r="F142" s="5">
        <v>0.23268</v>
      </c>
      <c r="G142" s="5">
        <v>0.21774979105643133</v>
      </c>
      <c r="H142" s="5">
        <v>-1.4930208943568668E-2</v>
      </c>
      <c r="I142"/>
    </row>
    <row r="143" spans="1:9" ht="15.75" x14ac:dyDescent="0.25">
      <c r="B143" s="2" t="s">
        <v>99</v>
      </c>
      <c r="C143" s="4">
        <v>73500000</v>
      </c>
      <c r="D143" s="4">
        <v>46496363.637999997</v>
      </c>
      <c r="E143" s="5">
        <v>0.6326035869115646</v>
      </c>
      <c r="F143" s="5">
        <v>0.24501999999999999</v>
      </c>
      <c r="G143" s="5">
        <v>0.2347068504746711</v>
      </c>
      <c r="H143" s="5">
        <v>-1.0313149525328885E-2</v>
      </c>
      <c r="I143"/>
    </row>
    <row r="144" spans="1:9" ht="15.75" x14ac:dyDescent="0.25">
      <c r="B144" s="2" t="s">
        <v>101</v>
      </c>
      <c r="C144" s="4">
        <v>52500000</v>
      </c>
      <c r="D144" s="4">
        <v>40084454.545999996</v>
      </c>
      <c r="E144" s="5">
        <v>0.7635134199238095</v>
      </c>
      <c r="F144" s="5">
        <v>0.16170000000000004</v>
      </c>
      <c r="G144" s="5">
        <v>0.18529587966518019</v>
      </c>
      <c r="H144" s="5">
        <v>2.3595879665180147E-2</v>
      </c>
      <c r="I144"/>
    </row>
    <row r="145" spans="1:9" ht="15.75" x14ac:dyDescent="0.25">
      <c r="B145" s="2" t="s">
        <v>103</v>
      </c>
      <c r="C145" s="4">
        <v>577800000</v>
      </c>
      <c r="D145" s="4">
        <v>489709655.44999999</v>
      </c>
      <c r="E145" s="5">
        <v>0.84754180590169603</v>
      </c>
      <c r="F145" s="5">
        <v>0.10827000000000001</v>
      </c>
      <c r="G145" s="5">
        <v>0.31275630015761008</v>
      </c>
      <c r="H145" s="5">
        <v>0.20448630015761007</v>
      </c>
      <c r="I145"/>
    </row>
    <row r="146" spans="1:9" ht="15.75" x14ac:dyDescent="0.25">
      <c r="B146" s="2" t="s">
        <v>106</v>
      </c>
      <c r="C146" s="4">
        <v>483300000</v>
      </c>
      <c r="D146" s="4">
        <v>728293773.53299999</v>
      </c>
      <c r="E146" s="5">
        <v>1.5069186292840886</v>
      </c>
      <c r="F146" s="5">
        <v>8.4819999999999979E-2</v>
      </c>
      <c r="G146" s="5">
        <v>0.20586948691825704</v>
      </c>
      <c r="H146" s="5">
        <v>0.12104948691825707</v>
      </c>
      <c r="I146"/>
    </row>
    <row r="147" spans="1:9" ht="15.75" x14ac:dyDescent="0.25">
      <c r="B147" s="2" t="s">
        <v>108</v>
      </c>
      <c r="C147" s="4">
        <v>252100000</v>
      </c>
      <c r="D147" s="4">
        <v>239346587.27000001</v>
      </c>
      <c r="E147" s="5">
        <v>0.94941129420864745</v>
      </c>
      <c r="F147" s="5">
        <v>8.1049999999999997E-2</v>
      </c>
      <c r="G147" s="5">
        <v>0.13667340275505235</v>
      </c>
      <c r="H147" s="5">
        <v>5.5623402755052356E-2</v>
      </c>
      <c r="I147"/>
    </row>
    <row r="148" spans="1:9" ht="15.75" x14ac:dyDescent="0.25">
      <c r="B148" s="2" t="s">
        <v>110</v>
      </c>
      <c r="C148" s="4">
        <v>199600000</v>
      </c>
      <c r="D148" s="4">
        <v>129008318.456</v>
      </c>
      <c r="E148" s="5">
        <v>0.64633426080160317</v>
      </c>
      <c r="F148" s="5">
        <v>0.12726000000000001</v>
      </c>
      <c r="G148" s="5">
        <v>-1.0415961784652688</v>
      </c>
      <c r="H148" s="5">
        <v>-1.1688561784652687</v>
      </c>
      <c r="I148"/>
    </row>
    <row r="149" spans="1:9" ht="15.75" x14ac:dyDescent="0.25">
      <c r="A149" s="2" t="s">
        <v>126</v>
      </c>
      <c r="C149" s="4">
        <v>1869800000</v>
      </c>
      <c r="D149" s="4">
        <v>1795176869.707</v>
      </c>
      <c r="E149" s="5">
        <v>0.96009031431543479</v>
      </c>
      <c r="F149" s="5">
        <v>0.12614848005134238</v>
      </c>
      <c r="G149" s="5">
        <v>0.13785178215191166</v>
      </c>
      <c r="H149" s="5">
        <v>1.1703302100569274E-2</v>
      </c>
      <c r="I149"/>
    </row>
    <row r="150" spans="1:9" x14ac:dyDescent="0.2">
      <c r="A150" s="2" t="s">
        <v>27</v>
      </c>
      <c r="B150" s="2" t="s">
        <v>12</v>
      </c>
      <c r="C150" s="4">
        <v>20900000</v>
      </c>
      <c r="D150" s="4">
        <v>13013903.637</v>
      </c>
      <c r="E150" s="5">
        <v>0.62267481516746415</v>
      </c>
      <c r="F150" s="5">
        <v>0.26100000000000001</v>
      </c>
      <c r="G150" s="5">
        <v>0.19987660271316024</v>
      </c>
      <c r="H150" s="5">
        <v>-6.112339728683977E-2</v>
      </c>
    </row>
    <row r="151" spans="1:9" x14ac:dyDescent="0.2">
      <c r="B151" s="2" t="s">
        <v>95</v>
      </c>
      <c r="C151" s="4">
        <v>0</v>
      </c>
      <c r="D151" s="4">
        <v>1432000.0009999999</v>
      </c>
      <c r="E151" s="5">
        <v>0</v>
      </c>
      <c r="F151" s="5">
        <v>0</v>
      </c>
      <c r="G151" s="5">
        <v>0.20407728407536502</v>
      </c>
      <c r="H151" s="5">
        <v>0.20407728407536502</v>
      </c>
    </row>
    <row r="152" spans="1:9" x14ac:dyDescent="0.2">
      <c r="B152" s="2" t="s">
        <v>97</v>
      </c>
      <c r="C152" s="4">
        <v>20900000</v>
      </c>
      <c r="D152" s="4">
        <v>24050174.999000002</v>
      </c>
      <c r="E152" s="5">
        <v>1.1507260765071772</v>
      </c>
      <c r="F152" s="5">
        <v>0.24872</v>
      </c>
      <c r="G152" s="5">
        <v>0.22947707986446986</v>
      </c>
      <c r="H152" s="5">
        <v>-1.9242920135530139E-2</v>
      </c>
    </row>
    <row r="153" spans="1:9" x14ac:dyDescent="0.2">
      <c r="B153" s="2" t="s">
        <v>99</v>
      </c>
      <c r="C153" s="4">
        <v>20900000</v>
      </c>
      <c r="D153" s="4">
        <v>11835818.184</v>
      </c>
      <c r="E153" s="5">
        <v>0.56630709014354064</v>
      </c>
      <c r="F153" s="5">
        <v>0.26738000000000001</v>
      </c>
      <c r="G153" s="5">
        <v>0.19662920871377249</v>
      </c>
      <c r="H153" s="5">
        <v>-7.0750791286227521E-2</v>
      </c>
    </row>
    <row r="154" spans="1:9" x14ac:dyDescent="0.2">
      <c r="B154" s="2" t="s">
        <v>101</v>
      </c>
      <c r="C154" s="4">
        <v>20900000</v>
      </c>
      <c r="D154" s="4">
        <v>13678409.093</v>
      </c>
      <c r="E154" s="5">
        <v>0.65446933459330148</v>
      </c>
      <c r="F154" s="5">
        <v>0.17587</v>
      </c>
      <c r="G154" s="5">
        <v>0.18362358194750625</v>
      </c>
      <c r="H154" s="5">
        <v>7.7535819475062495E-3</v>
      </c>
    </row>
    <row r="155" spans="1:9" x14ac:dyDescent="0.2">
      <c r="B155" s="2" t="s">
        <v>103</v>
      </c>
      <c r="C155" s="4">
        <v>209200000</v>
      </c>
      <c r="D155" s="4">
        <v>148687725.43900001</v>
      </c>
      <c r="E155" s="5">
        <v>0.71074438546367114</v>
      </c>
      <c r="F155" s="5">
        <v>0.10319</v>
      </c>
      <c r="G155" s="5">
        <v>0.28143897611889807</v>
      </c>
      <c r="H155" s="5">
        <v>0.17824897611889806</v>
      </c>
    </row>
    <row r="156" spans="1:9" x14ac:dyDescent="0.2">
      <c r="B156" s="2" t="s">
        <v>106</v>
      </c>
      <c r="C156" s="4">
        <v>209200000</v>
      </c>
      <c r="D156" s="4">
        <v>273476822.64099997</v>
      </c>
      <c r="E156" s="5">
        <v>1.3072505862380497</v>
      </c>
      <c r="F156" s="5">
        <v>8.4849999999999995E-2</v>
      </c>
      <c r="G156" s="5">
        <v>0.18154974780505026</v>
      </c>
      <c r="H156" s="5">
        <v>9.6699747805050265E-2</v>
      </c>
    </row>
    <row r="157" spans="1:9" x14ac:dyDescent="0.2">
      <c r="B157" s="2" t="s">
        <v>108</v>
      </c>
      <c r="C157" s="4">
        <v>62800000</v>
      </c>
      <c r="D157" s="4">
        <v>88395876.373999998</v>
      </c>
      <c r="E157" s="5">
        <v>1.4075776492675158</v>
      </c>
      <c r="F157" s="5">
        <v>0.11643000000000001</v>
      </c>
      <c r="G157" s="5">
        <v>0.15310761201956699</v>
      </c>
      <c r="H157" s="5">
        <v>3.6677612019566985E-2</v>
      </c>
    </row>
    <row r="158" spans="1:9" x14ac:dyDescent="0.2">
      <c r="B158" s="2" t="s">
        <v>110</v>
      </c>
      <c r="C158" s="4">
        <v>115100000</v>
      </c>
      <c r="D158" s="4">
        <v>81953988.272</v>
      </c>
      <c r="E158" s="5">
        <v>0.71202422477845351</v>
      </c>
      <c r="F158" s="5">
        <v>0.13603999999999999</v>
      </c>
      <c r="G158" s="5">
        <v>-3.7020743516842126E-3</v>
      </c>
      <c r="H158" s="5">
        <v>-0.1397420743516842</v>
      </c>
    </row>
    <row r="159" spans="1:9" x14ac:dyDescent="0.2">
      <c r="A159" s="2" t="s">
        <v>127</v>
      </c>
      <c r="C159" s="4">
        <v>679900000</v>
      </c>
      <c r="D159" s="4">
        <v>656524718.63999987</v>
      </c>
      <c r="E159" s="5">
        <v>0.96561953028386505</v>
      </c>
      <c r="F159" s="5">
        <v>0.12093697455508164</v>
      </c>
      <c r="G159" s="5">
        <v>0.1797010399005135</v>
      </c>
      <c r="H159" s="5">
        <v>5.8764065345431868E-2</v>
      </c>
    </row>
    <row r="160" spans="1:9" x14ac:dyDescent="0.2">
      <c r="A160" s="2" t="s">
        <v>28</v>
      </c>
      <c r="B160" s="2" t="s">
        <v>12</v>
      </c>
      <c r="C160" s="4">
        <v>50000000</v>
      </c>
      <c r="D160" s="4">
        <v>23610285.453000002</v>
      </c>
      <c r="E160" s="5">
        <v>0.47220570906000003</v>
      </c>
      <c r="F160" s="5">
        <v>0.25795000000000001</v>
      </c>
      <c r="G160" s="5">
        <v>0.23960521376420646</v>
      </c>
      <c r="H160" s="5">
        <v>-1.8344786235793553E-2</v>
      </c>
    </row>
    <row r="161" spans="1:8" x14ac:dyDescent="0.2">
      <c r="B161" s="2" t="s">
        <v>95</v>
      </c>
      <c r="C161" s="4">
        <v>60000000</v>
      </c>
      <c r="D161" s="4">
        <v>20744740.903999999</v>
      </c>
      <c r="E161" s="5">
        <v>0.34574568173333331</v>
      </c>
      <c r="F161" s="5">
        <v>0.33423000000000003</v>
      </c>
      <c r="G161" s="5">
        <v>0.32167193819775852</v>
      </c>
      <c r="H161" s="5">
        <v>-1.2558061802241505E-2</v>
      </c>
    </row>
    <row r="162" spans="1:8" x14ac:dyDescent="0.2">
      <c r="B162" s="2" t="s">
        <v>97</v>
      </c>
      <c r="C162" s="4">
        <v>60000000</v>
      </c>
      <c r="D162" s="4">
        <v>43202976.358999997</v>
      </c>
      <c r="E162" s="5">
        <v>0.72004960598333334</v>
      </c>
      <c r="F162" s="5">
        <v>0.24582000000000001</v>
      </c>
      <c r="G162" s="5">
        <v>0.27053955685544206</v>
      </c>
      <c r="H162" s="5">
        <v>2.4719556855442054E-2</v>
      </c>
    </row>
    <row r="163" spans="1:8" x14ac:dyDescent="0.2">
      <c r="B163" s="2" t="s">
        <v>99</v>
      </c>
      <c r="C163" s="4">
        <v>60000000</v>
      </c>
      <c r="D163" s="4">
        <v>35621127.277999997</v>
      </c>
      <c r="E163" s="5">
        <v>0.59368545463333333</v>
      </c>
      <c r="F163" s="5">
        <v>0.26789000000000002</v>
      </c>
      <c r="G163" s="5">
        <v>0.26474113198052285</v>
      </c>
      <c r="H163" s="5">
        <v>-3.148868019477169E-3</v>
      </c>
    </row>
    <row r="164" spans="1:8" x14ac:dyDescent="0.2">
      <c r="B164" s="2" t="s">
        <v>101</v>
      </c>
      <c r="C164" s="4">
        <v>100000000</v>
      </c>
      <c r="D164" s="4">
        <v>40289386.358999997</v>
      </c>
      <c r="E164" s="5">
        <v>0.40289386358999996</v>
      </c>
      <c r="F164" s="5">
        <v>0.17082999999999995</v>
      </c>
      <c r="G164" s="5">
        <v>0.2228216165668804</v>
      </c>
      <c r="H164" s="5">
        <v>5.199161656688045E-2</v>
      </c>
    </row>
    <row r="165" spans="1:8" x14ac:dyDescent="0.2">
      <c r="B165" s="2" t="s">
        <v>103</v>
      </c>
      <c r="C165" s="4">
        <v>670000000</v>
      </c>
      <c r="D165" s="4">
        <v>546156596.36000001</v>
      </c>
      <c r="E165" s="5">
        <v>0.81515909904477613</v>
      </c>
      <c r="F165" s="5">
        <v>0.11882</v>
      </c>
      <c r="G165" s="5">
        <v>0.13867584801644819</v>
      </c>
      <c r="H165" s="5">
        <v>1.9855848016448199E-2</v>
      </c>
    </row>
    <row r="166" spans="1:8" x14ac:dyDescent="0.2">
      <c r="B166" s="2" t="s">
        <v>106</v>
      </c>
      <c r="C166" s="4">
        <v>550000000</v>
      </c>
      <c r="D166" s="4">
        <v>736182765.90999997</v>
      </c>
      <c r="E166" s="5">
        <v>1.3385141198363635</v>
      </c>
      <c r="F166" s="5">
        <v>8.8829999999999992E-2</v>
      </c>
      <c r="G166" s="5">
        <v>0.12578515365750992</v>
      </c>
      <c r="H166" s="5">
        <v>3.6955153657509926E-2</v>
      </c>
    </row>
    <row r="167" spans="1:8" x14ac:dyDescent="0.2">
      <c r="B167" s="2" t="s">
        <v>108</v>
      </c>
      <c r="C167" s="4">
        <v>290000000</v>
      </c>
      <c r="D167" s="4">
        <v>246365445.454</v>
      </c>
      <c r="E167" s="5">
        <v>0.84953601880689655</v>
      </c>
      <c r="F167" s="5">
        <v>6.5659999999999996E-2</v>
      </c>
      <c r="G167" s="5">
        <v>0.12280257074301809</v>
      </c>
      <c r="H167" s="5">
        <v>5.7142570743018095E-2</v>
      </c>
    </row>
    <row r="168" spans="1:8" x14ac:dyDescent="0.2">
      <c r="B168" s="2" t="s">
        <v>110</v>
      </c>
      <c r="C168" s="4">
        <v>240000000</v>
      </c>
      <c r="D168" s="4">
        <v>179756588.00099999</v>
      </c>
      <c r="E168" s="5">
        <v>0.74898578333749999</v>
      </c>
      <c r="F168" s="5">
        <v>0.13444999999999999</v>
      </c>
      <c r="G168" s="5">
        <v>-0.42495590658727378</v>
      </c>
      <c r="H168" s="5">
        <v>-0.55940590658727374</v>
      </c>
    </row>
    <row r="169" spans="1:8" x14ac:dyDescent="0.2">
      <c r="A169" s="2" t="s">
        <v>128</v>
      </c>
      <c r="C169" s="4">
        <v>2080000000</v>
      </c>
      <c r="D169" s="4">
        <v>1871929912.0780001</v>
      </c>
      <c r="E169" s="5">
        <v>0.89996630388365384</v>
      </c>
      <c r="F169" s="5">
        <v>0.12530394230769232</v>
      </c>
      <c r="G169" s="5">
        <v>8.7947344067623459E-2</v>
      </c>
      <c r="H169" s="5">
        <v>-3.7356598240068858E-2</v>
      </c>
    </row>
    <row r="170" spans="1:8" x14ac:dyDescent="0.2">
      <c r="A170" s="2" t="s">
        <v>29</v>
      </c>
      <c r="B170" s="2" t="s">
        <v>12</v>
      </c>
      <c r="C170" s="4">
        <v>30000000</v>
      </c>
      <c r="D170" s="4">
        <v>19373481.815000001</v>
      </c>
      <c r="E170" s="5">
        <v>0.64578272716666674</v>
      </c>
      <c r="F170" s="5">
        <v>0.26128000000000001</v>
      </c>
      <c r="G170" s="5">
        <v>0.27213283628335755</v>
      </c>
      <c r="H170" s="5">
        <v>1.0852836283357536E-2</v>
      </c>
    </row>
    <row r="171" spans="1:8" x14ac:dyDescent="0.2">
      <c r="B171" s="2" t="s">
        <v>95</v>
      </c>
      <c r="C171" s="4">
        <v>0</v>
      </c>
      <c r="D171" s="4">
        <v>2190636.3640000001</v>
      </c>
      <c r="E171" s="5">
        <v>0</v>
      </c>
      <c r="F171" s="5">
        <v>0</v>
      </c>
      <c r="G171" s="5">
        <v>0.16020587887949439</v>
      </c>
      <c r="H171" s="5">
        <v>0.16020587887949439</v>
      </c>
    </row>
    <row r="172" spans="1:8" x14ac:dyDescent="0.2">
      <c r="B172" s="2" t="s">
        <v>97</v>
      </c>
      <c r="C172" s="4">
        <v>30000000</v>
      </c>
      <c r="D172" s="4">
        <v>29288904.544</v>
      </c>
      <c r="E172" s="5">
        <v>0.97629681813333336</v>
      </c>
      <c r="F172" s="5">
        <v>0.24898999999999999</v>
      </c>
      <c r="G172" s="5">
        <v>0.22599637668442529</v>
      </c>
      <c r="H172" s="5">
        <v>-2.2993623315574696E-2</v>
      </c>
    </row>
    <row r="173" spans="1:8" x14ac:dyDescent="0.2">
      <c r="B173" s="2" t="s">
        <v>99</v>
      </c>
      <c r="C173" s="4">
        <v>30000000</v>
      </c>
      <c r="D173" s="4">
        <v>17689590.907000002</v>
      </c>
      <c r="E173" s="5">
        <v>0.58965303023333338</v>
      </c>
      <c r="F173" s="5">
        <v>0.26219999999999999</v>
      </c>
      <c r="G173" s="5">
        <v>0.23703416201336575</v>
      </c>
      <c r="H173" s="5">
        <v>-2.5165837986634243E-2</v>
      </c>
    </row>
    <row r="174" spans="1:8" x14ac:dyDescent="0.2">
      <c r="B174" s="2" t="s">
        <v>101</v>
      </c>
      <c r="C174" s="4">
        <v>30000000</v>
      </c>
      <c r="D174" s="4">
        <v>26471590.912999999</v>
      </c>
      <c r="E174" s="5">
        <v>0.88238636376666657</v>
      </c>
      <c r="F174" s="5">
        <v>0.17303999999999997</v>
      </c>
      <c r="G174" s="5">
        <v>0.14363446177059017</v>
      </c>
      <c r="H174" s="5">
        <v>-2.9405538229409806E-2</v>
      </c>
    </row>
    <row r="175" spans="1:8" x14ac:dyDescent="0.2">
      <c r="B175" s="2" t="s">
        <v>103</v>
      </c>
      <c r="C175" s="4">
        <v>140000000</v>
      </c>
      <c r="D175" s="4">
        <v>146684983.64399999</v>
      </c>
      <c r="E175" s="5">
        <v>1.0477498831714285</v>
      </c>
      <c r="F175" s="5">
        <v>0.11296</v>
      </c>
      <c r="G175" s="5">
        <v>0.18102951136734288</v>
      </c>
      <c r="H175" s="5">
        <v>6.8069511367342878E-2</v>
      </c>
    </row>
    <row r="176" spans="1:8" x14ac:dyDescent="0.2">
      <c r="B176" s="2" t="s">
        <v>106</v>
      </c>
      <c r="C176" s="4">
        <v>260000000</v>
      </c>
      <c r="D176" s="4">
        <v>202975072.90900001</v>
      </c>
      <c r="E176" s="5">
        <v>0.78067335734230769</v>
      </c>
      <c r="F176" s="5">
        <v>7.0400000000000004E-2</v>
      </c>
      <c r="G176" s="5">
        <v>0.21201895445700233</v>
      </c>
      <c r="H176" s="5">
        <v>0.14161895445700234</v>
      </c>
    </row>
    <row r="177" spans="1:8" x14ac:dyDescent="0.2">
      <c r="B177" s="2" t="s">
        <v>108</v>
      </c>
      <c r="C177" s="4">
        <v>80000000</v>
      </c>
      <c r="D177" s="4">
        <v>94596451.818000004</v>
      </c>
      <c r="E177" s="5">
        <v>1.1824556477250001</v>
      </c>
      <c r="F177" s="5">
        <v>0.11622</v>
      </c>
      <c r="G177" s="5">
        <v>0.13440272318523422</v>
      </c>
      <c r="H177" s="5">
        <v>1.8182723185234215E-2</v>
      </c>
    </row>
    <row r="178" spans="1:8" x14ac:dyDescent="0.2">
      <c r="B178" s="2" t="s">
        <v>110</v>
      </c>
      <c r="C178" s="4">
        <v>90000000</v>
      </c>
      <c r="D178" s="4">
        <v>65307608.178000003</v>
      </c>
      <c r="E178" s="5">
        <v>0.7256400908666667</v>
      </c>
      <c r="F178" s="5">
        <v>0.13618</v>
      </c>
      <c r="G178" s="5">
        <v>4.3955269348954898E-2</v>
      </c>
      <c r="H178" s="5">
        <v>-9.2224730651045098E-2</v>
      </c>
    </row>
    <row r="179" spans="1:8" x14ac:dyDescent="0.2">
      <c r="A179" s="2" t="s">
        <v>129</v>
      </c>
      <c r="C179" s="4">
        <v>690000000</v>
      </c>
      <c r="D179" s="4">
        <v>604578321.09200001</v>
      </c>
      <c r="E179" s="5">
        <v>0.8762004653507246</v>
      </c>
      <c r="F179" s="5">
        <v>0.12179347826086956</v>
      </c>
      <c r="G179" s="5">
        <v>0.17435470966210737</v>
      </c>
      <c r="H179" s="5">
        <v>5.2561231401237807E-2</v>
      </c>
    </row>
    <row r="180" spans="1:8" x14ac:dyDescent="0.2">
      <c r="A180" s="2" t="s">
        <v>30</v>
      </c>
      <c r="B180" s="2" t="s">
        <v>12</v>
      </c>
      <c r="C180" s="4">
        <v>40000000</v>
      </c>
      <c r="D180" s="4">
        <v>24878428.179000001</v>
      </c>
      <c r="E180" s="5">
        <v>0.62196070447500007</v>
      </c>
      <c r="F180" s="5">
        <v>0.28387000000000001</v>
      </c>
      <c r="G180" s="5">
        <v>0.34192612723742921</v>
      </c>
      <c r="H180" s="5">
        <v>5.80561272374292E-2</v>
      </c>
    </row>
    <row r="181" spans="1:8" x14ac:dyDescent="0.2">
      <c r="B181" s="2" t="s">
        <v>95</v>
      </c>
      <c r="C181" s="4">
        <v>40000000</v>
      </c>
      <c r="D181" s="4">
        <v>28398168.184</v>
      </c>
      <c r="E181" s="5">
        <v>0.70995420460000003</v>
      </c>
      <c r="F181" s="5">
        <v>0.18373999999999999</v>
      </c>
      <c r="G181" s="5">
        <v>0.2998661589305559</v>
      </c>
      <c r="H181" s="5">
        <v>0.11612615893055592</v>
      </c>
    </row>
    <row r="182" spans="1:8" x14ac:dyDescent="0.2">
      <c r="B182" s="2" t="s">
        <v>97</v>
      </c>
      <c r="C182" s="4">
        <v>40000000</v>
      </c>
      <c r="D182" s="4">
        <v>31107470.908</v>
      </c>
      <c r="E182" s="5">
        <v>0.77768677269999997</v>
      </c>
      <c r="F182" s="5">
        <v>0.27177000000000001</v>
      </c>
      <c r="G182" s="5">
        <v>0.29534853782141485</v>
      </c>
      <c r="H182" s="5">
        <v>2.3578537821414836E-2</v>
      </c>
    </row>
    <row r="183" spans="1:8" x14ac:dyDescent="0.2">
      <c r="B183" s="2" t="s">
        <v>99</v>
      </c>
      <c r="C183" s="4">
        <v>30000000</v>
      </c>
      <c r="D183" s="4">
        <v>29358209.088</v>
      </c>
      <c r="E183" s="5">
        <v>0.97860696959999993</v>
      </c>
      <c r="F183" s="5">
        <v>0.28716999999999998</v>
      </c>
      <c r="G183" s="5">
        <v>0.28938437976697334</v>
      </c>
      <c r="H183" s="5">
        <v>2.2143797669733623E-3</v>
      </c>
    </row>
    <row r="184" spans="1:8" x14ac:dyDescent="0.2">
      <c r="B184" s="2" t="s">
        <v>101</v>
      </c>
      <c r="C184" s="4">
        <v>40000000</v>
      </c>
      <c r="D184" s="4">
        <v>36424454.545999996</v>
      </c>
      <c r="E184" s="5">
        <v>0.91061136364999995</v>
      </c>
      <c r="F184" s="5">
        <v>0.188</v>
      </c>
      <c r="G184" s="5">
        <v>0.22935006330568103</v>
      </c>
      <c r="H184" s="5">
        <v>4.1350063305681029E-2</v>
      </c>
    </row>
    <row r="185" spans="1:8" x14ac:dyDescent="0.2">
      <c r="B185" s="2" t="s">
        <v>103</v>
      </c>
      <c r="C185" s="4">
        <v>340000000</v>
      </c>
      <c r="D185" s="4">
        <v>360336925.44199997</v>
      </c>
      <c r="E185" s="5">
        <v>1.0598144865941175</v>
      </c>
      <c r="F185" s="5">
        <v>0.14291000000000001</v>
      </c>
      <c r="G185" s="5">
        <v>0.19052396938722949</v>
      </c>
      <c r="H185" s="5">
        <v>4.7613969387229477E-2</v>
      </c>
    </row>
    <row r="186" spans="1:8" x14ac:dyDescent="0.2">
      <c r="B186" s="2" t="s">
        <v>106</v>
      </c>
      <c r="C186" s="4">
        <v>330000000</v>
      </c>
      <c r="D186" s="4">
        <v>357244926.361</v>
      </c>
      <c r="E186" s="5">
        <v>1.0825603829121213</v>
      </c>
      <c r="F186" s="5">
        <v>8.448E-2</v>
      </c>
      <c r="G186" s="5">
        <v>0.1601634078441215</v>
      </c>
      <c r="H186" s="5">
        <v>7.5683407844121503E-2</v>
      </c>
    </row>
    <row r="187" spans="1:8" x14ac:dyDescent="0.2">
      <c r="B187" s="2" t="s">
        <v>108</v>
      </c>
      <c r="C187" s="4">
        <v>160000000</v>
      </c>
      <c r="D187" s="4">
        <v>170046644.54300001</v>
      </c>
      <c r="E187" s="5">
        <v>1.0627915283937501</v>
      </c>
      <c r="F187" s="5">
        <v>9.0569999999999998E-2</v>
      </c>
      <c r="G187" s="5">
        <v>0.13918754631476973</v>
      </c>
      <c r="H187" s="5">
        <v>4.8617546314769736E-2</v>
      </c>
    </row>
    <row r="188" spans="1:8" x14ac:dyDescent="0.2">
      <c r="B188" s="2" t="s">
        <v>110</v>
      </c>
      <c r="C188" s="4">
        <v>150000000</v>
      </c>
      <c r="D188" s="4">
        <v>133006634.36300001</v>
      </c>
      <c r="E188" s="5">
        <v>0.88671089575333339</v>
      </c>
      <c r="F188" s="5">
        <v>0.14796000000000001</v>
      </c>
      <c r="G188" s="5">
        <v>-1.0214472296638575</v>
      </c>
      <c r="H188" s="5">
        <v>-1.1694072296638576</v>
      </c>
    </row>
    <row r="189" spans="1:8" x14ac:dyDescent="0.2">
      <c r="A189" s="2" t="s">
        <v>130</v>
      </c>
      <c r="C189" s="4">
        <v>1170000000</v>
      </c>
      <c r="D189" s="4">
        <v>1170801861.6139998</v>
      </c>
      <c r="E189" s="5">
        <v>1.0006853518068375</v>
      </c>
      <c r="F189" s="5">
        <v>0.1357805982905983</v>
      </c>
      <c r="G189" s="5">
        <v>4.8461694001564727E-2</v>
      </c>
      <c r="H189" s="5">
        <v>-8.7318904289033578E-2</v>
      </c>
    </row>
    <row r="190" spans="1:8" x14ac:dyDescent="0.2">
      <c r="A190" s="2" t="s">
        <v>31</v>
      </c>
      <c r="B190" s="2" t="s">
        <v>12</v>
      </c>
      <c r="C190" s="4">
        <v>10000000</v>
      </c>
      <c r="D190" s="4">
        <v>6655007.2769999998</v>
      </c>
      <c r="E190" s="5">
        <v>0.66550072770000002</v>
      </c>
      <c r="F190" s="5">
        <v>0.28316999999999998</v>
      </c>
      <c r="G190" s="5">
        <v>0.23780808812479981</v>
      </c>
      <c r="H190" s="5">
        <v>-4.5361911875200167E-2</v>
      </c>
    </row>
    <row r="191" spans="1:8" x14ac:dyDescent="0.2">
      <c r="B191" s="2" t="s">
        <v>95</v>
      </c>
      <c r="C191" s="4">
        <v>0</v>
      </c>
      <c r="D191" s="4">
        <v>4794909.091</v>
      </c>
      <c r="E191" s="5">
        <v>0</v>
      </c>
      <c r="F191" s="5">
        <v>0</v>
      </c>
      <c r="G191" s="5">
        <v>0.1834311671624558</v>
      </c>
      <c r="H191" s="5">
        <v>0.1834311671624558</v>
      </c>
    </row>
    <row r="192" spans="1:8" x14ac:dyDescent="0.2">
      <c r="B192" s="2" t="s">
        <v>97</v>
      </c>
      <c r="C192" s="4">
        <v>30000000</v>
      </c>
      <c r="D192" s="4">
        <v>22361751.817000002</v>
      </c>
      <c r="E192" s="5">
        <v>0.74539172723333336</v>
      </c>
      <c r="F192" s="5">
        <v>0.27955000000000002</v>
      </c>
      <c r="G192" s="5">
        <v>0.25700771853799342</v>
      </c>
      <c r="H192" s="5">
        <v>-2.2542281462006597E-2</v>
      </c>
    </row>
    <row r="193" spans="1:8" x14ac:dyDescent="0.2">
      <c r="B193" s="2" t="s">
        <v>99</v>
      </c>
      <c r="C193" s="4">
        <v>30000000</v>
      </c>
      <c r="D193" s="4">
        <v>15318727.271</v>
      </c>
      <c r="E193" s="5">
        <v>0.5106242423666667</v>
      </c>
      <c r="F193" s="5">
        <v>0.31158999999999998</v>
      </c>
      <c r="G193" s="5">
        <v>0.24751380737601489</v>
      </c>
      <c r="H193" s="5">
        <v>-6.407619262398509E-2</v>
      </c>
    </row>
    <row r="194" spans="1:8" x14ac:dyDescent="0.2">
      <c r="B194" s="2" t="s">
        <v>101</v>
      </c>
      <c r="C194" s="4">
        <v>30000000</v>
      </c>
      <c r="D194" s="4">
        <v>16782181.818</v>
      </c>
      <c r="E194" s="5">
        <v>0.55940606059999998</v>
      </c>
      <c r="F194" s="5">
        <v>0.18754000000000001</v>
      </c>
      <c r="G194" s="5">
        <v>0.19783261699852475</v>
      </c>
      <c r="H194" s="5">
        <v>1.029261699852474E-2</v>
      </c>
    </row>
    <row r="195" spans="1:8" x14ac:dyDescent="0.2">
      <c r="B195" s="2" t="s">
        <v>103</v>
      </c>
      <c r="C195" s="4">
        <v>310000000</v>
      </c>
      <c r="D195" s="4">
        <v>268215662.71700001</v>
      </c>
      <c r="E195" s="5">
        <v>0.86521181521612911</v>
      </c>
      <c r="F195" s="5">
        <v>0.11781999999999999</v>
      </c>
      <c r="G195" s="5">
        <v>0.13720894881455947</v>
      </c>
      <c r="H195" s="5">
        <v>1.9388948814559478E-2</v>
      </c>
    </row>
    <row r="196" spans="1:8" x14ac:dyDescent="0.2">
      <c r="B196" s="2" t="s">
        <v>106</v>
      </c>
      <c r="C196" s="4">
        <v>230000000</v>
      </c>
      <c r="D196" s="4">
        <v>422815642.273</v>
      </c>
      <c r="E196" s="5">
        <v>1.8383288794478261</v>
      </c>
      <c r="F196" s="5">
        <v>0.12767000000000001</v>
      </c>
      <c r="G196" s="5">
        <v>0.11801239938701846</v>
      </c>
      <c r="H196" s="5">
        <v>-9.6576006129815428E-3</v>
      </c>
    </row>
    <row r="197" spans="1:8" x14ac:dyDescent="0.2">
      <c r="B197" s="2" t="s">
        <v>108</v>
      </c>
      <c r="C197" s="4">
        <v>150000000</v>
      </c>
      <c r="D197" s="4">
        <v>134219282.72</v>
      </c>
      <c r="E197" s="5">
        <v>0.89479521813333329</v>
      </c>
      <c r="F197" s="5">
        <v>7.0980000000000001E-2</v>
      </c>
      <c r="G197" s="5">
        <v>0.13454727967570232</v>
      </c>
      <c r="H197" s="5">
        <v>6.3567279675702318E-2</v>
      </c>
    </row>
    <row r="198" spans="1:8" x14ac:dyDescent="0.2">
      <c r="B198" s="2" t="s">
        <v>110</v>
      </c>
      <c r="C198" s="4">
        <v>100000000</v>
      </c>
      <c r="D198" s="4">
        <v>84637443.542999998</v>
      </c>
      <c r="E198" s="5">
        <v>0.84637443543000002</v>
      </c>
      <c r="F198" s="5">
        <v>0.14759</v>
      </c>
      <c r="G198" s="5">
        <v>0.16627302307223232</v>
      </c>
      <c r="H198" s="5">
        <v>1.8683023072232324E-2</v>
      </c>
    </row>
    <row r="199" spans="1:8" x14ac:dyDescent="0.2">
      <c r="A199" s="2" t="s">
        <v>131</v>
      </c>
      <c r="C199" s="4">
        <v>890000000</v>
      </c>
      <c r="D199" s="4">
        <v>975800608.52699995</v>
      </c>
      <c r="E199" s="5">
        <v>1.0964051781202246</v>
      </c>
      <c r="F199" s="5">
        <v>0.13200719101123595</v>
      </c>
      <c r="G199" s="5">
        <v>0.13747869388963194</v>
      </c>
      <c r="H199" s="5">
        <v>5.471502878395984E-3</v>
      </c>
    </row>
    <row r="200" spans="1:8" x14ac:dyDescent="0.2">
      <c r="A200" s="2" t="s">
        <v>32</v>
      </c>
      <c r="B200" s="2" t="s">
        <v>12</v>
      </c>
      <c r="C200" s="4">
        <v>80000000</v>
      </c>
      <c r="D200" s="4">
        <v>37527639.993000001</v>
      </c>
      <c r="E200" s="5">
        <v>0.46909549991249999</v>
      </c>
      <c r="F200" s="5">
        <v>0.23985000000000001</v>
      </c>
      <c r="G200" s="5">
        <v>0.25707044980178589</v>
      </c>
      <c r="H200" s="5">
        <v>1.7220449801785886E-2</v>
      </c>
    </row>
    <row r="201" spans="1:8" x14ac:dyDescent="0.2">
      <c r="B201" s="2" t="s">
        <v>95</v>
      </c>
      <c r="C201" s="4">
        <v>70000000</v>
      </c>
      <c r="D201" s="4">
        <v>37832072.729000002</v>
      </c>
      <c r="E201" s="5">
        <v>0.54045818184285721</v>
      </c>
      <c r="F201" s="5">
        <v>0.26574999999999999</v>
      </c>
      <c r="G201" s="5">
        <v>0.21732114145302134</v>
      </c>
      <c r="H201" s="5">
        <v>-4.8428858546978648E-2</v>
      </c>
    </row>
    <row r="202" spans="1:8" x14ac:dyDescent="0.2">
      <c r="B202" s="2" t="s">
        <v>97</v>
      </c>
      <c r="C202" s="4">
        <v>80000000</v>
      </c>
      <c r="D202" s="4">
        <v>53145772.726000004</v>
      </c>
      <c r="E202" s="5">
        <v>0.66432215907500003</v>
      </c>
      <c r="F202" s="5">
        <v>0.22857</v>
      </c>
      <c r="G202" s="5">
        <v>0.25500688334840638</v>
      </c>
      <c r="H202" s="5">
        <v>2.6436883348406381E-2</v>
      </c>
    </row>
    <row r="203" spans="1:8" x14ac:dyDescent="0.2">
      <c r="B203" s="2" t="s">
        <v>99</v>
      </c>
      <c r="C203" s="4">
        <v>80000000</v>
      </c>
      <c r="D203" s="4">
        <v>54221527.284999996</v>
      </c>
      <c r="E203" s="5">
        <v>0.67776909106249994</v>
      </c>
      <c r="F203" s="5">
        <v>0.24068999999999999</v>
      </c>
      <c r="G203" s="5">
        <v>0.25782454930714155</v>
      </c>
      <c r="H203" s="5">
        <v>1.7134549307141561E-2</v>
      </c>
    </row>
    <row r="204" spans="1:8" x14ac:dyDescent="0.2">
      <c r="B204" s="2" t="s">
        <v>101</v>
      </c>
      <c r="C204" s="4">
        <v>70000000</v>
      </c>
      <c r="D204" s="4">
        <v>58283090.898999996</v>
      </c>
      <c r="E204" s="5">
        <v>0.83261558427142857</v>
      </c>
      <c r="F204" s="5">
        <v>0.15884999999999999</v>
      </c>
      <c r="G204" s="5">
        <v>0.21422023911937418</v>
      </c>
      <c r="H204" s="5">
        <v>5.5370239119374193E-2</v>
      </c>
    </row>
    <row r="205" spans="1:8" x14ac:dyDescent="0.2">
      <c r="B205" s="2" t="s">
        <v>103</v>
      </c>
      <c r="C205" s="4">
        <v>520000000</v>
      </c>
      <c r="D205" s="4">
        <v>518391740.91600001</v>
      </c>
      <c r="E205" s="5">
        <v>0.99690719406923078</v>
      </c>
      <c r="F205" s="5">
        <v>0.11334</v>
      </c>
      <c r="G205" s="5">
        <v>0.1820524394529125</v>
      </c>
      <c r="H205" s="5">
        <v>6.8712439452912499E-2</v>
      </c>
    </row>
    <row r="206" spans="1:8" x14ac:dyDescent="0.2">
      <c r="B206" s="2" t="s">
        <v>106</v>
      </c>
      <c r="C206" s="4">
        <v>780000000</v>
      </c>
      <c r="D206" s="4">
        <v>657670717.63800001</v>
      </c>
      <c r="E206" s="5">
        <v>0.84316758671538461</v>
      </c>
      <c r="F206" s="5">
        <v>6.4630000000000007E-2</v>
      </c>
      <c r="G206" s="5">
        <v>0.13197253589109018</v>
      </c>
      <c r="H206" s="5">
        <v>6.7342535891090169E-2</v>
      </c>
    </row>
    <row r="207" spans="1:8" x14ac:dyDescent="0.2">
      <c r="B207" s="2" t="s">
        <v>108</v>
      </c>
      <c r="C207" s="4">
        <v>280000000</v>
      </c>
      <c r="D207" s="4">
        <v>245861531.81600001</v>
      </c>
      <c r="E207" s="5">
        <v>0.87807689934285715</v>
      </c>
      <c r="F207" s="5">
        <v>8.9499999999999996E-2</v>
      </c>
      <c r="G207" s="5">
        <v>0.13759675003293237</v>
      </c>
      <c r="H207" s="5">
        <v>4.8096750032932373E-2</v>
      </c>
    </row>
    <row r="208" spans="1:8" x14ac:dyDescent="0.2">
      <c r="B208" s="2" t="s">
        <v>110</v>
      </c>
      <c r="C208" s="4">
        <v>360000000</v>
      </c>
      <c r="D208" s="4">
        <v>280562862.72600001</v>
      </c>
      <c r="E208" s="5">
        <v>0.77934128535000002</v>
      </c>
      <c r="F208" s="5">
        <v>0.12501000000000001</v>
      </c>
      <c r="G208" s="5">
        <v>-7.2557541316082039E-2</v>
      </c>
      <c r="H208" s="5">
        <v>-0.19756754131608206</v>
      </c>
    </row>
    <row r="209" spans="1:8" x14ac:dyDescent="0.2">
      <c r="A209" s="2" t="s">
        <v>132</v>
      </c>
      <c r="C209" s="4">
        <v>2320000000</v>
      </c>
      <c r="D209" s="4">
        <v>1943496956.7279999</v>
      </c>
      <c r="E209" s="5">
        <v>0.8377142054862069</v>
      </c>
      <c r="F209" s="5">
        <v>0.11459594827586207</v>
      </c>
      <c r="G209" s="5">
        <v>0.129935013102952</v>
      </c>
      <c r="H209" s="5">
        <v>1.5339064827089924E-2</v>
      </c>
    </row>
    <row r="210" spans="1:8" x14ac:dyDescent="0.2">
      <c r="A210" s="2" t="s">
        <v>33</v>
      </c>
      <c r="B210" s="2" t="s">
        <v>12</v>
      </c>
      <c r="C210" s="4">
        <v>90000000</v>
      </c>
      <c r="D210" s="4">
        <v>58832809.987999998</v>
      </c>
      <c r="E210" s="5">
        <v>0.65369788875555557</v>
      </c>
      <c r="F210" s="5">
        <v>0.26712000000000002</v>
      </c>
      <c r="G210" s="5">
        <v>0.24901044129947433</v>
      </c>
      <c r="H210" s="5">
        <v>-1.8109558700525691E-2</v>
      </c>
    </row>
    <row r="211" spans="1:8" x14ac:dyDescent="0.2">
      <c r="B211" s="2" t="s">
        <v>95</v>
      </c>
      <c r="C211" s="4">
        <v>20000000</v>
      </c>
      <c r="D211" s="4">
        <v>11569918.182</v>
      </c>
      <c r="E211" s="5">
        <v>0.57849590910000004</v>
      </c>
      <c r="F211" s="5">
        <v>0.18373999999999999</v>
      </c>
      <c r="G211" s="5">
        <v>0.23287031935901376</v>
      </c>
      <c r="H211" s="5">
        <v>4.9130319359013769E-2</v>
      </c>
    </row>
    <row r="212" spans="1:8" x14ac:dyDescent="0.2">
      <c r="B212" s="2" t="s">
        <v>97</v>
      </c>
      <c r="C212" s="4">
        <v>70000000</v>
      </c>
      <c r="D212" s="4">
        <v>56393185.452</v>
      </c>
      <c r="E212" s="5">
        <v>0.80561693502857146</v>
      </c>
      <c r="F212" s="5">
        <v>0.26268000000000002</v>
      </c>
      <c r="G212" s="5">
        <v>0.26256430335191983</v>
      </c>
      <c r="H212" s="5">
        <v>-1.1569664808019908E-4</v>
      </c>
    </row>
    <row r="213" spans="1:8" x14ac:dyDescent="0.2">
      <c r="B213" s="2" t="s">
        <v>99</v>
      </c>
      <c r="C213" s="4">
        <v>90000000</v>
      </c>
      <c r="D213" s="4">
        <v>58161931.814000003</v>
      </c>
      <c r="E213" s="5">
        <v>0.64624368682222222</v>
      </c>
      <c r="F213" s="5">
        <v>0.27965000000000001</v>
      </c>
      <c r="G213" s="5">
        <v>0.24542722411025586</v>
      </c>
      <c r="H213" s="5">
        <v>-3.422277588974415E-2</v>
      </c>
    </row>
    <row r="214" spans="1:8" x14ac:dyDescent="0.2">
      <c r="B214" s="2" t="s">
        <v>101</v>
      </c>
      <c r="C214" s="4">
        <v>80000000</v>
      </c>
      <c r="D214" s="4">
        <v>43702818.189000003</v>
      </c>
      <c r="E214" s="5">
        <v>0.54628522736250007</v>
      </c>
      <c r="F214" s="5">
        <v>0.17691000000000001</v>
      </c>
      <c r="G214" s="5">
        <v>0.22319352236774351</v>
      </c>
      <c r="H214" s="5">
        <v>4.6283522367743496E-2</v>
      </c>
    </row>
    <row r="215" spans="1:8" x14ac:dyDescent="0.2">
      <c r="B215" s="2" t="s">
        <v>103</v>
      </c>
      <c r="C215" s="4">
        <v>450000000</v>
      </c>
      <c r="D215" s="4">
        <v>368336579.10000002</v>
      </c>
      <c r="E215" s="5">
        <v>0.8185257313333334</v>
      </c>
      <c r="F215" s="5">
        <v>0.12235</v>
      </c>
      <c r="G215" s="5">
        <v>0.35044058758811442</v>
      </c>
      <c r="H215" s="5">
        <v>0.2280905875881144</v>
      </c>
    </row>
    <row r="216" spans="1:8" x14ac:dyDescent="0.2">
      <c r="B216" s="2" t="s">
        <v>106</v>
      </c>
      <c r="C216" s="4">
        <v>420000000</v>
      </c>
      <c r="D216" s="4">
        <v>419322292.18900001</v>
      </c>
      <c r="E216" s="5">
        <v>0.99838640997380956</v>
      </c>
      <c r="F216" s="5">
        <v>7.1980000000000002E-2</v>
      </c>
      <c r="G216" s="5">
        <v>0.22035778366715686</v>
      </c>
      <c r="H216" s="5">
        <v>0.14837778366715687</v>
      </c>
    </row>
    <row r="217" spans="1:8" x14ac:dyDescent="0.2">
      <c r="B217" s="2" t="s">
        <v>108</v>
      </c>
      <c r="C217" s="4">
        <v>250000000</v>
      </c>
      <c r="D217" s="4">
        <v>362450379.09600002</v>
      </c>
      <c r="E217" s="5">
        <v>1.4498015163840001</v>
      </c>
      <c r="F217" s="5">
        <v>8.8139999999999996E-2</v>
      </c>
      <c r="G217" s="5">
        <v>7.1602140907476311E-2</v>
      </c>
      <c r="H217" s="5">
        <v>-1.6537859092523685E-2</v>
      </c>
    </row>
    <row r="218" spans="1:8" x14ac:dyDescent="0.2">
      <c r="B218" s="2" t="s">
        <v>110</v>
      </c>
      <c r="C218" s="4">
        <v>240000000</v>
      </c>
      <c r="D218" s="4">
        <v>155894690.18000001</v>
      </c>
      <c r="E218" s="5">
        <v>0.64956120908333337</v>
      </c>
      <c r="F218" s="5">
        <v>0.13922999999999999</v>
      </c>
      <c r="G218" s="5">
        <v>0.23331226841660729</v>
      </c>
      <c r="H218" s="5">
        <v>9.4082268416607301E-2</v>
      </c>
    </row>
    <row r="219" spans="1:8" x14ac:dyDescent="0.2">
      <c r="A219" s="2" t="s">
        <v>133</v>
      </c>
      <c r="C219" s="4">
        <v>1710000000</v>
      </c>
      <c r="D219" s="4">
        <v>1534664604.1900001</v>
      </c>
      <c r="E219" s="5">
        <v>0.89746468081286557</v>
      </c>
      <c r="F219" s="5">
        <v>0.1322595321637427</v>
      </c>
      <c r="G219" s="5">
        <v>0.22153713816149753</v>
      </c>
      <c r="H219" s="5">
        <v>8.9277605997754833E-2</v>
      </c>
    </row>
    <row r="220" spans="1:8" x14ac:dyDescent="0.2">
      <c r="A220" s="2" t="s">
        <v>34</v>
      </c>
      <c r="B220" s="2" t="s">
        <v>12</v>
      </c>
      <c r="C220" s="4">
        <v>30000000</v>
      </c>
      <c r="D220" s="4">
        <v>13800470.002</v>
      </c>
      <c r="E220" s="5">
        <v>0.46001566673333333</v>
      </c>
      <c r="F220" s="5">
        <v>0.26773000000000002</v>
      </c>
      <c r="G220" s="5">
        <v>0.22106540730553881</v>
      </c>
      <c r="H220" s="5">
        <v>-4.6664592694461215E-2</v>
      </c>
    </row>
    <row r="221" spans="1:8" x14ac:dyDescent="0.2">
      <c r="B221" s="2" t="s">
        <v>95</v>
      </c>
      <c r="C221" s="4">
        <v>10000000</v>
      </c>
      <c r="D221" s="4">
        <v>12366567.272</v>
      </c>
      <c r="E221" s="5">
        <v>1.2366567272</v>
      </c>
      <c r="F221" s="5">
        <v>0.18373999999999999</v>
      </c>
      <c r="G221" s="5">
        <v>0.21169096034655849</v>
      </c>
      <c r="H221" s="5">
        <v>2.7950960346558501E-2</v>
      </c>
    </row>
    <row r="222" spans="1:8" x14ac:dyDescent="0.2">
      <c r="B222" s="2" t="s">
        <v>97</v>
      </c>
      <c r="C222" s="4">
        <v>10000000</v>
      </c>
      <c r="D222" s="4">
        <v>14314104.085000001</v>
      </c>
      <c r="E222" s="5">
        <v>1.4314104085000001</v>
      </c>
      <c r="F222" s="5">
        <v>0.27950000000000003</v>
      </c>
      <c r="G222" s="5">
        <v>0.26336573233042826</v>
      </c>
      <c r="H222" s="5">
        <v>-1.6134267669571767E-2</v>
      </c>
    </row>
    <row r="223" spans="1:8" x14ac:dyDescent="0.2">
      <c r="B223" s="2" t="s">
        <v>99</v>
      </c>
      <c r="C223" s="4">
        <v>30000000</v>
      </c>
      <c r="D223" s="4">
        <v>19481090.91</v>
      </c>
      <c r="E223" s="5">
        <v>0.64936969700000002</v>
      </c>
      <c r="F223" s="5">
        <v>0.28203</v>
      </c>
      <c r="G223" s="5">
        <v>0.25468066767519643</v>
      </c>
      <c r="H223" s="5">
        <v>-2.7349332324803577E-2</v>
      </c>
    </row>
    <row r="224" spans="1:8" x14ac:dyDescent="0.2">
      <c r="B224" s="2" t="s">
        <v>101</v>
      </c>
      <c r="C224" s="4">
        <v>30000000</v>
      </c>
      <c r="D224" s="4">
        <v>18940500.000999998</v>
      </c>
      <c r="E224" s="5">
        <v>0.6313500000333333</v>
      </c>
      <c r="F224" s="5">
        <v>0.17731000000000002</v>
      </c>
      <c r="G224" s="5">
        <v>0.21409905867246912</v>
      </c>
      <c r="H224" s="5">
        <v>3.6789058672469094E-2</v>
      </c>
    </row>
    <row r="225" spans="1:8" x14ac:dyDescent="0.2">
      <c r="B225" s="2" t="s">
        <v>103</v>
      </c>
      <c r="C225" s="4">
        <v>150000000</v>
      </c>
      <c r="D225" s="4">
        <v>164167945.449</v>
      </c>
      <c r="E225" s="5">
        <v>1.0944529696600001</v>
      </c>
      <c r="F225" s="5">
        <v>0.10585000000000001</v>
      </c>
      <c r="G225" s="5">
        <v>0.35340359270697935</v>
      </c>
      <c r="H225" s="5">
        <v>0.24755359270697935</v>
      </c>
    </row>
    <row r="226" spans="1:8" x14ac:dyDescent="0.2">
      <c r="B226" s="2" t="s">
        <v>106</v>
      </c>
      <c r="C226" s="4">
        <v>210000000</v>
      </c>
      <c r="D226" s="4">
        <v>219485217.91</v>
      </c>
      <c r="E226" s="5">
        <v>1.0451677043333334</v>
      </c>
      <c r="F226" s="5">
        <v>7.2139999999999996E-2</v>
      </c>
      <c r="G226" s="5">
        <v>9.9153567047616936E-2</v>
      </c>
      <c r="H226" s="5">
        <v>2.701356704761694E-2</v>
      </c>
    </row>
    <row r="227" spans="1:8" x14ac:dyDescent="0.2">
      <c r="B227" s="2" t="s">
        <v>108</v>
      </c>
      <c r="C227" s="4">
        <v>70000000</v>
      </c>
      <c r="D227" s="4">
        <v>83831485.457000002</v>
      </c>
      <c r="E227" s="5">
        <v>1.1975926493857143</v>
      </c>
      <c r="F227" s="5">
        <v>9.8390000000000005E-2</v>
      </c>
      <c r="G227" s="5">
        <v>0.11837418725080436</v>
      </c>
      <c r="H227" s="5">
        <v>1.998418725080435E-2</v>
      </c>
    </row>
    <row r="228" spans="1:8" x14ac:dyDescent="0.2">
      <c r="B228" s="2" t="s">
        <v>110</v>
      </c>
      <c r="C228" s="4">
        <v>70000000</v>
      </c>
      <c r="D228" s="4">
        <v>6018727.2690000003</v>
      </c>
      <c r="E228" s="5">
        <v>8.5981818128571433E-2</v>
      </c>
      <c r="F228" s="5">
        <v>0.13954</v>
      </c>
      <c r="G228" s="5">
        <v>0.20343852849199437</v>
      </c>
      <c r="H228" s="5">
        <v>6.3898528491994372E-2</v>
      </c>
    </row>
    <row r="229" spans="1:8" x14ac:dyDescent="0.2">
      <c r="A229" s="2" t="s">
        <v>134</v>
      </c>
      <c r="C229" s="4">
        <v>610000000</v>
      </c>
      <c r="D229" s="4">
        <v>552406108.35500002</v>
      </c>
      <c r="E229" s="5">
        <v>0.90558378418852459</v>
      </c>
      <c r="F229" s="5">
        <v>0.12151885245901639</v>
      </c>
      <c r="G229" s="5">
        <v>0.19801256595574343</v>
      </c>
      <c r="H229" s="5">
        <v>7.6493713496727039E-2</v>
      </c>
    </row>
    <row r="230" spans="1:8" x14ac:dyDescent="0.2">
      <c r="A230" s="2" t="s">
        <v>35</v>
      </c>
      <c r="B230" s="2" t="s">
        <v>12</v>
      </c>
      <c r="C230" s="4">
        <v>40000000</v>
      </c>
      <c r="D230" s="4">
        <v>22525190.004999999</v>
      </c>
      <c r="E230" s="5">
        <v>0.56312975012499999</v>
      </c>
      <c r="F230" s="5">
        <v>0.26468999999999998</v>
      </c>
      <c r="G230" s="5">
        <v>0.21134481458062182</v>
      </c>
      <c r="H230" s="5">
        <v>-5.334518541937816E-2</v>
      </c>
    </row>
    <row r="231" spans="1:8" x14ac:dyDescent="0.2">
      <c r="B231" s="2" t="s">
        <v>95</v>
      </c>
      <c r="C231" s="4">
        <v>10000000</v>
      </c>
      <c r="D231" s="4">
        <v>6433150.0070000002</v>
      </c>
      <c r="E231" s="5">
        <v>0.64331500070000003</v>
      </c>
      <c r="F231" s="5">
        <v>0.18373999999999999</v>
      </c>
      <c r="G231" s="5">
        <v>0.30808403579015126</v>
      </c>
      <c r="H231" s="5">
        <v>0.12434403579015127</v>
      </c>
    </row>
    <row r="232" spans="1:8" x14ac:dyDescent="0.2">
      <c r="B232" s="2" t="s">
        <v>97</v>
      </c>
      <c r="C232" s="4">
        <v>90000000</v>
      </c>
      <c r="D232" s="4">
        <v>69347544.994000003</v>
      </c>
      <c r="E232" s="5">
        <v>0.7705282777111111</v>
      </c>
      <c r="F232" s="5">
        <v>0.25224000000000002</v>
      </c>
      <c r="G232" s="5">
        <v>0.26345145319247726</v>
      </c>
      <c r="H232" s="5">
        <v>1.1211453192477239E-2</v>
      </c>
    </row>
    <row r="233" spans="1:8" x14ac:dyDescent="0.2">
      <c r="B233" s="2" t="s">
        <v>99</v>
      </c>
      <c r="C233" s="4">
        <v>70000000</v>
      </c>
      <c r="D233" s="4">
        <v>54265863.641000003</v>
      </c>
      <c r="E233" s="5">
        <v>0.7752266234428572</v>
      </c>
      <c r="F233" s="5">
        <v>0.26562000000000002</v>
      </c>
      <c r="G233" s="5">
        <v>0.2495011129016742</v>
      </c>
      <c r="H233" s="5">
        <v>-1.6118887098325818E-2</v>
      </c>
    </row>
    <row r="234" spans="1:8" x14ac:dyDescent="0.2">
      <c r="B234" s="2" t="s">
        <v>101</v>
      </c>
      <c r="C234" s="4">
        <v>70000000</v>
      </c>
      <c r="D234" s="4">
        <v>48063613.637999997</v>
      </c>
      <c r="E234" s="5">
        <v>0.68662305197142848</v>
      </c>
      <c r="F234" s="5">
        <v>0.17530000000000001</v>
      </c>
      <c r="G234" s="5">
        <v>0.24493756371852102</v>
      </c>
      <c r="H234" s="5">
        <v>6.9637563718521006E-2</v>
      </c>
    </row>
    <row r="235" spans="1:8" x14ac:dyDescent="0.2">
      <c r="B235" s="2" t="s">
        <v>103</v>
      </c>
      <c r="C235" s="4">
        <v>510000000</v>
      </c>
      <c r="D235" s="4">
        <v>321718144.55500001</v>
      </c>
      <c r="E235" s="5">
        <v>0.63081989128431371</v>
      </c>
      <c r="F235" s="5">
        <v>0.10465000000000001</v>
      </c>
      <c r="G235" s="5">
        <v>0.16524120005271176</v>
      </c>
      <c r="H235" s="5">
        <v>6.0591200052711749E-2</v>
      </c>
    </row>
    <row r="236" spans="1:8" x14ac:dyDescent="0.2">
      <c r="B236" s="2" t="s">
        <v>106</v>
      </c>
      <c r="C236" s="4">
        <v>370000000</v>
      </c>
      <c r="D236" s="4">
        <v>505755644.46700001</v>
      </c>
      <c r="E236" s="5">
        <v>1.366907147208108</v>
      </c>
      <c r="F236" s="5">
        <v>9.1519999999999976E-2</v>
      </c>
      <c r="G236" s="5">
        <v>0.17094787188804431</v>
      </c>
      <c r="H236" s="5">
        <v>7.942787188804433E-2</v>
      </c>
    </row>
    <row r="237" spans="1:8" x14ac:dyDescent="0.2">
      <c r="B237" s="2" t="s">
        <v>108</v>
      </c>
      <c r="C237" s="4">
        <v>150000000</v>
      </c>
      <c r="D237" s="4">
        <v>183380898.17399999</v>
      </c>
      <c r="E237" s="5">
        <v>1.22253932116</v>
      </c>
      <c r="F237" s="5">
        <v>6.3060000000000005E-2</v>
      </c>
      <c r="G237" s="5">
        <v>0.21411970742308814</v>
      </c>
      <c r="H237" s="5">
        <v>0.15105970742308814</v>
      </c>
    </row>
    <row r="238" spans="1:8" x14ac:dyDescent="0.2">
      <c r="B238" s="2" t="s">
        <v>110</v>
      </c>
      <c r="C238" s="4">
        <v>290000000</v>
      </c>
      <c r="D238" s="4">
        <v>174537065.27700001</v>
      </c>
      <c r="E238" s="5">
        <v>0.60185194923103447</v>
      </c>
      <c r="F238" s="5">
        <v>0.13796</v>
      </c>
      <c r="G238" s="5">
        <v>0.25210615428400029</v>
      </c>
      <c r="H238" s="5">
        <v>0.1141461542840003</v>
      </c>
    </row>
    <row r="239" spans="1:8" x14ac:dyDescent="0.2">
      <c r="A239" s="2" t="s">
        <v>135</v>
      </c>
      <c r="C239" s="4">
        <v>1600000000</v>
      </c>
      <c r="D239" s="4">
        <v>1386027114.7579999</v>
      </c>
      <c r="E239" s="5">
        <v>0.86626694672374993</v>
      </c>
      <c r="F239" s="5">
        <v>0.1266826875</v>
      </c>
      <c r="G239" s="5">
        <v>0.19711771529498717</v>
      </c>
      <c r="H239" s="5">
        <v>7.0435027794987171E-2</v>
      </c>
    </row>
    <row r="240" spans="1:8" x14ac:dyDescent="0.2">
      <c r="A240" s="2" t="s">
        <v>36</v>
      </c>
      <c r="B240" s="2" t="s">
        <v>12</v>
      </c>
      <c r="C240" s="4">
        <v>20000000</v>
      </c>
      <c r="D240" s="4">
        <v>17211085.447999999</v>
      </c>
      <c r="E240" s="5">
        <v>0.86055427239999993</v>
      </c>
      <c r="F240" s="5">
        <v>0.27289000000000002</v>
      </c>
      <c r="G240" s="5">
        <v>0.23271176069057423</v>
      </c>
      <c r="H240" s="5">
        <v>-4.0178239309425795E-2</v>
      </c>
    </row>
    <row r="241" spans="1:8" x14ac:dyDescent="0.2">
      <c r="B241" s="2" t="s">
        <v>95</v>
      </c>
      <c r="C241" s="4">
        <v>20000000</v>
      </c>
      <c r="D241" s="4">
        <v>11249840.914000001</v>
      </c>
      <c r="E241" s="5">
        <v>0.5624920457</v>
      </c>
      <c r="F241" s="5">
        <v>0.18373999999999999</v>
      </c>
      <c r="G241" s="5">
        <v>0.23894075965597247</v>
      </c>
      <c r="H241" s="5">
        <v>5.5200759655972487E-2</v>
      </c>
    </row>
    <row r="242" spans="1:8" x14ac:dyDescent="0.2">
      <c r="B242" s="2" t="s">
        <v>97</v>
      </c>
      <c r="C242" s="4">
        <v>20000000</v>
      </c>
      <c r="D242" s="4">
        <v>34054243.631999999</v>
      </c>
      <c r="E242" s="5">
        <v>1.7027121815999999</v>
      </c>
      <c r="F242" s="5">
        <v>0.26006000000000001</v>
      </c>
      <c r="G242" s="5">
        <v>0.24553980797103142</v>
      </c>
      <c r="H242" s="5">
        <v>-1.4520192028968593E-2</v>
      </c>
    </row>
    <row r="243" spans="1:8" x14ac:dyDescent="0.2">
      <c r="B243" s="2" t="s">
        <v>99</v>
      </c>
      <c r="C243" s="4">
        <v>30000000</v>
      </c>
      <c r="D243" s="4">
        <v>22512090.899</v>
      </c>
      <c r="E243" s="5">
        <v>0.75040302996666663</v>
      </c>
      <c r="F243" s="5">
        <v>0.28619</v>
      </c>
      <c r="G243" s="5">
        <v>0.24734688723415502</v>
      </c>
      <c r="H243" s="5">
        <v>-3.8843112765844984E-2</v>
      </c>
    </row>
    <row r="244" spans="1:8" x14ac:dyDescent="0.2">
      <c r="B244" s="2" t="s">
        <v>101</v>
      </c>
      <c r="C244" s="4">
        <v>30000000</v>
      </c>
      <c r="D244" s="4">
        <v>28748409.096999999</v>
      </c>
      <c r="E244" s="5">
        <v>0.95828030323333335</v>
      </c>
      <c r="F244" s="5">
        <v>0.18073</v>
      </c>
      <c r="G244" s="5">
        <v>0.17935029585821677</v>
      </c>
      <c r="H244" s="5">
        <v>-1.3797041417832334E-3</v>
      </c>
    </row>
    <row r="245" spans="1:8" x14ac:dyDescent="0.2">
      <c r="B245" s="2" t="s">
        <v>103</v>
      </c>
      <c r="C245" s="4">
        <v>190000000</v>
      </c>
      <c r="D245" s="4">
        <v>180781159.09599999</v>
      </c>
      <c r="E245" s="5">
        <v>0.95147978471578942</v>
      </c>
      <c r="F245" s="5">
        <v>0.1183</v>
      </c>
      <c r="G245" s="5">
        <v>0.18684274597477879</v>
      </c>
      <c r="H245" s="5">
        <v>6.8542745974778788E-2</v>
      </c>
    </row>
    <row r="246" spans="1:8" x14ac:dyDescent="0.2">
      <c r="B246" s="2" t="s">
        <v>106</v>
      </c>
      <c r="C246" s="4">
        <v>320000000</v>
      </c>
      <c r="D246" s="4">
        <v>442833831.08399999</v>
      </c>
      <c r="E246" s="5">
        <v>1.3838557221375001</v>
      </c>
      <c r="F246" s="5">
        <v>7.3529999999999998E-2</v>
      </c>
      <c r="G246" s="5">
        <v>0.11075716183187549</v>
      </c>
      <c r="H246" s="5">
        <v>3.7227161831875494E-2</v>
      </c>
    </row>
    <row r="247" spans="1:8" x14ac:dyDescent="0.2">
      <c r="B247" s="2" t="s">
        <v>108</v>
      </c>
      <c r="C247" s="4">
        <v>170000000</v>
      </c>
      <c r="D247" s="4">
        <v>176955332.72299999</v>
      </c>
      <c r="E247" s="5">
        <v>1.0409137219</v>
      </c>
      <c r="F247" s="5">
        <v>6.658E-2</v>
      </c>
      <c r="G247" s="5">
        <v>0.12383053946896905</v>
      </c>
      <c r="H247" s="5">
        <v>5.7250539468969047E-2</v>
      </c>
    </row>
    <row r="248" spans="1:8" x14ac:dyDescent="0.2">
      <c r="B248" s="2" t="s">
        <v>110</v>
      </c>
      <c r="C248" s="4">
        <v>120000000</v>
      </c>
      <c r="D248" s="4">
        <v>120953930.727</v>
      </c>
      <c r="E248" s="5">
        <v>1.0079494227249999</v>
      </c>
      <c r="F248" s="5">
        <v>0.14223</v>
      </c>
      <c r="G248" s="5">
        <v>0.23857959657493258</v>
      </c>
      <c r="H248" s="5">
        <v>9.6349596574932583E-2</v>
      </c>
    </row>
    <row r="249" spans="1:8" x14ac:dyDescent="0.2">
      <c r="A249" s="2" t="s">
        <v>136</v>
      </c>
      <c r="C249" s="4">
        <v>920000000</v>
      </c>
      <c r="D249" s="4">
        <v>1035299923.6199999</v>
      </c>
      <c r="E249" s="5">
        <v>1.1253260039347825</v>
      </c>
      <c r="F249" s="5">
        <v>0.11166760869565218</v>
      </c>
      <c r="G249" s="5">
        <v>0.15393949947638269</v>
      </c>
      <c r="H249" s="5">
        <v>4.2271890780730514E-2</v>
      </c>
    </row>
    <row r="250" spans="1:8" x14ac:dyDescent="0.2">
      <c r="A250" s="2" t="s">
        <v>37</v>
      </c>
      <c r="B250" s="2" t="s">
        <v>12</v>
      </c>
      <c r="C250" s="4">
        <v>40000000</v>
      </c>
      <c r="D250" s="4">
        <v>24206110</v>
      </c>
      <c r="E250" s="5">
        <v>0.60515275000000002</v>
      </c>
      <c r="F250" s="5">
        <v>0.24704000000000001</v>
      </c>
      <c r="G250" s="5">
        <v>0.21007817117248498</v>
      </c>
      <c r="H250" s="5">
        <v>-3.6961828827515031E-2</v>
      </c>
    </row>
    <row r="251" spans="1:8" x14ac:dyDescent="0.2">
      <c r="B251" s="2" t="s">
        <v>95</v>
      </c>
      <c r="C251" s="4">
        <v>40000000</v>
      </c>
      <c r="D251" s="4">
        <v>23335150.004999999</v>
      </c>
      <c r="E251" s="5">
        <v>0.58337875012499996</v>
      </c>
      <c r="F251" s="5">
        <v>0.27278999999999998</v>
      </c>
      <c r="G251" s="5">
        <v>0.2056657777632315</v>
      </c>
      <c r="H251" s="5">
        <v>-6.7124222236768477E-2</v>
      </c>
    </row>
    <row r="252" spans="1:8" x14ac:dyDescent="0.2">
      <c r="B252" s="2" t="s">
        <v>97</v>
      </c>
      <c r="C252" s="4">
        <v>60000000</v>
      </c>
      <c r="D252" s="4">
        <v>44036789.990999997</v>
      </c>
      <c r="E252" s="5">
        <v>0.73394649984999993</v>
      </c>
      <c r="F252" s="5">
        <v>0.24027000000000001</v>
      </c>
      <c r="G252" s="5">
        <v>0.2429302981254168</v>
      </c>
      <c r="H252" s="5">
        <v>2.6602981254167934E-3</v>
      </c>
    </row>
    <row r="253" spans="1:8" x14ac:dyDescent="0.2">
      <c r="B253" s="2" t="s">
        <v>99</v>
      </c>
      <c r="C253" s="4">
        <v>50000000</v>
      </c>
      <c r="D253" s="4">
        <v>36893681.814999998</v>
      </c>
      <c r="E253" s="5">
        <v>0.73787363629999991</v>
      </c>
      <c r="F253" s="5">
        <v>0.28144000000000002</v>
      </c>
      <c r="G253" s="5">
        <v>0.24144042656589493</v>
      </c>
      <c r="H253" s="5">
        <v>-3.9999573434105096E-2</v>
      </c>
    </row>
    <row r="254" spans="1:8" x14ac:dyDescent="0.2">
      <c r="B254" s="2" t="s">
        <v>101</v>
      </c>
      <c r="C254" s="4">
        <v>50000000</v>
      </c>
      <c r="D254" s="4">
        <v>37816454.550999999</v>
      </c>
      <c r="E254" s="5">
        <v>0.75632909102000001</v>
      </c>
      <c r="F254" s="5">
        <v>0.16361000000000001</v>
      </c>
      <c r="G254" s="5">
        <v>0.2102083961964063</v>
      </c>
      <c r="H254" s="5">
        <v>4.6598396196406294E-2</v>
      </c>
    </row>
    <row r="255" spans="1:8" x14ac:dyDescent="0.2">
      <c r="B255" s="2" t="s">
        <v>103</v>
      </c>
      <c r="C255" s="4">
        <v>250000000</v>
      </c>
      <c r="D255" s="4">
        <v>168784287.27000001</v>
      </c>
      <c r="E255" s="5">
        <v>0.67513714908</v>
      </c>
      <c r="F255" s="5">
        <v>0.10693</v>
      </c>
      <c r="G255" s="5">
        <v>0.1205784931120028</v>
      </c>
      <c r="H255" s="5">
        <v>1.3648493112002807E-2</v>
      </c>
    </row>
    <row r="256" spans="1:8" x14ac:dyDescent="0.2">
      <c r="B256" s="2" t="s">
        <v>106</v>
      </c>
      <c r="C256" s="4">
        <v>280000000</v>
      </c>
      <c r="D256" s="4">
        <v>324494688.54799998</v>
      </c>
      <c r="E256" s="5">
        <v>1.1589096019571428</v>
      </c>
      <c r="F256" s="5">
        <v>7.016E-2</v>
      </c>
      <c r="G256" s="5">
        <v>9.883401938412921E-2</v>
      </c>
      <c r="H256" s="5">
        <v>2.867401938412921E-2</v>
      </c>
    </row>
    <row r="257" spans="1:8" x14ac:dyDescent="0.2">
      <c r="B257" s="2" t="s">
        <v>108</v>
      </c>
      <c r="C257" s="4">
        <v>130000000</v>
      </c>
      <c r="D257" s="4">
        <v>147714262.72600001</v>
      </c>
      <c r="E257" s="5">
        <v>1.1362635594307693</v>
      </c>
      <c r="F257" s="5">
        <v>8.8959999999999997E-2</v>
      </c>
      <c r="G257" s="5">
        <v>0.10610389624373961</v>
      </c>
      <c r="H257" s="5">
        <v>1.7143896243739618E-2</v>
      </c>
    </row>
    <row r="258" spans="1:8" x14ac:dyDescent="0.2">
      <c r="B258" s="2" t="s">
        <v>110</v>
      </c>
      <c r="C258" s="4">
        <v>120000000</v>
      </c>
      <c r="D258" s="4">
        <v>76431936.629999995</v>
      </c>
      <c r="E258" s="5">
        <v>0.63693280524999996</v>
      </c>
      <c r="F258" s="5">
        <v>0.12876000000000001</v>
      </c>
      <c r="G258" s="5">
        <v>0.24911824375422739</v>
      </c>
      <c r="H258" s="5">
        <v>0.12035824375422738</v>
      </c>
    </row>
    <row r="259" spans="1:8" x14ac:dyDescent="0.2">
      <c r="A259" s="2" t="s">
        <v>137</v>
      </c>
      <c r="C259" s="4">
        <v>1020000000</v>
      </c>
      <c r="D259" s="4">
        <v>883713361.53599989</v>
      </c>
      <c r="E259" s="5">
        <v>0.86638564856470579</v>
      </c>
      <c r="F259" s="5">
        <v>0.12828941176470587</v>
      </c>
      <c r="G259" s="5">
        <v>0.14096852391082146</v>
      </c>
      <c r="H259" s="5">
        <v>1.2679112146115584E-2</v>
      </c>
    </row>
    <row r="260" spans="1:8" x14ac:dyDescent="0.2">
      <c r="A260" s="2" t="s">
        <v>38</v>
      </c>
      <c r="B260" s="2" t="s">
        <v>12</v>
      </c>
      <c r="C260" s="4">
        <v>60000000</v>
      </c>
      <c r="D260" s="4">
        <v>30350158.182999998</v>
      </c>
      <c r="E260" s="5">
        <v>0.50583596971666667</v>
      </c>
      <c r="F260" s="5">
        <v>0.25094</v>
      </c>
      <c r="G260" s="5">
        <v>0.22627022638869124</v>
      </c>
      <c r="H260" s="5">
        <v>-2.466977361130876E-2</v>
      </c>
    </row>
    <row r="261" spans="1:8" x14ac:dyDescent="0.2">
      <c r="B261" s="2" t="s">
        <v>95</v>
      </c>
      <c r="C261" s="4">
        <v>50000000</v>
      </c>
      <c r="D261" s="4">
        <v>23700154.545000002</v>
      </c>
      <c r="E261" s="5">
        <v>0.47400309090000003</v>
      </c>
      <c r="F261" s="5">
        <v>0.28039999999999998</v>
      </c>
      <c r="G261" s="5">
        <v>0.23307836387781664</v>
      </c>
      <c r="H261" s="5">
        <v>-4.7321636122183347E-2</v>
      </c>
    </row>
    <row r="262" spans="1:8" x14ac:dyDescent="0.2">
      <c r="B262" s="2" t="s">
        <v>97</v>
      </c>
      <c r="C262" s="4">
        <v>70000000</v>
      </c>
      <c r="D262" s="4">
        <v>58290584.093999997</v>
      </c>
      <c r="E262" s="5">
        <v>0.83272262991428569</v>
      </c>
      <c r="F262" s="5">
        <v>0.23913999999999999</v>
      </c>
      <c r="G262" s="5">
        <v>0.25413437957855028</v>
      </c>
      <c r="H262" s="5">
        <v>1.4994379578550293E-2</v>
      </c>
    </row>
    <row r="263" spans="1:8" x14ac:dyDescent="0.2">
      <c r="B263" s="2" t="s">
        <v>99</v>
      </c>
      <c r="C263" s="4">
        <v>70000000</v>
      </c>
      <c r="D263" s="4">
        <v>54546663.636</v>
      </c>
      <c r="E263" s="5">
        <v>0.77923805194285711</v>
      </c>
      <c r="F263" s="5">
        <v>0.25446000000000002</v>
      </c>
      <c r="G263" s="5">
        <v>0.26006460506298823</v>
      </c>
      <c r="H263" s="5">
        <v>5.6046050629882105E-3</v>
      </c>
    </row>
    <row r="264" spans="1:8" x14ac:dyDescent="0.2">
      <c r="B264" s="2" t="s">
        <v>101</v>
      </c>
      <c r="C264" s="4">
        <v>60000000</v>
      </c>
      <c r="D264" s="4">
        <v>51242727.277000003</v>
      </c>
      <c r="E264" s="5">
        <v>0.8540454546166667</v>
      </c>
      <c r="F264" s="5">
        <v>0.16620000000000004</v>
      </c>
      <c r="G264" s="5">
        <v>0.24140544530603711</v>
      </c>
      <c r="H264" s="5">
        <v>7.5205445306037066E-2</v>
      </c>
    </row>
    <row r="265" spans="1:8" x14ac:dyDescent="0.2">
      <c r="B265" s="2" t="s">
        <v>103</v>
      </c>
      <c r="C265" s="4">
        <v>560000000</v>
      </c>
      <c r="D265" s="4">
        <v>498501792.745</v>
      </c>
      <c r="E265" s="5">
        <v>0.89018177275892862</v>
      </c>
      <c r="F265" s="5">
        <v>0.12125</v>
      </c>
      <c r="G265" s="5">
        <v>0.16438000279553036</v>
      </c>
      <c r="H265" s="5">
        <v>4.3130002795530364E-2</v>
      </c>
    </row>
    <row r="266" spans="1:8" x14ac:dyDescent="0.2">
      <c r="B266" s="2" t="s">
        <v>106</v>
      </c>
      <c r="C266" s="4">
        <v>590000000</v>
      </c>
      <c r="D266" s="4">
        <v>629565368.63300002</v>
      </c>
      <c r="E266" s="5">
        <v>1.0670599468355932</v>
      </c>
      <c r="F266" s="5">
        <v>7.6340000000000005E-2</v>
      </c>
      <c r="G266" s="5">
        <v>0.15598030958441231</v>
      </c>
      <c r="H266" s="5">
        <v>7.9640309584412303E-2</v>
      </c>
    </row>
    <row r="267" spans="1:8" x14ac:dyDescent="0.2">
      <c r="B267" s="2" t="s">
        <v>108</v>
      </c>
      <c r="C267" s="4">
        <v>300000000</v>
      </c>
      <c r="D267" s="4">
        <v>241697649.095</v>
      </c>
      <c r="E267" s="5">
        <v>0.80565883031666663</v>
      </c>
      <c r="F267" s="5">
        <v>5.9569999999999998E-2</v>
      </c>
      <c r="G267" s="5">
        <v>0.1423319975755265</v>
      </c>
      <c r="H267" s="5">
        <v>8.2761997575526505E-2</v>
      </c>
    </row>
    <row r="268" spans="1:8" x14ac:dyDescent="0.2">
      <c r="B268" s="2" t="s">
        <v>110</v>
      </c>
      <c r="C268" s="4">
        <v>360000000</v>
      </c>
      <c r="D268" s="4">
        <v>201947536.82100001</v>
      </c>
      <c r="E268" s="5">
        <v>0.56096538005833341</v>
      </c>
      <c r="F268" s="5">
        <v>0.1308</v>
      </c>
      <c r="G268" s="5">
        <v>0.25637658664235852</v>
      </c>
      <c r="H268" s="5">
        <v>0.12557658664235852</v>
      </c>
    </row>
    <row r="269" spans="1:8" x14ac:dyDescent="0.2">
      <c r="A269" s="2" t="s">
        <v>138</v>
      </c>
      <c r="C269" s="4">
        <v>2120000000</v>
      </c>
      <c r="D269" s="4">
        <v>1789842635.029</v>
      </c>
      <c r="E269" s="5">
        <v>0.84426539388160382</v>
      </c>
      <c r="F269" s="5">
        <v>0.11863207547169811</v>
      </c>
      <c r="G269" s="5">
        <v>0.17883156433124853</v>
      </c>
      <c r="H269" s="5">
        <v>6.0199488859550412E-2</v>
      </c>
    </row>
    <row r="270" spans="1:8" x14ac:dyDescent="0.2">
      <c r="A270" s="2" t="s">
        <v>39</v>
      </c>
      <c r="B270" s="2" t="s">
        <v>12</v>
      </c>
      <c r="C270" s="4">
        <v>31500000</v>
      </c>
      <c r="D270" s="4">
        <v>10401439.994000001</v>
      </c>
      <c r="E270" s="5">
        <v>0.33020444425396828</v>
      </c>
      <c r="F270" s="5">
        <v>0.27250999999999997</v>
      </c>
      <c r="G270" s="5">
        <v>0.17805267011762949</v>
      </c>
      <c r="H270" s="5">
        <v>-9.4457329882370489E-2</v>
      </c>
    </row>
    <row r="271" spans="1:8" x14ac:dyDescent="0.2">
      <c r="B271" s="2" t="s">
        <v>95</v>
      </c>
      <c r="C271" s="4">
        <v>10500000</v>
      </c>
      <c r="D271" s="4">
        <v>4470454.5489999996</v>
      </c>
      <c r="E271" s="5">
        <v>0.42575757609523807</v>
      </c>
      <c r="F271" s="5">
        <v>0.18373999999999999</v>
      </c>
      <c r="G271" s="5">
        <v>0.2477456166616761</v>
      </c>
      <c r="H271" s="5">
        <v>6.4005616661676118E-2</v>
      </c>
    </row>
    <row r="272" spans="1:8" x14ac:dyDescent="0.2">
      <c r="B272" s="2" t="s">
        <v>97</v>
      </c>
      <c r="C272" s="4">
        <v>21000000</v>
      </c>
      <c r="D272" s="4">
        <v>19578897.727000002</v>
      </c>
      <c r="E272" s="5">
        <v>0.93232846319047624</v>
      </c>
      <c r="F272" s="5">
        <v>0.25969999999999999</v>
      </c>
      <c r="G272" s="5">
        <v>0.25445254459497896</v>
      </c>
      <c r="H272" s="5">
        <v>-5.2474554050210287E-3</v>
      </c>
    </row>
    <row r="273" spans="1:8" x14ac:dyDescent="0.2">
      <c r="B273" s="2" t="s">
        <v>99</v>
      </c>
      <c r="C273" s="4">
        <v>42000000</v>
      </c>
      <c r="D273" s="4">
        <v>23969090.901000001</v>
      </c>
      <c r="E273" s="5">
        <v>0.57069264050000001</v>
      </c>
      <c r="F273" s="5">
        <v>0.27346999999999999</v>
      </c>
      <c r="G273" s="5">
        <v>0.25181887439661643</v>
      </c>
      <c r="H273" s="5">
        <v>-2.1651125603383559E-2</v>
      </c>
    </row>
    <row r="274" spans="1:8" x14ac:dyDescent="0.2">
      <c r="B274" s="2" t="s">
        <v>101</v>
      </c>
      <c r="C274" s="4">
        <v>31500000</v>
      </c>
      <c r="D274" s="4">
        <v>22396636.364999998</v>
      </c>
      <c r="E274" s="5">
        <v>0.71100432904761901</v>
      </c>
      <c r="F274" s="5">
        <v>0.18048</v>
      </c>
      <c r="G274" s="5">
        <v>0.19696814124704393</v>
      </c>
      <c r="H274" s="5">
        <v>1.6488141247043925E-2</v>
      </c>
    </row>
    <row r="275" spans="1:8" x14ac:dyDescent="0.2">
      <c r="B275" s="2" t="s">
        <v>103</v>
      </c>
      <c r="C275" s="4">
        <v>325700000</v>
      </c>
      <c r="D275" s="4">
        <v>262754068.18700001</v>
      </c>
      <c r="E275" s="5">
        <v>0.80673646971753155</v>
      </c>
      <c r="F275" s="5">
        <v>0.10882</v>
      </c>
      <c r="G275" s="5">
        <v>0.14521831483059733</v>
      </c>
      <c r="H275" s="5">
        <v>3.6398314830597328E-2</v>
      </c>
    </row>
    <row r="276" spans="1:8" x14ac:dyDescent="0.2">
      <c r="B276" s="2" t="s">
        <v>106</v>
      </c>
      <c r="C276" s="4">
        <v>378200000</v>
      </c>
      <c r="D276" s="4">
        <v>394384047.46499997</v>
      </c>
      <c r="E276" s="5">
        <v>1.0427922989555789</v>
      </c>
      <c r="F276" s="5">
        <v>7.3429999999999995E-2</v>
      </c>
      <c r="G276" s="5">
        <v>0.15491147826008836</v>
      </c>
      <c r="H276" s="5">
        <v>8.1481478260088364E-2</v>
      </c>
    </row>
    <row r="277" spans="1:8" x14ac:dyDescent="0.2">
      <c r="B277" s="2" t="s">
        <v>108</v>
      </c>
      <c r="C277" s="4">
        <v>115600000</v>
      </c>
      <c r="D277" s="4">
        <v>107478606.351</v>
      </c>
      <c r="E277" s="5">
        <v>0.92974572967993074</v>
      </c>
      <c r="F277" s="5">
        <v>7.7420000000000003E-2</v>
      </c>
      <c r="G277" s="5">
        <v>0.15718363072022487</v>
      </c>
      <c r="H277" s="5">
        <v>7.9763630720224868E-2</v>
      </c>
    </row>
    <row r="278" spans="1:8" x14ac:dyDescent="0.2">
      <c r="B278" s="2" t="s">
        <v>110</v>
      </c>
      <c r="C278" s="4">
        <v>84000000</v>
      </c>
      <c r="D278" s="4">
        <v>41694314.089000002</v>
      </c>
      <c r="E278" s="5">
        <v>0.49636088201190476</v>
      </c>
      <c r="F278" s="5">
        <v>0.14204</v>
      </c>
      <c r="G278" s="5">
        <v>0.21739136587430527</v>
      </c>
      <c r="H278" s="5">
        <v>7.5351365874305271E-2</v>
      </c>
    </row>
    <row r="279" spans="1:8" x14ac:dyDescent="0.2">
      <c r="A279" s="2" t="s">
        <v>139</v>
      </c>
      <c r="C279" s="4">
        <v>1040000000</v>
      </c>
      <c r="D279" s="4">
        <v>887127555.6279999</v>
      </c>
      <c r="E279" s="5">
        <v>0.85300726502692303</v>
      </c>
      <c r="F279" s="5">
        <v>0.11272394903846154</v>
      </c>
      <c r="G279" s="5">
        <v>0.16186839502054096</v>
      </c>
      <c r="H279" s="5">
        <v>4.9144445982079413E-2</v>
      </c>
    </row>
    <row r="280" spans="1:8" x14ac:dyDescent="0.2">
      <c r="A280" s="2" t="s">
        <v>40</v>
      </c>
      <c r="B280" s="2" t="s">
        <v>12</v>
      </c>
      <c r="C280" s="4">
        <v>60000000</v>
      </c>
      <c r="D280" s="4">
        <v>33038885.460000001</v>
      </c>
      <c r="E280" s="5">
        <v>0.55064809100000001</v>
      </c>
      <c r="F280" s="5">
        <v>0.29213</v>
      </c>
      <c r="G280" s="5">
        <v>0.25075764707711784</v>
      </c>
      <c r="H280" s="5">
        <v>-4.1372352922882161E-2</v>
      </c>
    </row>
    <row r="281" spans="1:8" x14ac:dyDescent="0.2">
      <c r="B281" s="2" t="s">
        <v>95</v>
      </c>
      <c r="C281" s="4">
        <v>10000000</v>
      </c>
      <c r="D281" s="4">
        <v>10128827.27</v>
      </c>
      <c r="E281" s="5">
        <v>1.012882727</v>
      </c>
      <c r="F281" s="5">
        <v>0.40266000000000002</v>
      </c>
      <c r="G281" s="5">
        <v>0.30106363043942003</v>
      </c>
      <c r="H281" s="5">
        <v>-0.10159636956057999</v>
      </c>
    </row>
    <row r="282" spans="1:8" x14ac:dyDescent="0.2">
      <c r="B282" s="2" t="s">
        <v>97</v>
      </c>
      <c r="C282" s="4">
        <v>50000000</v>
      </c>
      <c r="D282" s="4">
        <v>35504554.539999999</v>
      </c>
      <c r="E282" s="5">
        <v>0.71009109079999999</v>
      </c>
      <c r="F282" s="5">
        <v>0.31836999999999999</v>
      </c>
      <c r="G282" s="5">
        <v>0.20207673023800174</v>
      </c>
      <c r="H282" s="5">
        <v>-0.11629326976199825</v>
      </c>
    </row>
    <row r="283" spans="1:8" x14ac:dyDescent="0.2">
      <c r="B283" s="2" t="s">
        <v>99</v>
      </c>
      <c r="C283" s="4">
        <v>40000000</v>
      </c>
      <c r="D283" s="4">
        <v>24699818.171999998</v>
      </c>
      <c r="E283" s="5">
        <v>0.61749545429999997</v>
      </c>
      <c r="F283" s="5">
        <v>0.28935</v>
      </c>
      <c r="G283" s="5">
        <v>0.27975309347957417</v>
      </c>
      <c r="H283" s="5">
        <v>-9.5969065204258297E-3</v>
      </c>
    </row>
    <row r="284" spans="1:8" x14ac:dyDescent="0.2">
      <c r="B284" s="2" t="s">
        <v>101</v>
      </c>
      <c r="C284" s="4">
        <v>40000000</v>
      </c>
      <c r="D284" s="4">
        <v>21168819.078000002</v>
      </c>
      <c r="E284" s="5">
        <v>0.52922047695000007</v>
      </c>
      <c r="F284" s="5">
        <v>0.23416000000000001</v>
      </c>
      <c r="G284" s="5">
        <v>0.24650033234130697</v>
      </c>
      <c r="H284" s="5">
        <v>1.2340332341306964E-2</v>
      </c>
    </row>
    <row r="285" spans="1:8" x14ac:dyDescent="0.2">
      <c r="B285" s="2" t="s">
        <v>103</v>
      </c>
      <c r="C285" s="4">
        <v>160000000</v>
      </c>
      <c r="D285" s="4">
        <v>93098126.357999995</v>
      </c>
      <c r="E285" s="5">
        <v>0.58186328973750001</v>
      </c>
      <c r="F285" s="5">
        <v>0.14854000000000001</v>
      </c>
      <c r="G285" s="5">
        <v>0.16393170491221756</v>
      </c>
      <c r="H285" s="5">
        <v>1.5391704912217558E-2</v>
      </c>
    </row>
    <row r="286" spans="1:8" x14ac:dyDescent="0.2">
      <c r="B286" s="2" t="s">
        <v>106</v>
      </c>
      <c r="C286" s="4">
        <v>400000000</v>
      </c>
      <c r="D286" s="4">
        <v>309341096.36299998</v>
      </c>
      <c r="E286" s="5">
        <v>0.77335274090749995</v>
      </c>
      <c r="F286" s="5">
        <v>7.4819999999999998E-2</v>
      </c>
      <c r="G286" s="5">
        <v>0.11213267351420984</v>
      </c>
      <c r="H286" s="5">
        <v>3.7312673514209846E-2</v>
      </c>
    </row>
    <row r="287" spans="1:8" x14ac:dyDescent="0.2">
      <c r="B287" s="2" t="s">
        <v>108</v>
      </c>
      <c r="C287" s="4">
        <v>130000000</v>
      </c>
      <c r="D287" s="4">
        <v>106982319.094</v>
      </c>
      <c r="E287" s="5">
        <v>0.82294091610769227</v>
      </c>
      <c r="F287" s="5">
        <v>0.11197</v>
      </c>
      <c r="G287" s="5">
        <v>0.15517758704981247</v>
      </c>
      <c r="H287" s="5">
        <v>4.3207587049812465E-2</v>
      </c>
    </row>
    <row r="288" spans="1:8" x14ac:dyDescent="0.2">
      <c r="B288" s="2" t="s">
        <v>110</v>
      </c>
      <c r="C288" s="4">
        <v>250000000</v>
      </c>
      <c r="D288" s="4">
        <v>95466123.814999998</v>
      </c>
      <c r="E288" s="5">
        <v>0.38186449525999999</v>
      </c>
      <c r="F288" s="5">
        <v>0.13974</v>
      </c>
      <c r="G288" s="5">
        <v>0.30465602616653176</v>
      </c>
      <c r="H288" s="5">
        <v>0.16491602616653175</v>
      </c>
    </row>
    <row r="289" spans="1:8" x14ac:dyDescent="0.2">
      <c r="A289" s="2" t="s">
        <v>140</v>
      </c>
      <c r="C289" s="4">
        <v>1140000000</v>
      </c>
      <c r="D289" s="4">
        <v>729428570.1500001</v>
      </c>
      <c r="E289" s="5">
        <v>0.6398496229385966</v>
      </c>
      <c r="F289" s="5">
        <v>0.14175333333333334</v>
      </c>
      <c r="G289" s="5">
        <v>0.17310996911463652</v>
      </c>
      <c r="H289" s="5">
        <v>3.1356635781303183E-2</v>
      </c>
    </row>
    <row r="290" spans="1:8" x14ac:dyDescent="0.2">
      <c r="A290" s="2" t="s">
        <v>41</v>
      </c>
      <c r="B290" s="2" t="s">
        <v>12</v>
      </c>
      <c r="C290" s="4">
        <v>10000000</v>
      </c>
      <c r="D290" s="4">
        <v>5347599.9970000004</v>
      </c>
      <c r="E290" s="5">
        <v>0.5347599997000001</v>
      </c>
      <c r="F290" s="5">
        <v>0.27062000000000003</v>
      </c>
      <c r="G290" s="5">
        <v>0.19676009753726537</v>
      </c>
      <c r="H290" s="5">
        <v>-7.3859902462734661E-2</v>
      </c>
    </row>
    <row r="291" spans="1:8" x14ac:dyDescent="0.2">
      <c r="B291" s="2" t="s">
        <v>95</v>
      </c>
      <c r="C291" s="4">
        <v>10000000</v>
      </c>
      <c r="D291" s="4">
        <v>9853856.3640000001</v>
      </c>
      <c r="E291" s="5">
        <v>0.98538563639999999</v>
      </c>
      <c r="F291" s="5">
        <v>0.18373999999999999</v>
      </c>
      <c r="G291" s="5">
        <v>0.18944433479058981</v>
      </c>
      <c r="H291" s="5">
        <v>5.7043347905898212E-3</v>
      </c>
    </row>
    <row r="292" spans="1:8" x14ac:dyDescent="0.2">
      <c r="B292" s="2" t="s">
        <v>97</v>
      </c>
      <c r="C292" s="4">
        <v>30000000</v>
      </c>
      <c r="D292" s="4">
        <v>16719731.817</v>
      </c>
      <c r="E292" s="5">
        <v>0.55732439389999999</v>
      </c>
      <c r="F292" s="5">
        <v>0.25789000000000001</v>
      </c>
      <c r="G292" s="5">
        <v>0.25187113005713352</v>
      </c>
      <c r="H292" s="5">
        <v>-6.0188699428664894E-3</v>
      </c>
    </row>
    <row r="293" spans="1:8" x14ac:dyDescent="0.2">
      <c r="B293" s="2" t="s">
        <v>99</v>
      </c>
      <c r="C293" s="4">
        <v>20000000</v>
      </c>
      <c r="D293" s="4">
        <v>9175681.8190000001</v>
      </c>
      <c r="E293" s="5">
        <v>0.45878409095</v>
      </c>
      <c r="F293" s="5">
        <v>0.27156999999999998</v>
      </c>
      <c r="G293" s="5">
        <v>0.24681293702998222</v>
      </c>
      <c r="H293" s="5">
        <v>-2.4757062970017757E-2</v>
      </c>
    </row>
    <row r="294" spans="1:8" x14ac:dyDescent="0.2">
      <c r="B294" s="2" t="s">
        <v>101</v>
      </c>
      <c r="C294" s="4">
        <v>20000000</v>
      </c>
      <c r="D294" s="4">
        <v>12857181.819</v>
      </c>
      <c r="E294" s="5">
        <v>0.64285909095000004</v>
      </c>
      <c r="F294" s="5">
        <v>0.17922999999999997</v>
      </c>
      <c r="G294" s="5">
        <v>0.17306788535196024</v>
      </c>
      <c r="H294" s="5">
        <v>-6.1621146480397293E-3</v>
      </c>
    </row>
    <row r="295" spans="1:8" x14ac:dyDescent="0.2">
      <c r="B295" s="2" t="s">
        <v>103</v>
      </c>
      <c r="C295" s="4">
        <v>170000000</v>
      </c>
      <c r="D295" s="4">
        <v>92812623.633000001</v>
      </c>
      <c r="E295" s="5">
        <v>0.54595660960588233</v>
      </c>
      <c r="F295" s="5">
        <v>0.1148</v>
      </c>
      <c r="G295" s="5">
        <v>0.15323903329399161</v>
      </c>
      <c r="H295" s="5">
        <v>3.8439033293991606E-2</v>
      </c>
    </row>
    <row r="296" spans="1:8" x14ac:dyDescent="0.2">
      <c r="B296" s="2" t="s">
        <v>106</v>
      </c>
      <c r="C296" s="4">
        <v>280000000</v>
      </c>
      <c r="D296" s="4">
        <v>331482751.83200002</v>
      </c>
      <c r="E296" s="5">
        <v>1.1838669708285714</v>
      </c>
      <c r="F296" s="5">
        <v>7.2919999999999999E-2</v>
      </c>
      <c r="G296" s="5">
        <v>-2.2486622476748812E-2</v>
      </c>
      <c r="H296" s="5">
        <v>-9.5406622476748804E-2</v>
      </c>
    </row>
    <row r="297" spans="1:8" x14ac:dyDescent="0.2">
      <c r="B297" s="2" t="s">
        <v>108</v>
      </c>
      <c r="C297" s="4">
        <v>70000000</v>
      </c>
      <c r="D297" s="4">
        <v>44857674.550999999</v>
      </c>
      <c r="E297" s="5">
        <v>0.64082392215714279</v>
      </c>
      <c r="F297" s="5">
        <v>8.8700000000000001E-2</v>
      </c>
      <c r="G297" s="5">
        <v>0.10041352023005362</v>
      </c>
      <c r="H297" s="5">
        <v>1.171352023005362E-2</v>
      </c>
    </row>
    <row r="298" spans="1:8" x14ac:dyDescent="0.2">
      <c r="B298" s="2" t="s">
        <v>110</v>
      </c>
      <c r="C298" s="4">
        <v>130000000</v>
      </c>
      <c r="D298" s="4">
        <v>58511840.453000002</v>
      </c>
      <c r="E298" s="5">
        <v>0.4500910804076923</v>
      </c>
      <c r="F298" s="5">
        <v>0.14105000000000001</v>
      </c>
      <c r="G298" s="5">
        <v>0.27590973652534068</v>
      </c>
      <c r="H298" s="5">
        <v>0.13485973652534067</v>
      </c>
    </row>
    <row r="299" spans="1:8" x14ac:dyDescent="0.2">
      <c r="A299" s="2" t="s">
        <v>141</v>
      </c>
      <c r="C299" s="4">
        <v>740000000</v>
      </c>
      <c r="D299" s="4">
        <v>581618942.28499997</v>
      </c>
      <c r="E299" s="5">
        <v>0.78597154362837829</v>
      </c>
      <c r="F299" s="5">
        <v>0.11591270270270271</v>
      </c>
      <c r="G299" s="5">
        <v>6.7117663193079893E-2</v>
      </c>
      <c r="H299" s="5">
        <v>-4.8795039509622815E-2</v>
      </c>
    </row>
    <row r="300" spans="1:8" x14ac:dyDescent="0.2">
      <c r="A300" s="2" t="s">
        <v>42</v>
      </c>
      <c r="B300" s="2" t="s">
        <v>12</v>
      </c>
      <c r="C300" s="4">
        <v>30000000</v>
      </c>
      <c r="D300" s="4">
        <v>32424359.991999999</v>
      </c>
      <c r="E300" s="5">
        <v>1.0808119997333332</v>
      </c>
      <c r="F300" s="5">
        <v>0.28536</v>
      </c>
      <c r="G300" s="5">
        <v>0.22481950372493262</v>
      </c>
      <c r="H300" s="5">
        <v>-6.0540496275067385E-2</v>
      </c>
    </row>
    <row r="301" spans="1:8" x14ac:dyDescent="0.2">
      <c r="B301" s="2" t="s">
        <v>95</v>
      </c>
      <c r="C301" s="4">
        <v>30000000</v>
      </c>
      <c r="D301" s="4">
        <v>17117690.912999999</v>
      </c>
      <c r="E301" s="5">
        <v>0.57058969709999996</v>
      </c>
      <c r="F301" s="5">
        <v>0.18373999999999999</v>
      </c>
      <c r="G301" s="5">
        <v>0.31714483750124955</v>
      </c>
      <c r="H301" s="5">
        <v>0.13340483750124957</v>
      </c>
    </row>
    <row r="302" spans="1:8" x14ac:dyDescent="0.2">
      <c r="B302" s="2" t="s">
        <v>97</v>
      </c>
      <c r="C302" s="4">
        <v>60000000</v>
      </c>
      <c r="D302" s="4">
        <v>50597906.814999998</v>
      </c>
      <c r="E302" s="5">
        <v>0.84329844691666667</v>
      </c>
      <c r="F302" s="5">
        <v>0.26395000000000002</v>
      </c>
      <c r="G302" s="5">
        <v>0.2560472152013864</v>
      </c>
      <c r="H302" s="5">
        <v>-7.9027847986136157E-3</v>
      </c>
    </row>
    <row r="303" spans="1:8" x14ac:dyDescent="0.2">
      <c r="B303" s="2" t="s">
        <v>99</v>
      </c>
      <c r="C303" s="4">
        <v>80000000</v>
      </c>
      <c r="D303" s="4">
        <v>67809627.270999998</v>
      </c>
      <c r="E303" s="5">
        <v>0.84762034088749993</v>
      </c>
      <c r="F303" s="5">
        <v>0.28752</v>
      </c>
      <c r="G303" s="5">
        <v>0.2627712837852505</v>
      </c>
      <c r="H303" s="5">
        <v>-2.47487162147495E-2</v>
      </c>
    </row>
    <row r="304" spans="1:8" x14ac:dyDescent="0.2">
      <c r="B304" s="2" t="s">
        <v>101</v>
      </c>
      <c r="C304" s="4">
        <v>70000000</v>
      </c>
      <c r="D304" s="4">
        <v>51645477.273000002</v>
      </c>
      <c r="E304" s="5">
        <v>0.73779253247142862</v>
      </c>
      <c r="F304" s="5">
        <v>0.18343999999999999</v>
      </c>
      <c r="G304" s="5">
        <v>0.22963320254182443</v>
      </c>
      <c r="H304" s="5">
        <v>4.6193202541824435E-2</v>
      </c>
    </row>
    <row r="305" spans="1:8" x14ac:dyDescent="0.2">
      <c r="B305" s="2" t="s">
        <v>103</v>
      </c>
      <c r="C305" s="4">
        <v>740000000</v>
      </c>
      <c r="D305" s="4">
        <v>745558439.08599997</v>
      </c>
      <c r="E305" s="5">
        <v>1.0075114041702702</v>
      </c>
      <c r="F305" s="5">
        <v>0.12046999999999999</v>
      </c>
      <c r="G305" s="5">
        <v>0.15362815866777144</v>
      </c>
      <c r="H305" s="5">
        <v>3.3158158667771442E-2</v>
      </c>
    </row>
    <row r="306" spans="1:8" x14ac:dyDescent="0.2">
      <c r="B306" s="2" t="s">
        <v>106</v>
      </c>
      <c r="C306" s="4">
        <v>890000000</v>
      </c>
      <c r="D306" s="4">
        <v>928365179.98899996</v>
      </c>
      <c r="E306" s="5">
        <v>1.0431069438078651</v>
      </c>
      <c r="F306" s="5">
        <v>7.4630000000000002E-2</v>
      </c>
      <c r="G306" s="5">
        <v>0.10597824223670881</v>
      </c>
      <c r="H306" s="5">
        <v>3.1348242236708804E-2</v>
      </c>
    </row>
    <row r="307" spans="1:8" x14ac:dyDescent="0.2">
      <c r="B307" s="2" t="s">
        <v>108</v>
      </c>
      <c r="C307" s="4">
        <v>370000000</v>
      </c>
      <c r="D307" s="4">
        <v>372468288.18400002</v>
      </c>
      <c r="E307" s="5">
        <v>1.0066710491459461</v>
      </c>
      <c r="F307" s="5">
        <v>5.8090000000000003E-2</v>
      </c>
      <c r="G307" s="5">
        <v>0.13655669700630613</v>
      </c>
      <c r="H307" s="5">
        <v>7.8466697006306124E-2</v>
      </c>
    </row>
    <row r="308" spans="1:8" x14ac:dyDescent="0.2">
      <c r="B308" s="2" t="s">
        <v>110</v>
      </c>
      <c r="C308" s="4">
        <v>530000000</v>
      </c>
      <c r="D308" s="4">
        <v>561501928.53999996</v>
      </c>
      <c r="E308" s="5">
        <v>1.0594376010188677</v>
      </c>
      <c r="F308" s="5">
        <v>0.14435999999999999</v>
      </c>
      <c r="G308" s="5">
        <v>0.23413677394099019</v>
      </c>
      <c r="H308" s="5">
        <v>8.9776773940990207E-2</v>
      </c>
    </row>
    <row r="309" spans="1:8" x14ac:dyDescent="0.2">
      <c r="A309" s="2" t="s">
        <v>142</v>
      </c>
      <c r="C309" s="4">
        <v>2800000000</v>
      </c>
      <c r="D309" s="4">
        <v>2827488898.0629997</v>
      </c>
      <c r="E309" s="5">
        <v>1.0098174635939285</v>
      </c>
      <c r="F309" s="5">
        <v>0.11404464285714286</v>
      </c>
      <c r="G309" s="5">
        <v>0.15936698383208292</v>
      </c>
      <c r="H309" s="5">
        <v>4.5322340974940062E-2</v>
      </c>
    </row>
    <row r="310" spans="1:8" x14ac:dyDescent="0.2">
      <c r="A310" s="2" t="s">
        <v>43</v>
      </c>
      <c r="B310" s="2" t="s">
        <v>12</v>
      </c>
      <c r="C310" s="4">
        <v>20000000</v>
      </c>
      <c r="D310" s="4">
        <v>11510850.005000001</v>
      </c>
      <c r="E310" s="5">
        <v>0.57554250025000009</v>
      </c>
      <c r="F310" s="5">
        <v>0.29330000000000001</v>
      </c>
      <c r="G310" s="5">
        <v>0.14616366074348824</v>
      </c>
      <c r="H310" s="5">
        <v>-0.14713633925651176</v>
      </c>
    </row>
    <row r="311" spans="1:8" x14ac:dyDescent="0.2">
      <c r="B311" s="2" t="s">
        <v>97</v>
      </c>
      <c r="C311" s="4">
        <v>30000000</v>
      </c>
      <c r="D311" s="4">
        <v>15372203.176999999</v>
      </c>
      <c r="E311" s="5">
        <v>0.51240677256666667</v>
      </c>
      <c r="F311" s="5">
        <v>0.27950999999999998</v>
      </c>
      <c r="G311" s="5">
        <v>0.20017527036098712</v>
      </c>
      <c r="H311" s="5">
        <v>-7.9334729639012863E-2</v>
      </c>
    </row>
    <row r="312" spans="1:8" x14ac:dyDescent="0.2">
      <c r="B312" s="2" t="s">
        <v>99</v>
      </c>
      <c r="C312" s="4">
        <v>30000000</v>
      </c>
      <c r="D312" s="4">
        <v>16945181.82</v>
      </c>
      <c r="E312" s="5">
        <v>0.56483939400000005</v>
      </c>
      <c r="F312" s="5">
        <v>0.29432999999999998</v>
      </c>
      <c r="G312" s="5">
        <v>0.20147598451675983</v>
      </c>
      <c r="H312" s="5">
        <v>-9.2854015483240154E-2</v>
      </c>
    </row>
    <row r="313" spans="1:8" x14ac:dyDescent="0.2">
      <c r="B313" s="2" t="s">
        <v>101</v>
      </c>
      <c r="C313" s="4">
        <v>30000000</v>
      </c>
      <c r="D313" s="4">
        <v>15139227.277000001</v>
      </c>
      <c r="E313" s="5">
        <v>0.50464090923333338</v>
      </c>
      <c r="F313" s="5">
        <v>0.19425000000000001</v>
      </c>
      <c r="G313" s="5">
        <v>0.21910266265963002</v>
      </c>
      <c r="H313" s="5">
        <v>2.4852662659630015E-2</v>
      </c>
    </row>
    <row r="314" spans="1:8" x14ac:dyDescent="0.2">
      <c r="B314" s="2" t="s">
        <v>103</v>
      </c>
      <c r="C314" s="4">
        <v>160000000</v>
      </c>
      <c r="D314" s="4">
        <v>76679802.723000005</v>
      </c>
      <c r="E314" s="5">
        <v>0.47924876701875002</v>
      </c>
      <c r="F314" s="5">
        <v>0.11595999999999999</v>
      </c>
      <c r="G314" s="5">
        <v>0.13432006587453882</v>
      </c>
      <c r="H314" s="5">
        <v>1.8360065874538825E-2</v>
      </c>
    </row>
    <row r="315" spans="1:8" x14ac:dyDescent="0.2">
      <c r="B315" s="2" t="s">
        <v>106</v>
      </c>
      <c r="C315" s="4">
        <v>180000000</v>
      </c>
      <c r="D315" s="4">
        <v>259163687.72099999</v>
      </c>
      <c r="E315" s="5">
        <v>1.4397982651166665</v>
      </c>
      <c r="F315" s="5">
        <v>7.9030000000000003E-2</v>
      </c>
      <c r="G315" s="5">
        <v>4.8786113757616101E-2</v>
      </c>
      <c r="H315" s="5">
        <v>-3.0243886242383902E-2</v>
      </c>
    </row>
    <row r="316" spans="1:8" x14ac:dyDescent="0.2">
      <c r="B316" s="2" t="s">
        <v>108</v>
      </c>
      <c r="C316" s="4">
        <v>120000000</v>
      </c>
      <c r="D316" s="4">
        <v>267588874.544</v>
      </c>
      <c r="E316" s="5">
        <v>2.2299072878666668</v>
      </c>
      <c r="F316" s="5">
        <v>8.5059999999999997E-2</v>
      </c>
      <c r="G316" s="5">
        <v>0.65071360096986619</v>
      </c>
      <c r="H316" s="5">
        <v>0.56565360096986617</v>
      </c>
    </row>
    <row r="317" spans="1:8" x14ac:dyDescent="0.2">
      <c r="B317" s="2" t="s">
        <v>110</v>
      </c>
      <c r="C317" s="4">
        <v>80000000</v>
      </c>
      <c r="D317" s="4">
        <v>42683549.265000001</v>
      </c>
      <c r="E317" s="5">
        <v>0.53354436581249998</v>
      </c>
      <c r="F317" s="5">
        <v>0.15287000000000001</v>
      </c>
      <c r="G317" s="5">
        <v>0.19645081464384637</v>
      </c>
      <c r="H317" s="5">
        <v>4.3580814643846361E-2</v>
      </c>
    </row>
    <row r="318" spans="1:8" x14ac:dyDescent="0.2">
      <c r="A318" s="2" t="s">
        <v>143</v>
      </c>
      <c r="C318" s="4">
        <v>650000000</v>
      </c>
      <c r="D318" s="4">
        <v>705083376.53199995</v>
      </c>
      <c r="E318" s="5">
        <v>1.0847436562030768</v>
      </c>
      <c r="F318" s="5">
        <v>0.1294223076923077</v>
      </c>
      <c r="G318" s="5">
        <v>0.30768397863675084</v>
      </c>
      <c r="H318" s="5">
        <v>0.17826167094444315</v>
      </c>
    </row>
    <row r="319" spans="1:8" x14ac:dyDescent="0.2">
      <c r="A319" s="2" t="s">
        <v>44</v>
      </c>
      <c r="B319" s="2" t="s">
        <v>12</v>
      </c>
      <c r="C319" s="4">
        <v>42000000</v>
      </c>
      <c r="D319" s="4">
        <v>28573681.817000002</v>
      </c>
      <c r="E319" s="5">
        <v>0.68032575754761904</v>
      </c>
      <c r="F319" s="5">
        <v>0.23545000000000005</v>
      </c>
      <c r="G319" s="5">
        <v>0.18924721922894783</v>
      </c>
      <c r="H319" s="5">
        <v>-4.6202780771052221E-2</v>
      </c>
    </row>
    <row r="320" spans="1:8" x14ac:dyDescent="0.2">
      <c r="B320" s="2" t="s">
        <v>95</v>
      </c>
      <c r="C320" s="4">
        <v>31500000</v>
      </c>
      <c r="D320" s="4">
        <v>20049322.725000001</v>
      </c>
      <c r="E320" s="5">
        <v>0.63648643571428576</v>
      </c>
      <c r="F320" s="5">
        <v>0.25641999999999998</v>
      </c>
      <c r="G320" s="5">
        <v>0.25381411057115894</v>
      </c>
      <c r="H320" s="5">
        <v>-2.6058894288410461E-3</v>
      </c>
    </row>
    <row r="321" spans="1:8" x14ac:dyDescent="0.2">
      <c r="B321" s="2" t="s">
        <v>97</v>
      </c>
      <c r="C321" s="4">
        <v>42000000</v>
      </c>
      <c r="D321" s="4">
        <v>37437404.090999998</v>
      </c>
      <c r="E321" s="5">
        <v>0.89136676407142856</v>
      </c>
      <c r="F321" s="5">
        <v>0.22438</v>
      </c>
      <c r="G321" s="5">
        <v>0.22499268780831241</v>
      </c>
      <c r="H321" s="5">
        <v>6.1268780831241765E-4</v>
      </c>
    </row>
    <row r="322" spans="1:8" x14ac:dyDescent="0.2">
      <c r="B322" s="2" t="s">
        <v>99</v>
      </c>
      <c r="C322" s="4">
        <v>42000000</v>
      </c>
      <c r="D322" s="4">
        <v>27207659.087000001</v>
      </c>
      <c r="E322" s="5">
        <v>0.64780140683333332</v>
      </c>
      <c r="F322" s="5">
        <v>0.23627999999999999</v>
      </c>
      <c r="G322" s="5">
        <v>0.23614465310872262</v>
      </c>
      <c r="H322" s="5">
        <v>-1.3534689127736588E-4</v>
      </c>
    </row>
    <row r="323" spans="1:8" x14ac:dyDescent="0.2">
      <c r="B323" s="2" t="s">
        <v>101</v>
      </c>
      <c r="C323" s="4">
        <v>52500000</v>
      </c>
      <c r="D323" s="4">
        <v>31049681.818</v>
      </c>
      <c r="E323" s="5">
        <v>0.59142251081904762</v>
      </c>
      <c r="F323" s="5">
        <v>0.15594</v>
      </c>
      <c r="G323" s="5">
        <v>0.18854088593610852</v>
      </c>
      <c r="H323" s="5">
        <v>3.260088593610852E-2</v>
      </c>
    </row>
    <row r="324" spans="1:8" x14ac:dyDescent="0.2">
      <c r="B324" s="2" t="s">
        <v>103</v>
      </c>
      <c r="C324" s="4">
        <v>272900000</v>
      </c>
      <c r="D324" s="4">
        <v>238482396.36000001</v>
      </c>
      <c r="E324" s="5">
        <v>0.87388199472334194</v>
      </c>
      <c r="F324" s="5">
        <v>9.3090000000000006E-2</v>
      </c>
      <c r="G324" s="5">
        <v>0.1689162127052353</v>
      </c>
      <c r="H324" s="5">
        <v>7.5826212705235291E-2</v>
      </c>
    </row>
    <row r="325" spans="1:8" x14ac:dyDescent="0.2">
      <c r="B325" s="2" t="s">
        <v>106</v>
      </c>
      <c r="C325" s="4">
        <v>272900000</v>
      </c>
      <c r="D325" s="4">
        <v>399466286.37400001</v>
      </c>
      <c r="E325" s="5">
        <v>1.4637826543569072</v>
      </c>
      <c r="F325" s="5">
        <v>7.4969999999999995E-2</v>
      </c>
      <c r="G325" s="5">
        <v>0.1664047540216313</v>
      </c>
      <c r="H325" s="5">
        <v>9.1434754021631301E-2</v>
      </c>
    </row>
    <row r="326" spans="1:8" x14ac:dyDescent="0.2">
      <c r="B326" s="2" t="s">
        <v>108</v>
      </c>
      <c r="C326" s="4">
        <v>115400000</v>
      </c>
      <c r="D326" s="4">
        <v>152068811.82499999</v>
      </c>
      <c r="E326" s="5">
        <v>1.31775400194974</v>
      </c>
      <c r="F326" s="5">
        <v>9.0649999999999994E-2</v>
      </c>
      <c r="G326" s="5">
        <v>0.17950592522820222</v>
      </c>
      <c r="H326" s="5">
        <v>8.8855925228202223E-2</v>
      </c>
    </row>
    <row r="327" spans="1:8" x14ac:dyDescent="0.2">
      <c r="B327" s="2" t="s">
        <v>110</v>
      </c>
      <c r="C327" s="4">
        <v>188900000</v>
      </c>
      <c r="D327" s="4">
        <v>151568818.639</v>
      </c>
      <c r="E327" s="5">
        <v>0.80237595891476976</v>
      </c>
      <c r="F327" s="5">
        <v>0.12272</v>
      </c>
      <c r="G327" s="5">
        <v>-1.4948811779727076</v>
      </c>
      <c r="H327" s="5">
        <v>-1.6176011779727075</v>
      </c>
    </row>
    <row r="328" spans="1:8" x14ac:dyDescent="0.2">
      <c r="A328" s="2" t="s">
        <v>144</v>
      </c>
      <c r="C328" s="4">
        <v>1060100000</v>
      </c>
      <c r="D328" s="4">
        <v>1085904062.7360001</v>
      </c>
      <c r="E328" s="5">
        <v>1.0243411590755589</v>
      </c>
      <c r="F328" s="5">
        <v>0.11792009433072352</v>
      </c>
      <c r="G328" s="5">
        <v>-5.6473661374364957E-2</v>
      </c>
      <c r="H328" s="5">
        <v>-0.17439375570508847</v>
      </c>
    </row>
    <row r="329" spans="1:8" x14ac:dyDescent="0.2">
      <c r="A329" s="2" t="s">
        <v>45</v>
      </c>
      <c r="B329" s="2" t="s">
        <v>12</v>
      </c>
      <c r="C329" s="4">
        <v>70000000</v>
      </c>
      <c r="D329" s="4">
        <v>30535703.634</v>
      </c>
      <c r="E329" s="5">
        <v>0.43622433762857143</v>
      </c>
      <c r="F329" s="5">
        <v>0.35659999999999997</v>
      </c>
      <c r="G329" s="5">
        <v>0.31596163558704782</v>
      </c>
      <c r="H329" s="5">
        <v>-4.0638364412952155E-2</v>
      </c>
    </row>
    <row r="330" spans="1:8" x14ac:dyDescent="0.2">
      <c r="B330" s="2" t="s">
        <v>95</v>
      </c>
      <c r="C330" s="4">
        <v>20000000</v>
      </c>
      <c r="D330" s="4">
        <v>14873967.272</v>
      </c>
      <c r="E330" s="5">
        <v>0.74369836359999997</v>
      </c>
      <c r="F330" s="5">
        <v>0.46611000000000002</v>
      </c>
      <c r="G330" s="5">
        <v>0.32026848687286796</v>
      </c>
      <c r="H330" s="5">
        <v>-0.14584151312713206</v>
      </c>
    </row>
    <row r="331" spans="1:8" x14ac:dyDescent="0.2">
      <c r="B331" s="2" t="s">
        <v>97</v>
      </c>
      <c r="C331" s="4">
        <v>60000000</v>
      </c>
      <c r="D331" s="4">
        <v>51907477.273999996</v>
      </c>
      <c r="E331" s="5">
        <v>0.86512462123333322</v>
      </c>
      <c r="F331" s="5">
        <v>0.35320000000000001</v>
      </c>
      <c r="G331" s="5">
        <v>0.29291642326867284</v>
      </c>
      <c r="H331" s="5">
        <v>-6.0283576731327171E-2</v>
      </c>
    </row>
    <row r="332" spans="1:8" x14ac:dyDescent="0.2">
      <c r="B332" s="2" t="s">
        <v>99</v>
      </c>
      <c r="C332" s="4">
        <v>60000000</v>
      </c>
      <c r="D332" s="4">
        <v>27588818.175999999</v>
      </c>
      <c r="E332" s="5">
        <v>0.45981363626666666</v>
      </c>
      <c r="F332" s="5">
        <v>0.41488000000000003</v>
      </c>
      <c r="G332" s="5">
        <v>0.37774778243549217</v>
      </c>
      <c r="H332" s="5">
        <v>-3.7132217564507852E-2</v>
      </c>
    </row>
    <row r="333" spans="1:8" x14ac:dyDescent="0.2">
      <c r="B333" s="2" t="s">
        <v>101</v>
      </c>
      <c r="C333" s="4">
        <v>50000000</v>
      </c>
      <c r="D333" s="4">
        <v>38047076.365000002</v>
      </c>
      <c r="E333" s="5">
        <v>0.76094152730000009</v>
      </c>
      <c r="F333" s="5">
        <v>0.2424</v>
      </c>
      <c r="G333" s="5">
        <v>0.34056074797167923</v>
      </c>
      <c r="H333" s="5">
        <v>9.816074797167923E-2</v>
      </c>
    </row>
    <row r="334" spans="1:8" x14ac:dyDescent="0.2">
      <c r="B334" s="2" t="s">
        <v>103</v>
      </c>
      <c r="C334" s="4">
        <v>320000000</v>
      </c>
      <c r="D334" s="4">
        <v>250309093.63</v>
      </c>
      <c r="E334" s="5">
        <v>0.78221591759374998</v>
      </c>
      <c r="F334" s="5">
        <v>0.13916000000000001</v>
      </c>
      <c r="G334" s="5">
        <v>0.13578825945589357</v>
      </c>
      <c r="H334" s="5">
        <v>-3.3717405441064385E-3</v>
      </c>
    </row>
    <row r="335" spans="1:8" x14ac:dyDescent="0.2">
      <c r="B335" s="2" t="s">
        <v>106</v>
      </c>
      <c r="C335" s="4">
        <v>300000000</v>
      </c>
      <c r="D335" s="4">
        <v>230260516.35800001</v>
      </c>
      <c r="E335" s="5">
        <v>0.7675350545266667</v>
      </c>
      <c r="F335" s="5">
        <v>0.11917</v>
      </c>
      <c r="G335" s="5">
        <v>0.14109201256844686</v>
      </c>
      <c r="H335" s="5">
        <v>2.1922012568446864E-2</v>
      </c>
    </row>
    <row r="336" spans="1:8" x14ac:dyDescent="0.2">
      <c r="B336" s="2" t="s">
        <v>108</v>
      </c>
      <c r="C336" s="4">
        <v>150000000</v>
      </c>
      <c r="D336" s="4">
        <v>113768476.35600001</v>
      </c>
      <c r="E336" s="5">
        <v>0.75845650904000006</v>
      </c>
      <c r="F336" s="5">
        <v>9.6360000000000001E-2</v>
      </c>
      <c r="G336" s="5">
        <v>0.11091732402667881</v>
      </c>
      <c r="H336" s="5">
        <v>1.4557324026678808E-2</v>
      </c>
    </row>
    <row r="337" spans="1:8" x14ac:dyDescent="0.2">
      <c r="B337" s="2" t="s">
        <v>110</v>
      </c>
      <c r="C337" s="4">
        <v>160000000</v>
      </c>
      <c r="D337" s="4">
        <v>100602262.542</v>
      </c>
      <c r="E337" s="5">
        <v>0.62876414088749999</v>
      </c>
      <c r="F337" s="5">
        <v>0.16091</v>
      </c>
      <c r="G337" s="5">
        <v>0.27550859167236563</v>
      </c>
      <c r="H337" s="5">
        <v>0.11459859167236564</v>
      </c>
    </row>
    <row r="338" spans="1:8" x14ac:dyDescent="0.2">
      <c r="A338" s="2" t="s">
        <v>145</v>
      </c>
      <c r="C338" s="4">
        <v>1190000000</v>
      </c>
      <c r="D338" s="4">
        <v>857893391.60700011</v>
      </c>
      <c r="E338" s="5">
        <v>0.72091881647647071</v>
      </c>
      <c r="F338" s="5">
        <v>0.17896705882352942</v>
      </c>
      <c r="G338" s="5">
        <v>0.18627946329980336</v>
      </c>
      <c r="H338" s="5">
        <v>7.3124044762739315E-3</v>
      </c>
    </row>
    <row r="339" spans="1:8" x14ac:dyDescent="0.2">
      <c r="A339" s="2" t="s">
        <v>46</v>
      </c>
      <c r="B339" s="2" t="s">
        <v>12</v>
      </c>
      <c r="C339" s="4">
        <v>30000000</v>
      </c>
      <c r="D339" s="4">
        <v>23612929.094000001</v>
      </c>
      <c r="E339" s="5">
        <v>0.78709763646666664</v>
      </c>
      <c r="F339" s="5">
        <v>0.28138999999999997</v>
      </c>
      <c r="G339" s="5">
        <v>0.25309728412806626</v>
      </c>
      <c r="H339" s="5">
        <v>-2.8292715871933716E-2</v>
      </c>
    </row>
    <row r="340" spans="1:8" x14ac:dyDescent="0.2">
      <c r="B340" s="2" t="s">
        <v>95</v>
      </c>
      <c r="C340" s="4">
        <v>10000000</v>
      </c>
      <c r="D340" s="4">
        <v>6571140.9060000004</v>
      </c>
      <c r="E340" s="5">
        <v>0.65711409060000003</v>
      </c>
      <c r="F340" s="5">
        <v>0.18373999999999999</v>
      </c>
      <c r="G340" s="5">
        <v>0.34582684323890223</v>
      </c>
      <c r="H340" s="5">
        <v>0.16208684323890224</v>
      </c>
    </row>
    <row r="341" spans="1:8" x14ac:dyDescent="0.2">
      <c r="B341" s="2" t="s">
        <v>97</v>
      </c>
      <c r="C341" s="4">
        <v>30000000</v>
      </c>
      <c r="D341" s="4">
        <v>24069843.181000002</v>
      </c>
      <c r="E341" s="5">
        <v>0.80232810603333338</v>
      </c>
      <c r="F341" s="5">
        <v>0.30929000000000001</v>
      </c>
      <c r="G341" s="5">
        <v>0.23359744676019956</v>
      </c>
      <c r="H341" s="5">
        <v>-7.5692553239800453E-2</v>
      </c>
    </row>
    <row r="342" spans="1:8" x14ac:dyDescent="0.2">
      <c r="B342" s="2" t="s">
        <v>99</v>
      </c>
      <c r="C342" s="4">
        <v>30000000</v>
      </c>
      <c r="D342" s="4">
        <v>17790818.173</v>
      </c>
      <c r="E342" s="5">
        <v>0.59302727243333331</v>
      </c>
      <c r="F342" s="5">
        <v>0.31181999999999999</v>
      </c>
      <c r="G342" s="5">
        <v>0.26646800202784582</v>
      </c>
      <c r="H342" s="5">
        <v>-4.5351997972154168E-2</v>
      </c>
    </row>
    <row r="343" spans="1:8" x14ac:dyDescent="0.2">
      <c r="B343" s="2" t="s">
        <v>101</v>
      </c>
      <c r="C343" s="4">
        <v>40000000</v>
      </c>
      <c r="D343" s="4">
        <v>24747363.634</v>
      </c>
      <c r="E343" s="5">
        <v>0.61868409084999998</v>
      </c>
      <c r="F343" s="5">
        <v>0.20412</v>
      </c>
      <c r="G343" s="5">
        <v>0.30023634613716849</v>
      </c>
      <c r="H343" s="5">
        <v>9.611634613716849E-2</v>
      </c>
    </row>
    <row r="344" spans="1:8" x14ac:dyDescent="0.2">
      <c r="B344" s="2" t="s">
        <v>103</v>
      </c>
      <c r="C344" s="4">
        <v>310000000</v>
      </c>
      <c r="D344" s="4">
        <v>195940831.817</v>
      </c>
      <c r="E344" s="5">
        <v>0.63206719940967737</v>
      </c>
      <c r="F344" s="5">
        <v>0.12084</v>
      </c>
      <c r="G344" s="5">
        <v>8.8916221674876159E-2</v>
      </c>
      <c r="H344" s="5">
        <v>-3.1923778325123844E-2</v>
      </c>
    </row>
    <row r="345" spans="1:8" x14ac:dyDescent="0.2">
      <c r="B345" s="2" t="s">
        <v>106</v>
      </c>
      <c r="C345" s="4">
        <v>280000000</v>
      </c>
      <c r="D345" s="4">
        <v>341395838.17299998</v>
      </c>
      <c r="E345" s="5">
        <v>1.2192708506178571</v>
      </c>
      <c r="F345" s="5">
        <v>0.11229</v>
      </c>
      <c r="G345" s="5">
        <v>5.4273648478428901E-2</v>
      </c>
      <c r="H345" s="5">
        <v>-5.80163515215711E-2</v>
      </c>
    </row>
    <row r="346" spans="1:8" x14ac:dyDescent="0.2">
      <c r="B346" s="2" t="s">
        <v>108</v>
      </c>
      <c r="C346" s="4">
        <v>160000000</v>
      </c>
      <c r="D346" s="4">
        <v>94087889.089000002</v>
      </c>
      <c r="E346" s="5">
        <v>0.58804930680625001</v>
      </c>
      <c r="F346" s="5">
        <v>5.3679999999999999E-2</v>
      </c>
      <c r="G346" s="5">
        <v>8.5408179382137822E-2</v>
      </c>
      <c r="H346" s="5">
        <v>3.1728179382137824E-2</v>
      </c>
    </row>
    <row r="347" spans="1:8" x14ac:dyDescent="0.2">
      <c r="B347" s="2" t="s">
        <v>110</v>
      </c>
      <c r="C347" s="4">
        <v>100000000</v>
      </c>
      <c r="D347" s="4">
        <v>56235719.094999999</v>
      </c>
      <c r="E347" s="5">
        <v>0.56235719095000003</v>
      </c>
      <c r="F347" s="5">
        <v>0.13339000000000001</v>
      </c>
      <c r="G347" s="5">
        <v>0.19539836747596587</v>
      </c>
      <c r="H347" s="5">
        <v>6.2008367475965859E-2</v>
      </c>
    </row>
    <row r="348" spans="1:8" x14ac:dyDescent="0.2">
      <c r="A348" s="2" t="s">
        <v>146</v>
      </c>
      <c r="C348" s="4">
        <v>990000000</v>
      </c>
      <c r="D348" s="4">
        <v>784452373.16199994</v>
      </c>
      <c r="E348" s="5">
        <v>0.79237613450707067</v>
      </c>
      <c r="F348" s="5">
        <v>0.12919858585858585</v>
      </c>
      <c r="G348" s="5">
        <v>0.10327918276979803</v>
      </c>
      <c r="H348" s="5">
        <v>-2.5919403088787818E-2</v>
      </c>
    </row>
    <row r="349" spans="1:8" x14ac:dyDescent="0.2">
      <c r="A349" s="2" t="s">
        <v>47</v>
      </c>
      <c r="B349" s="2" t="s">
        <v>12</v>
      </c>
      <c r="C349" s="4">
        <v>50000000</v>
      </c>
      <c r="D349" s="4">
        <v>29394196.364999998</v>
      </c>
      <c r="E349" s="5">
        <v>0.58788392729999994</v>
      </c>
      <c r="F349" s="5">
        <v>0.37530000000000002</v>
      </c>
      <c r="G349" s="5">
        <v>0.29091434066835054</v>
      </c>
      <c r="H349" s="5">
        <v>-8.4385659331649487E-2</v>
      </c>
    </row>
    <row r="350" spans="1:8" x14ac:dyDescent="0.2">
      <c r="B350" s="2" t="s">
        <v>95</v>
      </c>
      <c r="C350" s="4">
        <v>10000000</v>
      </c>
      <c r="D350" s="4">
        <v>10606489.998</v>
      </c>
      <c r="E350" s="5">
        <v>1.0606489997999999</v>
      </c>
      <c r="F350" s="5">
        <v>0.18373999999999999</v>
      </c>
      <c r="G350" s="5">
        <v>0.36875546375261853</v>
      </c>
      <c r="H350" s="5">
        <v>0.18501546375261854</v>
      </c>
    </row>
    <row r="351" spans="1:8" x14ac:dyDescent="0.2">
      <c r="B351" s="2" t="s">
        <v>97</v>
      </c>
      <c r="C351" s="4">
        <v>60000000</v>
      </c>
      <c r="D351" s="4">
        <v>28083597.727000002</v>
      </c>
      <c r="E351" s="5">
        <v>0.46805996211666667</v>
      </c>
      <c r="F351" s="5">
        <v>0.3916</v>
      </c>
      <c r="G351" s="5">
        <v>0.32143250322665468</v>
      </c>
      <c r="H351" s="5">
        <v>-7.0167496773345328E-2</v>
      </c>
    </row>
    <row r="352" spans="1:8" x14ac:dyDescent="0.2">
      <c r="B352" s="2" t="s">
        <v>99</v>
      </c>
      <c r="C352" s="4">
        <v>50000000</v>
      </c>
      <c r="D352" s="4">
        <v>19941909.083999999</v>
      </c>
      <c r="E352" s="5">
        <v>0.39883818167999996</v>
      </c>
      <c r="F352" s="5">
        <v>0.44728000000000001</v>
      </c>
      <c r="G352" s="5">
        <v>0.36972057905506794</v>
      </c>
      <c r="H352" s="5">
        <v>-7.7559420944932067E-2</v>
      </c>
    </row>
    <row r="353" spans="1:8" x14ac:dyDescent="0.2">
      <c r="B353" s="2" t="s">
        <v>101</v>
      </c>
      <c r="C353" s="4">
        <v>50000000</v>
      </c>
      <c r="D353" s="4">
        <v>28997659.088</v>
      </c>
      <c r="E353" s="5">
        <v>0.57995318175999999</v>
      </c>
      <c r="F353" s="5">
        <v>0.28688999999999998</v>
      </c>
      <c r="G353" s="5">
        <v>0.29723283979039516</v>
      </c>
      <c r="H353" s="5">
        <v>1.0342839790395186E-2</v>
      </c>
    </row>
    <row r="354" spans="1:8" x14ac:dyDescent="0.2">
      <c r="B354" s="2" t="s">
        <v>103</v>
      </c>
      <c r="C354" s="4">
        <v>180000000</v>
      </c>
      <c r="D354" s="4">
        <v>97030984.546000004</v>
      </c>
      <c r="E354" s="5">
        <v>0.53906102525555555</v>
      </c>
      <c r="F354" s="5">
        <v>0.11523999999999998</v>
      </c>
      <c r="G354" s="5">
        <v>0.11757614703570793</v>
      </c>
      <c r="H354" s="5">
        <v>2.3361470357079472E-3</v>
      </c>
    </row>
    <row r="355" spans="1:8" x14ac:dyDescent="0.2">
      <c r="B355" s="2" t="s">
        <v>106</v>
      </c>
      <c r="C355" s="4">
        <v>270000000</v>
      </c>
      <c r="D355" s="4">
        <v>156679632.72999999</v>
      </c>
      <c r="E355" s="5">
        <v>0.58029493603703697</v>
      </c>
      <c r="F355" s="5">
        <v>0.10469000000000001</v>
      </c>
      <c r="G355" s="5">
        <v>8.6582743995687952E-2</v>
      </c>
      <c r="H355" s="5">
        <v>-1.8107256004312053E-2</v>
      </c>
    </row>
    <row r="356" spans="1:8" x14ac:dyDescent="0.2">
      <c r="B356" s="2" t="s">
        <v>108</v>
      </c>
      <c r="C356" s="4">
        <v>120000000</v>
      </c>
      <c r="D356" s="4">
        <v>83441731.820999995</v>
      </c>
      <c r="E356" s="5">
        <v>0.69534776517499997</v>
      </c>
      <c r="F356" s="5">
        <v>0.14532999999999999</v>
      </c>
      <c r="G356" s="5">
        <v>0.12952233954329351</v>
      </c>
      <c r="H356" s="5">
        <v>-1.5807660456706479E-2</v>
      </c>
    </row>
    <row r="357" spans="1:8" x14ac:dyDescent="0.2">
      <c r="B357" s="2" t="s">
        <v>110</v>
      </c>
      <c r="C357" s="4">
        <v>20000000</v>
      </c>
      <c r="D357" s="4">
        <v>7580630.0020000003</v>
      </c>
      <c r="E357" s="5">
        <v>0.37903150010000003</v>
      </c>
      <c r="F357" s="5">
        <v>0.24723000000000001</v>
      </c>
      <c r="G357" s="5">
        <v>0.26181973813210252</v>
      </c>
      <c r="H357" s="5">
        <v>1.4589738132102514E-2</v>
      </c>
    </row>
    <row r="358" spans="1:8" x14ac:dyDescent="0.2">
      <c r="A358" s="2" t="s">
        <v>147</v>
      </c>
      <c r="C358" s="4">
        <v>810000000</v>
      </c>
      <c r="D358" s="4">
        <v>461756831.36099994</v>
      </c>
      <c r="E358" s="5">
        <v>0.57007016217407402</v>
      </c>
      <c r="F358" s="5">
        <v>0.18790197530864197</v>
      </c>
      <c r="G358" s="5">
        <v>0.16296017698148876</v>
      </c>
      <c r="H358" s="5">
        <v>-2.4941798327153208E-2</v>
      </c>
    </row>
    <row r="359" spans="1:8" x14ac:dyDescent="0.2">
      <c r="A359" s="2" t="s">
        <v>48</v>
      </c>
      <c r="B359" s="2" t="s">
        <v>12</v>
      </c>
      <c r="C359" s="4">
        <v>63300000</v>
      </c>
      <c r="D359" s="4">
        <v>32444127.274999999</v>
      </c>
      <c r="E359" s="5">
        <v>0.51254545458135858</v>
      </c>
      <c r="F359" s="5">
        <v>0.26041999999999998</v>
      </c>
      <c r="G359" s="5">
        <v>0.24475634766477164</v>
      </c>
      <c r="H359" s="5">
        <v>-1.5663652335228345E-2</v>
      </c>
    </row>
    <row r="360" spans="1:8" x14ac:dyDescent="0.2">
      <c r="B360" s="2" t="s">
        <v>95</v>
      </c>
      <c r="C360" s="4">
        <v>21100000</v>
      </c>
      <c r="D360" s="4">
        <v>9627509.0940000005</v>
      </c>
      <c r="E360" s="5">
        <v>0.45628005184834125</v>
      </c>
      <c r="F360" s="5">
        <v>0.34943000000000002</v>
      </c>
      <c r="G360" s="5">
        <v>0.33632690682348576</v>
      </c>
      <c r="H360" s="5">
        <v>-1.3103093176514258E-2</v>
      </c>
    </row>
    <row r="361" spans="1:8" x14ac:dyDescent="0.2">
      <c r="B361" s="2" t="s">
        <v>97</v>
      </c>
      <c r="C361" s="4">
        <v>42100000</v>
      </c>
      <c r="D361" s="4">
        <v>26832900.002</v>
      </c>
      <c r="E361" s="5">
        <v>0.63736104517814729</v>
      </c>
      <c r="F361" s="5">
        <v>0.26719999999999999</v>
      </c>
      <c r="G361" s="5">
        <v>0.24006959708118988</v>
      </c>
      <c r="H361" s="5">
        <v>-2.7130402918810109E-2</v>
      </c>
    </row>
    <row r="362" spans="1:8" x14ac:dyDescent="0.2">
      <c r="B362" s="2" t="s">
        <v>99</v>
      </c>
      <c r="C362" s="4">
        <v>31600000</v>
      </c>
      <c r="D362" s="4">
        <v>11980109.085000001</v>
      </c>
      <c r="E362" s="5">
        <v>0.37911737610759494</v>
      </c>
      <c r="F362" s="5">
        <v>0.29798999999999998</v>
      </c>
      <c r="G362" s="5">
        <v>0.28774913822080606</v>
      </c>
      <c r="H362" s="5">
        <v>-1.0240861779193922E-2</v>
      </c>
    </row>
    <row r="363" spans="1:8" x14ac:dyDescent="0.2">
      <c r="B363" s="2" t="s">
        <v>101</v>
      </c>
      <c r="C363" s="4">
        <v>31600000</v>
      </c>
      <c r="D363" s="4">
        <v>19407168.171</v>
      </c>
      <c r="E363" s="5">
        <v>0.61415089148734181</v>
      </c>
      <c r="F363" s="5">
        <v>0.17902999999999999</v>
      </c>
      <c r="G363" s="5">
        <v>0.13245029456904786</v>
      </c>
      <c r="H363" s="5">
        <v>-4.6579705430952134E-2</v>
      </c>
    </row>
    <row r="364" spans="1:8" x14ac:dyDescent="0.2">
      <c r="B364" s="2" t="s">
        <v>103</v>
      </c>
      <c r="C364" s="4">
        <v>147700000</v>
      </c>
      <c r="D364" s="4">
        <v>184233529.06</v>
      </c>
      <c r="E364" s="5">
        <v>1.2473495535545023</v>
      </c>
      <c r="F364" s="5">
        <v>0.10977000000000001</v>
      </c>
      <c r="G364" s="5">
        <v>7.9735285780776002E-2</v>
      </c>
      <c r="H364" s="5">
        <v>-3.0034714219224004E-2</v>
      </c>
    </row>
    <row r="365" spans="1:8" x14ac:dyDescent="0.2">
      <c r="B365" s="2" t="s">
        <v>106</v>
      </c>
      <c r="C365" s="4">
        <v>179300000</v>
      </c>
      <c r="D365" s="4">
        <v>129943985.45999999</v>
      </c>
      <c r="E365" s="5">
        <v>0.72472942253206907</v>
      </c>
      <c r="F365" s="5">
        <v>6.7680000000000004E-2</v>
      </c>
      <c r="G365" s="5">
        <v>0.10527991273756335</v>
      </c>
      <c r="H365" s="5">
        <v>3.7599912737563343E-2</v>
      </c>
    </row>
    <row r="366" spans="1:8" x14ac:dyDescent="0.2">
      <c r="B366" s="2" t="s">
        <v>108</v>
      </c>
      <c r="C366" s="4">
        <v>147700000</v>
      </c>
      <c r="D366" s="4">
        <v>167097481.81</v>
      </c>
      <c r="E366" s="5">
        <v>1.1313302763033175</v>
      </c>
      <c r="F366" s="5">
        <v>5.2679999999999998E-2</v>
      </c>
      <c r="G366" s="5">
        <v>4.4648281824397409E-2</v>
      </c>
      <c r="H366" s="5">
        <v>-8.0317181756025882E-3</v>
      </c>
    </row>
    <row r="367" spans="1:8" x14ac:dyDescent="0.2">
      <c r="B367" s="2" t="s">
        <v>110</v>
      </c>
      <c r="C367" s="4">
        <v>105500000</v>
      </c>
      <c r="D367" s="4">
        <v>38914625.185000002</v>
      </c>
      <c r="E367" s="5">
        <v>0.368859006492891</v>
      </c>
      <c r="F367" s="5">
        <v>0.13092000000000001</v>
      </c>
      <c r="G367" s="5">
        <v>-0.11692997949660196</v>
      </c>
      <c r="H367" s="5">
        <v>-0.24784997949660198</v>
      </c>
    </row>
    <row r="368" spans="1:8" x14ac:dyDescent="0.2">
      <c r="A368" s="2" t="s">
        <v>148</v>
      </c>
      <c r="C368" s="4">
        <v>769900000</v>
      </c>
      <c r="D368" s="4">
        <v>620481435.14199996</v>
      </c>
      <c r="E368" s="5">
        <v>0.80592471118586828</v>
      </c>
      <c r="F368" s="5">
        <v>0.13004475905961813</v>
      </c>
      <c r="G368" s="5">
        <v>8.8510536676140061E-2</v>
      </c>
      <c r="H368" s="5">
        <v>-4.1534222383478064E-2</v>
      </c>
    </row>
    <row r="369" spans="1:8" x14ac:dyDescent="0.2">
      <c r="A369" s="2" t="s">
        <v>49</v>
      </c>
      <c r="B369" s="2" t="s">
        <v>12</v>
      </c>
      <c r="C369" s="4">
        <v>57000000</v>
      </c>
      <c r="D369" s="4">
        <v>42328721.803999998</v>
      </c>
      <c r="E369" s="5">
        <v>0.74260915445614029</v>
      </c>
      <c r="F369" s="5">
        <v>0.31169999999999998</v>
      </c>
      <c r="G369" s="5">
        <v>0.29950771730607678</v>
      </c>
      <c r="H369" s="5">
        <v>-1.2192282693923195E-2</v>
      </c>
    </row>
    <row r="370" spans="1:8" x14ac:dyDescent="0.2">
      <c r="B370" s="2" t="s">
        <v>95</v>
      </c>
      <c r="C370" s="4">
        <v>16300000</v>
      </c>
      <c r="D370" s="4">
        <v>15256097.271</v>
      </c>
      <c r="E370" s="5">
        <v>0.93595688779141106</v>
      </c>
      <c r="F370" s="5">
        <v>0.39979999999999999</v>
      </c>
      <c r="G370" s="5">
        <v>0.34789231981949131</v>
      </c>
      <c r="H370" s="5">
        <v>-5.1907680180508675E-2</v>
      </c>
    </row>
    <row r="371" spans="1:8" x14ac:dyDescent="0.2">
      <c r="B371" s="2" t="s">
        <v>97</v>
      </c>
      <c r="C371" s="4">
        <v>57000000</v>
      </c>
      <c r="D371" s="4">
        <v>63673754.549000002</v>
      </c>
      <c r="E371" s="5">
        <v>1.1170834131403509</v>
      </c>
      <c r="F371" s="5">
        <v>0.34438000000000007</v>
      </c>
      <c r="G371" s="5">
        <v>0.29041845278292006</v>
      </c>
      <c r="H371" s="5">
        <v>-5.3961547217080019E-2</v>
      </c>
    </row>
    <row r="372" spans="1:8" x14ac:dyDescent="0.2">
      <c r="B372" s="2" t="s">
        <v>99</v>
      </c>
      <c r="C372" s="4">
        <v>48900000</v>
      </c>
      <c r="D372" s="4">
        <v>39664363.633000001</v>
      </c>
      <c r="E372" s="5">
        <v>0.81113218063394688</v>
      </c>
      <c r="F372" s="5">
        <v>0.36918000000000001</v>
      </c>
      <c r="G372" s="5">
        <v>0.35341982119529441</v>
      </c>
      <c r="H372" s="5">
        <v>-1.5760178804705594E-2</v>
      </c>
    </row>
    <row r="373" spans="1:8" x14ac:dyDescent="0.2">
      <c r="B373" s="2" t="s">
        <v>101</v>
      </c>
      <c r="C373" s="4">
        <v>65200000</v>
      </c>
      <c r="D373" s="4">
        <v>52635299.994000003</v>
      </c>
      <c r="E373" s="5">
        <v>0.80728987720858902</v>
      </c>
      <c r="F373" s="5">
        <v>0.23652999999999999</v>
      </c>
      <c r="G373" s="5">
        <v>0.31006725535639396</v>
      </c>
      <c r="H373" s="5">
        <v>7.3537255356393966E-2</v>
      </c>
    </row>
    <row r="374" spans="1:8" x14ac:dyDescent="0.2">
      <c r="B374" s="2" t="s">
        <v>103</v>
      </c>
      <c r="C374" s="4">
        <v>203700000</v>
      </c>
      <c r="D374" s="4">
        <v>143736805.44299999</v>
      </c>
      <c r="E374" s="5">
        <v>0.70562987453608239</v>
      </c>
      <c r="F374" s="5">
        <v>9.8219999999999988E-2</v>
      </c>
      <c r="G374" s="5">
        <v>0.1407082722526512</v>
      </c>
      <c r="H374" s="5">
        <v>4.2488272252651213E-2</v>
      </c>
    </row>
    <row r="375" spans="1:8" x14ac:dyDescent="0.2">
      <c r="B375" s="2" t="s">
        <v>106</v>
      </c>
      <c r="C375" s="4">
        <v>285200000</v>
      </c>
      <c r="D375" s="4">
        <v>297689373.185</v>
      </c>
      <c r="E375" s="5">
        <v>1.0437916310834503</v>
      </c>
      <c r="F375" s="5">
        <v>6.6930000000000003E-2</v>
      </c>
      <c r="G375" s="5">
        <v>0.18839102959898962</v>
      </c>
      <c r="H375" s="5">
        <v>0.12146102959898962</v>
      </c>
    </row>
    <row r="376" spans="1:8" x14ac:dyDescent="0.2">
      <c r="B376" s="2" t="s">
        <v>108</v>
      </c>
      <c r="C376" s="4">
        <v>81500000</v>
      </c>
      <c r="D376" s="4">
        <v>71985997.266000003</v>
      </c>
      <c r="E376" s="5">
        <v>0.88326377013496937</v>
      </c>
      <c r="F376" s="5">
        <v>0.1106</v>
      </c>
      <c r="G376" s="5">
        <v>5.5842492827402203E-2</v>
      </c>
      <c r="H376" s="5">
        <v>-5.4757507172597801E-2</v>
      </c>
    </row>
    <row r="377" spans="1:8" x14ac:dyDescent="0.2">
      <c r="B377" s="2" t="s">
        <v>110</v>
      </c>
      <c r="C377" s="4">
        <v>65200000</v>
      </c>
      <c r="D377" s="4">
        <v>72514606.089000002</v>
      </c>
      <c r="E377" s="5">
        <v>1.1121872099539878</v>
      </c>
      <c r="F377" s="5">
        <v>0.13566</v>
      </c>
      <c r="G377" s="5">
        <v>0.2427755716881779</v>
      </c>
      <c r="H377" s="5">
        <v>0.1071155716881779</v>
      </c>
    </row>
    <row r="378" spans="1:8" x14ac:dyDescent="0.2">
      <c r="A378" s="2" t="s">
        <v>149</v>
      </c>
      <c r="C378" s="4">
        <v>880000000</v>
      </c>
      <c r="D378" s="4">
        <v>799485019.23399997</v>
      </c>
      <c r="E378" s="5">
        <v>0.90850570367499994</v>
      </c>
      <c r="F378" s="5">
        <v>0.15266220454545454</v>
      </c>
      <c r="G378" s="5">
        <v>0.20606710581249843</v>
      </c>
      <c r="H378" s="5">
        <v>5.3404901267043892E-2</v>
      </c>
    </row>
    <row r="379" spans="1:8" x14ac:dyDescent="0.2">
      <c r="A379" s="2" t="s">
        <v>50</v>
      </c>
      <c r="B379" s="2" t="s">
        <v>12</v>
      </c>
      <c r="C379" s="4">
        <v>100000000</v>
      </c>
      <c r="D379" s="4">
        <v>87385061.824000001</v>
      </c>
      <c r="E379" s="5">
        <v>0.87385061823999999</v>
      </c>
      <c r="F379" s="5">
        <v>0.30830000000000002</v>
      </c>
      <c r="G379" s="5">
        <v>0.24290651068888119</v>
      </c>
      <c r="H379" s="5">
        <v>-6.5393489311118824E-2</v>
      </c>
    </row>
    <row r="380" spans="1:8" x14ac:dyDescent="0.2">
      <c r="B380" s="2" t="s">
        <v>95</v>
      </c>
      <c r="C380" s="4">
        <v>20000000</v>
      </c>
      <c r="D380" s="4">
        <v>15777463.634</v>
      </c>
      <c r="E380" s="5">
        <v>0.78887318169999998</v>
      </c>
      <c r="F380" s="5">
        <v>0.18373999999999999</v>
      </c>
      <c r="G380" s="5">
        <v>0.31148350508059869</v>
      </c>
      <c r="H380" s="5">
        <v>0.1277435050805987</v>
      </c>
    </row>
    <row r="381" spans="1:8" x14ac:dyDescent="0.2">
      <c r="B381" s="2" t="s">
        <v>97</v>
      </c>
      <c r="C381" s="4">
        <v>90000000</v>
      </c>
      <c r="D381" s="4">
        <v>94003322.725999996</v>
      </c>
      <c r="E381" s="5">
        <v>1.0444813636222221</v>
      </c>
      <c r="F381" s="5">
        <v>0.35215999999999997</v>
      </c>
      <c r="G381" s="5">
        <v>0.2891973191760473</v>
      </c>
      <c r="H381" s="5">
        <v>-6.2962680823952677E-2</v>
      </c>
    </row>
    <row r="382" spans="1:8" x14ac:dyDescent="0.2">
      <c r="B382" s="2" t="s">
        <v>99</v>
      </c>
      <c r="C382" s="4">
        <v>60000000</v>
      </c>
      <c r="D382" s="4">
        <v>75222000.003000006</v>
      </c>
      <c r="E382" s="5">
        <v>1.25370000005</v>
      </c>
      <c r="F382" s="5">
        <v>0.39512000000000003</v>
      </c>
      <c r="G382" s="5">
        <v>0.33017989473836723</v>
      </c>
      <c r="H382" s="5">
        <v>-6.4940105261632797E-2</v>
      </c>
    </row>
    <row r="383" spans="1:8" x14ac:dyDescent="0.2">
      <c r="B383" s="2" t="s">
        <v>101</v>
      </c>
      <c r="C383" s="4">
        <v>110000000</v>
      </c>
      <c r="D383" s="4">
        <v>116778718.17</v>
      </c>
      <c r="E383" s="5">
        <v>1.0616247106363637</v>
      </c>
      <c r="F383" s="5">
        <v>0.19791</v>
      </c>
      <c r="G383" s="5">
        <v>0.21985850155183287</v>
      </c>
      <c r="H383" s="5">
        <v>2.1948501551832866E-2</v>
      </c>
    </row>
    <row r="384" spans="1:8" x14ac:dyDescent="0.2">
      <c r="B384" s="2" t="s">
        <v>103</v>
      </c>
      <c r="C384" s="4">
        <v>560000000</v>
      </c>
      <c r="D384" s="4">
        <v>541052940.92200005</v>
      </c>
      <c r="E384" s="5">
        <v>0.96616596593214299</v>
      </c>
      <c r="F384" s="5">
        <v>0.14416000000000001</v>
      </c>
      <c r="G384" s="5">
        <v>0.15800679282200691</v>
      </c>
      <c r="H384" s="5">
        <v>1.3846792822006904E-2</v>
      </c>
    </row>
    <row r="385" spans="1:8" x14ac:dyDescent="0.2">
      <c r="B385" s="2" t="s">
        <v>106</v>
      </c>
      <c r="C385" s="4">
        <v>410000000</v>
      </c>
      <c r="D385" s="4">
        <v>387837545.01599997</v>
      </c>
      <c r="E385" s="5">
        <v>0.94594523174634138</v>
      </c>
      <c r="F385" s="5">
        <v>8.6800000000000002E-2</v>
      </c>
      <c r="G385" s="5">
        <v>0.17251164229919985</v>
      </c>
      <c r="H385" s="5">
        <v>8.571164229919985E-2</v>
      </c>
    </row>
    <row r="386" spans="1:8" x14ac:dyDescent="0.2">
      <c r="B386" s="2" t="s">
        <v>108</v>
      </c>
      <c r="C386" s="4">
        <v>240000000</v>
      </c>
      <c r="D386" s="4">
        <v>227333322.72400001</v>
      </c>
      <c r="E386" s="5">
        <v>0.94722217801666675</v>
      </c>
      <c r="F386" s="5">
        <v>0.11065</v>
      </c>
      <c r="G386" s="5">
        <v>0.16063270837920504</v>
      </c>
      <c r="H386" s="5">
        <v>4.9982708379205043E-2</v>
      </c>
    </row>
    <row r="387" spans="1:8" x14ac:dyDescent="0.2">
      <c r="B387" s="2" t="s">
        <v>110</v>
      </c>
      <c r="C387" s="4">
        <v>720000000</v>
      </c>
      <c r="D387" s="4">
        <v>406803717.26999998</v>
      </c>
      <c r="E387" s="5">
        <v>0.56500516287500002</v>
      </c>
      <c r="F387" s="5">
        <v>0.22661000000000003</v>
      </c>
      <c r="G387" s="5">
        <v>0.39421257557870987</v>
      </c>
      <c r="H387" s="5">
        <v>0.16760257557870983</v>
      </c>
    </row>
    <row r="388" spans="1:8" x14ac:dyDescent="0.2">
      <c r="A388" s="2" t="s">
        <v>150</v>
      </c>
      <c r="C388" s="4">
        <v>2310000000</v>
      </c>
      <c r="D388" s="4">
        <v>1952194092.289</v>
      </c>
      <c r="E388" s="5">
        <v>0.84510566765757578</v>
      </c>
      <c r="F388" s="5">
        <v>0.18082653679653679</v>
      </c>
      <c r="G388" s="5">
        <v>0.2321074308793272</v>
      </c>
      <c r="H388" s="5">
        <v>5.1280894082790407E-2</v>
      </c>
    </row>
    <row r="389" spans="1:8" x14ac:dyDescent="0.2">
      <c r="A389" s="2" t="s">
        <v>51</v>
      </c>
      <c r="B389" s="2" t="s">
        <v>12</v>
      </c>
      <c r="C389" s="4">
        <v>30000000</v>
      </c>
      <c r="D389" s="4">
        <v>14332944.546</v>
      </c>
      <c r="E389" s="5">
        <v>0.4777648182</v>
      </c>
      <c r="F389" s="5">
        <v>0.27865000000000001</v>
      </c>
      <c r="G389" s="5">
        <v>0.24731875607439469</v>
      </c>
      <c r="H389" s="5">
        <v>-3.1331243925605323E-2</v>
      </c>
    </row>
    <row r="390" spans="1:8" x14ac:dyDescent="0.2">
      <c r="B390" s="2" t="s">
        <v>95</v>
      </c>
      <c r="C390" s="4">
        <v>10000000</v>
      </c>
      <c r="D390" s="4">
        <v>6083972.7290000003</v>
      </c>
      <c r="E390" s="5">
        <v>0.60839727290000001</v>
      </c>
      <c r="F390" s="5">
        <v>0.18373999999999999</v>
      </c>
      <c r="G390" s="5">
        <v>0.31162911036118812</v>
      </c>
      <c r="H390" s="5">
        <v>0.12788911036118814</v>
      </c>
    </row>
    <row r="391" spans="1:8" x14ac:dyDescent="0.2">
      <c r="B391" s="2" t="s">
        <v>97</v>
      </c>
      <c r="C391" s="4">
        <v>40000000</v>
      </c>
      <c r="D391" s="4">
        <v>23299683.634</v>
      </c>
      <c r="E391" s="5">
        <v>0.58249209084999998</v>
      </c>
      <c r="F391" s="5">
        <v>0.28184999999999999</v>
      </c>
      <c r="G391" s="5">
        <v>0.25997611079838062</v>
      </c>
      <c r="H391" s="5">
        <v>-2.1873889201619368E-2</v>
      </c>
    </row>
    <row r="392" spans="1:8" x14ac:dyDescent="0.2">
      <c r="B392" s="2" t="s">
        <v>99</v>
      </c>
      <c r="C392" s="4">
        <v>30000000</v>
      </c>
      <c r="D392" s="4">
        <v>17555815.447999999</v>
      </c>
      <c r="E392" s="5">
        <v>0.58519384826666665</v>
      </c>
      <c r="F392" s="5">
        <v>0.31652000000000002</v>
      </c>
      <c r="G392" s="5">
        <v>0.30715598167297392</v>
      </c>
      <c r="H392" s="5">
        <v>-9.3640183270261024E-3</v>
      </c>
    </row>
    <row r="393" spans="1:8" x14ac:dyDescent="0.2">
      <c r="B393" s="2" t="s">
        <v>101</v>
      </c>
      <c r="C393" s="4">
        <v>30000000</v>
      </c>
      <c r="D393" s="4">
        <v>17321999.993999999</v>
      </c>
      <c r="E393" s="5">
        <v>0.57739999980000001</v>
      </c>
      <c r="F393" s="5">
        <v>0.17613000000000001</v>
      </c>
      <c r="G393" s="5">
        <v>0.25815934623882675</v>
      </c>
      <c r="H393" s="5">
        <v>8.2029346238826739E-2</v>
      </c>
    </row>
    <row r="394" spans="1:8" x14ac:dyDescent="0.2">
      <c r="B394" s="2" t="s">
        <v>103</v>
      </c>
      <c r="C394" s="4">
        <v>210000000</v>
      </c>
      <c r="D394" s="4">
        <v>209686919.09</v>
      </c>
      <c r="E394" s="5">
        <v>0.99850913852380951</v>
      </c>
      <c r="F394" s="5">
        <v>0.14154</v>
      </c>
      <c r="G394" s="5">
        <v>0.11175540301558826</v>
      </c>
      <c r="H394" s="5">
        <v>-2.9784596984411743E-2</v>
      </c>
    </row>
    <row r="395" spans="1:8" x14ac:dyDescent="0.2">
      <c r="B395" s="2" t="s">
        <v>106</v>
      </c>
      <c r="C395" s="4">
        <v>190000000</v>
      </c>
      <c r="D395" s="4">
        <v>185401536.09400001</v>
      </c>
      <c r="E395" s="5">
        <v>0.9757975583894738</v>
      </c>
      <c r="F395" s="5">
        <v>7.1660000000000001E-2</v>
      </c>
      <c r="G395" s="5">
        <v>0.1033529156106065</v>
      </c>
      <c r="H395" s="5">
        <v>3.1692915610606498E-2</v>
      </c>
    </row>
    <row r="396" spans="1:8" x14ac:dyDescent="0.2">
      <c r="B396" s="2" t="s">
        <v>108</v>
      </c>
      <c r="C396" s="4">
        <v>90000000</v>
      </c>
      <c r="D396" s="4">
        <v>222281393.64700001</v>
      </c>
      <c r="E396" s="5">
        <v>2.4697932627444446</v>
      </c>
      <c r="F396" s="5">
        <v>9.7280000000000005E-2</v>
      </c>
      <c r="G396" s="5">
        <v>4.7391745724472495E-2</v>
      </c>
      <c r="H396" s="5">
        <v>-4.988825427552751E-2</v>
      </c>
    </row>
    <row r="397" spans="1:8" x14ac:dyDescent="0.2">
      <c r="B397" s="2" t="s">
        <v>110</v>
      </c>
      <c r="C397" s="4">
        <v>60000000</v>
      </c>
      <c r="D397" s="4">
        <v>28332507.182999998</v>
      </c>
      <c r="E397" s="5">
        <v>0.47220845304999998</v>
      </c>
      <c r="F397" s="5">
        <v>0.13861999999999999</v>
      </c>
      <c r="G397" s="5">
        <v>0.23555393103383443</v>
      </c>
      <c r="H397" s="5">
        <v>9.6933931033834436E-2</v>
      </c>
    </row>
    <row r="398" spans="1:8" x14ac:dyDescent="0.2">
      <c r="A398" s="2" t="s">
        <v>151</v>
      </c>
      <c r="C398" s="4">
        <v>690000000</v>
      </c>
      <c r="D398" s="4">
        <v>724296772.36499989</v>
      </c>
      <c r="E398" s="5">
        <v>1.0497054671956521</v>
      </c>
      <c r="F398" s="5">
        <v>0.14008927536231883</v>
      </c>
      <c r="G398" s="5">
        <v>0.11206165120683088</v>
      </c>
      <c r="H398" s="5">
        <v>-2.8027624155487943E-2</v>
      </c>
    </row>
    <row r="399" spans="1:8" x14ac:dyDescent="0.2">
      <c r="A399" s="2" t="s">
        <v>52</v>
      </c>
      <c r="B399" s="2" t="s">
        <v>12</v>
      </c>
      <c r="C399" s="4">
        <v>50000000</v>
      </c>
      <c r="D399" s="4">
        <v>20848999.991999999</v>
      </c>
      <c r="E399" s="5">
        <v>0.41697999983999995</v>
      </c>
      <c r="F399" s="5">
        <v>0.29525000000000001</v>
      </c>
      <c r="G399" s="5">
        <v>0.24694859292894572</v>
      </c>
      <c r="H399" s="5">
        <v>-4.8301407071054292E-2</v>
      </c>
    </row>
    <row r="400" spans="1:8" x14ac:dyDescent="0.2">
      <c r="B400" s="2" t="s">
        <v>95</v>
      </c>
      <c r="C400" s="4">
        <v>10000000</v>
      </c>
      <c r="D400" s="4">
        <v>3035813.6329999999</v>
      </c>
      <c r="E400" s="5">
        <v>0.30358136330000002</v>
      </c>
      <c r="F400" s="5">
        <v>0.18373999999999999</v>
      </c>
      <c r="G400" s="5">
        <v>0.34663918811118932</v>
      </c>
      <c r="H400" s="5">
        <v>0.16289918811118934</v>
      </c>
    </row>
    <row r="401" spans="1:8" x14ac:dyDescent="0.2">
      <c r="B401" s="2" t="s">
        <v>97</v>
      </c>
      <c r="C401" s="4">
        <v>20000000</v>
      </c>
      <c r="D401" s="4">
        <v>11662044.541999999</v>
      </c>
      <c r="E401" s="5">
        <v>0.58310222709999993</v>
      </c>
      <c r="F401" s="5">
        <v>0.32841999999999999</v>
      </c>
      <c r="G401" s="5">
        <v>0.2913467042389899</v>
      </c>
      <c r="H401" s="5">
        <v>-3.7073295761010094E-2</v>
      </c>
    </row>
    <row r="402" spans="1:8" x14ac:dyDescent="0.2">
      <c r="B402" s="2" t="s">
        <v>99</v>
      </c>
      <c r="C402" s="4">
        <v>30000000</v>
      </c>
      <c r="D402" s="4">
        <v>16298772.721999999</v>
      </c>
      <c r="E402" s="5">
        <v>0.54329242406666667</v>
      </c>
      <c r="F402" s="5">
        <v>0.32880000000000004</v>
      </c>
      <c r="G402" s="5">
        <v>0.32849233395181765</v>
      </c>
      <c r="H402" s="5">
        <v>-3.0766604818238674E-4</v>
      </c>
    </row>
    <row r="403" spans="1:8" x14ac:dyDescent="0.2">
      <c r="B403" s="2" t="s">
        <v>101</v>
      </c>
      <c r="C403" s="4">
        <v>20000000</v>
      </c>
      <c r="D403" s="4">
        <v>16744250.003</v>
      </c>
      <c r="E403" s="5">
        <v>0.83721250015000004</v>
      </c>
      <c r="F403" s="5">
        <v>0.18364999999999998</v>
      </c>
      <c r="G403" s="5">
        <v>0.24070506426253099</v>
      </c>
      <c r="H403" s="5">
        <v>5.7055064262531013E-2</v>
      </c>
    </row>
    <row r="404" spans="1:8" x14ac:dyDescent="0.2">
      <c r="B404" s="2" t="s">
        <v>103</v>
      </c>
      <c r="C404" s="4">
        <v>150000000</v>
      </c>
      <c r="D404" s="4">
        <v>116023080.008</v>
      </c>
      <c r="E404" s="5">
        <v>0.77348720005333338</v>
      </c>
      <c r="F404" s="5">
        <v>9.8219999999999988E-2</v>
      </c>
      <c r="G404" s="5">
        <v>0.13652863987844291</v>
      </c>
      <c r="H404" s="5">
        <v>3.8308639878442921E-2</v>
      </c>
    </row>
    <row r="405" spans="1:8" x14ac:dyDescent="0.2">
      <c r="B405" s="2" t="s">
        <v>106</v>
      </c>
      <c r="C405" s="4">
        <v>240000000</v>
      </c>
      <c r="D405" s="4">
        <v>247758931.083</v>
      </c>
      <c r="E405" s="5">
        <v>1.0323288795125001</v>
      </c>
      <c r="F405" s="5">
        <v>6.694E-2</v>
      </c>
      <c r="G405" s="5">
        <v>0.1150401922885745</v>
      </c>
      <c r="H405" s="5">
        <v>4.8100192288574498E-2</v>
      </c>
    </row>
    <row r="406" spans="1:8" x14ac:dyDescent="0.2">
      <c r="B406" s="2" t="s">
        <v>108</v>
      </c>
      <c r="C406" s="4">
        <v>75000000</v>
      </c>
      <c r="D406" s="4">
        <v>114776176.366</v>
      </c>
      <c r="E406" s="5">
        <v>1.5303490182133332</v>
      </c>
      <c r="F406" s="5">
        <v>6.5049999999999997E-2</v>
      </c>
      <c r="G406" s="5">
        <v>8.4367362571144952E-2</v>
      </c>
      <c r="H406" s="5">
        <v>1.9317362571144955E-2</v>
      </c>
    </row>
    <row r="407" spans="1:8" x14ac:dyDescent="0.2">
      <c r="B407" s="2" t="s">
        <v>110</v>
      </c>
      <c r="C407" s="4">
        <v>35000000</v>
      </c>
      <c r="D407" s="4">
        <v>30186124.088</v>
      </c>
      <c r="E407" s="5">
        <v>0.86246068822857147</v>
      </c>
      <c r="F407" s="5">
        <v>0.12948000000000001</v>
      </c>
      <c r="G407" s="5">
        <v>0.28219568345928675</v>
      </c>
      <c r="H407" s="5">
        <v>0.15271568345928674</v>
      </c>
    </row>
    <row r="408" spans="1:8" x14ac:dyDescent="0.2">
      <c r="A408" s="2" t="s">
        <v>152</v>
      </c>
      <c r="C408" s="4">
        <v>630000000</v>
      </c>
      <c r="D408" s="4">
        <v>577334192.43700004</v>
      </c>
      <c r="E408" s="5">
        <v>0.91640348005873018</v>
      </c>
      <c r="F408" s="5">
        <v>0.12208642857142857</v>
      </c>
      <c r="G408" s="5">
        <v>0.14121383376387581</v>
      </c>
      <c r="H408" s="5">
        <v>1.9127405192447239E-2</v>
      </c>
    </row>
    <row r="409" spans="1:8" x14ac:dyDescent="0.2">
      <c r="A409" s="2" t="s">
        <v>53</v>
      </c>
      <c r="B409" s="2" t="s">
        <v>12</v>
      </c>
      <c r="C409" s="4">
        <v>20000000</v>
      </c>
      <c r="D409" s="4">
        <v>11651879.998</v>
      </c>
      <c r="E409" s="5">
        <v>0.58259399989999994</v>
      </c>
      <c r="F409" s="5">
        <v>0.26279000000000002</v>
      </c>
      <c r="G409" s="5">
        <v>0.19888056076768393</v>
      </c>
      <c r="H409" s="5">
        <v>-6.3909439232316095E-2</v>
      </c>
    </row>
    <row r="410" spans="1:8" x14ac:dyDescent="0.2">
      <c r="B410" s="2" t="s">
        <v>95</v>
      </c>
      <c r="C410" s="4">
        <v>10000000</v>
      </c>
      <c r="D410" s="4">
        <v>4801840.9160000002</v>
      </c>
      <c r="E410" s="5">
        <v>0.48018409160000003</v>
      </c>
      <c r="F410" s="5">
        <v>0.18373999999999999</v>
      </c>
      <c r="G410" s="5">
        <v>0.25195807757159772</v>
      </c>
      <c r="H410" s="5">
        <v>6.8218077571597729E-2</v>
      </c>
    </row>
    <row r="411" spans="1:8" x14ac:dyDescent="0.2">
      <c r="B411" s="2" t="s">
        <v>97</v>
      </c>
      <c r="C411" s="4">
        <v>30000000</v>
      </c>
      <c r="D411" s="4">
        <v>17586659.085999999</v>
      </c>
      <c r="E411" s="5">
        <v>0.58622196953333328</v>
      </c>
      <c r="F411" s="5">
        <v>0.25044</v>
      </c>
      <c r="G411" s="5">
        <v>0.2529538262068976</v>
      </c>
      <c r="H411" s="5">
        <v>2.5138262068976069E-3</v>
      </c>
    </row>
    <row r="412" spans="1:8" x14ac:dyDescent="0.2">
      <c r="B412" s="2" t="s">
        <v>99</v>
      </c>
      <c r="C412" s="4">
        <v>40000000</v>
      </c>
      <c r="D412" s="4">
        <v>16133000.001</v>
      </c>
      <c r="E412" s="5">
        <v>0.40332500002499999</v>
      </c>
      <c r="F412" s="5">
        <v>0.26372000000000001</v>
      </c>
      <c r="G412" s="5">
        <v>0.260858015913912</v>
      </c>
      <c r="H412" s="5">
        <v>-2.8619840860880097E-3</v>
      </c>
    </row>
    <row r="413" spans="1:8" x14ac:dyDescent="0.2">
      <c r="B413" s="2" t="s">
        <v>101</v>
      </c>
      <c r="C413" s="4">
        <v>30000000</v>
      </c>
      <c r="D413" s="4">
        <v>14926363.635</v>
      </c>
      <c r="E413" s="5">
        <v>0.49754545449999998</v>
      </c>
      <c r="F413" s="5">
        <v>0.17405000000000004</v>
      </c>
      <c r="G413" s="5">
        <v>0.2540612454401055</v>
      </c>
      <c r="H413" s="5">
        <v>8.0011245440105461E-2</v>
      </c>
    </row>
    <row r="414" spans="1:8" x14ac:dyDescent="0.2">
      <c r="B414" s="2" t="s">
        <v>103</v>
      </c>
      <c r="C414" s="4">
        <v>180000000</v>
      </c>
      <c r="D414" s="4">
        <v>120535420.911</v>
      </c>
      <c r="E414" s="5">
        <v>0.66964122728333331</v>
      </c>
      <c r="F414" s="5">
        <v>0.11558999999999998</v>
      </c>
      <c r="G414" s="5">
        <v>0.15731012890393939</v>
      </c>
      <c r="H414" s="5">
        <v>4.1720128903939405E-2</v>
      </c>
    </row>
    <row r="415" spans="1:8" x14ac:dyDescent="0.2">
      <c r="B415" s="2" t="s">
        <v>106</v>
      </c>
      <c r="C415" s="4">
        <v>350000000</v>
      </c>
      <c r="D415" s="4">
        <v>286775601.09500003</v>
      </c>
      <c r="E415" s="5">
        <v>0.81935886027142868</v>
      </c>
      <c r="F415" s="5">
        <v>7.0809999999999998E-2</v>
      </c>
      <c r="G415" s="5">
        <v>0.18082849791611558</v>
      </c>
      <c r="H415" s="5">
        <v>0.11001849791611558</v>
      </c>
    </row>
    <row r="416" spans="1:8" x14ac:dyDescent="0.2">
      <c r="B416" s="2" t="s">
        <v>108</v>
      </c>
      <c r="C416" s="4">
        <v>80000000</v>
      </c>
      <c r="D416" s="4">
        <v>88439216.364999995</v>
      </c>
      <c r="E416" s="5">
        <v>1.1054902045624999</v>
      </c>
      <c r="F416" s="5">
        <v>9.393E-2</v>
      </c>
      <c r="G416" s="5">
        <v>9.8109235943363973E-2</v>
      </c>
      <c r="H416" s="5">
        <v>4.1792359433639736E-3</v>
      </c>
    </row>
    <row r="417" spans="1:8" x14ac:dyDescent="0.2">
      <c r="B417" s="2" t="s">
        <v>110</v>
      </c>
      <c r="C417" s="4">
        <v>80000000</v>
      </c>
      <c r="D417" s="4">
        <v>46713515.905000001</v>
      </c>
      <c r="E417" s="5">
        <v>0.58391894881250006</v>
      </c>
      <c r="F417" s="5">
        <v>0.13697000000000001</v>
      </c>
      <c r="G417" s="5">
        <v>-3.8270856353131957</v>
      </c>
      <c r="H417" s="5">
        <v>-3.9640556353131955</v>
      </c>
    </row>
    <row r="418" spans="1:8" x14ac:dyDescent="0.2">
      <c r="A418" s="2" t="s">
        <v>153</v>
      </c>
      <c r="C418" s="4">
        <v>820000000</v>
      </c>
      <c r="D418" s="4">
        <v>607563497.91199994</v>
      </c>
      <c r="E418" s="5">
        <v>0.74093109501463406</v>
      </c>
      <c r="F418" s="5">
        <v>0.11516878048780488</v>
      </c>
      <c r="G418" s="5">
        <v>-0.13711297272514211</v>
      </c>
      <c r="H418" s="5">
        <v>-0.25228175321294699</v>
      </c>
    </row>
    <row r="419" spans="1:8" x14ac:dyDescent="0.2">
      <c r="A419" s="2" t="s">
        <v>54</v>
      </c>
      <c r="B419" s="2" t="s">
        <v>12</v>
      </c>
      <c r="C419" s="4">
        <v>51000000</v>
      </c>
      <c r="D419" s="4">
        <v>37985754.542999998</v>
      </c>
      <c r="E419" s="5">
        <v>0.74481871652941167</v>
      </c>
      <c r="F419" s="5">
        <v>0.22536999999999999</v>
      </c>
      <c r="G419" s="5">
        <v>0.25142894877048066</v>
      </c>
      <c r="H419" s="5">
        <v>2.6058948770480678E-2</v>
      </c>
    </row>
    <row r="420" spans="1:8" x14ac:dyDescent="0.2">
      <c r="B420" s="2" t="s">
        <v>95</v>
      </c>
      <c r="C420" s="4">
        <v>102000000</v>
      </c>
      <c r="D420" s="4">
        <v>40456168.177000001</v>
      </c>
      <c r="E420" s="5">
        <v>0.39662909977450983</v>
      </c>
      <c r="F420" s="5">
        <v>0.24836</v>
      </c>
      <c r="G420" s="5">
        <v>0.23356144446650567</v>
      </c>
      <c r="H420" s="5">
        <v>-1.4798555533494323E-2</v>
      </c>
    </row>
    <row r="421" spans="1:8" x14ac:dyDescent="0.2">
      <c r="B421" s="2" t="s">
        <v>97</v>
      </c>
      <c r="C421" s="4">
        <v>71400000</v>
      </c>
      <c r="D421" s="4">
        <v>65901309.086000003</v>
      </c>
      <c r="E421" s="5">
        <v>0.92298752221288516</v>
      </c>
      <c r="F421" s="5">
        <v>0.21476999999999999</v>
      </c>
      <c r="G421" s="5">
        <v>0.24763621773739403</v>
      </c>
      <c r="H421" s="5">
        <v>3.2866217737394038E-2</v>
      </c>
    </row>
    <row r="422" spans="1:8" x14ac:dyDescent="0.2">
      <c r="B422" s="2" t="s">
        <v>99</v>
      </c>
      <c r="C422" s="4">
        <v>71400000</v>
      </c>
      <c r="D422" s="4">
        <v>48134818.185000002</v>
      </c>
      <c r="E422" s="5">
        <v>0.67415711743697482</v>
      </c>
      <c r="F422" s="5">
        <v>0.22617000000000001</v>
      </c>
      <c r="G422" s="5">
        <v>0.28011926757836575</v>
      </c>
      <c r="H422" s="5">
        <v>5.3949267578365739E-2</v>
      </c>
    </row>
    <row r="423" spans="1:8" x14ac:dyDescent="0.2">
      <c r="B423" s="2" t="s">
        <v>101</v>
      </c>
      <c r="C423" s="4">
        <v>91800000</v>
      </c>
      <c r="D423" s="4">
        <v>61853318.18</v>
      </c>
      <c r="E423" s="5">
        <v>0.67378342244008715</v>
      </c>
      <c r="F423" s="5">
        <v>0.14926</v>
      </c>
      <c r="G423" s="5">
        <v>0.2449590228273183</v>
      </c>
      <c r="H423" s="5">
        <v>9.5699022827318292E-2</v>
      </c>
    </row>
    <row r="424" spans="1:8" x14ac:dyDescent="0.2">
      <c r="B424" s="2" t="s">
        <v>103</v>
      </c>
      <c r="C424" s="4">
        <v>673100000</v>
      </c>
      <c r="D424" s="4">
        <v>505357661.81400001</v>
      </c>
      <c r="E424" s="5">
        <v>0.75079135613430403</v>
      </c>
      <c r="F424" s="5">
        <v>9.8140000000000005E-2</v>
      </c>
      <c r="G424" s="5">
        <v>0.23598922819516685</v>
      </c>
      <c r="H424" s="5">
        <v>0.13784922819516685</v>
      </c>
    </row>
    <row r="425" spans="1:8" x14ac:dyDescent="0.2">
      <c r="B425" s="2" t="s">
        <v>106</v>
      </c>
      <c r="C425" s="4">
        <v>673100000</v>
      </c>
      <c r="D425" s="4">
        <v>552142409.273</v>
      </c>
      <c r="E425" s="5">
        <v>0.82029774071163275</v>
      </c>
      <c r="F425" s="5">
        <v>6.0730000000000013E-2</v>
      </c>
      <c r="G425" s="5">
        <v>0.13068824803370993</v>
      </c>
      <c r="H425" s="5">
        <v>6.9958248033709924E-2</v>
      </c>
    </row>
    <row r="426" spans="1:8" x14ac:dyDescent="0.2">
      <c r="B426" s="2" t="s">
        <v>108</v>
      </c>
      <c r="C426" s="4">
        <v>295800000</v>
      </c>
      <c r="D426" s="4">
        <v>254064386.37</v>
      </c>
      <c r="E426" s="5">
        <v>0.85890597150101422</v>
      </c>
      <c r="F426" s="5">
        <v>7.5490000000000002E-2</v>
      </c>
      <c r="G426" s="5">
        <v>0.14658675941209209</v>
      </c>
      <c r="H426" s="5">
        <v>7.1096759412092092E-2</v>
      </c>
    </row>
    <row r="427" spans="1:8" x14ac:dyDescent="0.2">
      <c r="B427" s="2" t="s">
        <v>110</v>
      </c>
      <c r="C427" s="4">
        <v>530400000</v>
      </c>
      <c r="D427" s="4">
        <v>370565515.55500001</v>
      </c>
      <c r="E427" s="5">
        <v>0.69865293279600305</v>
      </c>
      <c r="F427" s="5">
        <v>0.11747</v>
      </c>
      <c r="G427" s="5">
        <v>0.3104184079641566</v>
      </c>
      <c r="H427" s="5">
        <v>0.19294840796415658</v>
      </c>
    </row>
    <row r="428" spans="1:8" x14ac:dyDescent="0.2">
      <c r="A428" s="2" t="s">
        <v>154</v>
      </c>
      <c r="C428" s="4">
        <v>2560000000</v>
      </c>
      <c r="D428" s="4">
        <v>1936461341.1829998</v>
      </c>
      <c r="E428" s="5">
        <v>0.75643021139960931</v>
      </c>
      <c r="F428" s="5">
        <v>0.106868437890625</v>
      </c>
      <c r="G428" s="5">
        <v>0.21051006866678093</v>
      </c>
      <c r="H428" s="5">
        <v>0.10364163077615593</v>
      </c>
    </row>
    <row r="429" spans="1:8" x14ac:dyDescent="0.2">
      <c r="A429" s="2" t="s">
        <v>55</v>
      </c>
      <c r="B429" s="2" t="s">
        <v>12</v>
      </c>
      <c r="C429" s="4">
        <v>70000000</v>
      </c>
      <c r="D429" s="4">
        <v>30589847.27</v>
      </c>
      <c r="E429" s="5">
        <v>0.43699781814285715</v>
      </c>
      <c r="F429" s="5">
        <v>0.26458999999999999</v>
      </c>
      <c r="G429" s="5">
        <v>0.23004302662541537</v>
      </c>
      <c r="H429" s="5">
        <v>-3.4546973374584622E-2</v>
      </c>
    </row>
    <row r="430" spans="1:8" x14ac:dyDescent="0.2">
      <c r="B430" s="2" t="s">
        <v>95</v>
      </c>
      <c r="C430" s="4">
        <v>10000000</v>
      </c>
      <c r="D430" s="4">
        <v>5027290.9139999999</v>
      </c>
      <c r="E430" s="5">
        <v>0.50272909139999999</v>
      </c>
      <c r="F430" s="5">
        <v>0.18373999999999999</v>
      </c>
      <c r="G430" s="5">
        <v>0.29597059319889601</v>
      </c>
      <c r="H430" s="5">
        <v>0.11223059319889603</v>
      </c>
    </row>
    <row r="431" spans="1:8" x14ac:dyDescent="0.2">
      <c r="B431" s="2" t="s">
        <v>97</v>
      </c>
      <c r="C431" s="4">
        <v>70000000</v>
      </c>
      <c r="D431" s="4">
        <v>50501915.902999997</v>
      </c>
      <c r="E431" s="5">
        <v>0.72145594147142855</v>
      </c>
      <c r="F431" s="5">
        <v>0.25214999999999999</v>
      </c>
      <c r="G431" s="5">
        <v>0.23039065914544499</v>
      </c>
      <c r="H431" s="5">
        <v>-2.1759340854554998E-2</v>
      </c>
    </row>
    <row r="432" spans="1:8" x14ac:dyDescent="0.2">
      <c r="B432" s="2" t="s">
        <v>99</v>
      </c>
      <c r="C432" s="4">
        <v>80000000</v>
      </c>
      <c r="D432" s="4">
        <v>39342772.723999999</v>
      </c>
      <c r="E432" s="5">
        <v>0.49178465905000002</v>
      </c>
      <c r="F432" s="5">
        <v>0.26973000000000003</v>
      </c>
      <c r="G432" s="5">
        <v>0.23847152537565516</v>
      </c>
      <c r="H432" s="5">
        <v>-3.1258474624344862E-2</v>
      </c>
    </row>
    <row r="433" spans="1:8" x14ac:dyDescent="0.2">
      <c r="B433" s="2" t="s">
        <v>101</v>
      </c>
      <c r="C433" s="4">
        <v>80000000</v>
      </c>
      <c r="D433" s="4">
        <v>32642727.272</v>
      </c>
      <c r="E433" s="5">
        <v>0.40803409089999998</v>
      </c>
      <c r="F433" s="5">
        <v>0.17524000000000001</v>
      </c>
      <c r="G433" s="5">
        <v>0.22718506116862305</v>
      </c>
      <c r="H433" s="5">
        <v>5.1945061168623047E-2</v>
      </c>
    </row>
    <row r="434" spans="1:8" x14ac:dyDescent="0.2">
      <c r="B434" s="2" t="s">
        <v>103</v>
      </c>
      <c r="C434" s="4">
        <v>440000000</v>
      </c>
      <c r="D434" s="4">
        <v>275536630.88300002</v>
      </c>
      <c r="E434" s="5">
        <v>0.62621961564318185</v>
      </c>
      <c r="F434" s="5">
        <v>0.13614999999999999</v>
      </c>
      <c r="G434" s="5">
        <v>0.17859830823690373</v>
      </c>
      <c r="H434" s="5">
        <v>4.2448308236903737E-2</v>
      </c>
    </row>
    <row r="435" spans="1:8" x14ac:dyDescent="0.2">
      <c r="B435" s="2" t="s">
        <v>106</v>
      </c>
      <c r="C435" s="4">
        <v>450000000</v>
      </c>
      <c r="D435" s="4">
        <v>385778522.26999998</v>
      </c>
      <c r="E435" s="5">
        <v>0.8572856050444444</v>
      </c>
      <c r="F435" s="5">
        <v>9.2739999999999989E-2</v>
      </c>
      <c r="G435" s="5">
        <v>0.13024702112585032</v>
      </c>
      <c r="H435" s="5">
        <v>3.7507021125850332E-2</v>
      </c>
    </row>
    <row r="436" spans="1:8" x14ac:dyDescent="0.2">
      <c r="B436" s="2" t="s">
        <v>108</v>
      </c>
      <c r="C436" s="4">
        <v>260000000</v>
      </c>
      <c r="D436" s="4">
        <v>162309479.07699999</v>
      </c>
      <c r="E436" s="5">
        <v>0.62426722721923078</v>
      </c>
      <c r="F436" s="5">
        <v>6.2719999999999998E-2</v>
      </c>
      <c r="G436" s="5">
        <v>0.13027927584542673</v>
      </c>
      <c r="H436" s="5">
        <v>6.7559275845426731E-2</v>
      </c>
    </row>
    <row r="437" spans="1:8" x14ac:dyDescent="0.2">
      <c r="B437" s="2" t="s">
        <v>110</v>
      </c>
      <c r="C437" s="4">
        <v>240000000</v>
      </c>
      <c r="D437" s="4">
        <v>123367747.638</v>
      </c>
      <c r="E437" s="5">
        <v>0.51403228182499994</v>
      </c>
      <c r="F437" s="5">
        <v>0.13791</v>
      </c>
      <c r="G437" s="5">
        <v>0.2116536925406034</v>
      </c>
      <c r="H437" s="5">
        <v>7.3743692540603395E-2</v>
      </c>
    </row>
    <row r="438" spans="1:8" x14ac:dyDescent="0.2">
      <c r="A438" s="2" t="s">
        <v>155</v>
      </c>
      <c r="C438" s="4">
        <v>1700000000</v>
      </c>
      <c r="D438" s="4">
        <v>1105096933.951</v>
      </c>
      <c r="E438" s="5">
        <v>0.65005701997117649</v>
      </c>
      <c r="F438" s="5">
        <v>0.13214788235294117</v>
      </c>
      <c r="G438" s="5">
        <v>0.16620427275490388</v>
      </c>
      <c r="H438" s="5">
        <v>3.4056390401962705E-2</v>
      </c>
    </row>
    <row r="439" spans="1:8" x14ac:dyDescent="0.2">
      <c r="A439" s="2" t="s">
        <v>56</v>
      </c>
      <c r="B439" s="2" t="s">
        <v>12</v>
      </c>
      <c r="C439" s="4">
        <v>50000000</v>
      </c>
      <c r="D439" s="4">
        <v>26166630.903999999</v>
      </c>
      <c r="E439" s="5">
        <v>0.52333261807999998</v>
      </c>
      <c r="F439" s="5">
        <v>0.26474999999999999</v>
      </c>
      <c r="G439" s="5">
        <v>0.17420637875482758</v>
      </c>
      <c r="H439" s="5">
        <v>-9.0543621245172401E-2</v>
      </c>
    </row>
    <row r="440" spans="1:8" x14ac:dyDescent="0.2">
      <c r="B440" s="2" t="s">
        <v>95</v>
      </c>
      <c r="C440" s="4">
        <v>20000000</v>
      </c>
      <c r="D440" s="4">
        <v>9280918.1860000007</v>
      </c>
      <c r="E440" s="5">
        <v>0.46404590930000006</v>
      </c>
      <c r="F440" s="5">
        <v>0.18373999999999999</v>
      </c>
      <c r="G440" s="5">
        <v>0.18351852713983183</v>
      </c>
      <c r="H440" s="5">
        <v>-2.2147286016815926E-4</v>
      </c>
    </row>
    <row r="441" spans="1:8" x14ac:dyDescent="0.2">
      <c r="B441" s="2" t="s">
        <v>97</v>
      </c>
      <c r="C441" s="4">
        <v>50000000</v>
      </c>
      <c r="D441" s="4">
        <v>29363036.363000002</v>
      </c>
      <c r="E441" s="5">
        <v>0.58726072726</v>
      </c>
      <c r="F441" s="5">
        <v>0.28692000000000001</v>
      </c>
      <c r="G441" s="5">
        <v>0.22958853231863907</v>
      </c>
      <c r="H441" s="5">
        <v>-5.7331467681360937E-2</v>
      </c>
    </row>
    <row r="442" spans="1:8" x14ac:dyDescent="0.2">
      <c r="B442" s="2" t="s">
        <v>99</v>
      </c>
      <c r="C442" s="4">
        <v>70000000</v>
      </c>
      <c r="D442" s="4">
        <v>37819545.460000001</v>
      </c>
      <c r="E442" s="5">
        <v>0.54027922085714286</v>
      </c>
      <c r="F442" s="5">
        <v>0.26568000000000003</v>
      </c>
      <c r="G442" s="5">
        <v>0.22809422046396008</v>
      </c>
      <c r="H442" s="5">
        <v>-3.7585779536039948E-2</v>
      </c>
    </row>
    <row r="443" spans="1:8" x14ac:dyDescent="0.2">
      <c r="B443" s="2" t="s">
        <v>101</v>
      </c>
      <c r="C443" s="4">
        <v>50000000</v>
      </c>
      <c r="D443" s="4">
        <v>34160272.726999998</v>
      </c>
      <c r="E443" s="5">
        <v>0.68320545453999992</v>
      </c>
      <c r="F443" s="5">
        <v>0.17534</v>
      </c>
      <c r="G443" s="5">
        <v>0.17706067938442899</v>
      </c>
      <c r="H443" s="5">
        <v>1.7206793844289914E-3</v>
      </c>
    </row>
    <row r="444" spans="1:8" x14ac:dyDescent="0.2">
      <c r="B444" s="2" t="s">
        <v>103</v>
      </c>
      <c r="C444" s="4">
        <v>460000000</v>
      </c>
      <c r="D444" s="4">
        <v>338235029.11000001</v>
      </c>
      <c r="E444" s="5">
        <v>0.73529354154347826</v>
      </c>
      <c r="F444" s="5">
        <v>0.10503999999999999</v>
      </c>
      <c r="G444" s="5">
        <v>0.13166149247515471</v>
      </c>
      <c r="H444" s="5">
        <v>2.6621492475154718E-2</v>
      </c>
    </row>
    <row r="445" spans="1:8" x14ac:dyDescent="0.2">
      <c r="B445" s="2" t="s">
        <v>106</v>
      </c>
      <c r="C445" s="4">
        <v>330000000</v>
      </c>
      <c r="D445" s="4">
        <v>360012789.55599999</v>
      </c>
      <c r="E445" s="5">
        <v>1.0909478471393939</v>
      </c>
      <c r="F445" s="5">
        <v>7.1340000000000001E-2</v>
      </c>
      <c r="G445" s="5">
        <v>0.15096086614874607</v>
      </c>
      <c r="H445" s="5">
        <v>7.9620866148746069E-2</v>
      </c>
    </row>
    <row r="446" spans="1:8" x14ac:dyDescent="0.2">
      <c r="B446" s="2" t="s">
        <v>108</v>
      </c>
      <c r="C446" s="4">
        <v>200000000</v>
      </c>
      <c r="D446" s="4">
        <v>214037325.46000001</v>
      </c>
      <c r="E446" s="5">
        <v>1.0701866273</v>
      </c>
      <c r="F446" s="5">
        <v>9.375E-2</v>
      </c>
      <c r="G446" s="5">
        <v>5.5141464390077416E-2</v>
      </c>
      <c r="H446" s="5">
        <v>-3.8608535609922584E-2</v>
      </c>
    </row>
    <row r="447" spans="1:8" x14ac:dyDescent="0.2">
      <c r="B447" s="2" t="s">
        <v>110</v>
      </c>
      <c r="C447" s="4">
        <v>120000000</v>
      </c>
      <c r="D447" s="4">
        <v>119100758.083</v>
      </c>
      <c r="E447" s="5">
        <v>0.99250631735833339</v>
      </c>
      <c r="F447" s="5">
        <v>0.13799</v>
      </c>
      <c r="G447" s="5">
        <v>-2.3834836041024259</v>
      </c>
      <c r="H447" s="5">
        <v>-2.5214736041024257</v>
      </c>
    </row>
    <row r="448" spans="1:8" x14ac:dyDescent="0.2">
      <c r="A448" s="2" t="s">
        <v>156</v>
      </c>
      <c r="C448" s="4">
        <v>1350000000</v>
      </c>
      <c r="D448" s="4">
        <v>1168176305.849</v>
      </c>
      <c r="E448" s="5">
        <v>0.8653157821103703</v>
      </c>
      <c r="F448" s="5">
        <v>0.12280911111111111</v>
      </c>
      <c r="G448" s="5">
        <v>-0.12456519521275868</v>
      </c>
      <c r="H448" s="5">
        <v>-0.24737430632386978</v>
      </c>
    </row>
    <row r="449" spans="1:8" x14ac:dyDescent="0.2">
      <c r="A449" s="2" t="s">
        <v>57</v>
      </c>
      <c r="B449" s="2" t="s">
        <v>12</v>
      </c>
      <c r="C449" s="4">
        <v>40000000</v>
      </c>
      <c r="D449" s="4">
        <v>15229663.645</v>
      </c>
      <c r="E449" s="5">
        <v>0.380741591125</v>
      </c>
      <c r="F449" s="5">
        <v>0.29615999999999998</v>
      </c>
      <c r="G449" s="5">
        <v>0.23891991246928157</v>
      </c>
      <c r="H449" s="5">
        <v>-5.7240087530718409E-2</v>
      </c>
    </row>
    <row r="450" spans="1:8" x14ac:dyDescent="0.2">
      <c r="B450" s="2" t="s">
        <v>95</v>
      </c>
      <c r="C450" s="4">
        <v>0</v>
      </c>
      <c r="D450" s="4">
        <v>29363.635999999999</v>
      </c>
      <c r="E450" s="5">
        <v>0</v>
      </c>
      <c r="F450" s="5">
        <v>0</v>
      </c>
      <c r="G450" s="5">
        <v>0.40260974492395968</v>
      </c>
      <c r="H450" s="5">
        <v>0.40260974492395968</v>
      </c>
    </row>
    <row r="451" spans="1:8" x14ac:dyDescent="0.2">
      <c r="B451" s="2" t="s">
        <v>97</v>
      </c>
      <c r="C451" s="4">
        <v>20000000</v>
      </c>
      <c r="D451" s="4">
        <v>13625845.454</v>
      </c>
      <c r="E451" s="5">
        <v>0.68129227270000003</v>
      </c>
      <c r="F451" s="5">
        <v>0.32858999999999999</v>
      </c>
      <c r="G451" s="5">
        <v>0.23838644251219321</v>
      </c>
      <c r="H451" s="5">
        <v>-9.0203557487806785E-2</v>
      </c>
    </row>
    <row r="452" spans="1:8" x14ac:dyDescent="0.2">
      <c r="B452" s="2" t="s">
        <v>99</v>
      </c>
      <c r="C452" s="4">
        <v>20000000</v>
      </c>
      <c r="D452" s="4">
        <v>11916272.725</v>
      </c>
      <c r="E452" s="5">
        <v>0.59581363624999994</v>
      </c>
      <c r="F452" s="5">
        <v>0.38264999999999999</v>
      </c>
      <c r="G452" s="5">
        <v>0.27592606185505042</v>
      </c>
      <c r="H452" s="5">
        <v>-0.10672393814494957</v>
      </c>
    </row>
    <row r="453" spans="1:8" x14ac:dyDescent="0.2">
      <c r="B453" s="2" t="s">
        <v>101</v>
      </c>
      <c r="C453" s="4">
        <v>20000000</v>
      </c>
      <c r="D453" s="4">
        <v>15477113.629000001</v>
      </c>
      <c r="E453" s="5">
        <v>0.77385568145000005</v>
      </c>
      <c r="F453" s="5">
        <v>0.25268999999999997</v>
      </c>
      <c r="G453" s="5">
        <v>0.29967133214745745</v>
      </c>
      <c r="H453" s="5">
        <v>4.6981332147457477E-2</v>
      </c>
    </row>
    <row r="454" spans="1:8" x14ac:dyDescent="0.2">
      <c r="B454" s="2" t="s">
        <v>103</v>
      </c>
      <c r="C454" s="4">
        <v>290000000</v>
      </c>
      <c r="D454" s="4">
        <v>165021138.185</v>
      </c>
      <c r="E454" s="5">
        <v>0.56903840753448276</v>
      </c>
      <c r="F454" s="5">
        <v>0.10894</v>
      </c>
      <c r="G454" s="5">
        <v>0.12452800241846787</v>
      </c>
      <c r="H454" s="5">
        <v>1.5588002418467875E-2</v>
      </c>
    </row>
    <row r="455" spans="1:8" x14ac:dyDescent="0.2">
      <c r="B455" s="2" t="s">
        <v>106</v>
      </c>
      <c r="C455" s="4">
        <v>270000000</v>
      </c>
      <c r="D455" s="4">
        <v>222645611.81099999</v>
      </c>
      <c r="E455" s="5">
        <v>0.82461337707777771</v>
      </c>
      <c r="F455" s="5">
        <v>0.16374</v>
      </c>
      <c r="G455" s="5">
        <v>0.19817195695936063</v>
      </c>
      <c r="H455" s="5">
        <v>3.4431956959360632E-2</v>
      </c>
    </row>
    <row r="456" spans="1:8" x14ac:dyDescent="0.2">
      <c r="B456" s="2" t="s">
        <v>108</v>
      </c>
      <c r="C456" s="4">
        <v>130000000</v>
      </c>
      <c r="D456" s="4">
        <v>118133837.273</v>
      </c>
      <c r="E456" s="5">
        <v>0.90872182517692313</v>
      </c>
      <c r="F456" s="5">
        <v>9.5619999999999997E-2</v>
      </c>
      <c r="G456" s="5">
        <v>6.7977627734567767E-2</v>
      </c>
      <c r="H456" s="5">
        <v>-2.764237226543223E-2</v>
      </c>
    </row>
    <row r="457" spans="1:8" x14ac:dyDescent="0.2">
      <c r="B457" s="2" t="s">
        <v>110</v>
      </c>
      <c r="C457" s="4">
        <v>130000000</v>
      </c>
      <c r="D457" s="4">
        <v>60823181.905000001</v>
      </c>
      <c r="E457" s="5">
        <v>0.46787063003846152</v>
      </c>
      <c r="F457" s="5">
        <v>0.14360999999999999</v>
      </c>
      <c r="G457" s="5">
        <v>0.2420690265431453</v>
      </c>
      <c r="H457" s="5">
        <v>9.8459026543145312E-2</v>
      </c>
    </row>
    <row r="458" spans="1:8" x14ac:dyDescent="0.2">
      <c r="A458" s="2" t="s">
        <v>157</v>
      </c>
      <c r="C458" s="4">
        <v>920000000</v>
      </c>
      <c r="D458" s="4">
        <v>622902028.26300001</v>
      </c>
      <c r="E458" s="5">
        <v>0.67706742202500003</v>
      </c>
      <c r="F458" s="5">
        <v>0.15002967391304348</v>
      </c>
      <c r="G458" s="5">
        <v>0.16415182064526537</v>
      </c>
      <c r="H458" s="5">
        <v>1.4122146732221896E-2</v>
      </c>
    </row>
    <row r="459" spans="1:8" x14ac:dyDescent="0.2">
      <c r="A459" s="2" t="s">
        <v>58</v>
      </c>
      <c r="B459" s="2" t="s">
        <v>12</v>
      </c>
      <c r="C459" s="4">
        <v>130000000</v>
      </c>
      <c r="D459" s="4">
        <v>52095794.545999996</v>
      </c>
      <c r="E459" s="5">
        <v>0.40073688112307687</v>
      </c>
      <c r="F459" s="5">
        <v>0.31920999999999999</v>
      </c>
      <c r="G459" s="5">
        <v>0.2873825679495185</v>
      </c>
      <c r="H459" s="5">
        <v>-3.1827432050481497E-2</v>
      </c>
    </row>
    <row r="460" spans="1:8" x14ac:dyDescent="0.2">
      <c r="B460" s="2" t="s">
        <v>95</v>
      </c>
      <c r="C460" s="4">
        <v>20000000</v>
      </c>
      <c r="D460" s="4">
        <v>11064772.731000001</v>
      </c>
      <c r="E460" s="5">
        <v>0.55323863655000005</v>
      </c>
      <c r="F460" s="5">
        <v>0.18373999999999999</v>
      </c>
      <c r="G460" s="5">
        <v>0.28569006592820545</v>
      </c>
      <c r="H460" s="5">
        <v>0.10195006592820546</v>
      </c>
    </row>
    <row r="461" spans="1:8" x14ac:dyDescent="0.2">
      <c r="B461" s="2" t="s">
        <v>97</v>
      </c>
      <c r="C461" s="4">
        <v>80000000</v>
      </c>
      <c r="D461" s="4">
        <v>57225489.549999997</v>
      </c>
      <c r="E461" s="5">
        <v>0.71531861937499996</v>
      </c>
      <c r="F461" s="5">
        <v>0.36570000000000003</v>
      </c>
      <c r="G461" s="5">
        <v>0.28414557425136089</v>
      </c>
      <c r="H461" s="5">
        <v>-8.1554425748639137E-2</v>
      </c>
    </row>
    <row r="462" spans="1:8" x14ac:dyDescent="0.2">
      <c r="B462" s="2" t="s">
        <v>99</v>
      </c>
      <c r="C462" s="4">
        <v>50000000</v>
      </c>
      <c r="D462" s="4">
        <v>25186063.647999998</v>
      </c>
      <c r="E462" s="5">
        <v>0.50372127295999991</v>
      </c>
      <c r="F462" s="5">
        <v>0.40583000000000002</v>
      </c>
      <c r="G462" s="5">
        <v>0.36060644588743479</v>
      </c>
      <c r="H462" s="5">
        <v>-4.5223554112565234E-2</v>
      </c>
    </row>
    <row r="463" spans="1:8" x14ac:dyDescent="0.2">
      <c r="B463" s="2" t="s">
        <v>101</v>
      </c>
      <c r="C463" s="4">
        <v>80000000</v>
      </c>
      <c r="D463" s="4">
        <v>35376481.810999997</v>
      </c>
      <c r="E463" s="5">
        <v>0.44220602263749997</v>
      </c>
      <c r="F463" s="5">
        <v>0.26056000000000001</v>
      </c>
      <c r="G463" s="5">
        <v>0.32024269743740685</v>
      </c>
      <c r="H463" s="5">
        <v>5.968269743740684E-2</v>
      </c>
    </row>
    <row r="464" spans="1:8" x14ac:dyDescent="0.2">
      <c r="B464" s="2" t="s">
        <v>103</v>
      </c>
      <c r="C464" s="4">
        <v>300000000</v>
      </c>
      <c r="D464" s="4">
        <v>255462355.449</v>
      </c>
      <c r="E464" s="5">
        <v>0.85154118482999996</v>
      </c>
      <c r="F464" s="5">
        <v>0.13963999999999999</v>
      </c>
      <c r="G464" s="5">
        <v>0.10927357993680188</v>
      </c>
      <c r="H464" s="5">
        <v>-3.0366420063198105E-2</v>
      </c>
    </row>
    <row r="465" spans="1:8" x14ac:dyDescent="0.2">
      <c r="B465" s="2" t="s">
        <v>106</v>
      </c>
      <c r="C465" s="4">
        <v>510000000</v>
      </c>
      <c r="D465" s="4">
        <v>461090608.634</v>
      </c>
      <c r="E465" s="5">
        <v>0.90409923261568625</v>
      </c>
      <c r="F465" s="5">
        <v>7.2139999999999996E-2</v>
      </c>
      <c r="G465" s="5">
        <v>8.6279400185264365E-2</v>
      </c>
      <c r="H465" s="5">
        <v>1.413940018526437E-2</v>
      </c>
    </row>
    <row r="466" spans="1:8" x14ac:dyDescent="0.2">
      <c r="B466" s="2" t="s">
        <v>108</v>
      </c>
      <c r="C466" s="4">
        <v>180000000</v>
      </c>
      <c r="D466" s="4">
        <v>127230562.72</v>
      </c>
      <c r="E466" s="5">
        <v>0.70683645955555552</v>
      </c>
      <c r="F466" s="5">
        <v>0.10614000000000003</v>
      </c>
      <c r="G466" s="5">
        <v>0.17697129918030752</v>
      </c>
      <c r="H466" s="5">
        <v>7.0831299180307492E-2</v>
      </c>
    </row>
    <row r="467" spans="1:8" x14ac:dyDescent="0.2">
      <c r="B467" s="2" t="s">
        <v>110</v>
      </c>
      <c r="C467" s="4">
        <v>210000000</v>
      </c>
      <c r="D467" s="4">
        <v>123533300.638</v>
      </c>
      <c r="E467" s="5">
        <v>0.58825381256190479</v>
      </c>
      <c r="F467" s="5">
        <v>0.13954</v>
      </c>
      <c r="G467" s="5">
        <v>0.36377252154611861</v>
      </c>
      <c r="H467" s="5">
        <v>0.22423252154611861</v>
      </c>
    </row>
    <row r="468" spans="1:8" x14ac:dyDescent="0.2">
      <c r="A468" s="2" t="s">
        <v>158</v>
      </c>
      <c r="C468" s="4">
        <v>1560000000</v>
      </c>
      <c r="D468" s="4">
        <v>1148265429.727</v>
      </c>
      <c r="E468" s="5">
        <v>0.73606758315833332</v>
      </c>
      <c r="F468" s="5">
        <v>0.15554897435897436</v>
      </c>
      <c r="G468" s="5">
        <v>0.16542890337834354</v>
      </c>
      <c r="H468" s="5">
        <v>9.8799290193691824E-3</v>
      </c>
    </row>
    <row r="469" spans="1:8" x14ac:dyDescent="0.2">
      <c r="A469" s="2" t="s">
        <v>59</v>
      </c>
      <c r="B469" s="2" t="s">
        <v>12</v>
      </c>
      <c r="C469" s="4">
        <v>20000000</v>
      </c>
      <c r="D469" s="4">
        <v>13640267.275</v>
      </c>
      <c r="E469" s="5">
        <v>0.68201336374999999</v>
      </c>
      <c r="F469" s="5">
        <v>0.31330000000000002</v>
      </c>
      <c r="G469" s="5">
        <v>0.24516771977988971</v>
      </c>
      <c r="H469" s="5">
        <v>-6.8132280220110308E-2</v>
      </c>
    </row>
    <row r="470" spans="1:8" x14ac:dyDescent="0.2">
      <c r="B470" s="2" t="s">
        <v>95</v>
      </c>
      <c r="C470" s="4">
        <v>10000000</v>
      </c>
      <c r="D470" s="4">
        <v>4335809.0920000002</v>
      </c>
      <c r="E470" s="5">
        <v>0.43358090920000003</v>
      </c>
      <c r="F470" s="5">
        <v>0.18373999999999999</v>
      </c>
      <c r="G470" s="5">
        <v>0.36983471088675873</v>
      </c>
      <c r="H470" s="5">
        <v>0.18609471088675875</v>
      </c>
    </row>
    <row r="471" spans="1:8" x14ac:dyDescent="0.2">
      <c r="B471" s="2" t="s">
        <v>97</v>
      </c>
      <c r="C471" s="4">
        <v>30000000</v>
      </c>
      <c r="D471" s="4">
        <v>33544454.548999999</v>
      </c>
      <c r="E471" s="5">
        <v>1.1181484849666665</v>
      </c>
      <c r="F471" s="5">
        <v>0.33171999999999996</v>
      </c>
      <c r="G471" s="5">
        <v>0.22532746859720001</v>
      </c>
      <c r="H471" s="5">
        <v>-0.10639253140279994</v>
      </c>
    </row>
    <row r="472" spans="1:8" x14ac:dyDescent="0.2">
      <c r="B472" s="2" t="s">
        <v>99</v>
      </c>
      <c r="C472" s="4">
        <v>30000000</v>
      </c>
      <c r="D472" s="4">
        <v>18967727.27</v>
      </c>
      <c r="E472" s="5">
        <v>0.63225757566666663</v>
      </c>
      <c r="F472" s="5">
        <v>0.33953000000000005</v>
      </c>
      <c r="G472" s="5">
        <v>0.3263023936341109</v>
      </c>
      <c r="H472" s="5">
        <v>-1.3227606365889155E-2</v>
      </c>
    </row>
    <row r="473" spans="1:8" x14ac:dyDescent="0.2">
      <c r="B473" s="2" t="s">
        <v>101</v>
      </c>
      <c r="C473" s="4">
        <v>20000000</v>
      </c>
      <c r="D473" s="4">
        <v>18051318.173999999</v>
      </c>
      <c r="E473" s="5">
        <v>0.90256590869999997</v>
      </c>
      <c r="F473" s="5">
        <v>0.22903000000000001</v>
      </c>
      <c r="G473" s="5">
        <v>0.30599616774557226</v>
      </c>
      <c r="H473" s="5">
        <v>7.6966167745572245E-2</v>
      </c>
    </row>
    <row r="474" spans="1:8" x14ac:dyDescent="0.2">
      <c r="B474" s="2" t="s">
        <v>103</v>
      </c>
      <c r="C474" s="4">
        <v>210000000</v>
      </c>
      <c r="D474" s="4">
        <v>189396156.35600001</v>
      </c>
      <c r="E474" s="5">
        <v>0.90188645883809526</v>
      </c>
      <c r="F474" s="5">
        <v>0.12931999999999999</v>
      </c>
      <c r="G474" s="5">
        <v>0.19821125464360953</v>
      </c>
      <c r="H474" s="5">
        <v>6.889125464360954E-2</v>
      </c>
    </row>
    <row r="475" spans="1:8" x14ac:dyDescent="0.2">
      <c r="B475" s="2" t="s">
        <v>106</v>
      </c>
      <c r="C475" s="4">
        <v>270000000</v>
      </c>
      <c r="D475" s="4">
        <v>365596561.36299998</v>
      </c>
      <c r="E475" s="5">
        <v>1.3540613383814815</v>
      </c>
      <c r="F475" s="5">
        <v>0.10029</v>
      </c>
      <c r="G475" s="5">
        <v>4.5594858963810297E-2</v>
      </c>
      <c r="H475" s="5">
        <v>-5.4695141036189707E-2</v>
      </c>
    </row>
    <row r="476" spans="1:8" x14ac:dyDescent="0.2">
      <c r="B476" s="2" t="s">
        <v>108</v>
      </c>
      <c r="C476" s="4">
        <v>180000000</v>
      </c>
      <c r="D476" s="4">
        <v>92413009.089000002</v>
      </c>
      <c r="E476" s="5">
        <v>0.51340560604999996</v>
      </c>
      <c r="F476" s="5">
        <v>8.8169999999999998E-2</v>
      </c>
      <c r="G476" s="5">
        <v>0.12819830504155916</v>
      </c>
      <c r="H476" s="5">
        <v>4.0028305041559159E-2</v>
      </c>
    </row>
    <row r="477" spans="1:8" x14ac:dyDescent="0.2">
      <c r="B477" s="2" t="s">
        <v>110</v>
      </c>
      <c r="C477" s="4">
        <v>170000000</v>
      </c>
      <c r="D477" s="4">
        <v>108961571.45</v>
      </c>
      <c r="E477" s="5">
        <v>0.64095042029411764</v>
      </c>
      <c r="F477" s="5">
        <v>0.14718999999999999</v>
      </c>
      <c r="G477" s="5">
        <v>0.33660175125897562</v>
      </c>
      <c r="H477" s="5">
        <v>0.18941175125897564</v>
      </c>
    </row>
    <row r="478" spans="1:8" x14ac:dyDescent="0.2">
      <c r="A478" s="2" t="s">
        <v>159</v>
      </c>
      <c r="C478" s="4">
        <v>940000000</v>
      </c>
      <c r="D478" s="4">
        <v>844906874.61800003</v>
      </c>
      <c r="E478" s="5">
        <v>0.89883710065744682</v>
      </c>
      <c r="F478" s="5">
        <v>0.13611691489361702</v>
      </c>
      <c r="G478" s="5">
        <v>0.15025637273385653</v>
      </c>
      <c r="H478" s="5">
        <v>1.4139457840239511E-2</v>
      </c>
    </row>
    <row r="479" spans="1:8" x14ac:dyDescent="0.2">
      <c r="A479" s="2" t="s">
        <v>60</v>
      </c>
      <c r="B479" s="2" t="s">
        <v>12</v>
      </c>
      <c r="C479" s="4">
        <v>80000000</v>
      </c>
      <c r="D479" s="4">
        <v>38915727.272</v>
      </c>
      <c r="E479" s="5">
        <v>0.48644659089999998</v>
      </c>
      <c r="F479" s="5">
        <v>0.33618999999999999</v>
      </c>
      <c r="G479" s="5">
        <v>0.32887277533184994</v>
      </c>
      <c r="H479" s="5">
        <v>-7.3172246681500464E-3</v>
      </c>
    </row>
    <row r="480" spans="1:8" x14ac:dyDescent="0.2">
      <c r="B480" s="2" t="s">
        <v>95</v>
      </c>
      <c r="C480" s="4">
        <v>40000000</v>
      </c>
      <c r="D480" s="4">
        <v>19189737.280000001</v>
      </c>
      <c r="E480" s="5">
        <v>0.47974343200000003</v>
      </c>
      <c r="F480" s="5">
        <v>0.37313000000000002</v>
      </c>
      <c r="G480" s="5">
        <v>0.30090422999266825</v>
      </c>
      <c r="H480" s="5">
        <v>-7.2225770007331769E-2</v>
      </c>
    </row>
    <row r="481" spans="1:8" x14ac:dyDescent="0.2">
      <c r="B481" s="2" t="s">
        <v>97</v>
      </c>
      <c r="C481" s="4">
        <v>100000000</v>
      </c>
      <c r="D481" s="4">
        <v>50454359.090999998</v>
      </c>
      <c r="E481" s="5">
        <v>0.50454359091000001</v>
      </c>
      <c r="F481" s="5">
        <v>0.35592000000000001</v>
      </c>
      <c r="G481" s="5">
        <v>0.31918742188269494</v>
      </c>
      <c r="H481" s="5">
        <v>-3.673257811730507E-2</v>
      </c>
    </row>
    <row r="482" spans="1:8" x14ac:dyDescent="0.2">
      <c r="B482" s="2" t="s">
        <v>99</v>
      </c>
      <c r="C482" s="4">
        <v>70000000</v>
      </c>
      <c r="D482" s="4">
        <v>37820727.267999999</v>
      </c>
      <c r="E482" s="5">
        <v>0.54029610382857141</v>
      </c>
      <c r="F482" s="5">
        <v>0.38828000000000001</v>
      </c>
      <c r="G482" s="5">
        <v>0.38769459175382454</v>
      </c>
      <c r="H482" s="5">
        <v>-5.8540824617547838E-4</v>
      </c>
    </row>
    <row r="483" spans="1:8" x14ac:dyDescent="0.2">
      <c r="B483" s="2" t="s">
        <v>101</v>
      </c>
      <c r="C483" s="4">
        <v>70000000</v>
      </c>
      <c r="D483" s="4">
        <v>50117727.270999998</v>
      </c>
      <c r="E483" s="5">
        <v>0.71596753244285716</v>
      </c>
      <c r="F483" s="5">
        <v>0.30947999999999998</v>
      </c>
      <c r="G483" s="5">
        <v>0.34898835648360826</v>
      </c>
      <c r="H483" s="5">
        <v>3.9508356483608287E-2</v>
      </c>
    </row>
    <row r="484" spans="1:8" x14ac:dyDescent="0.2">
      <c r="B484" s="2" t="s">
        <v>103</v>
      </c>
      <c r="C484" s="4">
        <v>630000000</v>
      </c>
      <c r="D484" s="4">
        <v>512363006.37400001</v>
      </c>
      <c r="E484" s="5">
        <v>0.81327461329206352</v>
      </c>
      <c r="F484" s="5">
        <v>0.1053</v>
      </c>
      <c r="G484" s="5">
        <v>0.10189220530081033</v>
      </c>
      <c r="H484" s="5">
        <v>-3.4077946991896702E-3</v>
      </c>
    </row>
    <row r="485" spans="1:8" x14ac:dyDescent="0.2">
      <c r="B485" s="2" t="s">
        <v>106</v>
      </c>
      <c r="C485" s="4">
        <v>630000000</v>
      </c>
      <c r="D485" s="4">
        <v>471152225.01200002</v>
      </c>
      <c r="E485" s="5">
        <v>0.74786067462222228</v>
      </c>
      <c r="F485" s="5">
        <v>8.9139999999999997E-2</v>
      </c>
      <c r="G485" s="5">
        <v>0.11331074760527825</v>
      </c>
      <c r="H485" s="5">
        <v>2.4170747605278251E-2</v>
      </c>
    </row>
    <row r="486" spans="1:8" x14ac:dyDescent="0.2">
      <c r="B486" s="2" t="s">
        <v>108</v>
      </c>
      <c r="C486" s="4">
        <v>250000000</v>
      </c>
      <c r="D486" s="4">
        <v>146205344.55000001</v>
      </c>
      <c r="E486" s="5">
        <v>0.58482137820000002</v>
      </c>
      <c r="F486" s="5">
        <v>7.2169999999999998E-2</v>
      </c>
      <c r="G486" s="5">
        <v>0.10897642264063184</v>
      </c>
      <c r="H486" s="5">
        <v>3.6806422640631845E-2</v>
      </c>
    </row>
    <row r="487" spans="1:8" x14ac:dyDescent="0.2">
      <c r="B487" s="2" t="s">
        <v>110</v>
      </c>
      <c r="C487" s="4">
        <v>260000000</v>
      </c>
      <c r="D487" s="4">
        <v>129125673.369</v>
      </c>
      <c r="E487" s="5">
        <v>0.49663720526538463</v>
      </c>
      <c r="F487" s="5">
        <v>0.16325999999999999</v>
      </c>
      <c r="G487" s="5">
        <v>-4.139004824956128E-2</v>
      </c>
      <c r="H487" s="5">
        <v>-0.20465004824956126</v>
      </c>
    </row>
    <row r="488" spans="1:8" x14ac:dyDescent="0.2">
      <c r="A488" s="2" t="s">
        <v>160</v>
      </c>
      <c r="C488" s="4">
        <v>2130000000</v>
      </c>
      <c r="D488" s="4">
        <v>1455344527.487</v>
      </c>
      <c r="E488" s="5">
        <v>0.68326034154319248</v>
      </c>
      <c r="F488" s="5">
        <v>0.14518446009389671</v>
      </c>
      <c r="G488" s="5">
        <v>0.12575112589526313</v>
      </c>
      <c r="H488" s="5">
        <v>-1.9433334198633578E-2</v>
      </c>
    </row>
    <row r="489" spans="1:8" x14ac:dyDescent="0.2">
      <c r="A489" s="2" t="s">
        <v>61</v>
      </c>
      <c r="B489" s="2" t="s">
        <v>12</v>
      </c>
      <c r="C489" s="4">
        <v>54600000</v>
      </c>
      <c r="D489" s="4">
        <v>38043768.182999998</v>
      </c>
      <c r="E489" s="5">
        <v>0.69677231104395598</v>
      </c>
      <c r="F489" s="5">
        <v>0.27279999999999999</v>
      </c>
      <c r="G489" s="5">
        <v>0.20041727350255209</v>
      </c>
      <c r="H489" s="5">
        <v>-7.2382726497447897E-2</v>
      </c>
    </row>
    <row r="490" spans="1:8" x14ac:dyDescent="0.2">
      <c r="B490" s="2" t="s">
        <v>95</v>
      </c>
      <c r="C490" s="4">
        <v>18200000</v>
      </c>
      <c r="D490" s="4">
        <v>9521981.8159999996</v>
      </c>
      <c r="E490" s="5">
        <v>0.52318581406593401</v>
      </c>
      <c r="F490" s="5">
        <v>0.18373999999999999</v>
      </c>
      <c r="G490" s="5">
        <v>0.24449709955211704</v>
      </c>
      <c r="H490" s="5">
        <v>6.0757099552117055E-2</v>
      </c>
    </row>
    <row r="491" spans="1:8" x14ac:dyDescent="0.2">
      <c r="B491" s="2" t="s">
        <v>97</v>
      </c>
      <c r="C491" s="4">
        <v>72700000</v>
      </c>
      <c r="D491" s="4">
        <v>71516549.994000003</v>
      </c>
      <c r="E491" s="5">
        <v>0.9837214579642366</v>
      </c>
      <c r="F491" s="5">
        <v>0.25996999999999998</v>
      </c>
      <c r="G491" s="5">
        <v>0.24661830814657179</v>
      </c>
      <c r="H491" s="5">
        <v>-1.3351691853428188E-2</v>
      </c>
    </row>
    <row r="492" spans="1:8" x14ac:dyDescent="0.2">
      <c r="B492" s="2" t="s">
        <v>99</v>
      </c>
      <c r="C492" s="4">
        <v>63600000</v>
      </c>
      <c r="D492" s="4">
        <v>52111054.539999999</v>
      </c>
      <c r="E492" s="5">
        <v>0.81935620345911953</v>
      </c>
      <c r="F492" s="5">
        <v>0.2913</v>
      </c>
      <c r="G492" s="5">
        <v>0.26983345173348322</v>
      </c>
      <c r="H492" s="5">
        <v>-2.1466548266516783E-2</v>
      </c>
    </row>
    <row r="493" spans="1:8" x14ac:dyDescent="0.2">
      <c r="B493" s="2" t="s">
        <v>101</v>
      </c>
      <c r="C493" s="4">
        <v>90900000</v>
      </c>
      <c r="D493" s="4">
        <v>61941286.365000002</v>
      </c>
      <c r="E493" s="5">
        <v>0.68142229224422446</v>
      </c>
      <c r="F493" s="5">
        <v>0.18067</v>
      </c>
      <c r="G493" s="5">
        <v>0.22405780375982026</v>
      </c>
      <c r="H493" s="5">
        <v>4.3387803759820265E-2</v>
      </c>
    </row>
    <row r="494" spans="1:8" x14ac:dyDescent="0.2">
      <c r="B494" s="2" t="s">
        <v>103</v>
      </c>
      <c r="C494" s="4">
        <v>781800000</v>
      </c>
      <c r="D494" s="4">
        <v>718622481.829</v>
      </c>
      <c r="E494" s="5">
        <v>0.91918966721540041</v>
      </c>
      <c r="F494" s="5">
        <v>0.10786</v>
      </c>
      <c r="G494" s="5">
        <v>0.14063067899265619</v>
      </c>
      <c r="H494" s="5">
        <v>3.2770678992656191E-2</v>
      </c>
    </row>
    <row r="495" spans="1:8" x14ac:dyDescent="0.2">
      <c r="B495" s="2" t="s">
        <v>106</v>
      </c>
      <c r="C495" s="4">
        <v>727300000</v>
      </c>
      <c r="D495" s="4">
        <v>832475695.46200001</v>
      </c>
      <c r="E495" s="5">
        <v>1.1446111583418122</v>
      </c>
      <c r="F495" s="5">
        <v>7.3510000000000006E-2</v>
      </c>
      <c r="G495" s="5">
        <v>7.8689192728498336E-2</v>
      </c>
      <c r="H495" s="5">
        <v>5.1791927284983302E-3</v>
      </c>
    </row>
    <row r="496" spans="1:8" x14ac:dyDescent="0.2">
      <c r="B496" s="2" t="s">
        <v>108</v>
      </c>
      <c r="C496" s="4">
        <v>236400000</v>
      </c>
      <c r="D496" s="4">
        <v>280100882.72299999</v>
      </c>
      <c r="E496" s="5">
        <v>1.1848599099957697</v>
      </c>
      <c r="F496" s="5">
        <v>9.5409999999999995E-2</v>
      </c>
      <c r="G496" s="5">
        <v>0.11072347334824505</v>
      </c>
      <c r="H496" s="5">
        <v>1.5313473348245052E-2</v>
      </c>
    </row>
    <row r="497" spans="1:8" x14ac:dyDescent="0.2">
      <c r="B497" s="2" t="s">
        <v>110</v>
      </c>
      <c r="C497" s="4">
        <v>254500000</v>
      </c>
      <c r="D497" s="4">
        <v>259418893.64199999</v>
      </c>
      <c r="E497" s="5">
        <v>1.0193276763929273</v>
      </c>
      <c r="F497" s="5">
        <v>0.14219000000000001</v>
      </c>
      <c r="G497" s="5">
        <v>0.17881242865839544</v>
      </c>
      <c r="H497" s="5">
        <v>3.6622428658395434E-2</v>
      </c>
    </row>
    <row r="498" spans="1:8" x14ac:dyDescent="0.2">
      <c r="A498" s="2" t="s">
        <v>161</v>
      </c>
      <c r="C498" s="4">
        <v>2300000000</v>
      </c>
      <c r="D498" s="4">
        <v>2323752594.5540004</v>
      </c>
      <c r="E498" s="5">
        <v>1.0103272150234783</v>
      </c>
      <c r="F498" s="5">
        <v>0.11679104347826087</v>
      </c>
      <c r="G498" s="5">
        <v>0.12888550348944652</v>
      </c>
      <c r="H498" s="5">
        <v>1.2094460011185651E-2</v>
      </c>
    </row>
    <row r="499" spans="1:8" x14ac:dyDescent="0.2">
      <c r="A499" s="2" t="s">
        <v>62</v>
      </c>
      <c r="B499" s="2" t="s">
        <v>12</v>
      </c>
      <c r="C499" s="4">
        <v>70000000</v>
      </c>
      <c r="D499" s="4">
        <v>46079731.821999997</v>
      </c>
      <c r="E499" s="5">
        <v>0.65828188317142855</v>
      </c>
      <c r="F499" s="5">
        <v>0.27033000000000001</v>
      </c>
      <c r="G499" s="5">
        <v>0.21830892724938136</v>
      </c>
      <c r="H499" s="5">
        <v>-5.2021072750618652E-2</v>
      </c>
    </row>
    <row r="500" spans="1:8" x14ac:dyDescent="0.2">
      <c r="B500" s="2" t="s">
        <v>95</v>
      </c>
      <c r="C500" s="4">
        <v>20000000</v>
      </c>
      <c r="D500" s="4">
        <v>10528531.816</v>
      </c>
      <c r="E500" s="5">
        <v>0.52642659079999998</v>
      </c>
      <c r="F500" s="5">
        <v>0.18373999999999999</v>
      </c>
      <c r="G500" s="5">
        <v>0.29327597807204081</v>
      </c>
      <c r="H500" s="5">
        <v>0.10953597807204082</v>
      </c>
    </row>
    <row r="501" spans="1:8" x14ac:dyDescent="0.2">
      <c r="B501" s="2" t="s">
        <v>97</v>
      </c>
      <c r="C501" s="4">
        <v>110000000</v>
      </c>
      <c r="D501" s="4">
        <v>68456813.636999995</v>
      </c>
      <c r="E501" s="5">
        <v>0.62233466942727267</v>
      </c>
      <c r="F501" s="5">
        <v>0.25762000000000002</v>
      </c>
      <c r="G501" s="5">
        <v>0.24838821358477073</v>
      </c>
      <c r="H501" s="5">
        <v>-9.2317864152292872E-3</v>
      </c>
    </row>
    <row r="502" spans="1:8" x14ac:dyDescent="0.2">
      <c r="B502" s="2" t="s">
        <v>99</v>
      </c>
      <c r="C502" s="4">
        <v>100000000</v>
      </c>
      <c r="D502" s="4">
        <v>68239599.993000001</v>
      </c>
      <c r="E502" s="5">
        <v>0.68239599993</v>
      </c>
      <c r="F502" s="5">
        <v>0.29843999999999998</v>
      </c>
      <c r="G502" s="5">
        <v>0.25608014546967683</v>
      </c>
      <c r="H502" s="5">
        <v>-4.2359854530323149E-2</v>
      </c>
    </row>
    <row r="503" spans="1:8" x14ac:dyDescent="0.2">
      <c r="B503" s="2" t="s">
        <v>101</v>
      </c>
      <c r="C503" s="4">
        <v>90000000</v>
      </c>
      <c r="D503" s="4">
        <v>64351001.822999999</v>
      </c>
      <c r="E503" s="5">
        <v>0.71501113136666661</v>
      </c>
      <c r="F503" s="5">
        <v>0.18164000000000002</v>
      </c>
      <c r="G503" s="5">
        <v>0.25147184852709081</v>
      </c>
      <c r="H503" s="5">
        <v>6.983184852709079E-2</v>
      </c>
    </row>
    <row r="504" spans="1:8" x14ac:dyDescent="0.2">
      <c r="B504" s="2" t="s">
        <v>103</v>
      </c>
      <c r="C504" s="4">
        <v>140000000</v>
      </c>
      <c r="D504" s="4">
        <v>116974491.816</v>
      </c>
      <c r="E504" s="5">
        <v>0.83553208440000004</v>
      </c>
      <c r="F504" s="5">
        <v>0.11776</v>
      </c>
      <c r="G504" s="5">
        <v>0.16871497930543314</v>
      </c>
      <c r="H504" s="5">
        <v>5.0954979305433135E-2</v>
      </c>
    </row>
    <row r="505" spans="1:8" x14ac:dyDescent="0.2">
      <c r="B505" s="2" t="s">
        <v>106</v>
      </c>
      <c r="C505" s="4">
        <v>230000000</v>
      </c>
      <c r="D505" s="4">
        <v>249311550.91100001</v>
      </c>
      <c r="E505" s="5">
        <v>1.0839632648304349</v>
      </c>
      <c r="F505" s="5">
        <v>7.2840000000000002E-2</v>
      </c>
      <c r="G505" s="5">
        <v>0.11653562739005088</v>
      </c>
      <c r="H505" s="5">
        <v>4.3695627390050881E-2</v>
      </c>
    </row>
    <row r="506" spans="1:8" x14ac:dyDescent="0.2">
      <c r="B506" s="2" t="s">
        <v>108</v>
      </c>
      <c r="C506" s="4">
        <v>80000000</v>
      </c>
      <c r="D506" s="4">
        <v>78680933.640000001</v>
      </c>
      <c r="E506" s="5">
        <v>0.98351167049999999</v>
      </c>
      <c r="F506" s="5">
        <v>8.9179999999999995E-2</v>
      </c>
      <c r="G506" s="5">
        <v>0.10960318302089736</v>
      </c>
      <c r="H506" s="5">
        <v>2.0423183020897365E-2</v>
      </c>
    </row>
    <row r="507" spans="1:8" x14ac:dyDescent="0.2">
      <c r="B507" s="2" t="s">
        <v>110</v>
      </c>
      <c r="C507" s="4">
        <v>460000000</v>
      </c>
      <c r="D507" s="4">
        <v>423056612.81099999</v>
      </c>
      <c r="E507" s="5">
        <v>0.91968828871956521</v>
      </c>
      <c r="F507" s="5">
        <v>0.14776</v>
      </c>
      <c r="G507" s="5">
        <v>0.3459197419196916</v>
      </c>
      <c r="H507" s="5">
        <v>0.1981597419196916</v>
      </c>
    </row>
    <row r="508" spans="1:8" x14ac:dyDescent="0.2">
      <c r="A508" s="2" t="s">
        <v>162</v>
      </c>
      <c r="C508" s="4">
        <v>1300000000</v>
      </c>
      <c r="D508" s="4">
        <v>1125679268.2690001</v>
      </c>
      <c r="E508" s="5">
        <v>0.86590712943769232</v>
      </c>
      <c r="F508" s="5">
        <v>0.15805484615384616</v>
      </c>
      <c r="G508" s="5">
        <v>0.23769191599348249</v>
      </c>
      <c r="H508" s="5">
        <v>7.9637069839636337E-2</v>
      </c>
    </row>
    <row r="509" spans="1:8" x14ac:dyDescent="0.2">
      <c r="A509" s="2" t="s">
        <v>63</v>
      </c>
      <c r="B509" s="2" t="s">
        <v>12</v>
      </c>
      <c r="C509" s="4">
        <v>30000000</v>
      </c>
      <c r="D509" s="4">
        <v>21268418.186999999</v>
      </c>
      <c r="E509" s="5">
        <v>0.70894727289999993</v>
      </c>
      <c r="F509" s="5">
        <v>0.29122999999999999</v>
      </c>
      <c r="G509" s="5">
        <v>0.23066956620209325</v>
      </c>
      <c r="H509" s="5">
        <v>-6.0560433797906738E-2</v>
      </c>
    </row>
    <row r="510" spans="1:8" x14ac:dyDescent="0.2">
      <c r="B510" s="2" t="s">
        <v>95</v>
      </c>
      <c r="C510" s="4">
        <v>0</v>
      </c>
      <c r="D510" s="4">
        <v>103818.182</v>
      </c>
      <c r="E510" s="5">
        <v>0</v>
      </c>
      <c r="F510" s="5">
        <v>0</v>
      </c>
      <c r="G510" s="5">
        <v>-2.2357677964347324</v>
      </c>
      <c r="H510" s="5">
        <v>-2.2357677964347324</v>
      </c>
    </row>
    <row r="511" spans="1:8" x14ac:dyDescent="0.2">
      <c r="B511" s="2" t="s">
        <v>97</v>
      </c>
      <c r="C511" s="4">
        <v>30000000</v>
      </c>
      <c r="D511" s="4">
        <v>20309881.82</v>
      </c>
      <c r="E511" s="5">
        <v>0.67699606066666662</v>
      </c>
      <c r="F511" s="5">
        <v>0.31336000000000003</v>
      </c>
      <c r="G511" s="5">
        <v>0.20191320197450563</v>
      </c>
      <c r="H511" s="5">
        <v>-0.1114467980254944</v>
      </c>
    </row>
    <row r="512" spans="1:8" x14ac:dyDescent="0.2">
      <c r="B512" s="2" t="s">
        <v>99</v>
      </c>
      <c r="C512" s="4">
        <v>20000000</v>
      </c>
      <c r="D512" s="4">
        <v>19081636.364</v>
      </c>
      <c r="E512" s="5">
        <v>0.95408181820000004</v>
      </c>
      <c r="F512" s="5">
        <v>0.33377000000000001</v>
      </c>
      <c r="G512" s="5">
        <v>0.31545022393132949</v>
      </c>
      <c r="H512" s="5">
        <v>-1.8319776068670524E-2</v>
      </c>
    </row>
    <row r="513" spans="1:8" x14ac:dyDescent="0.2">
      <c r="B513" s="2" t="s">
        <v>101</v>
      </c>
      <c r="C513" s="4">
        <v>20000000</v>
      </c>
      <c r="D513" s="4">
        <v>18754981.809999999</v>
      </c>
      <c r="E513" s="5">
        <v>0.93774909049999988</v>
      </c>
      <c r="F513" s="5">
        <v>0.19868</v>
      </c>
      <c r="G513" s="5">
        <v>0.26870358185647319</v>
      </c>
      <c r="H513" s="5">
        <v>7.0023581856473199E-2</v>
      </c>
    </row>
    <row r="514" spans="1:8" x14ac:dyDescent="0.2">
      <c r="B514" s="2" t="s">
        <v>103</v>
      </c>
      <c r="C514" s="4">
        <v>200000000</v>
      </c>
      <c r="D514" s="4">
        <v>150725744.55899999</v>
      </c>
      <c r="E514" s="5">
        <v>0.75362872279499993</v>
      </c>
      <c r="F514" s="5">
        <v>0.12669</v>
      </c>
      <c r="G514" s="5">
        <v>0.12254521795889908</v>
      </c>
      <c r="H514" s="5">
        <v>-4.144782041100914E-3</v>
      </c>
    </row>
    <row r="515" spans="1:8" x14ac:dyDescent="0.2">
      <c r="B515" s="2" t="s">
        <v>106</v>
      </c>
      <c r="C515" s="4">
        <v>290000000</v>
      </c>
      <c r="D515" s="4">
        <v>279709042.273</v>
      </c>
      <c r="E515" s="5">
        <v>0.96451393887241377</v>
      </c>
      <c r="F515" s="5">
        <v>7.5880000000000003E-2</v>
      </c>
      <c r="G515" s="5">
        <v>7.6849467676558314E-2</v>
      </c>
      <c r="H515" s="5">
        <v>9.6946767655831101E-4</v>
      </c>
    </row>
    <row r="516" spans="1:8" x14ac:dyDescent="0.2">
      <c r="B516" s="2" t="s">
        <v>108</v>
      </c>
      <c r="C516" s="4">
        <v>110000000</v>
      </c>
      <c r="D516" s="4">
        <v>82908894.542999998</v>
      </c>
      <c r="E516" s="5">
        <v>0.75371722311818179</v>
      </c>
      <c r="F516" s="5">
        <v>8.6129999999999998E-2</v>
      </c>
      <c r="G516" s="5">
        <v>7.9073632559409343E-2</v>
      </c>
      <c r="H516" s="5">
        <v>-7.0563674405906551E-3</v>
      </c>
    </row>
    <row r="517" spans="1:8" x14ac:dyDescent="0.2">
      <c r="B517" s="2" t="s">
        <v>110</v>
      </c>
      <c r="C517" s="4">
        <v>160000000</v>
      </c>
      <c r="D517" s="4">
        <v>91256448.726999998</v>
      </c>
      <c r="E517" s="5">
        <v>0.57035280454375004</v>
      </c>
      <c r="F517" s="5">
        <v>0.14677999999999999</v>
      </c>
      <c r="G517" s="5">
        <v>0.27746346105081876</v>
      </c>
      <c r="H517" s="5">
        <v>0.13068346105081877</v>
      </c>
    </row>
    <row r="518" spans="1:8" x14ac:dyDescent="0.2">
      <c r="A518" s="2" t="s">
        <v>163</v>
      </c>
      <c r="C518" s="4">
        <v>860000000</v>
      </c>
      <c r="D518" s="4">
        <v>684118866.46500003</v>
      </c>
      <c r="E518" s="5">
        <v>0.79548705402906983</v>
      </c>
      <c r="F518" s="5">
        <v>0.12684767441860464</v>
      </c>
      <c r="G518" s="5">
        <v>0.13400592537187425</v>
      </c>
      <c r="H518" s="5">
        <v>7.158250953269607E-3</v>
      </c>
    </row>
    <row r="519" spans="1:8" x14ac:dyDescent="0.2">
      <c r="A519" s="2" t="s">
        <v>64</v>
      </c>
      <c r="B519" s="2" t="s">
        <v>12</v>
      </c>
      <c r="C519" s="4">
        <v>10000000</v>
      </c>
      <c r="D519" s="4">
        <v>6028681.8159999996</v>
      </c>
      <c r="E519" s="5">
        <v>0.6028681816</v>
      </c>
      <c r="F519" s="5">
        <v>0.26457000000000003</v>
      </c>
      <c r="G519" s="5">
        <v>7.6551143365234789E-2</v>
      </c>
      <c r="H519" s="5">
        <v>-0.18801885663476525</v>
      </c>
    </row>
    <row r="520" spans="1:8" x14ac:dyDescent="0.2">
      <c r="B520" s="2" t="s">
        <v>95</v>
      </c>
      <c r="C520" s="4">
        <v>0</v>
      </c>
      <c r="D520" s="4">
        <v>5318.1819999999998</v>
      </c>
      <c r="E520" s="5">
        <v>0</v>
      </c>
      <c r="F520" s="5">
        <v>0</v>
      </c>
      <c r="G520" s="5">
        <v>-2.0468212633565384</v>
      </c>
      <c r="H520" s="5">
        <v>-2.0468212633565384</v>
      </c>
    </row>
    <row r="521" spans="1:8" x14ac:dyDescent="0.2">
      <c r="B521" s="2" t="s">
        <v>97</v>
      </c>
      <c r="C521" s="4">
        <v>10000000</v>
      </c>
      <c r="D521" s="4">
        <v>8468827.2740000002</v>
      </c>
      <c r="E521" s="5">
        <v>0.84688272740000003</v>
      </c>
      <c r="F521" s="5">
        <v>0.25213000000000002</v>
      </c>
      <c r="G521" s="5">
        <v>0.1081544580336425</v>
      </c>
      <c r="H521" s="5">
        <v>-0.14397554196635753</v>
      </c>
    </row>
    <row r="522" spans="1:8" x14ac:dyDescent="0.2">
      <c r="B522" s="2" t="s">
        <v>99</v>
      </c>
      <c r="C522" s="4">
        <v>10000000</v>
      </c>
      <c r="D522" s="4">
        <v>6688636.3609999996</v>
      </c>
      <c r="E522" s="5">
        <v>0.66886363609999999</v>
      </c>
      <c r="F522" s="5">
        <v>0.28845999999999999</v>
      </c>
      <c r="G522" s="5">
        <v>-2.0664189461084087E-2</v>
      </c>
      <c r="H522" s="5">
        <v>-0.30912418946108411</v>
      </c>
    </row>
    <row r="523" spans="1:8" x14ac:dyDescent="0.2">
      <c r="B523" s="2" t="s">
        <v>101</v>
      </c>
      <c r="C523" s="4">
        <v>10000000</v>
      </c>
      <c r="D523" s="4">
        <v>13036017.271</v>
      </c>
      <c r="E523" s="5">
        <v>1.3036017271</v>
      </c>
      <c r="F523" s="5">
        <v>0.17521999999999999</v>
      </c>
      <c r="G523" s="5">
        <v>-9.254392387802169E-3</v>
      </c>
      <c r="H523" s="5">
        <v>-0.18447439238780217</v>
      </c>
    </row>
    <row r="524" spans="1:8" x14ac:dyDescent="0.2">
      <c r="B524" s="2" t="s">
        <v>103</v>
      </c>
      <c r="C524" s="4">
        <v>180000000</v>
      </c>
      <c r="D524" s="4">
        <v>91024452.731000006</v>
      </c>
      <c r="E524" s="5">
        <v>0.50569140406111113</v>
      </c>
      <c r="F524" s="5">
        <v>0.10460999999999999</v>
      </c>
      <c r="G524" s="5">
        <v>0.20165100585931695</v>
      </c>
      <c r="H524" s="5">
        <v>9.7041005859316951E-2</v>
      </c>
    </row>
    <row r="525" spans="1:8" x14ac:dyDescent="0.2">
      <c r="B525" s="2" t="s">
        <v>106</v>
      </c>
      <c r="C525" s="4">
        <v>200000000</v>
      </c>
      <c r="D525" s="4">
        <v>189261479.71900001</v>
      </c>
      <c r="E525" s="5">
        <v>0.94630739859500002</v>
      </c>
      <c r="F525" s="5">
        <v>0.11165</v>
      </c>
      <c r="G525" s="5">
        <v>8.3228910195499481E-2</v>
      </c>
      <c r="H525" s="5">
        <v>-2.8421089804500518E-2</v>
      </c>
    </row>
    <row r="526" spans="1:8" x14ac:dyDescent="0.2">
      <c r="B526" s="2" t="s">
        <v>108</v>
      </c>
      <c r="C526" s="4">
        <v>60000000</v>
      </c>
      <c r="D526" s="4">
        <v>37032651.824000001</v>
      </c>
      <c r="E526" s="5">
        <v>0.61721086373333334</v>
      </c>
      <c r="F526" s="5">
        <v>7.3580000000000007E-2</v>
      </c>
      <c r="G526" s="5">
        <v>0.17620931455335251</v>
      </c>
      <c r="H526" s="5">
        <v>0.1026293145533525</v>
      </c>
    </row>
    <row r="527" spans="1:8" x14ac:dyDescent="0.2">
      <c r="B527" s="2" t="s">
        <v>110</v>
      </c>
      <c r="C527" s="4">
        <v>50000000</v>
      </c>
      <c r="D527" s="4">
        <v>21174822.728999998</v>
      </c>
      <c r="E527" s="5">
        <v>0.42349645457999996</v>
      </c>
      <c r="F527" s="5">
        <v>0.13983000000000001</v>
      </c>
      <c r="G527" s="5">
        <v>-0.10201499623614631</v>
      </c>
      <c r="H527" s="5">
        <v>-0.2418449962361463</v>
      </c>
    </row>
    <row r="528" spans="1:8" x14ac:dyDescent="0.2">
      <c r="A528" s="2" t="s">
        <v>164</v>
      </c>
      <c r="C528" s="4">
        <v>530000000</v>
      </c>
      <c r="D528" s="4">
        <v>372720887.90700001</v>
      </c>
      <c r="E528" s="5">
        <v>0.70324695831509432</v>
      </c>
      <c r="F528" s="5">
        <v>0.11767905660377359</v>
      </c>
      <c r="G528" s="5">
        <v>0.10619273574728101</v>
      </c>
      <c r="H528" s="5">
        <v>-1.148632085649258E-2</v>
      </c>
    </row>
    <row r="529" spans="1:8" x14ac:dyDescent="0.2">
      <c r="A529" s="2" t="s">
        <v>65</v>
      </c>
      <c r="B529" s="2" t="s">
        <v>12</v>
      </c>
      <c r="C529" s="4">
        <v>20900000</v>
      </c>
      <c r="D529" s="4">
        <v>14466781.822000001</v>
      </c>
      <c r="E529" s="5">
        <v>0.69219051779904306</v>
      </c>
      <c r="F529" s="5">
        <v>0.30926999999999999</v>
      </c>
      <c r="G529" s="5">
        <v>0.2067851654091255</v>
      </c>
      <c r="H529" s="5">
        <v>-0.10248483459087449</v>
      </c>
    </row>
    <row r="530" spans="1:8" x14ac:dyDescent="0.2">
      <c r="B530" s="2" t="s">
        <v>97</v>
      </c>
      <c r="C530" s="4">
        <v>20900000</v>
      </c>
      <c r="D530" s="4">
        <v>12951734.089</v>
      </c>
      <c r="E530" s="5">
        <v>0.61970019564593304</v>
      </c>
      <c r="F530" s="5">
        <v>0.31236000000000003</v>
      </c>
      <c r="G530" s="5">
        <v>0.18342513926514881</v>
      </c>
      <c r="H530" s="5">
        <v>-0.12893486073485122</v>
      </c>
    </row>
    <row r="531" spans="1:8" x14ac:dyDescent="0.2">
      <c r="B531" s="2" t="s">
        <v>99</v>
      </c>
      <c r="C531" s="4">
        <v>20900000</v>
      </c>
      <c r="D531" s="4">
        <v>13797090.905999999</v>
      </c>
      <c r="E531" s="5">
        <v>0.66014789023923448</v>
      </c>
      <c r="F531" s="5">
        <v>0.32988000000000001</v>
      </c>
      <c r="G531" s="5">
        <v>0.30497851791134672</v>
      </c>
      <c r="H531" s="5">
        <v>-2.4901482088653282E-2</v>
      </c>
    </row>
    <row r="532" spans="1:8" x14ac:dyDescent="0.2">
      <c r="B532" s="2" t="s">
        <v>101</v>
      </c>
      <c r="C532" s="4">
        <v>20900000</v>
      </c>
      <c r="D532" s="4">
        <v>12175590.905999999</v>
      </c>
      <c r="E532" s="5">
        <v>0.58256415818181817</v>
      </c>
      <c r="F532" s="5">
        <v>0.23783000000000001</v>
      </c>
      <c r="G532" s="5">
        <v>0.31252394281125662</v>
      </c>
      <c r="H532" s="5">
        <v>7.4693942811256603E-2</v>
      </c>
    </row>
    <row r="533" spans="1:8" x14ac:dyDescent="0.2">
      <c r="B533" s="2" t="s">
        <v>103</v>
      </c>
      <c r="C533" s="4">
        <v>73200000</v>
      </c>
      <c r="D533" s="4">
        <v>79415425.450000003</v>
      </c>
      <c r="E533" s="5">
        <v>1.0849101837431694</v>
      </c>
      <c r="F533" s="5">
        <v>0.12855</v>
      </c>
      <c r="G533" s="5">
        <v>0.11602914317699471</v>
      </c>
      <c r="H533" s="5">
        <v>-1.2520856823005286E-2</v>
      </c>
    </row>
    <row r="534" spans="1:8" x14ac:dyDescent="0.2">
      <c r="B534" s="2" t="s">
        <v>106</v>
      </c>
      <c r="C534" s="4">
        <v>177700000</v>
      </c>
      <c r="D534" s="4">
        <v>104786810.903</v>
      </c>
      <c r="E534" s="5">
        <v>0.58968379799099602</v>
      </c>
      <c r="F534" s="5">
        <v>7.7200000000000005E-2</v>
      </c>
      <c r="G534" s="5">
        <v>8.835775860733755E-2</v>
      </c>
      <c r="H534" s="5">
        <v>1.1157758607337545E-2</v>
      </c>
    </row>
    <row r="535" spans="1:8" x14ac:dyDescent="0.2">
      <c r="B535" s="2" t="s">
        <v>108</v>
      </c>
      <c r="C535" s="4">
        <v>52300000</v>
      </c>
      <c r="D535" s="4">
        <v>113352829.09299999</v>
      </c>
      <c r="E535" s="5">
        <v>2.1673581088527722</v>
      </c>
      <c r="F535" s="5">
        <v>0.10621</v>
      </c>
      <c r="G535" s="5">
        <v>4.6870531291645492E-2</v>
      </c>
      <c r="H535" s="5">
        <v>-5.9339468708354506E-2</v>
      </c>
    </row>
    <row r="536" spans="1:8" x14ac:dyDescent="0.2">
      <c r="B536" s="2" t="s">
        <v>110</v>
      </c>
      <c r="C536" s="4">
        <v>73200000</v>
      </c>
      <c r="D536" s="4">
        <v>37892556.903999999</v>
      </c>
      <c r="E536" s="5">
        <v>0.51765788120218581</v>
      </c>
      <c r="F536" s="5">
        <v>0.14932999999999999</v>
      </c>
      <c r="G536" s="5">
        <v>0.46624450122907968</v>
      </c>
      <c r="H536" s="5">
        <v>0.31691450122907971</v>
      </c>
    </row>
    <row r="537" spans="1:8" x14ac:dyDescent="0.2">
      <c r="A537" s="2" t="s">
        <v>165</v>
      </c>
      <c r="C537" s="4">
        <v>460000000</v>
      </c>
      <c r="D537" s="4">
        <v>388838820.07300001</v>
      </c>
      <c r="E537" s="5">
        <v>0.84530178276739132</v>
      </c>
      <c r="F537" s="5">
        <v>0.14015488043478261</v>
      </c>
      <c r="G537" s="5">
        <v>0.14101859642693504</v>
      </c>
      <c r="H537" s="5">
        <v>8.6371599215243067E-4</v>
      </c>
    </row>
    <row r="538" spans="1:8" x14ac:dyDescent="0.2">
      <c r="A538" s="2" t="s">
        <v>66</v>
      </c>
      <c r="B538" s="2" t="s">
        <v>12</v>
      </c>
      <c r="C538" s="4">
        <v>20000000</v>
      </c>
      <c r="D538" s="4">
        <v>11733754.546</v>
      </c>
      <c r="E538" s="5">
        <v>0.58668772729999996</v>
      </c>
      <c r="F538" s="5">
        <v>0.32266</v>
      </c>
      <c r="G538" s="5">
        <v>0.23093629028772764</v>
      </c>
      <c r="H538" s="5">
        <v>-9.1723709712272367E-2</v>
      </c>
    </row>
    <row r="539" spans="1:8" x14ac:dyDescent="0.2">
      <c r="B539" s="2" t="s">
        <v>95</v>
      </c>
      <c r="C539" s="4">
        <v>0</v>
      </c>
      <c r="D539" s="4">
        <v>157272.72700000001</v>
      </c>
      <c r="E539" s="5">
        <v>0</v>
      </c>
      <c r="F539" s="5">
        <v>0</v>
      </c>
      <c r="G539" s="5">
        <v>0.23607225301052989</v>
      </c>
      <c r="H539" s="5">
        <v>0.23607225301052989</v>
      </c>
    </row>
    <row r="540" spans="1:8" x14ac:dyDescent="0.2">
      <c r="B540" s="2" t="s">
        <v>97</v>
      </c>
      <c r="C540" s="4">
        <v>20000000</v>
      </c>
      <c r="D540" s="4">
        <v>14454643.177999999</v>
      </c>
      <c r="E540" s="5">
        <v>0.72273215889999998</v>
      </c>
      <c r="F540" s="5">
        <v>0.33457999999999999</v>
      </c>
      <c r="G540" s="5">
        <v>0.26003486434869366</v>
      </c>
      <c r="H540" s="5">
        <v>-7.4545135651306327E-2</v>
      </c>
    </row>
    <row r="541" spans="1:8" x14ac:dyDescent="0.2">
      <c r="B541" s="2" t="s">
        <v>99</v>
      </c>
      <c r="C541" s="4">
        <v>30000000</v>
      </c>
      <c r="D541" s="4">
        <v>18963227.267999999</v>
      </c>
      <c r="E541" s="5">
        <v>0.63210757559999997</v>
      </c>
      <c r="F541" s="5">
        <v>0.36610999999999999</v>
      </c>
      <c r="G541" s="5">
        <v>0.31525218221099266</v>
      </c>
      <c r="H541" s="5">
        <v>-5.0857817789007331E-2</v>
      </c>
    </row>
    <row r="542" spans="1:8" x14ac:dyDescent="0.2">
      <c r="B542" s="2" t="s">
        <v>101</v>
      </c>
      <c r="C542" s="4">
        <v>20000000</v>
      </c>
      <c r="D542" s="4">
        <v>13647068.173</v>
      </c>
      <c r="E542" s="5">
        <v>0.68235340865000005</v>
      </c>
      <c r="F542" s="5">
        <v>0.22760000000000005</v>
      </c>
      <c r="G542" s="5">
        <v>0.28391788433106702</v>
      </c>
      <c r="H542" s="5">
        <v>5.6317884331066964E-2</v>
      </c>
    </row>
    <row r="543" spans="1:8" x14ac:dyDescent="0.2">
      <c r="B543" s="2" t="s">
        <v>103</v>
      </c>
      <c r="C543" s="4">
        <v>100000000</v>
      </c>
      <c r="D543" s="4">
        <v>56254320.894000001</v>
      </c>
      <c r="E543" s="5">
        <v>0.56254320893999998</v>
      </c>
      <c r="F543" s="5">
        <v>0.14496999999999999</v>
      </c>
      <c r="G543" s="5">
        <v>0.20376194009343326</v>
      </c>
      <c r="H543" s="5">
        <v>5.8791940093433276E-2</v>
      </c>
    </row>
    <row r="544" spans="1:8" x14ac:dyDescent="0.2">
      <c r="B544" s="2" t="s">
        <v>106</v>
      </c>
      <c r="C544" s="4">
        <v>220000000</v>
      </c>
      <c r="D544" s="4">
        <v>136815712.26699999</v>
      </c>
      <c r="E544" s="5">
        <v>0.62188960121363634</v>
      </c>
      <c r="F544" s="5">
        <v>0.11072</v>
      </c>
      <c r="G544" s="5">
        <v>0.10591432355898478</v>
      </c>
      <c r="H544" s="5">
        <v>-4.8056764410152192E-3</v>
      </c>
    </row>
    <row r="545" spans="1:8" x14ac:dyDescent="0.2">
      <c r="B545" s="2" t="s">
        <v>108</v>
      </c>
      <c r="C545" s="4">
        <v>80000000</v>
      </c>
      <c r="D545" s="4">
        <v>83427139.099000007</v>
      </c>
      <c r="E545" s="5">
        <v>1.0428392387375001</v>
      </c>
      <c r="F545" s="5">
        <v>0.10726000000000002</v>
      </c>
      <c r="G545" s="5">
        <v>0.27247152826402593</v>
      </c>
      <c r="H545" s="5">
        <v>0.16521152826402591</v>
      </c>
    </row>
    <row r="546" spans="1:8" x14ac:dyDescent="0.2">
      <c r="B546" s="2" t="s">
        <v>110</v>
      </c>
      <c r="C546" s="4">
        <v>100000000</v>
      </c>
      <c r="D546" s="4">
        <v>45438366.174000002</v>
      </c>
      <c r="E546" s="5">
        <v>0.45438366174</v>
      </c>
      <c r="F546" s="5">
        <v>0.15268999999999999</v>
      </c>
      <c r="G546" s="5">
        <v>-8.0867230295849595</v>
      </c>
      <c r="H546" s="5">
        <v>-8.2394130295849592</v>
      </c>
    </row>
    <row r="547" spans="1:8" x14ac:dyDescent="0.2">
      <c r="A547" s="2" t="s">
        <v>166</v>
      </c>
      <c r="C547" s="4">
        <v>590000000</v>
      </c>
      <c r="D547" s="4">
        <v>380891504.32599998</v>
      </c>
      <c r="E547" s="5">
        <v>0.64557882089152541</v>
      </c>
      <c r="F547" s="5">
        <v>0.15489033898305085</v>
      </c>
      <c r="G547" s="5">
        <v>-0.79393814592718304</v>
      </c>
      <c r="H547" s="5">
        <v>-0.94882848491023386</v>
      </c>
    </row>
    <row r="548" spans="1:8" x14ac:dyDescent="0.2">
      <c r="A548" s="2" t="s">
        <v>67</v>
      </c>
      <c r="B548" s="2" t="s">
        <v>12</v>
      </c>
      <c r="C548" s="4">
        <v>40000000</v>
      </c>
      <c r="D548" s="4">
        <v>16329118.176999999</v>
      </c>
      <c r="E548" s="5">
        <v>0.40822795442499998</v>
      </c>
      <c r="F548" s="5">
        <v>0.25733</v>
      </c>
      <c r="G548" s="5">
        <v>0.19340502302496138</v>
      </c>
      <c r="H548" s="5">
        <v>-6.3924976975038628E-2</v>
      </c>
    </row>
    <row r="549" spans="1:8" x14ac:dyDescent="0.2">
      <c r="B549" s="2" t="s">
        <v>95</v>
      </c>
      <c r="C549" s="4">
        <v>0</v>
      </c>
      <c r="D549" s="4">
        <v>3391636.3640000001</v>
      </c>
      <c r="E549" s="5">
        <v>0</v>
      </c>
      <c r="F549" s="5">
        <v>0</v>
      </c>
      <c r="G549" s="5">
        <v>0.12819539518299608</v>
      </c>
      <c r="H549" s="5">
        <v>0.12819539518299608</v>
      </c>
    </row>
    <row r="550" spans="1:8" x14ac:dyDescent="0.2">
      <c r="B550" s="2" t="s">
        <v>97</v>
      </c>
      <c r="C550" s="4">
        <v>20000000</v>
      </c>
      <c r="D550" s="4">
        <v>26503009.088</v>
      </c>
      <c r="E550" s="5">
        <v>1.3251504543999999</v>
      </c>
      <c r="F550" s="5">
        <v>0.25753999999999999</v>
      </c>
      <c r="G550" s="5">
        <v>0.24070318984603292</v>
      </c>
      <c r="H550" s="5">
        <v>-1.6836810153967069E-2</v>
      </c>
    </row>
    <row r="551" spans="1:8" x14ac:dyDescent="0.2">
      <c r="B551" s="2" t="s">
        <v>99</v>
      </c>
      <c r="C551" s="4">
        <v>20000000</v>
      </c>
      <c r="D551" s="4">
        <v>10216545.452</v>
      </c>
      <c r="E551" s="5">
        <v>0.51082727259999994</v>
      </c>
      <c r="F551" s="5">
        <v>0.25824000000000003</v>
      </c>
      <c r="G551" s="5">
        <v>0.24196726218411388</v>
      </c>
      <c r="H551" s="5">
        <v>-1.6272737815886146E-2</v>
      </c>
    </row>
    <row r="552" spans="1:8" x14ac:dyDescent="0.2">
      <c r="B552" s="2" t="s">
        <v>101</v>
      </c>
      <c r="C552" s="4">
        <v>20000000</v>
      </c>
      <c r="D552" s="4">
        <v>13436499.993000001</v>
      </c>
      <c r="E552" s="5">
        <v>0.67182499965000009</v>
      </c>
      <c r="F552" s="5">
        <v>0.17043</v>
      </c>
      <c r="G552" s="5">
        <v>0.18897744534088803</v>
      </c>
      <c r="H552" s="5">
        <v>1.8547445340888036E-2</v>
      </c>
    </row>
    <row r="553" spans="1:8" x14ac:dyDescent="0.2">
      <c r="B553" s="2" t="s">
        <v>103</v>
      </c>
      <c r="C553" s="4">
        <v>100000000</v>
      </c>
      <c r="D553" s="4">
        <v>98816957.260000005</v>
      </c>
      <c r="E553" s="5">
        <v>0.98816957260000005</v>
      </c>
      <c r="F553" s="5">
        <v>0.10174</v>
      </c>
      <c r="G553" s="5">
        <v>0.1307575251077914</v>
      </c>
      <c r="H553" s="5">
        <v>2.9017525107791403E-2</v>
      </c>
    </row>
    <row r="554" spans="1:8" x14ac:dyDescent="0.2">
      <c r="B554" s="2" t="s">
        <v>106</v>
      </c>
      <c r="C554" s="4">
        <v>310000000</v>
      </c>
      <c r="D554" s="4">
        <v>407789495.46399999</v>
      </c>
      <c r="E554" s="5">
        <v>1.3154499853677419</v>
      </c>
      <c r="F554" s="5">
        <v>6.9339999999999999E-2</v>
      </c>
      <c r="G554" s="5">
        <v>2.8373631843641868E-2</v>
      </c>
      <c r="H554" s="5">
        <v>-4.0966368156358131E-2</v>
      </c>
    </row>
    <row r="555" spans="1:8" x14ac:dyDescent="0.2">
      <c r="B555" s="2" t="s">
        <v>108</v>
      </c>
      <c r="C555" s="4">
        <v>50000000</v>
      </c>
      <c r="D555" s="4">
        <v>67870488.184</v>
      </c>
      <c r="E555" s="5">
        <v>1.35740976368</v>
      </c>
      <c r="F555" s="5">
        <v>9.2020000000000005E-2</v>
      </c>
      <c r="G555" s="5">
        <v>0.10750092167040011</v>
      </c>
      <c r="H555" s="5">
        <v>1.5480921670400105E-2</v>
      </c>
    </row>
    <row r="556" spans="1:8" x14ac:dyDescent="0.2">
      <c r="B556" s="2" t="s">
        <v>110</v>
      </c>
      <c r="C556" s="4">
        <v>100000000</v>
      </c>
      <c r="D556" s="4">
        <v>93388895.182999998</v>
      </c>
      <c r="E556" s="5">
        <v>0.93388895182999998</v>
      </c>
      <c r="F556" s="5">
        <v>0.13413</v>
      </c>
      <c r="G556" s="5">
        <v>-0.1804737034737729</v>
      </c>
      <c r="H556" s="5">
        <v>-0.31460370347377287</v>
      </c>
    </row>
    <row r="557" spans="1:8" x14ac:dyDescent="0.2">
      <c r="A557" s="2" t="s">
        <v>167</v>
      </c>
      <c r="C557" s="4">
        <v>660000000</v>
      </c>
      <c r="D557" s="4">
        <v>737742645.16499996</v>
      </c>
      <c r="E557" s="5">
        <v>1.1177918866136363</v>
      </c>
      <c r="F557" s="5">
        <v>0.11166787878787879</v>
      </c>
      <c r="G557" s="5">
        <v>4.0552053864676502E-2</v>
      </c>
      <c r="H557" s="5">
        <v>-7.1115824923202287E-2</v>
      </c>
    </row>
    <row r="558" spans="1:8" x14ac:dyDescent="0.2">
      <c r="A558" s="2" t="s">
        <v>68</v>
      </c>
      <c r="B558" s="2" t="s">
        <v>12</v>
      </c>
      <c r="C558" s="4">
        <v>110000000</v>
      </c>
      <c r="D558" s="4">
        <v>93248926.357999995</v>
      </c>
      <c r="E558" s="5">
        <v>0.84771751234545445</v>
      </c>
      <c r="F558" s="5">
        <v>0.23721</v>
      </c>
      <c r="G558" s="5">
        <v>0.22614023883815879</v>
      </c>
      <c r="H558" s="5">
        <v>-1.1069761161841218E-2</v>
      </c>
    </row>
    <row r="559" spans="1:8" x14ac:dyDescent="0.2">
      <c r="B559" s="2" t="s">
        <v>95</v>
      </c>
      <c r="C559" s="4">
        <v>30000000</v>
      </c>
      <c r="D559" s="4">
        <v>22999931.822000001</v>
      </c>
      <c r="E559" s="5">
        <v>0.76666439406666664</v>
      </c>
      <c r="F559" s="5">
        <v>0.28183000000000002</v>
      </c>
      <c r="G559" s="5">
        <v>0.29010017871521671</v>
      </c>
      <c r="H559" s="5">
        <v>8.2701787152166806E-3</v>
      </c>
    </row>
    <row r="560" spans="1:8" x14ac:dyDescent="0.2">
      <c r="B560" s="2" t="s">
        <v>97</v>
      </c>
      <c r="C560" s="4">
        <v>130000000</v>
      </c>
      <c r="D560" s="4">
        <v>131352179.54700001</v>
      </c>
      <c r="E560" s="5">
        <v>1.0104013811307693</v>
      </c>
      <c r="F560" s="5">
        <v>0.22806999999999999</v>
      </c>
      <c r="G560" s="5">
        <v>0.24948380582656612</v>
      </c>
      <c r="H560" s="5">
        <v>2.1413805826566129E-2</v>
      </c>
    </row>
    <row r="561" spans="1:8" x14ac:dyDescent="0.2">
      <c r="B561" s="2" t="s">
        <v>99</v>
      </c>
      <c r="C561" s="4">
        <v>120000000</v>
      </c>
      <c r="D561" s="4">
        <v>108876272.728</v>
      </c>
      <c r="E561" s="5">
        <v>0.9073022727333333</v>
      </c>
      <c r="F561" s="5">
        <v>0.23805000000000001</v>
      </c>
      <c r="G561" s="5">
        <v>0.25059938593014691</v>
      </c>
      <c r="H561" s="5">
        <v>1.25493859301469E-2</v>
      </c>
    </row>
    <row r="562" spans="1:8" x14ac:dyDescent="0.2">
      <c r="B562" s="2" t="s">
        <v>101</v>
      </c>
      <c r="C562" s="4">
        <v>130000000</v>
      </c>
      <c r="D562" s="4">
        <v>86848518.179000005</v>
      </c>
      <c r="E562" s="5">
        <v>0.66806552445384615</v>
      </c>
      <c r="F562" s="5">
        <v>0.15709999999999999</v>
      </c>
      <c r="G562" s="5">
        <v>0.26041484798146747</v>
      </c>
      <c r="H562" s="5">
        <v>0.10331484798146748</v>
      </c>
    </row>
    <row r="563" spans="1:8" x14ac:dyDescent="0.2">
      <c r="B563" s="2" t="s">
        <v>103</v>
      </c>
      <c r="C563" s="4">
        <v>680000000</v>
      </c>
      <c r="D563" s="4">
        <v>664073088.19500005</v>
      </c>
      <c r="E563" s="5">
        <v>0.97657807087500004</v>
      </c>
      <c r="F563" s="5">
        <v>0.10954999999999999</v>
      </c>
      <c r="G563" s="5">
        <v>0.18418298366441904</v>
      </c>
      <c r="H563" s="5">
        <v>7.4632983664419048E-2</v>
      </c>
    </row>
    <row r="564" spans="1:8" x14ac:dyDescent="0.2">
      <c r="B564" s="2" t="s">
        <v>106</v>
      </c>
      <c r="C564" s="4">
        <v>820000000</v>
      </c>
      <c r="D564" s="4">
        <v>820687271.34300005</v>
      </c>
      <c r="E564" s="5">
        <v>1.0008381357841465</v>
      </c>
      <c r="F564" s="5">
        <v>6.3920000000000005E-2</v>
      </c>
      <c r="G564" s="5">
        <v>0.14225523778619256</v>
      </c>
      <c r="H564" s="5">
        <v>7.8335237786192558E-2</v>
      </c>
    </row>
    <row r="565" spans="1:8" x14ac:dyDescent="0.2">
      <c r="B565" s="2" t="s">
        <v>108</v>
      </c>
      <c r="C565" s="4">
        <v>330000000</v>
      </c>
      <c r="D565" s="4">
        <v>291374662.727</v>
      </c>
      <c r="E565" s="5">
        <v>0.88295352341515154</v>
      </c>
      <c r="F565" s="5">
        <v>8.1010000000000013E-2</v>
      </c>
      <c r="G565" s="5">
        <v>0.19768754704992555</v>
      </c>
      <c r="H565" s="5">
        <v>0.11667754704992554</v>
      </c>
    </row>
    <row r="566" spans="1:8" x14ac:dyDescent="0.2">
      <c r="B566" s="2" t="s">
        <v>110</v>
      </c>
      <c r="C566" s="4">
        <v>770000000</v>
      </c>
      <c r="D566" s="4">
        <v>781479921.18799996</v>
      </c>
      <c r="E566" s="5">
        <v>1.0149089885558442</v>
      </c>
      <c r="F566" s="5">
        <v>0.12364</v>
      </c>
      <c r="G566" s="5">
        <v>0.3571419573182576</v>
      </c>
      <c r="H566" s="5">
        <v>0.2335019573182576</v>
      </c>
    </row>
    <row r="567" spans="1:8" x14ac:dyDescent="0.2">
      <c r="A567" s="2" t="s">
        <v>168</v>
      </c>
      <c r="C567" s="4">
        <v>3120000000</v>
      </c>
      <c r="D567" s="4">
        <v>3000940772.0869999</v>
      </c>
      <c r="E567" s="5">
        <v>0.96183999105352558</v>
      </c>
      <c r="F567" s="5">
        <v>0.11603544871794871</v>
      </c>
      <c r="G567" s="5">
        <v>0.22865805093173855</v>
      </c>
      <c r="H567" s="5">
        <v>0.11262260221378984</v>
      </c>
    </row>
    <row r="568" spans="1:8" x14ac:dyDescent="0.2">
      <c r="A568" s="2" t="s">
        <v>69</v>
      </c>
      <c r="B568" s="2" t="s">
        <v>12</v>
      </c>
      <c r="C568" s="4">
        <v>30000000</v>
      </c>
      <c r="D568" s="4">
        <v>27187061.82</v>
      </c>
      <c r="E568" s="5">
        <v>0.90623539399999997</v>
      </c>
      <c r="F568" s="5">
        <v>0.24965999999999999</v>
      </c>
      <c r="G568" s="5">
        <v>0.19984904348887819</v>
      </c>
      <c r="H568" s="5">
        <v>-4.9810956511121801E-2</v>
      </c>
    </row>
    <row r="569" spans="1:8" x14ac:dyDescent="0.2">
      <c r="B569" s="2" t="s">
        <v>95</v>
      </c>
      <c r="C569" s="4">
        <v>10000000</v>
      </c>
      <c r="D569" s="4">
        <v>8054154.5420000004</v>
      </c>
      <c r="E569" s="5">
        <v>0.80541545420000005</v>
      </c>
      <c r="F569" s="5">
        <v>0.18373999999999999</v>
      </c>
      <c r="G569" s="5">
        <v>0.28067259576554571</v>
      </c>
      <c r="H569" s="5">
        <v>9.693259576554572E-2</v>
      </c>
    </row>
    <row r="570" spans="1:8" x14ac:dyDescent="0.2">
      <c r="B570" s="2" t="s">
        <v>97</v>
      </c>
      <c r="C570" s="4">
        <v>30000000</v>
      </c>
      <c r="D570" s="4">
        <v>33812063.637000002</v>
      </c>
      <c r="E570" s="5">
        <v>1.1270687879000001</v>
      </c>
      <c r="F570" s="5">
        <v>0.23791999999999999</v>
      </c>
      <c r="G570" s="5">
        <v>0.23812500690402624</v>
      </c>
      <c r="H570" s="5">
        <v>2.0500690402625033E-4</v>
      </c>
    </row>
    <row r="571" spans="1:8" x14ac:dyDescent="0.2">
      <c r="B571" s="2" t="s">
        <v>99</v>
      </c>
      <c r="C571" s="4">
        <v>30000000</v>
      </c>
      <c r="D571" s="4">
        <v>25539454.550000001</v>
      </c>
      <c r="E571" s="5">
        <v>0.85131515166666671</v>
      </c>
      <c r="F571" s="5">
        <v>0.25053999999999998</v>
      </c>
      <c r="G571" s="5">
        <v>0.24742541731377737</v>
      </c>
      <c r="H571" s="5">
        <v>-3.1145826862226111E-3</v>
      </c>
    </row>
    <row r="572" spans="1:8" x14ac:dyDescent="0.2">
      <c r="B572" s="2" t="s">
        <v>101</v>
      </c>
      <c r="C572" s="4">
        <v>40000000</v>
      </c>
      <c r="D572" s="4">
        <v>32809318.186999999</v>
      </c>
      <c r="E572" s="5">
        <v>0.82023295467500001</v>
      </c>
      <c r="F572" s="5">
        <v>0.16533999999999999</v>
      </c>
      <c r="G572" s="5">
        <v>0.216158124852776</v>
      </c>
      <c r="H572" s="5">
        <v>5.0818124852776009E-2</v>
      </c>
    </row>
    <row r="573" spans="1:8" x14ac:dyDescent="0.2">
      <c r="B573" s="2" t="s">
        <v>103</v>
      </c>
      <c r="C573" s="4">
        <v>220000000</v>
      </c>
      <c r="D573" s="4">
        <v>235250196.34599999</v>
      </c>
      <c r="E573" s="5">
        <v>1.0693190742999998</v>
      </c>
      <c r="F573" s="5">
        <v>9.8710000000000006E-2</v>
      </c>
      <c r="G573" s="5">
        <v>9.0194476500213894E-2</v>
      </c>
      <c r="H573" s="5">
        <v>-8.5155234997861123E-3</v>
      </c>
    </row>
    <row r="574" spans="1:8" x14ac:dyDescent="0.2">
      <c r="B574" s="2" t="s">
        <v>106</v>
      </c>
      <c r="C574" s="4">
        <v>310000000</v>
      </c>
      <c r="D574" s="4">
        <v>305173656.833</v>
      </c>
      <c r="E574" s="5">
        <v>0.98443115107419354</v>
      </c>
      <c r="F574" s="5">
        <v>6.7269999999999996E-2</v>
      </c>
      <c r="G574" s="5">
        <v>3.8739146935836064E-2</v>
      </c>
      <c r="H574" s="5">
        <v>-2.8530853064163933E-2</v>
      </c>
    </row>
    <row r="575" spans="1:8" x14ac:dyDescent="0.2">
      <c r="B575" s="2" t="s">
        <v>108</v>
      </c>
      <c r="C575" s="4">
        <v>120000000</v>
      </c>
      <c r="D575" s="4">
        <v>114420700.912</v>
      </c>
      <c r="E575" s="5">
        <v>0.95350584093333335</v>
      </c>
      <c r="F575" s="5">
        <v>8.0159999999999995E-2</v>
      </c>
      <c r="G575" s="5">
        <v>0.10917321151185083</v>
      </c>
      <c r="H575" s="5">
        <v>2.9013211511850837E-2</v>
      </c>
    </row>
    <row r="576" spans="1:8" x14ac:dyDescent="0.2">
      <c r="B576" s="2" t="s">
        <v>110</v>
      </c>
      <c r="C576" s="4">
        <v>310000000</v>
      </c>
      <c r="D576" s="4">
        <v>191666088.546</v>
      </c>
      <c r="E576" s="5">
        <v>0.61827770498709678</v>
      </c>
      <c r="F576" s="5">
        <v>0.13013</v>
      </c>
      <c r="G576" s="5">
        <v>0.36133206260625877</v>
      </c>
      <c r="H576" s="5">
        <v>0.23120206260625878</v>
      </c>
    </row>
    <row r="577" spans="1:8" x14ac:dyDescent="0.2">
      <c r="A577" s="2" t="s">
        <v>169</v>
      </c>
      <c r="C577" s="4">
        <v>1100000000</v>
      </c>
      <c r="D577" s="4">
        <v>973912695.37299991</v>
      </c>
      <c r="E577" s="5">
        <v>0.88537517761181805</v>
      </c>
      <c r="F577" s="5">
        <v>0.11193090909090909</v>
      </c>
      <c r="G577" s="5">
        <v>0.14779939942960785</v>
      </c>
      <c r="H577" s="5">
        <v>3.5868490338698752E-2</v>
      </c>
    </row>
    <row r="578" spans="1:8" x14ac:dyDescent="0.2">
      <c r="A578" s="2" t="s">
        <v>70</v>
      </c>
      <c r="B578" s="2" t="s">
        <v>12</v>
      </c>
      <c r="C578" s="4">
        <v>60000000</v>
      </c>
      <c r="D578" s="4">
        <v>38452897.284999996</v>
      </c>
      <c r="E578" s="5">
        <v>0.6408816214166666</v>
      </c>
      <c r="F578" s="5">
        <v>0.23963999999999999</v>
      </c>
      <c r="G578" s="5">
        <v>0.18888571649536759</v>
      </c>
      <c r="H578" s="5">
        <v>-5.0754283504632403E-2</v>
      </c>
    </row>
    <row r="579" spans="1:8" x14ac:dyDescent="0.2">
      <c r="B579" s="2" t="s">
        <v>95</v>
      </c>
      <c r="C579" s="4">
        <v>30000000</v>
      </c>
      <c r="D579" s="4">
        <v>14996822.727</v>
      </c>
      <c r="E579" s="5">
        <v>0.49989409089999998</v>
      </c>
      <c r="F579" s="5">
        <v>0.26534000000000002</v>
      </c>
      <c r="G579" s="5">
        <v>0.23683449365614415</v>
      </c>
      <c r="H579" s="5">
        <v>-2.8505506343855874E-2</v>
      </c>
    </row>
    <row r="580" spans="1:8" x14ac:dyDescent="0.2">
      <c r="B580" s="2" t="s">
        <v>97</v>
      </c>
      <c r="C580" s="4">
        <v>40000000</v>
      </c>
      <c r="D580" s="4">
        <v>35535544.086000003</v>
      </c>
      <c r="E580" s="5">
        <v>0.88838860215000004</v>
      </c>
      <c r="F580" s="5">
        <v>0.22836999999999999</v>
      </c>
      <c r="G580" s="5">
        <v>0.24539753084674354</v>
      </c>
      <c r="H580" s="5">
        <v>1.7027530846743549E-2</v>
      </c>
    </row>
    <row r="581" spans="1:8" x14ac:dyDescent="0.2">
      <c r="B581" s="2" t="s">
        <v>99</v>
      </c>
      <c r="C581" s="4">
        <v>60000000</v>
      </c>
      <c r="D581" s="4">
        <v>30957772.721000001</v>
      </c>
      <c r="E581" s="5">
        <v>0.51596287868333335</v>
      </c>
      <c r="F581" s="5">
        <v>0.24049000000000001</v>
      </c>
      <c r="G581" s="5">
        <v>0.22327538590368992</v>
      </c>
      <c r="H581" s="5">
        <v>-1.7214614096310088E-2</v>
      </c>
    </row>
    <row r="582" spans="1:8" x14ac:dyDescent="0.2">
      <c r="B582" s="2" t="s">
        <v>101</v>
      </c>
      <c r="C582" s="4">
        <v>50000000</v>
      </c>
      <c r="D582" s="4">
        <v>39048250.006999999</v>
      </c>
      <c r="E582" s="5">
        <v>0.78096500014000003</v>
      </c>
      <c r="F582" s="5">
        <v>0.16023999999999999</v>
      </c>
      <c r="G582" s="5">
        <v>0.19091604964789941</v>
      </c>
      <c r="H582" s="5">
        <v>3.0676049647899412E-2</v>
      </c>
    </row>
    <row r="583" spans="1:8" x14ac:dyDescent="0.2">
      <c r="B583" s="2" t="s">
        <v>103</v>
      </c>
      <c r="C583" s="4">
        <v>180000000</v>
      </c>
      <c r="D583" s="4">
        <v>120254846.344</v>
      </c>
      <c r="E583" s="5">
        <v>0.6680824796888889</v>
      </c>
      <c r="F583" s="5">
        <v>9.8390000000000005E-2</v>
      </c>
      <c r="G583" s="5">
        <v>0.17230833545557017</v>
      </c>
      <c r="H583" s="5">
        <v>7.3918335455570167E-2</v>
      </c>
    </row>
    <row r="584" spans="1:8" x14ac:dyDescent="0.2">
      <c r="B584" s="2" t="s">
        <v>106</v>
      </c>
      <c r="C584" s="4">
        <v>320000000</v>
      </c>
      <c r="D584" s="4">
        <v>276009423.63700002</v>
      </c>
      <c r="E584" s="5">
        <v>0.8625294488656251</v>
      </c>
      <c r="F584" s="5">
        <v>6.4570000000000002E-2</v>
      </c>
      <c r="G584" s="5">
        <v>7.5729300549135362E-2</v>
      </c>
      <c r="H584" s="5">
        <v>1.1159300549135359E-2</v>
      </c>
    </row>
    <row r="585" spans="1:8" x14ac:dyDescent="0.2">
      <c r="B585" s="2" t="s">
        <v>108</v>
      </c>
      <c r="C585" s="4">
        <v>120000000</v>
      </c>
      <c r="D585" s="4">
        <v>231208505.44800001</v>
      </c>
      <c r="E585" s="5">
        <v>1.9267375454000002</v>
      </c>
      <c r="F585" s="5">
        <v>7.3700000000000002E-2</v>
      </c>
      <c r="G585" s="5">
        <v>-5.2987060740961045E-2</v>
      </c>
      <c r="H585" s="5">
        <v>-0.12668706074096103</v>
      </c>
    </row>
    <row r="586" spans="1:8" x14ac:dyDescent="0.2">
      <c r="B586" s="2" t="s">
        <v>110</v>
      </c>
      <c r="C586" s="4">
        <v>170000000</v>
      </c>
      <c r="D586" s="4">
        <v>86747985.174999997</v>
      </c>
      <c r="E586" s="5">
        <v>0.51028226573529412</v>
      </c>
      <c r="F586" s="5">
        <v>0.1249</v>
      </c>
      <c r="G586" s="5">
        <v>-2.1280205719198713</v>
      </c>
      <c r="H586" s="5">
        <v>-2.2529205719198711</v>
      </c>
    </row>
    <row r="587" spans="1:8" x14ac:dyDescent="0.2">
      <c r="A587" s="2" t="s">
        <v>170</v>
      </c>
      <c r="C587" s="4">
        <v>1030000000</v>
      </c>
      <c r="D587" s="4">
        <v>873212047.42999983</v>
      </c>
      <c r="E587" s="5">
        <v>0.8477786868252426</v>
      </c>
      <c r="F587" s="5">
        <v>0.11880038834951456</v>
      </c>
      <c r="G587" s="5">
        <v>-0.13894367864837104</v>
      </c>
      <c r="H587" s="5">
        <v>-0.2577440669978856</v>
      </c>
    </row>
    <row r="588" spans="1:8" x14ac:dyDescent="0.2">
      <c r="A588" s="2" t="s">
        <v>71</v>
      </c>
      <c r="B588" s="2" t="s">
        <v>12</v>
      </c>
      <c r="C588" s="4">
        <v>130000000</v>
      </c>
      <c r="D588" s="4">
        <v>75162583.640000001</v>
      </c>
      <c r="E588" s="5">
        <v>0.57817372030769232</v>
      </c>
      <c r="F588" s="5">
        <v>0.25327</v>
      </c>
      <c r="G588" s="5">
        <v>0.21378767508796082</v>
      </c>
      <c r="H588" s="5">
        <v>-3.9482324912039179E-2</v>
      </c>
    </row>
    <row r="589" spans="1:8" x14ac:dyDescent="0.2">
      <c r="B589" s="2" t="s">
        <v>95</v>
      </c>
      <c r="C589" s="4">
        <v>100000000</v>
      </c>
      <c r="D589" s="4">
        <v>52260977.276000001</v>
      </c>
      <c r="E589" s="5">
        <v>0.52260977275999998</v>
      </c>
      <c r="F589" s="5">
        <v>0.34509000000000001</v>
      </c>
      <c r="G589" s="5">
        <v>0.37545824779306219</v>
      </c>
      <c r="H589" s="5">
        <v>3.0368247793062186E-2</v>
      </c>
    </row>
    <row r="590" spans="1:8" x14ac:dyDescent="0.2">
      <c r="B590" s="2" t="s">
        <v>97</v>
      </c>
      <c r="C590" s="4">
        <v>100000000</v>
      </c>
      <c r="D590" s="4">
        <v>72838571.813999996</v>
      </c>
      <c r="E590" s="5">
        <v>0.72838571813999997</v>
      </c>
      <c r="F590" s="5">
        <v>0.24135999999999999</v>
      </c>
      <c r="G590" s="5">
        <v>0.23975806429311933</v>
      </c>
      <c r="H590" s="5">
        <v>-1.6019357068806639E-3</v>
      </c>
    </row>
    <row r="591" spans="1:8" x14ac:dyDescent="0.2">
      <c r="B591" s="2" t="s">
        <v>99</v>
      </c>
      <c r="C591" s="4">
        <v>100000000</v>
      </c>
      <c r="D591" s="4">
        <v>70846590.903999999</v>
      </c>
      <c r="E591" s="5">
        <v>0.70846590903999995</v>
      </c>
      <c r="F591" s="5">
        <v>0.26382</v>
      </c>
      <c r="G591" s="5">
        <v>0.22617808421739158</v>
      </c>
      <c r="H591" s="5">
        <v>-3.7641915782608421E-2</v>
      </c>
    </row>
    <row r="592" spans="1:8" x14ac:dyDescent="0.2">
      <c r="B592" s="2" t="s">
        <v>101</v>
      </c>
      <c r="C592" s="4">
        <v>120000000</v>
      </c>
      <c r="D592" s="4">
        <v>74727045.452999994</v>
      </c>
      <c r="E592" s="5">
        <v>0.622725378775</v>
      </c>
      <c r="F592" s="5">
        <v>0.16774</v>
      </c>
      <c r="G592" s="5">
        <v>0.20549675395179848</v>
      </c>
      <c r="H592" s="5">
        <v>3.7756753951798477E-2</v>
      </c>
    </row>
    <row r="593" spans="1:8" x14ac:dyDescent="0.2">
      <c r="B593" s="2" t="s">
        <v>103</v>
      </c>
      <c r="C593" s="4">
        <v>860000000</v>
      </c>
      <c r="D593" s="4">
        <v>714174381.80400002</v>
      </c>
      <c r="E593" s="5">
        <v>0.8304353276790698</v>
      </c>
      <c r="F593" s="5">
        <v>0.12300999999999999</v>
      </c>
      <c r="G593" s="5">
        <v>0.18215669032455256</v>
      </c>
      <c r="H593" s="5">
        <v>5.9146690324552567E-2</v>
      </c>
    </row>
    <row r="594" spans="1:8" x14ac:dyDescent="0.2">
      <c r="B594" s="2" t="s">
        <v>106</v>
      </c>
      <c r="C594" s="4">
        <v>770000000</v>
      </c>
      <c r="D594" s="4">
        <v>721812947.72099996</v>
      </c>
      <c r="E594" s="5">
        <v>0.93741941262467532</v>
      </c>
      <c r="F594" s="5">
        <v>9.7600000000000006E-2</v>
      </c>
      <c r="G594" s="5">
        <v>0.18147358937599875</v>
      </c>
      <c r="H594" s="5">
        <v>8.3873589375998744E-2</v>
      </c>
    </row>
    <row r="595" spans="1:8" x14ac:dyDescent="0.2">
      <c r="B595" s="2" t="s">
        <v>108</v>
      </c>
      <c r="C595" s="4">
        <v>430000000</v>
      </c>
      <c r="D595" s="4">
        <v>378723526.37</v>
      </c>
      <c r="E595" s="5">
        <v>0.88075238690697677</v>
      </c>
      <c r="F595" s="5">
        <v>8.1659999999999996E-2</v>
      </c>
      <c r="G595" s="5">
        <v>0.20966925551496468</v>
      </c>
      <c r="H595" s="5">
        <v>0.12800925551496467</v>
      </c>
    </row>
    <row r="596" spans="1:8" x14ac:dyDescent="0.2">
      <c r="B596" s="2" t="s">
        <v>110</v>
      </c>
      <c r="C596" s="4">
        <v>490000000</v>
      </c>
      <c r="D596" s="4">
        <v>325132024.27999997</v>
      </c>
      <c r="E596" s="5">
        <v>0.66353474342857133</v>
      </c>
      <c r="F596" s="5">
        <v>0.13200999999999999</v>
      </c>
      <c r="G596" s="5">
        <v>0.26090456314739002</v>
      </c>
      <c r="H596" s="5">
        <v>0.12889456314739003</v>
      </c>
    </row>
    <row r="597" spans="1:8" x14ac:dyDescent="0.2">
      <c r="A597" s="2" t="s">
        <v>171</v>
      </c>
      <c r="C597" s="4">
        <v>3100000000</v>
      </c>
      <c r="D597" s="4">
        <v>2485678649.2620001</v>
      </c>
      <c r="E597" s="5">
        <v>0.80183182234258066</v>
      </c>
      <c r="F597" s="5">
        <v>0.13510329032258064</v>
      </c>
      <c r="G597" s="5">
        <v>0.20511546508370065</v>
      </c>
      <c r="H597" s="5">
        <v>7.0012174761120011E-2</v>
      </c>
    </row>
    <row r="598" spans="1:8" x14ac:dyDescent="0.2">
      <c r="A598" s="2" t="s">
        <v>72</v>
      </c>
      <c r="B598" s="2" t="s">
        <v>12</v>
      </c>
      <c r="C598" s="4">
        <v>110000000</v>
      </c>
      <c r="D598" s="4">
        <v>62012281.821999997</v>
      </c>
      <c r="E598" s="5">
        <v>0.56374801656363638</v>
      </c>
      <c r="F598" s="5">
        <v>0.42519000000000001</v>
      </c>
      <c r="G598" s="5">
        <v>0.36902607386205594</v>
      </c>
      <c r="H598" s="5">
        <v>-5.6163926137944076E-2</v>
      </c>
    </row>
    <row r="599" spans="1:8" x14ac:dyDescent="0.2">
      <c r="B599" s="2" t="s">
        <v>95</v>
      </c>
      <c r="C599" s="4">
        <v>50000000</v>
      </c>
      <c r="D599" s="4">
        <v>27434543.644000001</v>
      </c>
      <c r="E599" s="5">
        <v>0.54869087288000007</v>
      </c>
      <c r="F599" s="5">
        <v>0.52053000000000005</v>
      </c>
      <c r="G599" s="5">
        <v>0.4488875314932867</v>
      </c>
      <c r="H599" s="5">
        <v>-7.1642468506713353E-2</v>
      </c>
    </row>
    <row r="600" spans="1:8" x14ac:dyDescent="0.2">
      <c r="B600" s="2" t="s">
        <v>97</v>
      </c>
      <c r="C600" s="4">
        <v>140000000</v>
      </c>
      <c r="D600" s="4">
        <v>125318240.911</v>
      </c>
      <c r="E600" s="5">
        <v>0.89513029222142859</v>
      </c>
      <c r="F600" s="5">
        <v>0.378</v>
      </c>
      <c r="G600" s="5">
        <v>0.321084219252459</v>
      </c>
      <c r="H600" s="5">
        <v>-5.6915780747541E-2</v>
      </c>
    </row>
    <row r="601" spans="1:8" x14ac:dyDescent="0.2">
      <c r="B601" s="2" t="s">
        <v>99</v>
      </c>
      <c r="C601" s="4">
        <v>110000000</v>
      </c>
      <c r="D601" s="4">
        <v>81359999.991999999</v>
      </c>
      <c r="E601" s="5">
        <v>0.73963636356363638</v>
      </c>
      <c r="F601" s="5">
        <v>0.40687000000000001</v>
      </c>
      <c r="G601" s="5">
        <v>0.42383229406822348</v>
      </c>
      <c r="H601" s="5">
        <v>1.6962294068223471E-2</v>
      </c>
    </row>
    <row r="602" spans="1:8" x14ac:dyDescent="0.2">
      <c r="B602" s="2" t="s">
        <v>101</v>
      </c>
      <c r="C602" s="4">
        <v>190000000</v>
      </c>
      <c r="D602" s="4">
        <v>154332999.99700001</v>
      </c>
      <c r="E602" s="5">
        <v>0.81227894735263162</v>
      </c>
      <c r="F602" s="5">
        <v>0.26229999999999998</v>
      </c>
      <c r="G602" s="5">
        <v>0.32300357044811551</v>
      </c>
      <c r="H602" s="5">
        <v>6.0703570448115529E-2</v>
      </c>
    </row>
    <row r="603" spans="1:8" x14ac:dyDescent="0.2">
      <c r="B603" s="2" t="s">
        <v>103</v>
      </c>
      <c r="C603" s="4">
        <v>430000000</v>
      </c>
      <c r="D603" s="4">
        <v>377038413.64300001</v>
      </c>
      <c r="E603" s="5">
        <v>0.87683352010000004</v>
      </c>
      <c r="F603" s="5">
        <v>0.15701999999999999</v>
      </c>
      <c r="G603" s="5">
        <v>0.18278448362095556</v>
      </c>
      <c r="H603" s="5">
        <v>2.5764483620955569E-2</v>
      </c>
    </row>
    <row r="604" spans="1:8" x14ac:dyDescent="0.2">
      <c r="B604" s="2" t="s">
        <v>106</v>
      </c>
      <c r="C604" s="4">
        <v>460000000</v>
      </c>
      <c r="D604" s="4">
        <v>437629440</v>
      </c>
      <c r="E604" s="5">
        <v>0.95136834782608692</v>
      </c>
      <c r="F604" s="5">
        <v>0.17053999999999997</v>
      </c>
      <c r="G604" s="5">
        <v>0.17660758346147826</v>
      </c>
      <c r="H604" s="5">
        <v>6.0675834614782875E-3</v>
      </c>
    </row>
    <row r="605" spans="1:8" x14ac:dyDescent="0.2">
      <c r="B605" s="2" t="s">
        <v>108</v>
      </c>
      <c r="C605" s="4">
        <v>200000000</v>
      </c>
      <c r="D605" s="4">
        <v>201495132.73699999</v>
      </c>
      <c r="E605" s="5">
        <v>1.007475663685</v>
      </c>
      <c r="F605" s="5">
        <v>0.15054999999999999</v>
      </c>
      <c r="G605" s="5">
        <v>0.19664194394569737</v>
      </c>
      <c r="H605" s="5">
        <v>4.6091943945697378E-2</v>
      </c>
    </row>
    <row r="606" spans="1:8" x14ac:dyDescent="0.2">
      <c r="B606" s="2" t="s">
        <v>110</v>
      </c>
      <c r="C606" s="4">
        <v>210000000</v>
      </c>
      <c r="D606" s="4">
        <v>140517852.27500001</v>
      </c>
      <c r="E606" s="5">
        <v>0.66913262988095246</v>
      </c>
      <c r="F606" s="5">
        <v>0.17610000000000001</v>
      </c>
      <c r="G606" s="5">
        <v>0.32254501432529809</v>
      </c>
      <c r="H606" s="5">
        <v>0.14644501432529808</v>
      </c>
    </row>
    <row r="607" spans="1:8" x14ac:dyDescent="0.2">
      <c r="A607" s="2" t="s">
        <v>172</v>
      </c>
      <c r="C607" s="4">
        <v>1900000000</v>
      </c>
      <c r="D607" s="4">
        <v>1607138905.0209999</v>
      </c>
      <c r="E607" s="5">
        <v>0.84586258158999994</v>
      </c>
      <c r="F607" s="5">
        <v>0.22808847368421054</v>
      </c>
      <c r="G607" s="5">
        <v>0.24324043437047652</v>
      </c>
      <c r="H607" s="5">
        <v>1.5151960686265981E-2</v>
      </c>
    </row>
    <row r="608" spans="1:8" x14ac:dyDescent="0.2">
      <c r="A608" s="2" t="s">
        <v>73</v>
      </c>
      <c r="B608" s="2" t="s">
        <v>12</v>
      </c>
      <c r="C608" s="4">
        <v>70000000</v>
      </c>
      <c r="D608" s="4">
        <v>53393241.818999998</v>
      </c>
      <c r="E608" s="5">
        <v>0.7627605974142857</v>
      </c>
      <c r="F608" s="5">
        <v>0.24994</v>
      </c>
      <c r="G608" s="5">
        <v>0.23197357600025895</v>
      </c>
      <c r="H608" s="5">
        <v>-1.7966423999741049E-2</v>
      </c>
    </row>
    <row r="609" spans="1:8" x14ac:dyDescent="0.2">
      <c r="B609" s="2" t="s">
        <v>95</v>
      </c>
      <c r="C609" s="4">
        <v>70000000</v>
      </c>
      <c r="D609" s="4">
        <v>27225824.734000001</v>
      </c>
      <c r="E609" s="5">
        <v>0.38894035334285715</v>
      </c>
      <c r="F609" s="5">
        <v>0.27488000000000001</v>
      </c>
      <c r="G609" s="5">
        <v>0.22620969517624459</v>
      </c>
      <c r="H609" s="5">
        <v>-4.8670304823755423E-2</v>
      </c>
    </row>
    <row r="610" spans="1:8" x14ac:dyDescent="0.2">
      <c r="B610" s="2" t="s">
        <v>97</v>
      </c>
      <c r="C610" s="4">
        <v>90000000</v>
      </c>
      <c r="D610" s="4">
        <v>70092346.807999998</v>
      </c>
      <c r="E610" s="5">
        <v>0.77880385342222225</v>
      </c>
      <c r="F610" s="5">
        <v>0.23819000000000001</v>
      </c>
      <c r="G610" s="5">
        <v>0.20472194813660063</v>
      </c>
      <c r="H610" s="5">
        <v>-3.3468051863399378E-2</v>
      </c>
    </row>
    <row r="611" spans="1:8" x14ac:dyDescent="0.2">
      <c r="B611" s="2" t="s">
        <v>99</v>
      </c>
      <c r="C611" s="4">
        <v>80000000</v>
      </c>
      <c r="D611" s="4">
        <v>47624990.910999998</v>
      </c>
      <c r="E611" s="5">
        <v>0.59531238638749995</v>
      </c>
      <c r="F611" s="5">
        <v>0.27011000000000002</v>
      </c>
      <c r="G611" s="5">
        <v>0.27010667414172307</v>
      </c>
      <c r="H611" s="5">
        <v>-3.3258582769479794E-6</v>
      </c>
    </row>
    <row r="612" spans="1:8" x14ac:dyDescent="0.2">
      <c r="B612" s="2" t="s">
        <v>101</v>
      </c>
      <c r="C612" s="4">
        <v>70000000</v>
      </c>
      <c r="D612" s="4">
        <v>44285022.722999997</v>
      </c>
      <c r="E612" s="5">
        <v>0.63264318175714285</v>
      </c>
      <c r="F612" s="5">
        <v>0.16553000000000001</v>
      </c>
      <c r="G612" s="5">
        <v>0.21306009126421013</v>
      </c>
      <c r="H612" s="5">
        <v>4.7530091264210123E-2</v>
      </c>
    </row>
    <row r="613" spans="1:8" x14ac:dyDescent="0.2">
      <c r="B613" s="2" t="s">
        <v>103</v>
      </c>
      <c r="C613" s="4">
        <v>490000000</v>
      </c>
      <c r="D613" s="4">
        <v>340208500.89399999</v>
      </c>
      <c r="E613" s="5">
        <v>0.6943030630489796</v>
      </c>
      <c r="F613" s="5">
        <v>0.10580000000000001</v>
      </c>
      <c r="G613" s="5">
        <v>0.14466594210511685</v>
      </c>
      <c r="H613" s="5">
        <v>3.8865942105116846E-2</v>
      </c>
    </row>
    <row r="614" spans="1:8" x14ac:dyDescent="0.2">
      <c r="B614" s="2" t="s">
        <v>106</v>
      </c>
      <c r="C614" s="4">
        <v>450000000</v>
      </c>
      <c r="D614" s="4">
        <v>456098554.98799998</v>
      </c>
      <c r="E614" s="5">
        <v>1.0135523444177776</v>
      </c>
      <c r="F614" s="5">
        <v>8.406000000000001E-2</v>
      </c>
      <c r="G614" s="5">
        <v>5.072564296681166E-2</v>
      </c>
      <c r="H614" s="5">
        <v>-3.333435703318835E-2</v>
      </c>
    </row>
    <row r="615" spans="1:8" x14ac:dyDescent="0.2">
      <c r="B615" s="2" t="s">
        <v>108</v>
      </c>
      <c r="C615" s="4">
        <v>200000000</v>
      </c>
      <c r="D615" s="4">
        <v>151961738.171</v>
      </c>
      <c r="E615" s="5">
        <v>0.75980869085500002</v>
      </c>
      <c r="F615" s="5">
        <v>8.2309999999999994E-2</v>
      </c>
      <c r="G615" s="5">
        <v>0.13157155525887221</v>
      </c>
      <c r="H615" s="5">
        <v>4.9261555258872214E-2</v>
      </c>
    </row>
    <row r="616" spans="1:8" x14ac:dyDescent="0.2">
      <c r="B616" s="2" t="s">
        <v>110</v>
      </c>
      <c r="C616" s="4">
        <v>320000000</v>
      </c>
      <c r="D616" s="4">
        <v>154966780.09599999</v>
      </c>
      <c r="E616" s="5">
        <v>0.48427118779999995</v>
      </c>
      <c r="F616" s="5">
        <v>0.13026999999999997</v>
      </c>
      <c r="G616" s="5">
        <v>0.25733066494184276</v>
      </c>
      <c r="H616" s="5">
        <v>0.12706066494184279</v>
      </c>
    </row>
    <row r="617" spans="1:8" x14ac:dyDescent="0.2">
      <c r="A617" s="2" t="s">
        <v>173</v>
      </c>
      <c r="C617" s="4">
        <v>1840000000</v>
      </c>
      <c r="D617" s="4">
        <v>1345857001.1439998</v>
      </c>
      <c r="E617" s="5">
        <v>0.73144402236086947</v>
      </c>
      <c r="F617" s="5">
        <v>0.1299933695652174</v>
      </c>
      <c r="G617" s="5">
        <v>0.13925493556499119</v>
      </c>
      <c r="H617" s="5">
        <v>9.2615659997737909E-3</v>
      </c>
    </row>
    <row r="618" spans="1:8" x14ac:dyDescent="0.2">
      <c r="A618" s="2" t="s">
        <v>74</v>
      </c>
      <c r="B618" s="2" t="s">
        <v>12</v>
      </c>
      <c r="C618" s="4">
        <v>40000000</v>
      </c>
      <c r="D618" s="4">
        <v>24199329.090999998</v>
      </c>
      <c r="E618" s="5">
        <v>0.60498322727499998</v>
      </c>
      <c r="F618" s="5">
        <v>0.24843999999999999</v>
      </c>
      <c r="G618" s="5">
        <v>0.21799109186716753</v>
      </c>
      <c r="H618" s="5">
        <v>-3.0448908132832464E-2</v>
      </c>
    </row>
    <row r="619" spans="1:8" x14ac:dyDescent="0.2">
      <c r="B619" s="2" t="s">
        <v>95</v>
      </c>
      <c r="C619" s="4">
        <v>40000000</v>
      </c>
      <c r="D619" s="4">
        <v>17577372.728999998</v>
      </c>
      <c r="E619" s="5">
        <v>0.43943431822499995</v>
      </c>
      <c r="F619" s="5">
        <v>0.18373999999999999</v>
      </c>
      <c r="G619" s="5">
        <v>0.2055140051186429</v>
      </c>
      <c r="H619" s="5">
        <v>2.1774005118642914E-2</v>
      </c>
    </row>
    <row r="620" spans="1:8" x14ac:dyDescent="0.2">
      <c r="B620" s="2" t="s">
        <v>97</v>
      </c>
      <c r="C620" s="4">
        <v>70000000</v>
      </c>
      <c r="D620" s="4">
        <v>43527752.266999997</v>
      </c>
      <c r="E620" s="5">
        <v>0.62182503238571429</v>
      </c>
      <c r="F620" s="5">
        <v>0.24643999999999999</v>
      </c>
      <c r="G620" s="5">
        <v>0.26369329173245365</v>
      </c>
      <c r="H620" s="5">
        <v>1.7253291732453657E-2</v>
      </c>
    </row>
    <row r="621" spans="1:8" x14ac:dyDescent="0.2">
      <c r="B621" s="2" t="s">
        <v>99</v>
      </c>
      <c r="C621" s="4">
        <v>50000000</v>
      </c>
      <c r="D621" s="4">
        <v>42523681.816</v>
      </c>
      <c r="E621" s="5">
        <v>0.85047363631999995</v>
      </c>
      <c r="F621" s="5">
        <v>0.27678999999999998</v>
      </c>
      <c r="G621" s="5">
        <v>0.28109829877201337</v>
      </c>
      <c r="H621" s="5">
        <v>4.3082987720133858E-3</v>
      </c>
    </row>
    <row r="622" spans="1:8" x14ac:dyDescent="0.2">
      <c r="B622" s="2" t="s">
        <v>101</v>
      </c>
      <c r="C622" s="4">
        <v>50000000</v>
      </c>
      <c r="D622" s="4">
        <v>29093045.456999999</v>
      </c>
      <c r="E622" s="5">
        <v>0.58186090913999999</v>
      </c>
      <c r="F622" s="5">
        <v>0.16453999999999999</v>
      </c>
      <c r="G622" s="5">
        <v>0.23704374322698121</v>
      </c>
      <c r="H622" s="5">
        <v>7.2503743226981221E-2</v>
      </c>
    </row>
    <row r="623" spans="1:8" x14ac:dyDescent="0.2">
      <c r="B623" s="2" t="s">
        <v>103</v>
      </c>
      <c r="C623" s="4">
        <v>370000000</v>
      </c>
      <c r="D623" s="4">
        <v>293721873.65100002</v>
      </c>
      <c r="E623" s="5">
        <v>0.79384290175945948</v>
      </c>
      <c r="F623" s="5">
        <v>0.11348999999999999</v>
      </c>
      <c r="G623" s="5">
        <v>0.12171355458353784</v>
      </c>
      <c r="H623" s="5">
        <v>8.223554583537851E-3</v>
      </c>
    </row>
    <row r="624" spans="1:8" x14ac:dyDescent="0.2">
      <c r="B624" s="2" t="s">
        <v>106</v>
      </c>
      <c r="C624" s="4">
        <v>400000000</v>
      </c>
      <c r="D624" s="4">
        <v>322501009.99599999</v>
      </c>
      <c r="E624" s="5">
        <v>0.80625252499</v>
      </c>
      <c r="F624" s="5">
        <v>6.694E-2</v>
      </c>
      <c r="G624" s="5">
        <v>9.5386989257433788E-2</v>
      </c>
      <c r="H624" s="5">
        <v>2.8446989257433788E-2</v>
      </c>
    </row>
    <row r="625" spans="1:8" x14ac:dyDescent="0.2">
      <c r="B625" s="2" t="s">
        <v>108</v>
      </c>
      <c r="C625" s="4">
        <v>160000000</v>
      </c>
      <c r="D625" s="4">
        <v>119721311.815</v>
      </c>
      <c r="E625" s="5">
        <v>0.74825819884375</v>
      </c>
      <c r="F625" s="5">
        <v>8.2960000000000006E-2</v>
      </c>
      <c r="G625" s="5">
        <v>0.13853652347736764</v>
      </c>
      <c r="H625" s="5">
        <v>5.5576523477367634E-2</v>
      </c>
    </row>
    <row r="626" spans="1:8" x14ac:dyDescent="0.2">
      <c r="B626" s="2" t="s">
        <v>110</v>
      </c>
      <c r="C626" s="4">
        <v>570000000</v>
      </c>
      <c r="D626" s="4">
        <v>383272178.55599999</v>
      </c>
      <c r="E626" s="5">
        <v>0.67240733080000004</v>
      </c>
      <c r="F626" s="5">
        <v>0.12948999999999999</v>
      </c>
      <c r="G626" s="5">
        <v>0.34726128209317275</v>
      </c>
      <c r="H626" s="5">
        <v>0.21777128209317276</v>
      </c>
    </row>
    <row r="627" spans="1:8" x14ac:dyDescent="0.2">
      <c r="A627" s="2" t="s">
        <v>174</v>
      </c>
      <c r="C627" s="4">
        <v>1750000000</v>
      </c>
      <c r="D627" s="4">
        <v>1276137555.378</v>
      </c>
      <c r="E627" s="5">
        <v>0.72922146021599998</v>
      </c>
      <c r="F627" s="5">
        <v>0.12140268571428571</v>
      </c>
      <c r="G627" s="5">
        <v>0.20014219060604813</v>
      </c>
      <c r="H627" s="5">
        <v>7.8739504891762416E-2</v>
      </c>
    </row>
    <row r="628" spans="1:8" x14ac:dyDescent="0.2">
      <c r="A628" s="2" t="s">
        <v>75</v>
      </c>
      <c r="B628" s="2" t="s">
        <v>12</v>
      </c>
      <c r="C628" s="4">
        <v>10500000</v>
      </c>
      <c r="D628" s="4">
        <v>7890254.5420000004</v>
      </c>
      <c r="E628" s="5">
        <v>0.75145281352380955</v>
      </c>
      <c r="F628" s="5">
        <v>0.28504000000000002</v>
      </c>
      <c r="G628" s="5">
        <v>0.18765292603915082</v>
      </c>
      <c r="H628" s="5">
        <v>-9.7387073960849196E-2</v>
      </c>
    </row>
    <row r="629" spans="1:8" x14ac:dyDescent="0.2">
      <c r="B629" s="2" t="s">
        <v>95</v>
      </c>
      <c r="C629" s="4">
        <v>0</v>
      </c>
      <c r="D629" s="4">
        <v>596181.81900000002</v>
      </c>
      <c r="E629" s="5">
        <v>0</v>
      </c>
      <c r="F629" s="5">
        <v>0</v>
      </c>
      <c r="G629" s="5">
        <v>0.20059647105743086</v>
      </c>
      <c r="H629" s="5">
        <v>0.20059647105743086</v>
      </c>
    </row>
    <row r="630" spans="1:8" x14ac:dyDescent="0.2">
      <c r="B630" s="2" t="s">
        <v>97</v>
      </c>
      <c r="C630" s="4">
        <v>21000000</v>
      </c>
      <c r="D630" s="4">
        <v>9711590.9069999997</v>
      </c>
      <c r="E630" s="5">
        <v>0.46245670985714282</v>
      </c>
      <c r="F630" s="5">
        <v>0.27163999999999999</v>
      </c>
      <c r="G630" s="5">
        <v>0.28265604711802755</v>
      </c>
      <c r="H630" s="5">
        <v>1.1016047118027561E-2</v>
      </c>
    </row>
    <row r="631" spans="1:8" x14ac:dyDescent="0.2">
      <c r="B631" s="2" t="s">
        <v>99</v>
      </c>
      <c r="C631" s="4">
        <v>21000000</v>
      </c>
      <c r="D631" s="4">
        <v>9317636.3640000001</v>
      </c>
      <c r="E631" s="5">
        <v>0.44369696971428574</v>
      </c>
      <c r="F631" s="5">
        <v>0.28604000000000002</v>
      </c>
      <c r="G631" s="5">
        <v>0.21365916915278321</v>
      </c>
      <c r="H631" s="5">
        <v>-7.2380830847216804E-2</v>
      </c>
    </row>
    <row r="632" spans="1:8" x14ac:dyDescent="0.2">
      <c r="B632" s="2" t="s">
        <v>101</v>
      </c>
      <c r="C632" s="4">
        <v>21000000</v>
      </c>
      <c r="D632" s="4">
        <v>10282999.997</v>
      </c>
      <c r="E632" s="5">
        <v>0.48966666652380952</v>
      </c>
      <c r="F632" s="5">
        <v>0.18878</v>
      </c>
      <c r="G632" s="5">
        <v>0.22983511015165861</v>
      </c>
      <c r="H632" s="5">
        <v>4.1055110151658608E-2</v>
      </c>
    </row>
    <row r="633" spans="1:8" x14ac:dyDescent="0.2">
      <c r="B633" s="2" t="s">
        <v>103</v>
      </c>
      <c r="C633" s="4">
        <v>220800000</v>
      </c>
      <c r="D633" s="4">
        <v>172247161.82100001</v>
      </c>
      <c r="E633" s="5">
        <v>0.78010489955163043</v>
      </c>
      <c r="F633" s="5">
        <v>0.11311</v>
      </c>
      <c r="G633" s="5">
        <v>0.41516176170910696</v>
      </c>
      <c r="H633" s="5">
        <v>0.30205176170910697</v>
      </c>
    </row>
    <row r="634" spans="1:8" x14ac:dyDescent="0.2">
      <c r="B634" s="2" t="s">
        <v>106</v>
      </c>
      <c r="C634" s="4">
        <v>325900000</v>
      </c>
      <c r="D634" s="4">
        <v>486833159.27999997</v>
      </c>
      <c r="E634" s="5">
        <v>1.4938114737035899</v>
      </c>
      <c r="F634" s="5">
        <v>7.6799999999999993E-2</v>
      </c>
      <c r="G634" s="5">
        <v>0.29856469022152593</v>
      </c>
      <c r="H634" s="5">
        <v>0.22176469022152595</v>
      </c>
    </row>
    <row r="635" spans="1:8" x14ac:dyDescent="0.2">
      <c r="B635" s="2" t="s">
        <v>108</v>
      </c>
      <c r="C635" s="4">
        <v>94600000</v>
      </c>
      <c r="D635" s="4">
        <v>105035409.994</v>
      </c>
      <c r="E635" s="5">
        <v>1.1103108878858352</v>
      </c>
      <c r="F635" s="5">
        <v>8.9339999999999975E-2</v>
      </c>
      <c r="G635" s="5">
        <v>9.9003057488841306E-2</v>
      </c>
      <c r="H635" s="5">
        <v>9.6630574888413312E-3</v>
      </c>
    </row>
    <row r="636" spans="1:8" x14ac:dyDescent="0.2">
      <c r="B636" s="2" t="s">
        <v>110</v>
      </c>
      <c r="C636" s="4">
        <v>105100000</v>
      </c>
      <c r="D636" s="4">
        <v>75444300.191</v>
      </c>
      <c r="E636" s="5">
        <v>0.71783349372978111</v>
      </c>
      <c r="F636" s="5">
        <v>0.14857000000000001</v>
      </c>
      <c r="G636" s="5">
        <v>0.18260849005321514</v>
      </c>
      <c r="H636" s="5">
        <v>3.4038490053215131E-2</v>
      </c>
    </row>
    <row r="637" spans="1:8" x14ac:dyDescent="0.2">
      <c r="A637" s="2" t="s">
        <v>175</v>
      </c>
      <c r="C637" s="4">
        <v>819900000</v>
      </c>
      <c r="D637" s="4">
        <v>877358694.91499996</v>
      </c>
      <c r="E637" s="5">
        <v>1.070080125521405</v>
      </c>
      <c r="F637" s="5">
        <v>0.11310971947798512</v>
      </c>
      <c r="G637" s="5">
        <v>0.28464603880080647</v>
      </c>
      <c r="H637" s="5">
        <v>0.17153631932282135</v>
      </c>
    </row>
    <row r="638" spans="1:8" x14ac:dyDescent="0.2">
      <c r="A638" s="2" t="s">
        <v>76</v>
      </c>
      <c r="B638" s="2" t="s">
        <v>12</v>
      </c>
      <c r="C638" s="4">
        <v>0</v>
      </c>
      <c r="D638" s="4">
        <v>3492249.9959999998</v>
      </c>
      <c r="E638" s="5">
        <v>0</v>
      </c>
      <c r="F638" s="5">
        <v>0</v>
      </c>
      <c r="G638" s="5">
        <v>0.16969019877693775</v>
      </c>
      <c r="H638" s="5">
        <v>0.16969019877693775</v>
      </c>
    </row>
    <row r="639" spans="1:8" x14ac:dyDescent="0.2">
      <c r="B639" s="2" t="s">
        <v>95</v>
      </c>
      <c r="C639" s="4">
        <v>0</v>
      </c>
      <c r="D639" s="4">
        <v>3394090.9079999998</v>
      </c>
      <c r="E639" s="5">
        <v>0</v>
      </c>
      <c r="F639" s="5">
        <v>0</v>
      </c>
      <c r="G639" s="5">
        <v>0.12165601310994704</v>
      </c>
      <c r="H639" s="5">
        <v>0.12165601310994704</v>
      </c>
    </row>
    <row r="640" spans="1:8" x14ac:dyDescent="0.2">
      <c r="B640" s="2" t="s">
        <v>97</v>
      </c>
      <c r="C640" s="4">
        <v>10000000</v>
      </c>
      <c r="D640" s="4">
        <v>13368647.267000001</v>
      </c>
      <c r="E640" s="5">
        <v>1.3368647267</v>
      </c>
      <c r="F640" s="5">
        <v>0.29098000000000002</v>
      </c>
      <c r="G640" s="5">
        <v>0.16562594275829656</v>
      </c>
      <c r="H640" s="5">
        <v>-0.12535405724170345</v>
      </c>
    </row>
    <row r="641" spans="1:8" x14ac:dyDescent="0.2">
      <c r="B641" s="2" t="s">
        <v>99</v>
      </c>
      <c r="C641" s="4">
        <v>10000000</v>
      </c>
      <c r="D641" s="4">
        <v>10150545.460000001</v>
      </c>
      <c r="E641" s="5">
        <v>1.015054546</v>
      </c>
      <c r="F641" s="5">
        <v>0.30642000000000003</v>
      </c>
      <c r="G641" s="5">
        <v>0.15806012950953277</v>
      </c>
      <c r="H641" s="5">
        <v>-0.14835987049046725</v>
      </c>
    </row>
    <row r="642" spans="1:8" x14ac:dyDescent="0.2">
      <c r="B642" s="2" t="s">
        <v>101</v>
      </c>
      <c r="C642" s="4">
        <v>10000000</v>
      </c>
      <c r="D642" s="4">
        <v>6219227.2769999998</v>
      </c>
      <c r="E642" s="5">
        <v>0.62192272770000001</v>
      </c>
      <c r="F642" s="5">
        <v>0.20222000000000001</v>
      </c>
      <c r="G642" s="5">
        <v>0.22754881498439891</v>
      </c>
      <c r="H642" s="5">
        <v>2.5328814984398901E-2</v>
      </c>
    </row>
    <row r="643" spans="1:8" x14ac:dyDescent="0.2">
      <c r="B643" s="2" t="s">
        <v>103</v>
      </c>
      <c r="C643" s="4">
        <v>150000000</v>
      </c>
      <c r="D643" s="4">
        <v>76182131.827999994</v>
      </c>
      <c r="E643" s="5">
        <v>0.50788087885333333</v>
      </c>
      <c r="F643" s="5">
        <v>0.12073</v>
      </c>
      <c r="G643" s="5">
        <v>0.16239455225448224</v>
      </c>
      <c r="H643" s="5">
        <v>4.1664552254482234E-2</v>
      </c>
    </row>
    <row r="644" spans="1:8" x14ac:dyDescent="0.2">
      <c r="B644" s="2" t="s">
        <v>106</v>
      </c>
      <c r="C644" s="4">
        <v>210000000</v>
      </c>
      <c r="D644" s="4">
        <v>280741429.72000003</v>
      </c>
      <c r="E644" s="5">
        <v>1.3368639510476192</v>
      </c>
      <c r="F644" s="5">
        <v>9.1549999999999979E-2</v>
      </c>
      <c r="G644" s="5">
        <v>0.10678172936534121</v>
      </c>
      <c r="H644" s="5">
        <v>1.5231729365341229E-2</v>
      </c>
    </row>
    <row r="645" spans="1:8" x14ac:dyDescent="0.2">
      <c r="B645" s="2" t="s">
        <v>108</v>
      </c>
      <c r="C645" s="4">
        <v>90000000</v>
      </c>
      <c r="D645" s="4">
        <v>99697659.086999997</v>
      </c>
      <c r="E645" s="5">
        <v>1.1077517676333333</v>
      </c>
      <c r="F645" s="5">
        <v>6.404E-2</v>
      </c>
      <c r="G645" s="5">
        <v>0.15950665885868914</v>
      </c>
      <c r="H645" s="5">
        <v>9.5466658858689143E-2</v>
      </c>
    </row>
    <row r="646" spans="1:8" x14ac:dyDescent="0.2">
      <c r="B646" s="2" t="s">
        <v>110</v>
      </c>
      <c r="C646" s="4">
        <v>40000000</v>
      </c>
      <c r="D646" s="4">
        <v>29553509.092</v>
      </c>
      <c r="E646" s="5">
        <v>0.73883772729999997</v>
      </c>
      <c r="F646" s="5">
        <v>0.15915000000000001</v>
      </c>
      <c r="G646" s="5">
        <v>0.13601252830879904</v>
      </c>
      <c r="H646" s="5">
        <v>-2.3137471691200978E-2</v>
      </c>
    </row>
    <row r="647" spans="1:8" x14ac:dyDescent="0.2">
      <c r="A647" s="2" t="s">
        <v>176</v>
      </c>
      <c r="C647" s="4">
        <v>520000000</v>
      </c>
      <c r="D647" s="4">
        <v>522799490.63500005</v>
      </c>
      <c r="E647" s="5">
        <v>1.0053836358365384</v>
      </c>
      <c r="F647" s="5">
        <v>0.11050153846153846</v>
      </c>
      <c r="G647" s="5">
        <v>0.13104639364086898</v>
      </c>
      <c r="H647" s="5">
        <v>2.0544855179330523E-2</v>
      </c>
    </row>
    <row r="648" spans="1:8" x14ac:dyDescent="0.2">
      <c r="A648" s="2" t="s">
        <v>77</v>
      </c>
      <c r="B648" s="2" t="s">
        <v>12</v>
      </c>
      <c r="C648" s="4">
        <v>30000000</v>
      </c>
      <c r="D648" s="4">
        <v>22695708.177000001</v>
      </c>
      <c r="E648" s="5">
        <v>0.75652360590000001</v>
      </c>
      <c r="F648" s="5">
        <v>0.27942</v>
      </c>
      <c r="G648" s="5">
        <v>0.16338255621200656</v>
      </c>
      <c r="H648" s="5">
        <v>-0.11603744378799344</v>
      </c>
    </row>
    <row r="649" spans="1:8" x14ac:dyDescent="0.2">
      <c r="B649" s="2" t="s">
        <v>95</v>
      </c>
      <c r="C649" s="4">
        <v>0</v>
      </c>
      <c r="D649" s="4">
        <v>1318999.9950000001</v>
      </c>
      <c r="E649" s="5">
        <v>0</v>
      </c>
      <c r="F649" s="5">
        <v>0</v>
      </c>
      <c r="G649" s="5">
        <v>9.6126395360600428E-2</v>
      </c>
      <c r="H649" s="5">
        <v>9.6126395360600428E-2</v>
      </c>
    </row>
    <row r="650" spans="1:8" x14ac:dyDescent="0.2">
      <c r="B650" s="2" t="s">
        <v>97</v>
      </c>
      <c r="C650" s="4">
        <v>60000000</v>
      </c>
      <c r="D650" s="4">
        <v>30952875.002999999</v>
      </c>
      <c r="E650" s="5">
        <v>0.51588125004999996</v>
      </c>
      <c r="F650" s="5">
        <v>0.26628000000000002</v>
      </c>
      <c r="G650" s="5">
        <v>0.19794973883382888</v>
      </c>
      <c r="H650" s="5">
        <v>-6.8330261166171136E-2</v>
      </c>
    </row>
    <row r="651" spans="1:8" x14ac:dyDescent="0.2">
      <c r="B651" s="2" t="s">
        <v>99</v>
      </c>
      <c r="C651" s="4">
        <v>30000000</v>
      </c>
      <c r="D651" s="4">
        <v>17391200.004000001</v>
      </c>
      <c r="E651" s="5">
        <v>0.57970666680000005</v>
      </c>
      <c r="F651" s="5">
        <v>0.28225</v>
      </c>
      <c r="G651" s="5">
        <v>0.24701693114977302</v>
      </c>
      <c r="H651" s="5">
        <v>-3.5233068850226978E-2</v>
      </c>
    </row>
    <row r="652" spans="1:8" x14ac:dyDescent="0.2">
      <c r="B652" s="2" t="s">
        <v>101</v>
      </c>
      <c r="C652" s="4">
        <v>40000000</v>
      </c>
      <c r="D652" s="4">
        <v>19067045.456999999</v>
      </c>
      <c r="E652" s="5">
        <v>0.47667613642499995</v>
      </c>
      <c r="F652" s="5">
        <v>0.19328000000000001</v>
      </c>
      <c r="G652" s="5">
        <v>0.25723718381336003</v>
      </c>
      <c r="H652" s="5">
        <v>6.3957183813360019E-2</v>
      </c>
    </row>
    <row r="653" spans="1:8" x14ac:dyDescent="0.2">
      <c r="B653" s="2" t="s">
        <v>103</v>
      </c>
      <c r="C653" s="4">
        <v>270000000</v>
      </c>
      <c r="D653" s="4">
        <v>200114855.43799999</v>
      </c>
      <c r="E653" s="5">
        <v>0.74116613125185182</v>
      </c>
      <c r="F653" s="5">
        <v>0.12669</v>
      </c>
      <c r="G653" s="5">
        <v>0.12660116767717564</v>
      </c>
      <c r="H653" s="5">
        <v>-8.8832322824361487E-5</v>
      </c>
    </row>
    <row r="654" spans="1:8" x14ac:dyDescent="0.2">
      <c r="B654" s="2" t="s">
        <v>106</v>
      </c>
      <c r="C654" s="4">
        <v>270000000</v>
      </c>
      <c r="D654" s="4">
        <v>263995101.81799999</v>
      </c>
      <c r="E654" s="5">
        <v>0.97775963636296293</v>
      </c>
      <c r="F654" s="5">
        <v>0.13089999999999999</v>
      </c>
      <c r="G654" s="5">
        <v>4.4190852056197376E-2</v>
      </c>
      <c r="H654" s="5">
        <v>-8.6709147943802606E-2</v>
      </c>
    </row>
    <row r="655" spans="1:8" x14ac:dyDescent="0.2">
      <c r="B655" s="2" t="s">
        <v>108</v>
      </c>
      <c r="C655" s="4">
        <v>120000000</v>
      </c>
      <c r="D655" s="4">
        <v>96259280.915000007</v>
      </c>
      <c r="E655" s="5">
        <v>0.80216067429166671</v>
      </c>
      <c r="F655" s="5">
        <v>0.11353000000000001</v>
      </c>
      <c r="G655" s="5">
        <v>0.13942456496066169</v>
      </c>
      <c r="H655" s="5">
        <v>2.5894564960661684E-2</v>
      </c>
    </row>
    <row r="656" spans="1:8" x14ac:dyDescent="0.2">
      <c r="B656" s="2" t="s">
        <v>110</v>
      </c>
      <c r="C656" s="4">
        <v>150000000</v>
      </c>
      <c r="D656" s="4">
        <v>76897739.725999996</v>
      </c>
      <c r="E656" s="5">
        <v>0.51265159817333328</v>
      </c>
      <c r="F656" s="5">
        <v>0.15085000000000001</v>
      </c>
      <c r="G656" s="5">
        <v>0.27875891934379277</v>
      </c>
      <c r="H656" s="5">
        <v>0.12790891934379275</v>
      </c>
    </row>
    <row r="657" spans="1:8" x14ac:dyDescent="0.2">
      <c r="A657" s="2" t="s">
        <v>177</v>
      </c>
      <c r="C657" s="4">
        <v>970000000</v>
      </c>
      <c r="D657" s="4">
        <v>728692806.53299987</v>
      </c>
      <c r="E657" s="5">
        <v>0.75122969745670087</v>
      </c>
      <c r="F657" s="5">
        <v>0.15088505154639176</v>
      </c>
      <c r="G657" s="5">
        <v>0.12490921032425208</v>
      </c>
      <c r="H657" s="5">
        <v>-2.5975841222139681E-2</v>
      </c>
    </row>
    <row r="658" spans="1:8" x14ac:dyDescent="0.2">
      <c r="A658" s="2" t="s">
        <v>78</v>
      </c>
      <c r="B658" s="2" t="s">
        <v>12</v>
      </c>
      <c r="C658" s="4">
        <v>31100000</v>
      </c>
      <c r="D658" s="4">
        <v>31518476.359000001</v>
      </c>
      <c r="E658" s="5">
        <v>1.0134558314790998</v>
      </c>
      <c r="F658" s="5">
        <v>0.28431000000000001</v>
      </c>
      <c r="G658" s="5">
        <v>0.19931999464200367</v>
      </c>
      <c r="H658" s="5">
        <v>-8.4990005357996334E-2</v>
      </c>
    </row>
    <row r="659" spans="1:8" x14ac:dyDescent="0.2">
      <c r="B659" s="2" t="s">
        <v>95</v>
      </c>
      <c r="C659" s="4">
        <v>31100000</v>
      </c>
      <c r="D659" s="4">
        <v>13583090.913000001</v>
      </c>
      <c r="E659" s="5">
        <v>0.43675533482315115</v>
      </c>
      <c r="F659" s="5">
        <v>0.18373999999999999</v>
      </c>
      <c r="G659" s="5">
        <v>0.22569825547334904</v>
      </c>
      <c r="H659" s="5">
        <v>4.1958255473349054E-2</v>
      </c>
    </row>
    <row r="660" spans="1:8" x14ac:dyDescent="0.2">
      <c r="B660" s="2" t="s">
        <v>97</v>
      </c>
      <c r="C660" s="4">
        <v>31100000</v>
      </c>
      <c r="D660" s="4">
        <v>29424177.267999999</v>
      </c>
      <c r="E660" s="5">
        <v>0.94611502469453379</v>
      </c>
      <c r="F660" s="5">
        <v>0.27263999999999999</v>
      </c>
      <c r="G660" s="5">
        <v>0.2468338241660433</v>
      </c>
      <c r="H660" s="5">
        <v>-2.5806175833956696E-2</v>
      </c>
    </row>
    <row r="661" spans="1:8" x14ac:dyDescent="0.2">
      <c r="B661" s="2" t="s">
        <v>99</v>
      </c>
      <c r="C661" s="4">
        <v>51800000</v>
      </c>
      <c r="D661" s="4">
        <v>26050227.283</v>
      </c>
      <c r="E661" s="5">
        <v>0.50290014059845556</v>
      </c>
      <c r="F661" s="5">
        <v>0.29508000000000001</v>
      </c>
      <c r="G661" s="5">
        <v>0.24843125408058653</v>
      </c>
      <c r="H661" s="5">
        <v>-4.6648745919413481E-2</v>
      </c>
    </row>
    <row r="662" spans="1:8" x14ac:dyDescent="0.2">
      <c r="B662" s="2" t="s">
        <v>101</v>
      </c>
      <c r="C662" s="4">
        <v>31100000</v>
      </c>
      <c r="D662" s="4">
        <v>17899545.454</v>
      </c>
      <c r="E662" s="5">
        <v>0.57554808533762059</v>
      </c>
      <c r="F662" s="5">
        <v>0.18829000000000001</v>
      </c>
      <c r="G662" s="5">
        <v>0.19632577726797509</v>
      </c>
      <c r="H662" s="5">
        <v>8.0357772679750805E-3</v>
      </c>
    </row>
    <row r="663" spans="1:8" x14ac:dyDescent="0.2">
      <c r="B663" s="2" t="s">
        <v>103</v>
      </c>
      <c r="C663" s="4">
        <v>259300000</v>
      </c>
      <c r="D663" s="4">
        <v>211267940.933</v>
      </c>
      <c r="E663" s="5">
        <v>0.81476259519089855</v>
      </c>
      <c r="F663" s="5">
        <v>0.13839000000000001</v>
      </c>
      <c r="G663" s="5">
        <v>0.13880581664919994</v>
      </c>
      <c r="H663" s="5">
        <v>4.1581664919992933E-4</v>
      </c>
    </row>
    <row r="664" spans="1:8" x14ac:dyDescent="0.2">
      <c r="B664" s="2" t="s">
        <v>106</v>
      </c>
      <c r="C664" s="4">
        <v>342200000</v>
      </c>
      <c r="D664" s="4">
        <v>483345928.19199997</v>
      </c>
      <c r="E664" s="5">
        <v>1.4124661840794857</v>
      </c>
      <c r="F664" s="5">
        <v>7.7479999999999993E-2</v>
      </c>
      <c r="G664" s="5">
        <v>0.24537835853018164</v>
      </c>
      <c r="H664" s="5">
        <v>0.16789835853018165</v>
      </c>
    </row>
    <row r="665" spans="1:8" x14ac:dyDescent="0.2">
      <c r="B665" s="2" t="s">
        <v>108</v>
      </c>
      <c r="C665" s="4">
        <v>155600000</v>
      </c>
      <c r="D665" s="4">
        <v>126471520.90000001</v>
      </c>
      <c r="E665" s="5">
        <v>0.81279897750642682</v>
      </c>
      <c r="F665" s="5">
        <v>0.10623</v>
      </c>
      <c r="G665" s="5">
        <v>0.11459891109762087</v>
      </c>
      <c r="H665" s="5">
        <v>8.3689110976208625E-3</v>
      </c>
    </row>
    <row r="666" spans="1:8" x14ac:dyDescent="0.2">
      <c r="B666" s="2" t="s">
        <v>110</v>
      </c>
      <c r="C666" s="4">
        <v>186700000</v>
      </c>
      <c r="D666" s="4">
        <v>119578342.37100001</v>
      </c>
      <c r="E666" s="5">
        <v>0.64048389057846822</v>
      </c>
      <c r="F666" s="5">
        <v>0.14818999999999999</v>
      </c>
      <c r="G666" s="5">
        <v>-0.327343559150164</v>
      </c>
      <c r="H666" s="5">
        <v>-0.47553355915016399</v>
      </c>
    </row>
    <row r="667" spans="1:8" x14ac:dyDescent="0.2">
      <c r="A667" s="2" t="s">
        <v>178</v>
      </c>
      <c r="C667" s="4">
        <v>1120000000</v>
      </c>
      <c r="D667" s="4">
        <v>1059139249.673</v>
      </c>
      <c r="E667" s="5">
        <v>0.94566004435089279</v>
      </c>
      <c r="F667" s="5">
        <v>0.1346170232142857</v>
      </c>
      <c r="G667" s="5">
        <v>0.14150623295215672</v>
      </c>
      <c r="H667" s="5">
        <v>6.8892097378710215E-3</v>
      </c>
    </row>
    <row r="668" spans="1:8" x14ac:dyDescent="0.2">
      <c r="A668" s="2" t="s">
        <v>79</v>
      </c>
      <c r="B668" s="2" t="s">
        <v>12</v>
      </c>
      <c r="C668" s="4">
        <v>21100000</v>
      </c>
      <c r="D668" s="4">
        <v>8949743.6339999996</v>
      </c>
      <c r="E668" s="5">
        <v>0.42415846606635071</v>
      </c>
      <c r="F668" s="5">
        <v>0.26239000000000001</v>
      </c>
      <c r="G668" s="5">
        <v>0.17013844600143549</v>
      </c>
      <c r="H668" s="5">
        <v>-9.2251553998564523E-2</v>
      </c>
    </row>
    <row r="669" spans="1:8" x14ac:dyDescent="0.2">
      <c r="B669" s="2" t="s">
        <v>95</v>
      </c>
      <c r="C669" s="4">
        <v>0</v>
      </c>
      <c r="D669" s="4">
        <v>508127.27399999998</v>
      </c>
      <c r="E669" s="5">
        <v>0</v>
      </c>
      <c r="F669" s="5">
        <v>0</v>
      </c>
      <c r="G669" s="5">
        <v>0.16954501048884851</v>
      </c>
      <c r="H669" s="5">
        <v>0.16954501048884851</v>
      </c>
    </row>
    <row r="670" spans="1:8" x14ac:dyDescent="0.2">
      <c r="B670" s="2" t="s">
        <v>97</v>
      </c>
      <c r="C670" s="4">
        <v>10500000</v>
      </c>
      <c r="D670" s="4">
        <v>14070106.362</v>
      </c>
      <c r="E670" s="5">
        <v>1.3400101297142857</v>
      </c>
      <c r="F670" s="5">
        <v>0.25757000000000002</v>
      </c>
      <c r="G670" s="5">
        <v>0.27832003477785794</v>
      </c>
      <c r="H670" s="5">
        <v>2.0750034777857918E-2</v>
      </c>
    </row>
    <row r="671" spans="1:8" x14ac:dyDescent="0.2">
      <c r="B671" s="2" t="s">
        <v>99</v>
      </c>
      <c r="C671" s="4">
        <v>10500000</v>
      </c>
      <c r="D671" s="4">
        <v>8220545.4570000004</v>
      </c>
      <c r="E671" s="5">
        <v>0.78290909114285723</v>
      </c>
      <c r="F671" s="5">
        <v>0.26332</v>
      </c>
      <c r="G671" s="5">
        <v>0.18861302879600389</v>
      </c>
      <c r="H671" s="5">
        <v>-7.4706971203996109E-2</v>
      </c>
    </row>
    <row r="672" spans="1:8" x14ac:dyDescent="0.2">
      <c r="B672" s="2" t="s">
        <v>101</v>
      </c>
      <c r="C672" s="4">
        <v>21100000</v>
      </c>
      <c r="D672" s="4">
        <v>8490227.2709999997</v>
      </c>
      <c r="E672" s="5">
        <v>0.40238043938388623</v>
      </c>
      <c r="F672" s="5">
        <v>0.17377999999999999</v>
      </c>
      <c r="G672" s="5">
        <v>0.24582847718682702</v>
      </c>
      <c r="H672" s="5">
        <v>7.2048477186827026E-2</v>
      </c>
    </row>
    <row r="673" spans="1:8" x14ac:dyDescent="0.2">
      <c r="B673" s="2" t="s">
        <v>103</v>
      </c>
      <c r="C673" s="4">
        <v>137000000</v>
      </c>
      <c r="D673" s="4">
        <v>94391070</v>
      </c>
      <c r="E673" s="5">
        <v>0.68898591240875917</v>
      </c>
      <c r="F673" s="5">
        <v>0.11311</v>
      </c>
      <c r="G673" s="5">
        <v>0.17265038959723625</v>
      </c>
      <c r="H673" s="5">
        <v>5.9540389597236246E-2</v>
      </c>
    </row>
    <row r="674" spans="1:8" x14ac:dyDescent="0.2">
      <c r="B674" s="2" t="s">
        <v>106</v>
      </c>
      <c r="C674" s="4">
        <v>200200000</v>
      </c>
      <c r="D674" s="4">
        <v>251229192.289</v>
      </c>
      <c r="E674" s="5">
        <v>1.2548910703746254</v>
      </c>
      <c r="F674" s="5">
        <v>7.0699999999999999E-2</v>
      </c>
      <c r="G674" s="5">
        <v>0.14620729205205615</v>
      </c>
      <c r="H674" s="5">
        <v>7.5507292052056155E-2</v>
      </c>
    </row>
    <row r="675" spans="1:8" x14ac:dyDescent="0.2">
      <c r="B675" s="2" t="s">
        <v>108</v>
      </c>
      <c r="C675" s="4">
        <v>84300000</v>
      </c>
      <c r="D675" s="4">
        <v>69839046.357999995</v>
      </c>
      <c r="E675" s="5">
        <v>0.82845843841043887</v>
      </c>
      <c r="F675" s="5">
        <v>8.9600000000000013E-2</v>
      </c>
      <c r="G675" s="5">
        <v>7.7361264647066733E-2</v>
      </c>
      <c r="H675" s="5">
        <v>-1.223873535293328E-2</v>
      </c>
    </row>
    <row r="676" spans="1:8" x14ac:dyDescent="0.2">
      <c r="B676" s="2" t="s">
        <v>110</v>
      </c>
      <c r="C676" s="4">
        <v>105400000</v>
      </c>
      <c r="D676" s="4">
        <v>72499670.816</v>
      </c>
      <c r="E676" s="5">
        <v>0.68785266428842506</v>
      </c>
      <c r="F676" s="5">
        <v>0.13675999999999999</v>
      </c>
      <c r="G676" s="5">
        <v>-0.15659998088562907</v>
      </c>
      <c r="H676" s="5">
        <v>-0.29335998088562909</v>
      </c>
    </row>
    <row r="677" spans="1:8" x14ac:dyDescent="0.2">
      <c r="A677" s="2" t="s">
        <v>179</v>
      </c>
      <c r="C677" s="4">
        <v>590100000</v>
      </c>
      <c r="D677" s="4">
        <v>528197729.46099997</v>
      </c>
      <c r="E677" s="5">
        <v>0.89509867727673265</v>
      </c>
      <c r="F677" s="5">
        <v>0.11233778342653787</v>
      </c>
      <c r="G677" s="5">
        <v>0.10647540054439508</v>
      </c>
      <c r="H677" s="5">
        <v>-5.8623828821427887E-3</v>
      </c>
    </row>
    <row r="678" spans="1:8" x14ac:dyDescent="0.2">
      <c r="A678" s="2" t="s">
        <v>80</v>
      </c>
      <c r="B678" s="2" t="s">
        <v>12</v>
      </c>
      <c r="C678" s="4">
        <v>20000000</v>
      </c>
      <c r="D678" s="4">
        <v>13313249.089</v>
      </c>
      <c r="E678" s="5">
        <v>0.66566245444999994</v>
      </c>
      <c r="F678" s="5">
        <v>0.25308999999999998</v>
      </c>
      <c r="G678" s="5">
        <v>0.19971233777912528</v>
      </c>
      <c r="H678" s="5">
        <v>-5.33776622208747E-2</v>
      </c>
    </row>
    <row r="679" spans="1:8" x14ac:dyDescent="0.2">
      <c r="B679" s="2" t="s">
        <v>95</v>
      </c>
      <c r="C679" s="4">
        <v>0</v>
      </c>
      <c r="D679" s="4">
        <v>49090.909</v>
      </c>
      <c r="E679" s="5">
        <v>0</v>
      </c>
      <c r="F679" s="5">
        <v>0</v>
      </c>
      <c r="G679" s="5">
        <v>-0.1805462799639746</v>
      </c>
      <c r="H679" s="5">
        <v>-0.1805462799639746</v>
      </c>
    </row>
    <row r="680" spans="1:8" x14ac:dyDescent="0.2">
      <c r="B680" s="2" t="s">
        <v>97</v>
      </c>
      <c r="C680" s="4">
        <v>30000000</v>
      </c>
      <c r="D680" s="4">
        <v>28522472.723000001</v>
      </c>
      <c r="E680" s="5">
        <v>0.95074909076666669</v>
      </c>
      <c r="F680" s="5">
        <v>0.24118999999999999</v>
      </c>
      <c r="G680" s="5">
        <v>0.21211395490691023</v>
      </c>
      <c r="H680" s="5">
        <v>-2.9076045093089753E-2</v>
      </c>
    </row>
    <row r="681" spans="1:8" x14ac:dyDescent="0.2">
      <c r="B681" s="2" t="s">
        <v>99</v>
      </c>
      <c r="C681" s="4">
        <v>20000000</v>
      </c>
      <c r="D681" s="4">
        <v>17362772.721999999</v>
      </c>
      <c r="E681" s="5">
        <v>0.86813863609999997</v>
      </c>
      <c r="F681" s="5">
        <v>0.25398999999999999</v>
      </c>
      <c r="G681" s="5">
        <v>0.22451193334234787</v>
      </c>
      <c r="H681" s="5">
        <v>-2.9478066657652124E-2</v>
      </c>
    </row>
    <row r="682" spans="1:8" x14ac:dyDescent="0.2">
      <c r="B682" s="2" t="s">
        <v>101</v>
      </c>
      <c r="C682" s="4">
        <v>20000000</v>
      </c>
      <c r="D682" s="4">
        <v>14303500.002</v>
      </c>
      <c r="E682" s="5">
        <v>0.71517500010000001</v>
      </c>
      <c r="F682" s="5">
        <v>0.16761999999999999</v>
      </c>
      <c r="G682" s="5">
        <v>0.216089810295929</v>
      </c>
      <c r="H682" s="5">
        <v>4.8469810295929006E-2</v>
      </c>
    </row>
    <row r="683" spans="1:8" x14ac:dyDescent="0.2">
      <c r="B683" s="2" t="s">
        <v>103</v>
      </c>
      <c r="C683" s="4">
        <v>130000000</v>
      </c>
      <c r="D683" s="4">
        <v>122065553.64</v>
      </c>
      <c r="E683" s="5">
        <v>0.93896579723076923</v>
      </c>
      <c r="F683" s="5">
        <v>0.10048</v>
      </c>
      <c r="G683" s="5">
        <v>0.1538692012604384</v>
      </c>
      <c r="H683" s="5">
        <v>5.3389201260438404E-2</v>
      </c>
    </row>
    <row r="684" spans="1:8" x14ac:dyDescent="0.2">
      <c r="B684" s="2" t="s">
        <v>106</v>
      </c>
      <c r="C684" s="4">
        <v>225000000</v>
      </c>
      <c r="D684" s="4">
        <v>232125264.08700001</v>
      </c>
      <c r="E684" s="5">
        <v>1.0316678403866668</v>
      </c>
      <c r="F684" s="5">
        <v>6.8199999999999997E-2</v>
      </c>
      <c r="G684" s="5">
        <v>7.2655092772146532E-2</v>
      </c>
      <c r="H684" s="5">
        <v>4.455092772146535E-3</v>
      </c>
    </row>
    <row r="685" spans="1:8" x14ac:dyDescent="0.2">
      <c r="B685" s="2" t="s">
        <v>108</v>
      </c>
      <c r="C685" s="4">
        <v>85000000</v>
      </c>
      <c r="D685" s="4">
        <v>87350306.354000002</v>
      </c>
      <c r="E685" s="5">
        <v>1.0276506629882354</v>
      </c>
      <c r="F685" s="5">
        <v>8.8690000000000005E-2</v>
      </c>
      <c r="G685" s="5">
        <v>8.3047189148957243E-2</v>
      </c>
      <c r="H685" s="5">
        <v>-5.6428108510427621E-3</v>
      </c>
    </row>
    <row r="686" spans="1:8" x14ac:dyDescent="0.2">
      <c r="B686" s="2" t="s">
        <v>110</v>
      </c>
      <c r="C686" s="4">
        <v>60000000</v>
      </c>
      <c r="D686" s="4">
        <v>51346568.093000002</v>
      </c>
      <c r="E686" s="5">
        <v>0.85577613488333337</v>
      </c>
      <c r="F686" s="5">
        <v>0.13192000000000001</v>
      </c>
      <c r="G686" s="5">
        <v>-0.29005750121458268</v>
      </c>
      <c r="H686" s="5">
        <v>-0.42197750121458266</v>
      </c>
    </row>
    <row r="687" spans="1:8" x14ac:dyDescent="0.2">
      <c r="A687" s="2" t="s">
        <v>180</v>
      </c>
      <c r="C687" s="4">
        <v>590000000</v>
      </c>
      <c r="D687" s="4">
        <v>566438777.61900008</v>
      </c>
      <c r="E687" s="5">
        <v>0.96006572477796626</v>
      </c>
      <c r="F687" s="5">
        <v>0.10947618644067797</v>
      </c>
      <c r="G687" s="5">
        <v>7.7143224343993566E-2</v>
      </c>
      <c r="H687" s="5">
        <v>-3.2332962096684403E-2</v>
      </c>
    </row>
    <row r="688" spans="1:8" x14ac:dyDescent="0.2">
      <c r="A688" s="2" t="s">
        <v>81</v>
      </c>
      <c r="B688" s="2" t="s">
        <v>12</v>
      </c>
      <c r="C688" s="4">
        <v>100000000</v>
      </c>
      <c r="D688" s="4">
        <v>50738485.452</v>
      </c>
      <c r="E688" s="5">
        <v>0.50738485452000004</v>
      </c>
      <c r="F688" s="5">
        <v>0.24374999999999999</v>
      </c>
      <c r="G688" s="5">
        <v>0.23793345848726224</v>
      </c>
      <c r="H688" s="5">
        <v>-5.8165415127377496E-3</v>
      </c>
    </row>
    <row r="689" spans="1:8" x14ac:dyDescent="0.2">
      <c r="B689" s="2" t="s">
        <v>95</v>
      </c>
      <c r="C689" s="4">
        <v>70000000</v>
      </c>
      <c r="D689" s="4">
        <v>32414504.546999998</v>
      </c>
      <c r="E689" s="5">
        <v>0.46306435067142854</v>
      </c>
      <c r="F689" s="5">
        <v>0.29246</v>
      </c>
      <c r="G689" s="5">
        <v>0.24722940297854062</v>
      </c>
      <c r="H689" s="5">
        <v>-4.5230597021459373E-2</v>
      </c>
    </row>
    <row r="690" spans="1:8" x14ac:dyDescent="0.2">
      <c r="B690" s="2" t="s">
        <v>97</v>
      </c>
      <c r="C690" s="4">
        <v>130000000</v>
      </c>
      <c r="D690" s="4">
        <v>82066071.353</v>
      </c>
      <c r="E690" s="5">
        <v>0.6312774719461538</v>
      </c>
      <c r="F690" s="5">
        <v>0.23229</v>
      </c>
      <c r="G690" s="5">
        <v>0.24625425940121157</v>
      </c>
      <c r="H690" s="5">
        <v>1.3964259401211571E-2</v>
      </c>
    </row>
    <row r="691" spans="1:8" x14ac:dyDescent="0.2">
      <c r="B691" s="2" t="s">
        <v>99</v>
      </c>
      <c r="C691" s="4">
        <v>110000000</v>
      </c>
      <c r="D691" s="4">
        <v>71641977.283000007</v>
      </c>
      <c r="E691" s="5">
        <v>0.65129070257272736</v>
      </c>
      <c r="F691" s="5">
        <v>0.26096999999999998</v>
      </c>
      <c r="G691" s="5">
        <v>0.25496852649451462</v>
      </c>
      <c r="H691" s="5">
        <v>-6.0014735054853552E-3</v>
      </c>
    </row>
    <row r="692" spans="1:8" x14ac:dyDescent="0.2">
      <c r="B692" s="2" t="s">
        <v>101</v>
      </c>
      <c r="C692" s="4">
        <v>100000000</v>
      </c>
      <c r="D692" s="4">
        <v>71365045.444000006</v>
      </c>
      <c r="E692" s="5">
        <v>0.71365045444000008</v>
      </c>
      <c r="F692" s="5">
        <v>0.16142999999999999</v>
      </c>
      <c r="G692" s="5">
        <v>0.22373756206081732</v>
      </c>
      <c r="H692" s="5">
        <v>6.2307562060817334E-2</v>
      </c>
    </row>
    <row r="693" spans="1:8" x14ac:dyDescent="0.2">
      <c r="B693" s="2" t="s">
        <v>103</v>
      </c>
      <c r="C693" s="4">
        <v>710000000</v>
      </c>
      <c r="D693" s="4">
        <v>694607279.99199998</v>
      </c>
      <c r="E693" s="5">
        <v>0.97832011266478869</v>
      </c>
      <c r="F693" s="5">
        <v>0.12576999999999999</v>
      </c>
      <c r="G693" s="5">
        <v>0.27655508867429729</v>
      </c>
      <c r="H693" s="5">
        <v>0.1507850886742973</v>
      </c>
    </row>
    <row r="694" spans="1:8" x14ac:dyDescent="0.2">
      <c r="B694" s="2" t="s">
        <v>106</v>
      </c>
      <c r="C694" s="4">
        <v>720000000</v>
      </c>
      <c r="D694" s="4">
        <v>828357543.37199998</v>
      </c>
      <c r="E694" s="5">
        <v>1.1504965880166667</v>
      </c>
      <c r="F694" s="5">
        <v>0.10219</v>
      </c>
      <c r="G694" s="5">
        <v>0.10668416798893506</v>
      </c>
      <c r="H694" s="5">
        <v>4.4941679889350522E-3</v>
      </c>
    </row>
    <row r="695" spans="1:8" x14ac:dyDescent="0.2">
      <c r="B695" s="2" t="s">
        <v>108</v>
      </c>
      <c r="C695" s="4">
        <v>370000000</v>
      </c>
      <c r="D695" s="4">
        <v>280128149.09100002</v>
      </c>
      <c r="E695" s="5">
        <v>0.75710310565135142</v>
      </c>
      <c r="F695" s="5">
        <v>9.5109999999999986E-2</v>
      </c>
      <c r="G695" s="5">
        <v>0.12632121361536133</v>
      </c>
      <c r="H695" s="5">
        <v>3.1211213615361347E-2</v>
      </c>
    </row>
    <row r="696" spans="1:8" x14ac:dyDescent="0.2">
      <c r="B696" s="2" t="s">
        <v>110</v>
      </c>
      <c r="C696" s="4">
        <v>500000000</v>
      </c>
      <c r="D696" s="4">
        <v>429340837.82300001</v>
      </c>
      <c r="E696" s="5">
        <v>0.85868167564600006</v>
      </c>
      <c r="F696" s="5">
        <v>0.12705</v>
      </c>
      <c r="G696" s="5">
        <v>-0.17522660490082498</v>
      </c>
      <c r="H696" s="5">
        <v>-0.30227660490082497</v>
      </c>
    </row>
    <row r="697" spans="1:8" x14ac:dyDescent="0.2">
      <c r="A697" s="2" t="s">
        <v>181</v>
      </c>
      <c r="C697" s="4">
        <v>2810000000</v>
      </c>
      <c r="D697" s="4">
        <v>2540659894.3569999</v>
      </c>
      <c r="E697" s="5">
        <v>0.90414942859679714</v>
      </c>
      <c r="F697" s="5">
        <v>0.13575935943060499</v>
      </c>
      <c r="G697" s="5">
        <v>0.12404368508629529</v>
      </c>
      <c r="H697" s="5">
        <v>-1.1715674344309701E-2</v>
      </c>
    </row>
    <row r="698" spans="1:8" x14ac:dyDescent="0.2">
      <c r="A698" s="2" t="s">
        <v>82</v>
      </c>
      <c r="B698" s="2" t="s">
        <v>12</v>
      </c>
      <c r="C698" s="4">
        <v>30000000</v>
      </c>
      <c r="D698" s="4">
        <v>18405836.364999998</v>
      </c>
      <c r="E698" s="5">
        <v>0.61352787883333326</v>
      </c>
      <c r="F698" s="5">
        <v>0.25599</v>
      </c>
      <c r="G698" s="5">
        <v>0.16784736665782046</v>
      </c>
      <c r="H698" s="5">
        <v>-8.8142633342179533E-2</v>
      </c>
    </row>
    <row r="699" spans="1:8" x14ac:dyDescent="0.2">
      <c r="B699" s="2" t="s">
        <v>95</v>
      </c>
      <c r="C699" s="4">
        <v>10000000</v>
      </c>
      <c r="D699" s="4">
        <v>4862072.7359999996</v>
      </c>
      <c r="E699" s="5">
        <v>0.48620727359999993</v>
      </c>
      <c r="F699" s="5">
        <v>0.18373999999999999</v>
      </c>
      <c r="G699" s="5">
        <v>0.28376133408794818</v>
      </c>
      <c r="H699" s="5">
        <v>0.10002133408794819</v>
      </c>
    </row>
    <row r="700" spans="1:8" x14ac:dyDescent="0.2">
      <c r="B700" s="2" t="s">
        <v>97</v>
      </c>
      <c r="C700" s="4">
        <v>40000000</v>
      </c>
      <c r="D700" s="4">
        <v>25684224.993000001</v>
      </c>
      <c r="E700" s="5">
        <v>0.642105624825</v>
      </c>
      <c r="F700" s="5">
        <v>0.25435000000000002</v>
      </c>
      <c r="G700" s="5">
        <v>0.22870966223824032</v>
      </c>
      <c r="H700" s="5">
        <v>-2.5640337761759696E-2</v>
      </c>
    </row>
    <row r="701" spans="1:8" x14ac:dyDescent="0.2">
      <c r="B701" s="2" t="s">
        <v>99</v>
      </c>
      <c r="C701" s="4">
        <v>40000000</v>
      </c>
      <c r="D701" s="4">
        <v>17346090.905999999</v>
      </c>
      <c r="E701" s="5">
        <v>0.43365227265</v>
      </c>
      <c r="F701" s="5">
        <v>0.25689000000000001</v>
      </c>
      <c r="G701" s="5">
        <v>0.230226511416393</v>
      </c>
      <c r="H701" s="5">
        <v>-2.6663488583607009E-2</v>
      </c>
    </row>
    <row r="702" spans="1:8" x14ac:dyDescent="0.2">
      <c r="B702" s="2" t="s">
        <v>101</v>
      </c>
      <c r="C702" s="4">
        <v>30000000</v>
      </c>
      <c r="D702" s="4">
        <v>20849181.822000001</v>
      </c>
      <c r="E702" s="5">
        <v>0.69497272740000005</v>
      </c>
      <c r="F702" s="5">
        <v>0.17549000000000001</v>
      </c>
      <c r="G702" s="5">
        <v>0.23727624490184657</v>
      </c>
      <c r="H702" s="5">
        <v>6.178624490184656E-2</v>
      </c>
    </row>
    <row r="703" spans="1:8" x14ac:dyDescent="0.2">
      <c r="B703" s="2" t="s">
        <v>103</v>
      </c>
      <c r="C703" s="4">
        <v>110000000</v>
      </c>
      <c r="D703" s="4">
        <v>95145062.717999995</v>
      </c>
      <c r="E703" s="5">
        <v>0.86495511561818172</v>
      </c>
      <c r="F703" s="5">
        <v>0.10921</v>
      </c>
      <c r="G703" s="5">
        <v>0.14308687113224675</v>
      </c>
      <c r="H703" s="5">
        <v>3.3876871132246744E-2</v>
      </c>
    </row>
    <row r="704" spans="1:8" x14ac:dyDescent="0.2">
      <c r="B704" s="2" t="s">
        <v>106</v>
      </c>
      <c r="C704" s="4">
        <v>170000000</v>
      </c>
      <c r="D704" s="4">
        <v>235355836.00799999</v>
      </c>
      <c r="E704" s="5">
        <v>1.3844460941647059</v>
      </c>
      <c r="F704" s="5">
        <v>6.898E-2</v>
      </c>
      <c r="G704" s="5">
        <v>5.7817204275901042E-2</v>
      </c>
      <c r="H704" s="5">
        <v>-1.1162795724098958E-2</v>
      </c>
    </row>
    <row r="705" spans="1:8" x14ac:dyDescent="0.2">
      <c r="B705" s="2" t="s">
        <v>108</v>
      </c>
      <c r="C705" s="4">
        <v>50000000</v>
      </c>
      <c r="D705" s="4">
        <v>37718990.905000001</v>
      </c>
      <c r="E705" s="5">
        <v>0.75437981809999999</v>
      </c>
      <c r="F705" s="5">
        <v>7.9589999999999994E-2</v>
      </c>
      <c r="G705" s="5">
        <v>0.10186220953463229</v>
      </c>
      <c r="H705" s="5">
        <v>2.2272209534632298E-2</v>
      </c>
    </row>
    <row r="706" spans="1:8" x14ac:dyDescent="0.2">
      <c r="B706" s="2" t="s">
        <v>110</v>
      </c>
      <c r="C706" s="4">
        <v>70000000</v>
      </c>
      <c r="D706" s="4">
        <v>37420312.088</v>
      </c>
      <c r="E706" s="5">
        <v>0.53457588697142855</v>
      </c>
      <c r="F706" s="5">
        <v>0.13342999999999999</v>
      </c>
      <c r="G706" s="5">
        <v>0.23398137480547032</v>
      </c>
      <c r="H706" s="5">
        <v>0.10055137480547033</v>
      </c>
    </row>
    <row r="707" spans="1:8" x14ac:dyDescent="0.2">
      <c r="A707" s="2" t="s">
        <v>182</v>
      </c>
      <c r="C707" s="4">
        <v>550000000</v>
      </c>
      <c r="D707" s="4">
        <v>492787608.54099995</v>
      </c>
      <c r="E707" s="5">
        <v>0.89597747007454531</v>
      </c>
      <c r="F707" s="5">
        <v>0.13143763636363637</v>
      </c>
      <c r="G707" s="5">
        <v>0.11993653244647813</v>
      </c>
      <c r="H707" s="5">
        <v>-1.1501103917158237E-2</v>
      </c>
    </row>
    <row r="708" spans="1:8" x14ac:dyDescent="0.2">
      <c r="A708" s="2" t="s">
        <v>83</v>
      </c>
      <c r="B708" s="2" t="s">
        <v>12</v>
      </c>
      <c r="C708" s="4">
        <v>70000000</v>
      </c>
      <c r="D708" s="4">
        <v>46382889.998000003</v>
      </c>
      <c r="E708" s="5">
        <v>0.66261271425714285</v>
      </c>
      <c r="F708" s="5">
        <v>0.24582999999999999</v>
      </c>
      <c r="G708" s="5">
        <v>0.2165387494921743</v>
      </c>
      <c r="H708" s="5">
        <v>-2.9291250507825689E-2</v>
      </c>
    </row>
    <row r="709" spans="1:8" x14ac:dyDescent="0.2">
      <c r="B709" s="2" t="s">
        <v>95</v>
      </c>
      <c r="C709" s="4">
        <v>40000000</v>
      </c>
      <c r="D709" s="4">
        <v>25066968.175999999</v>
      </c>
      <c r="E709" s="5">
        <v>0.62667420439999999</v>
      </c>
      <c r="F709" s="5">
        <v>0.28719</v>
      </c>
      <c r="G709" s="5">
        <v>0.2055083462758851</v>
      </c>
      <c r="H709" s="5">
        <v>-8.16816537241149E-2</v>
      </c>
    </row>
    <row r="710" spans="1:8" x14ac:dyDescent="0.2">
      <c r="B710" s="2" t="s">
        <v>97</v>
      </c>
      <c r="C710" s="4">
        <v>80000000</v>
      </c>
      <c r="D710" s="4">
        <v>66674347.728</v>
      </c>
      <c r="E710" s="5">
        <v>0.83342934660000001</v>
      </c>
      <c r="F710" s="5">
        <v>0.24640000000000001</v>
      </c>
      <c r="G710" s="5">
        <v>0.2487880251287998</v>
      </c>
      <c r="H710" s="5">
        <v>2.3880251287997922E-3</v>
      </c>
    </row>
    <row r="711" spans="1:8" x14ac:dyDescent="0.2">
      <c r="B711" s="2" t="s">
        <v>99</v>
      </c>
      <c r="C711" s="4">
        <v>80000000</v>
      </c>
      <c r="D711" s="4">
        <v>75631227.262999997</v>
      </c>
      <c r="E711" s="5">
        <v>0.94539034078749995</v>
      </c>
      <c r="F711" s="5">
        <v>0.26123000000000002</v>
      </c>
      <c r="G711" s="5">
        <v>0.25769464172816225</v>
      </c>
      <c r="H711" s="5">
        <v>-3.535358271837763E-3</v>
      </c>
    </row>
    <row r="712" spans="1:8" x14ac:dyDescent="0.2">
      <c r="B712" s="2" t="s">
        <v>101</v>
      </c>
      <c r="C712" s="4">
        <v>80000000</v>
      </c>
      <c r="D712" s="4">
        <v>57336863.636</v>
      </c>
      <c r="E712" s="5">
        <v>0.71671079545000005</v>
      </c>
      <c r="F712" s="5">
        <v>0.16281000000000001</v>
      </c>
      <c r="G712" s="5">
        <v>0.22180632859058186</v>
      </c>
      <c r="H712" s="5">
        <v>5.8996328590581848E-2</v>
      </c>
    </row>
    <row r="713" spans="1:8" x14ac:dyDescent="0.2">
      <c r="B713" s="2" t="s">
        <v>103</v>
      </c>
      <c r="C713" s="4">
        <v>660000000</v>
      </c>
      <c r="D713" s="4">
        <v>650861740.90600002</v>
      </c>
      <c r="E713" s="5">
        <v>0.98615415288787878</v>
      </c>
      <c r="F713" s="5">
        <v>0.10833</v>
      </c>
      <c r="G713" s="5">
        <v>0.13362758286411705</v>
      </c>
      <c r="H713" s="5">
        <v>2.5297582864117055E-2</v>
      </c>
    </row>
    <row r="714" spans="1:8" x14ac:dyDescent="0.2">
      <c r="B714" s="2" t="s">
        <v>106</v>
      </c>
      <c r="C714" s="4">
        <v>880000000</v>
      </c>
      <c r="D714" s="4">
        <v>930147838.82799995</v>
      </c>
      <c r="E714" s="5">
        <v>1.0569861804863636</v>
      </c>
      <c r="F714" s="5">
        <v>6.6239999999999993E-2</v>
      </c>
      <c r="G714" s="5">
        <v>4.3404546022350741E-2</v>
      </c>
      <c r="H714" s="5">
        <v>-2.2835453977649252E-2</v>
      </c>
    </row>
    <row r="715" spans="1:8" x14ac:dyDescent="0.2">
      <c r="B715" s="2" t="s">
        <v>108</v>
      </c>
      <c r="C715" s="4">
        <v>350000000</v>
      </c>
      <c r="D715" s="4">
        <v>369622814.54000002</v>
      </c>
      <c r="E715" s="5">
        <v>1.0560651844</v>
      </c>
      <c r="F715" s="5">
        <v>6.7930000000000004E-2</v>
      </c>
      <c r="G715" s="5">
        <v>0.12731613471577888</v>
      </c>
      <c r="H715" s="5">
        <v>5.9386134715778874E-2</v>
      </c>
    </row>
    <row r="716" spans="1:8" x14ac:dyDescent="0.2">
      <c r="B716" s="2" t="s">
        <v>110</v>
      </c>
      <c r="C716" s="4">
        <v>740000000</v>
      </c>
      <c r="D716" s="4">
        <v>597812950.00199997</v>
      </c>
      <c r="E716" s="5">
        <v>0.80785533784054053</v>
      </c>
      <c r="F716" s="5">
        <v>0.12812999999999999</v>
      </c>
      <c r="G716" s="5">
        <v>0.34779589708002212</v>
      </c>
      <c r="H716" s="5">
        <v>0.21966589708002213</v>
      </c>
    </row>
    <row r="717" spans="1:8" x14ac:dyDescent="0.2">
      <c r="A717" s="2" t="s">
        <v>183</v>
      </c>
      <c r="C717" s="4">
        <v>2980000000</v>
      </c>
      <c r="D717" s="4">
        <v>2819537641.0769997</v>
      </c>
      <c r="E717" s="5">
        <v>0.94615357083120799</v>
      </c>
      <c r="F717" s="5">
        <v>0.11097704697986577</v>
      </c>
      <c r="G717" s="5">
        <v>0.1582926020829851</v>
      </c>
      <c r="H717" s="5">
        <v>4.7315555103119328E-2</v>
      </c>
    </row>
    <row r="718" spans="1:8" x14ac:dyDescent="0.2">
      <c r="A718" s="2" t="s">
        <v>84</v>
      </c>
      <c r="B718" s="2" t="s">
        <v>12</v>
      </c>
      <c r="C718" s="4">
        <v>20000000</v>
      </c>
      <c r="D718" s="4">
        <v>9761963.6349999998</v>
      </c>
      <c r="E718" s="5">
        <v>0.48809818174999997</v>
      </c>
      <c r="F718" s="5">
        <v>0.27528000000000002</v>
      </c>
      <c r="G718" s="5">
        <v>0.20233998802434588</v>
      </c>
      <c r="H718" s="5">
        <v>-7.294001197565414E-2</v>
      </c>
    </row>
    <row r="719" spans="1:8" x14ac:dyDescent="0.2">
      <c r="B719" s="2" t="s">
        <v>95</v>
      </c>
      <c r="C719" s="4">
        <v>0</v>
      </c>
      <c r="D719" s="4">
        <v>2436000</v>
      </c>
      <c r="E719" s="5">
        <v>0</v>
      </c>
      <c r="F719" s="5">
        <v>0</v>
      </c>
      <c r="G719" s="5">
        <v>0.22642185550082103</v>
      </c>
      <c r="H719" s="5">
        <v>0.22642185550082103</v>
      </c>
    </row>
    <row r="720" spans="1:8" x14ac:dyDescent="0.2">
      <c r="B720" s="2" t="s">
        <v>97</v>
      </c>
      <c r="C720" s="4">
        <v>30000000</v>
      </c>
      <c r="D720" s="4">
        <v>19442599.995999999</v>
      </c>
      <c r="E720" s="5">
        <v>0.64808666653333336</v>
      </c>
      <c r="F720" s="5">
        <v>0.26234000000000002</v>
      </c>
      <c r="G720" s="5">
        <v>0.25169597826457285</v>
      </c>
      <c r="H720" s="5">
        <v>-1.0644021735427167E-2</v>
      </c>
    </row>
    <row r="721" spans="1:8" x14ac:dyDescent="0.2">
      <c r="B721" s="2" t="s">
        <v>99</v>
      </c>
      <c r="C721" s="4">
        <v>30000000</v>
      </c>
      <c r="D721" s="4">
        <v>16713090.905999999</v>
      </c>
      <c r="E721" s="5">
        <v>0.55710303019999996</v>
      </c>
      <c r="F721" s="5">
        <v>0.27625</v>
      </c>
      <c r="G721" s="5">
        <v>0.22497977287074539</v>
      </c>
      <c r="H721" s="5">
        <v>-5.1270227129254609E-2</v>
      </c>
    </row>
    <row r="722" spans="1:8" x14ac:dyDescent="0.2">
      <c r="B722" s="2" t="s">
        <v>101</v>
      </c>
      <c r="C722" s="4">
        <v>30000000</v>
      </c>
      <c r="D722" s="4">
        <v>12756272.726</v>
      </c>
      <c r="E722" s="5">
        <v>0.42520909086666664</v>
      </c>
      <c r="F722" s="5">
        <v>0.18232000000000001</v>
      </c>
      <c r="G722" s="5">
        <v>0.24972254313026829</v>
      </c>
      <c r="H722" s="5">
        <v>6.7402543130268278E-2</v>
      </c>
    </row>
    <row r="723" spans="1:8" x14ac:dyDescent="0.2">
      <c r="B723" s="2" t="s">
        <v>103</v>
      </c>
      <c r="C723" s="4">
        <v>200000000</v>
      </c>
      <c r="D723" s="4">
        <v>152478783.62099999</v>
      </c>
      <c r="E723" s="5">
        <v>0.76239391810500001</v>
      </c>
      <c r="F723" s="5">
        <v>0.11047999999999999</v>
      </c>
      <c r="G723" s="5">
        <v>0.1269409785502397</v>
      </c>
      <c r="H723" s="5">
        <v>1.6460978550239702E-2</v>
      </c>
    </row>
    <row r="724" spans="1:8" x14ac:dyDescent="0.2">
      <c r="B724" s="2" t="s">
        <v>106</v>
      </c>
      <c r="C724" s="4">
        <v>340000000</v>
      </c>
      <c r="D724" s="4">
        <v>328523991.89499998</v>
      </c>
      <c r="E724" s="5">
        <v>0.96624703498529407</v>
      </c>
      <c r="F724" s="5">
        <v>7.4179999999999996E-2</v>
      </c>
      <c r="G724" s="5">
        <v>7.119860610507818E-2</v>
      </c>
      <c r="H724" s="5">
        <v>-2.9813938949218161E-3</v>
      </c>
    </row>
    <row r="725" spans="1:8" x14ac:dyDescent="0.2">
      <c r="B725" s="2" t="s">
        <v>108</v>
      </c>
      <c r="C725" s="4">
        <v>120000000</v>
      </c>
      <c r="D725" s="4">
        <v>83733731.817000002</v>
      </c>
      <c r="E725" s="5">
        <v>0.69778109847500003</v>
      </c>
      <c r="F725" s="5">
        <v>7.4440000000000006E-2</v>
      </c>
      <c r="G725" s="5">
        <v>0.13824018690935636</v>
      </c>
      <c r="H725" s="5">
        <v>6.3800186909356349E-2</v>
      </c>
    </row>
    <row r="726" spans="1:8" x14ac:dyDescent="0.2">
      <c r="B726" s="2" t="s">
        <v>110</v>
      </c>
      <c r="C726" s="4">
        <v>180000000</v>
      </c>
      <c r="D726" s="4">
        <v>122411043.912</v>
      </c>
      <c r="E726" s="5">
        <v>0.68006135506666665</v>
      </c>
      <c r="F726" s="5">
        <v>0.14348</v>
      </c>
      <c r="G726" s="5">
        <v>-0.27294981318858441</v>
      </c>
      <c r="H726" s="5">
        <v>-0.41642981318858441</v>
      </c>
    </row>
    <row r="727" spans="1:8" x14ac:dyDescent="0.2">
      <c r="A727" s="2" t="s">
        <v>184</v>
      </c>
      <c r="C727" s="4">
        <v>950000000</v>
      </c>
      <c r="D727" s="4">
        <v>748257478.50800014</v>
      </c>
      <c r="E727" s="5">
        <v>0.78763945106105282</v>
      </c>
      <c r="F727" s="5">
        <v>0.11495715789473684</v>
      </c>
      <c r="G727" s="5">
        <v>4.7143680098377855E-2</v>
      </c>
      <c r="H727" s="5">
        <v>-6.781347779635899E-2</v>
      </c>
    </row>
    <row r="728" spans="1:8" x14ac:dyDescent="0.2">
      <c r="A728" s="2" t="s">
        <v>85</v>
      </c>
      <c r="B728" s="2" t="s">
        <v>12</v>
      </c>
      <c r="C728" s="4">
        <v>90000000</v>
      </c>
      <c r="D728" s="4">
        <v>46446757.274999999</v>
      </c>
      <c r="E728" s="5">
        <v>0.51607508083333331</v>
      </c>
      <c r="F728" s="5">
        <v>0.22994999999999999</v>
      </c>
      <c r="G728" s="5">
        <v>0.18816701052463303</v>
      </c>
      <c r="H728" s="5">
        <v>-4.1782989475366961E-2</v>
      </c>
    </row>
    <row r="729" spans="1:8" x14ac:dyDescent="0.2">
      <c r="B729" s="2" t="s">
        <v>95</v>
      </c>
      <c r="C729" s="4">
        <v>10000000</v>
      </c>
      <c r="D729" s="4">
        <v>5231654.5439999998</v>
      </c>
      <c r="E729" s="5">
        <v>0.52316545439999995</v>
      </c>
      <c r="F729" s="5">
        <v>0.18373999999999999</v>
      </c>
      <c r="G729" s="5">
        <v>0.27087329487862299</v>
      </c>
      <c r="H729" s="5">
        <v>8.7133294878623008E-2</v>
      </c>
    </row>
    <row r="730" spans="1:8" x14ac:dyDescent="0.2">
      <c r="B730" s="2" t="s">
        <v>97</v>
      </c>
      <c r="C730" s="4">
        <v>80000000</v>
      </c>
      <c r="D730" s="4">
        <v>52168970.450000003</v>
      </c>
      <c r="E730" s="5">
        <v>0.65211213062500006</v>
      </c>
      <c r="F730" s="5">
        <v>0.21914</v>
      </c>
      <c r="G730" s="5">
        <v>0.20813597999613195</v>
      </c>
      <c r="H730" s="5">
        <v>-1.1004020003868048E-2</v>
      </c>
    </row>
    <row r="731" spans="1:8" x14ac:dyDescent="0.2">
      <c r="B731" s="2" t="s">
        <v>99</v>
      </c>
      <c r="C731" s="4">
        <v>50000000</v>
      </c>
      <c r="D731" s="4">
        <v>28099972.721999999</v>
      </c>
      <c r="E731" s="5">
        <v>0.56199945443999999</v>
      </c>
      <c r="F731" s="5">
        <v>0.23077</v>
      </c>
      <c r="G731" s="5">
        <v>0.23264419388143492</v>
      </c>
      <c r="H731" s="5">
        <v>1.8741938814349213E-3</v>
      </c>
    </row>
    <row r="732" spans="1:8" x14ac:dyDescent="0.2">
      <c r="B732" s="2" t="s">
        <v>101</v>
      </c>
      <c r="C732" s="4">
        <v>80000000</v>
      </c>
      <c r="D732" s="4">
        <v>37387454.553999998</v>
      </c>
      <c r="E732" s="5">
        <v>0.46734318192499996</v>
      </c>
      <c r="F732" s="5">
        <v>0.15229999999999999</v>
      </c>
      <c r="G732" s="5">
        <v>0.24544226461702864</v>
      </c>
      <c r="H732" s="5">
        <v>9.3142264617028653E-2</v>
      </c>
    </row>
    <row r="733" spans="1:8" x14ac:dyDescent="0.2">
      <c r="B733" s="2" t="s">
        <v>103</v>
      </c>
      <c r="C733" s="4">
        <v>190000000</v>
      </c>
      <c r="D733" s="4">
        <v>179434659.993</v>
      </c>
      <c r="E733" s="5">
        <v>0.94439294733157897</v>
      </c>
      <c r="F733" s="5">
        <v>9.0920000000000001E-2</v>
      </c>
      <c r="G733" s="5">
        <v>0.10461832537667097</v>
      </c>
      <c r="H733" s="5">
        <v>1.3698325376670969E-2</v>
      </c>
    </row>
    <row r="734" spans="1:8" x14ac:dyDescent="0.2">
      <c r="B734" s="2" t="s">
        <v>106</v>
      </c>
      <c r="C734" s="4">
        <v>440000000</v>
      </c>
      <c r="D734" s="4">
        <v>386445918.20300001</v>
      </c>
      <c r="E734" s="5">
        <v>0.8782861777340909</v>
      </c>
      <c r="F734" s="5">
        <v>6.1960000000000001E-2</v>
      </c>
      <c r="G734" s="5">
        <v>8.9808897152767422E-2</v>
      </c>
      <c r="H734" s="5">
        <v>2.7848897152767421E-2</v>
      </c>
    </row>
    <row r="735" spans="1:8" x14ac:dyDescent="0.2">
      <c r="B735" s="2" t="s">
        <v>108</v>
      </c>
      <c r="C735" s="4">
        <v>140000000</v>
      </c>
      <c r="D735" s="4">
        <v>87530750.891000003</v>
      </c>
      <c r="E735" s="5">
        <v>0.62521964922142859</v>
      </c>
      <c r="F735" s="5">
        <v>9.7129999999999994E-2</v>
      </c>
      <c r="G735" s="5">
        <v>0.14624845589341604</v>
      </c>
      <c r="H735" s="5">
        <v>4.9118455893416041E-2</v>
      </c>
    </row>
    <row r="736" spans="1:8" x14ac:dyDescent="0.2">
      <c r="B736" s="2" t="s">
        <v>110</v>
      </c>
      <c r="C736" s="4">
        <v>120000000</v>
      </c>
      <c r="D736" s="4">
        <v>101002679.553</v>
      </c>
      <c r="E736" s="5">
        <v>0.84168899627500005</v>
      </c>
      <c r="F736" s="5">
        <v>0.11985999999999999</v>
      </c>
      <c r="G736" s="5">
        <v>0.34299679598917143</v>
      </c>
      <c r="H736" s="5">
        <v>0.22313679598917144</v>
      </c>
    </row>
    <row r="737" spans="1:8" x14ac:dyDescent="0.2">
      <c r="A737" s="2" t="s">
        <v>185</v>
      </c>
      <c r="C737" s="4">
        <v>1200000000</v>
      </c>
      <c r="D737" s="4">
        <v>923748818.18499994</v>
      </c>
      <c r="E737" s="5">
        <v>0.76979068182083332</v>
      </c>
      <c r="F737" s="5">
        <v>0.11358766666666667</v>
      </c>
      <c r="G737" s="5">
        <v>0.14901467267418175</v>
      </c>
      <c r="H737" s="5">
        <v>3.5427006007515083E-2</v>
      </c>
    </row>
    <row r="738" spans="1:8" x14ac:dyDescent="0.2">
      <c r="A738" s="2" t="s">
        <v>86</v>
      </c>
      <c r="B738" s="2" t="s">
        <v>12</v>
      </c>
      <c r="C738" s="4">
        <v>40000000</v>
      </c>
      <c r="D738" s="4">
        <v>18206346.366999999</v>
      </c>
      <c r="E738" s="5">
        <v>0.45515865917499998</v>
      </c>
      <c r="F738" s="5">
        <v>0.26983000000000001</v>
      </c>
      <c r="G738" s="5">
        <v>0.21598277203642746</v>
      </c>
      <c r="H738" s="5">
        <v>-5.3847227963572553E-2</v>
      </c>
    </row>
    <row r="739" spans="1:8" x14ac:dyDescent="0.2">
      <c r="B739" s="2" t="s">
        <v>97</v>
      </c>
      <c r="C739" s="4">
        <v>30000000</v>
      </c>
      <c r="D739" s="4">
        <v>24224045.905999999</v>
      </c>
      <c r="E739" s="5">
        <v>0.8074681968666666</v>
      </c>
      <c r="F739" s="5">
        <v>0.26207000000000003</v>
      </c>
      <c r="G739" s="5">
        <v>0.22893961345352151</v>
      </c>
      <c r="H739" s="5">
        <v>-3.3130386546478513E-2</v>
      </c>
    </row>
    <row r="740" spans="1:8" x14ac:dyDescent="0.2">
      <c r="B740" s="2" t="s">
        <v>99</v>
      </c>
      <c r="C740" s="4">
        <v>30000000</v>
      </c>
      <c r="D740" s="4">
        <v>13622272.716</v>
      </c>
      <c r="E740" s="5">
        <v>0.45407575719999999</v>
      </c>
      <c r="F740" s="5">
        <v>0.27078000000000002</v>
      </c>
      <c r="G740" s="5">
        <v>0.27852638506815225</v>
      </c>
      <c r="H740" s="5">
        <v>7.7463850681522284E-3</v>
      </c>
    </row>
    <row r="741" spans="1:8" x14ac:dyDescent="0.2">
      <c r="B741" s="2" t="s">
        <v>101</v>
      </c>
      <c r="C741" s="4">
        <v>30000000</v>
      </c>
      <c r="D741" s="4">
        <v>16320522.734999999</v>
      </c>
      <c r="E741" s="5">
        <v>0.54401742450000001</v>
      </c>
      <c r="F741" s="5">
        <v>0.18825</v>
      </c>
      <c r="G741" s="5">
        <v>0.28319874185696542</v>
      </c>
      <c r="H741" s="5">
        <v>9.4948741856965418E-2</v>
      </c>
    </row>
    <row r="742" spans="1:8" x14ac:dyDescent="0.2">
      <c r="B742" s="2" t="s">
        <v>103</v>
      </c>
      <c r="C742" s="4">
        <v>180000000</v>
      </c>
      <c r="D742" s="4">
        <v>202142016.375</v>
      </c>
      <c r="E742" s="5">
        <v>1.1230112020833334</v>
      </c>
      <c r="F742" s="5">
        <v>0.10668999999999999</v>
      </c>
      <c r="G742" s="5">
        <v>0.10681878068804339</v>
      </c>
      <c r="H742" s="5">
        <v>1.2878068804339504E-4</v>
      </c>
    </row>
    <row r="743" spans="1:8" x14ac:dyDescent="0.2">
      <c r="B743" s="2" t="s">
        <v>106</v>
      </c>
      <c r="C743" s="4">
        <v>420000000</v>
      </c>
      <c r="D743" s="4">
        <v>420950524.07800001</v>
      </c>
      <c r="E743" s="5">
        <v>1.0022631525666668</v>
      </c>
      <c r="F743" s="5">
        <v>7.2709999999999997E-2</v>
      </c>
      <c r="G743" s="5">
        <v>6.0340040848347952E-2</v>
      </c>
      <c r="H743" s="5">
        <v>-1.2369959151652045E-2</v>
      </c>
    </row>
    <row r="744" spans="1:8" x14ac:dyDescent="0.2">
      <c r="B744" s="2" t="s">
        <v>108</v>
      </c>
      <c r="C744" s="4">
        <v>100000000</v>
      </c>
      <c r="D744" s="4">
        <v>100020230.92</v>
      </c>
      <c r="E744" s="5">
        <v>1.0002023092000001</v>
      </c>
      <c r="F744" s="5">
        <v>9.5390000000000003E-2</v>
      </c>
      <c r="G744" s="5">
        <v>0.12113960124418398</v>
      </c>
      <c r="H744" s="5">
        <v>2.5749601244183976E-2</v>
      </c>
    </row>
    <row r="745" spans="1:8" x14ac:dyDescent="0.2">
      <c r="B745" s="2" t="s">
        <v>110</v>
      </c>
      <c r="C745" s="4">
        <v>100000000</v>
      </c>
      <c r="D745" s="4">
        <v>81005688.268999994</v>
      </c>
      <c r="E745" s="5">
        <v>0.81005688268999998</v>
      </c>
      <c r="F745" s="5">
        <v>0.14063999999999999</v>
      </c>
      <c r="G745" s="5">
        <v>0.21079783869369004</v>
      </c>
      <c r="H745" s="5">
        <v>7.015783869369005E-2</v>
      </c>
    </row>
    <row r="746" spans="1:8" x14ac:dyDescent="0.2">
      <c r="A746" s="2" t="s">
        <v>186</v>
      </c>
      <c r="C746" s="4">
        <v>930000000</v>
      </c>
      <c r="D746" s="4">
        <v>876491647.36599994</v>
      </c>
      <c r="E746" s="5">
        <v>0.94246413695268816</v>
      </c>
      <c r="F746" s="5">
        <v>0.11373290322580645</v>
      </c>
      <c r="G746" s="5">
        <v>0.10733608866521804</v>
      </c>
      <c r="H746" s="5">
        <v>-6.3968145605884097E-3</v>
      </c>
    </row>
    <row r="747" spans="1:8" x14ac:dyDescent="0.2">
      <c r="A747" s="2" t="s">
        <v>87</v>
      </c>
      <c r="B747" s="2" t="s">
        <v>12</v>
      </c>
      <c r="C747" s="4">
        <v>60000000</v>
      </c>
      <c r="D747" s="4">
        <v>41572600.909000002</v>
      </c>
      <c r="E747" s="5">
        <v>0.69287668181666673</v>
      </c>
      <c r="F747" s="5">
        <v>0.26715</v>
      </c>
      <c r="G747" s="5">
        <v>0.22986329746165174</v>
      </c>
      <c r="H747" s="5">
        <v>-3.728670253834826E-2</v>
      </c>
    </row>
    <row r="748" spans="1:8" x14ac:dyDescent="0.2">
      <c r="B748" s="2" t="s">
        <v>95</v>
      </c>
      <c r="C748" s="4">
        <v>20000000</v>
      </c>
      <c r="D748" s="4">
        <v>18564404.544</v>
      </c>
      <c r="E748" s="5">
        <v>0.92822022719999997</v>
      </c>
      <c r="F748" s="5">
        <v>0.32036999999999999</v>
      </c>
      <c r="G748" s="5">
        <v>0.28186534567257054</v>
      </c>
      <c r="H748" s="5">
        <v>-3.8504654327429444E-2</v>
      </c>
    </row>
    <row r="749" spans="1:8" x14ac:dyDescent="0.2">
      <c r="B749" s="2" t="s">
        <v>97</v>
      </c>
      <c r="C749" s="4">
        <v>110000000</v>
      </c>
      <c r="D749" s="4">
        <v>84029874.998999998</v>
      </c>
      <c r="E749" s="5">
        <v>0.76390795453636362</v>
      </c>
      <c r="F749" s="5">
        <v>0.24740999999999999</v>
      </c>
      <c r="G749" s="5">
        <v>0.25308242049929369</v>
      </c>
      <c r="H749" s="5">
        <v>5.6724204992937011E-3</v>
      </c>
    </row>
    <row r="750" spans="1:8" x14ac:dyDescent="0.2">
      <c r="B750" s="2" t="s">
        <v>99</v>
      </c>
      <c r="C750" s="4">
        <v>70000000</v>
      </c>
      <c r="D750" s="4">
        <v>54753999.997000001</v>
      </c>
      <c r="E750" s="5">
        <v>0.78219999995714284</v>
      </c>
      <c r="F750" s="5">
        <v>0.26052999999999998</v>
      </c>
      <c r="G750" s="5">
        <v>0.25638574090968985</v>
      </c>
      <c r="H750" s="5">
        <v>-4.1442590903101317E-3</v>
      </c>
    </row>
    <row r="751" spans="1:8" x14ac:dyDescent="0.2">
      <c r="B751" s="2" t="s">
        <v>101</v>
      </c>
      <c r="C751" s="4">
        <v>100000000</v>
      </c>
      <c r="D751" s="4">
        <v>68331909.099999994</v>
      </c>
      <c r="E751" s="5">
        <v>0.68331909099999999</v>
      </c>
      <c r="F751" s="5">
        <v>0.17194000000000001</v>
      </c>
      <c r="G751" s="5">
        <v>0.21886197542225555</v>
      </c>
      <c r="H751" s="5">
        <v>4.6921975422255541E-2</v>
      </c>
    </row>
    <row r="752" spans="1:8" x14ac:dyDescent="0.2">
      <c r="B752" s="2" t="s">
        <v>103</v>
      </c>
      <c r="C752" s="4">
        <v>530000000</v>
      </c>
      <c r="D752" s="4">
        <v>414237120.00199997</v>
      </c>
      <c r="E752" s="5">
        <v>0.7815794717018868</v>
      </c>
      <c r="F752" s="5">
        <v>0.1085</v>
      </c>
      <c r="G752" s="5">
        <v>0.15397990392964311</v>
      </c>
      <c r="H752" s="5">
        <v>4.5479903929643115E-2</v>
      </c>
    </row>
    <row r="753" spans="1:8" x14ac:dyDescent="0.2">
      <c r="B753" s="2" t="s">
        <v>106</v>
      </c>
      <c r="C753" s="4">
        <v>550000000</v>
      </c>
      <c r="D753" s="4">
        <v>619081355.44799995</v>
      </c>
      <c r="E753" s="5">
        <v>1.1256024644509091</v>
      </c>
      <c r="F753" s="5">
        <v>6.9949999999999998E-2</v>
      </c>
      <c r="G753" s="5">
        <v>6.8871269604211666E-2</v>
      </c>
      <c r="H753" s="5">
        <v>-1.0787303957883326E-3</v>
      </c>
    </row>
    <row r="754" spans="1:8" x14ac:dyDescent="0.2">
      <c r="B754" s="2" t="s">
        <v>108</v>
      </c>
      <c r="C754" s="4">
        <v>180000000</v>
      </c>
      <c r="D754" s="4">
        <v>142898947.259</v>
      </c>
      <c r="E754" s="5">
        <v>0.79388304032777779</v>
      </c>
      <c r="F754" s="5">
        <v>9.3869999999999995E-2</v>
      </c>
      <c r="G754" s="5">
        <v>0.1234036591398987</v>
      </c>
      <c r="H754" s="5">
        <v>2.9533659139898708E-2</v>
      </c>
    </row>
    <row r="755" spans="1:8" x14ac:dyDescent="0.2">
      <c r="B755" s="2" t="s">
        <v>110</v>
      </c>
      <c r="C755" s="4">
        <v>290000000</v>
      </c>
      <c r="D755" s="4">
        <v>166773075.82300001</v>
      </c>
      <c r="E755" s="5">
        <v>0.57507957180344838</v>
      </c>
      <c r="F755" s="5">
        <v>0.13531000000000001</v>
      </c>
      <c r="G755" s="5">
        <v>0.23345801719410672</v>
      </c>
      <c r="H755" s="5">
        <v>9.8148017194106707E-2</v>
      </c>
    </row>
    <row r="756" spans="1:8" x14ac:dyDescent="0.2">
      <c r="A756" s="2" t="s">
        <v>187</v>
      </c>
      <c r="C756" s="4">
        <v>1910000000</v>
      </c>
      <c r="D756" s="4">
        <v>1610243288.0810001</v>
      </c>
      <c r="E756" s="5">
        <v>0.84305931313141369</v>
      </c>
      <c r="F756" s="5">
        <v>0.12418670157068062</v>
      </c>
      <c r="G756" s="5">
        <v>0.14161738180120831</v>
      </c>
      <c r="H756" s="5">
        <v>1.7430680230527684E-2</v>
      </c>
    </row>
    <row r="757" spans="1:8" x14ac:dyDescent="0.2">
      <c r="A757" s="2" t="s">
        <v>88</v>
      </c>
      <c r="B757" s="2" t="s">
        <v>12</v>
      </c>
      <c r="C757" s="4">
        <v>50000000</v>
      </c>
      <c r="D757" s="4">
        <v>24362247</v>
      </c>
      <c r="E757" s="5">
        <v>0.48724494000000002</v>
      </c>
      <c r="F757" s="5">
        <v>0.29089999999999999</v>
      </c>
      <c r="G757" s="5">
        <v>0.31596617955642597</v>
      </c>
      <c r="H757" s="5">
        <v>2.5066179556425983E-2</v>
      </c>
    </row>
    <row r="758" spans="1:8" x14ac:dyDescent="0.2">
      <c r="B758" s="2" t="s">
        <v>95</v>
      </c>
      <c r="C758" s="4">
        <v>10000000</v>
      </c>
      <c r="D758" s="4">
        <v>3925385</v>
      </c>
      <c r="E758" s="5">
        <v>0.39253850000000001</v>
      </c>
      <c r="F758" s="5">
        <v>0.18373999999999999</v>
      </c>
      <c r="G758" s="5">
        <v>0.18227080146278643</v>
      </c>
      <c r="H758" s="5">
        <v>-1.4691985372135563E-3</v>
      </c>
    </row>
    <row r="759" spans="1:8" x14ac:dyDescent="0.2">
      <c r="B759" s="2" t="s">
        <v>97</v>
      </c>
      <c r="C759" s="4">
        <v>40000000</v>
      </c>
      <c r="D759" s="4">
        <v>29145580</v>
      </c>
      <c r="E759" s="5">
        <v>0.7286395</v>
      </c>
      <c r="F759" s="5">
        <v>0.30414999999999998</v>
      </c>
      <c r="G759" s="5">
        <v>0.33423914775413632</v>
      </c>
      <c r="H759" s="5">
        <v>3.0089147754136347E-2</v>
      </c>
    </row>
    <row r="760" spans="1:8" x14ac:dyDescent="0.2">
      <c r="B760" s="2" t="s">
        <v>99</v>
      </c>
      <c r="C760" s="4">
        <v>20000000</v>
      </c>
      <c r="D760" s="4">
        <v>13261500</v>
      </c>
      <c r="E760" s="5">
        <v>0.66307499999999997</v>
      </c>
      <c r="F760" s="5">
        <v>0.37097000000000002</v>
      </c>
      <c r="G760" s="5">
        <v>0.34441672736869883</v>
      </c>
      <c r="H760" s="5">
        <v>-2.6553272631301195E-2</v>
      </c>
    </row>
    <row r="761" spans="1:8" x14ac:dyDescent="0.2">
      <c r="B761" s="2" t="s">
        <v>101</v>
      </c>
      <c r="C761" s="4">
        <v>30000000</v>
      </c>
      <c r="D761" s="4">
        <v>24817500</v>
      </c>
      <c r="E761" s="5">
        <v>0.82725000000000004</v>
      </c>
      <c r="F761" s="5">
        <v>0.23014999999999999</v>
      </c>
      <c r="G761" s="5">
        <v>0.25392983580134987</v>
      </c>
      <c r="H761" s="5">
        <v>2.3779835801349875E-2</v>
      </c>
    </row>
    <row r="762" spans="1:8" x14ac:dyDescent="0.2">
      <c r="B762" s="2" t="s">
        <v>103</v>
      </c>
      <c r="C762" s="4">
        <v>160000000</v>
      </c>
      <c r="D762" s="4">
        <v>172042230</v>
      </c>
      <c r="E762" s="5">
        <v>1.0752639374999999</v>
      </c>
      <c r="F762" s="5">
        <v>0.13089999999999999</v>
      </c>
      <c r="G762" s="5">
        <v>7.8650296034874695E-2</v>
      </c>
      <c r="H762" s="5">
        <v>-5.2249703965125294E-2</v>
      </c>
    </row>
    <row r="763" spans="1:8" x14ac:dyDescent="0.2">
      <c r="B763" s="2" t="s">
        <v>106</v>
      </c>
      <c r="C763" s="4">
        <v>360000000</v>
      </c>
      <c r="D763" s="4">
        <v>277845432</v>
      </c>
      <c r="E763" s="5">
        <v>0.77179286666666669</v>
      </c>
      <c r="F763" s="5">
        <v>6.1789999999999998E-2</v>
      </c>
      <c r="G763" s="5">
        <v>0.15483123515955446</v>
      </c>
      <c r="H763" s="5">
        <v>9.3041235159554467E-2</v>
      </c>
    </row>
    <row r="764" spans="1:8" x14ac:dyDescent="0.2">
      <c r="B764" s="2" t="s">
        <v>108</v>
      </c>
      <c r="C764" s="4">
        <v>150000000</v>
      </c>
      <c r="D764" s="4">
        <v>145808636</v>
      </c>
      <c r="E764" s="5">
        <v>0.97205757333333331</v>
      </c>
      <c r="F764" s="5">
        <v>8.3979999999999999E-2</v>
      </c>
      <c r="G764" s="5">
        <v>3.8981810514982118E-2</v>
      </c>
      <c r="H764" s="5">
        <v>-4.4998189485017881E-2</v>
      </c>
    </row>
    <row r="765" spans="1:8" x14ac:dyDescent="0.2">
      <c r="B765" s="2" t="s">
        <v>110</v>
      </c>
      <c r="C765" s="4">
        <v>210000000</v>
      </c>
      <c r="D765" s="4">
        <v>161398819</v>
      </c>
      <c r="E765" s="5">
        <v>0.76856580476190473</v>
      </c>
      <c r="F765" s="5">
        <v>0.11952</v>
      </c>
      <c r="G765" s="5">
        <v>0.19350685614372432</v>
      </c>
      <c r="H765" s="5">
        <v>7.3986856143724314E-2</v>
      </c>
    </row>
    <row r="766" spans="1:8" x14ac:dyDescent="0.2">
      <c r="A766" s="2" t="s">
        <v>188</v>
      </c>
      <c r="C766" s="4">
        <v>1030000000</v>
      </c>
      <c r="D766" s="4">
        <v>852607329</v>
      </c>
      <c r="E766" s="5">
        <v>0.82777410582524269</v>
      </c>
      <c r="F766" s="5">
        <v>0.12015233009708738</v>
      </c>
      <c r="G766" s="5">
        <v>0.14366530919182377</v>
      </c>
      <c r="H766" s="5">
        <v>2.3512979094736389E-2</v>
      </c>
    </row>
    <row r="767" spans="1:8" x14ac:dyDescent="0.2">
      <c r="A767" s="2" t="s">
        <v>89</v>
      </c>
      <c r="B767" s="2" t="s">
        <v>12</v>
      </c>
      <c r="C767" s="4">
        <v>20900000</v>
      </c>
      <c r="D767" s="4">
        <v>13148076.363</v>
      </c>
      <c r="E767" s="5">
        <v>0.6290945628229665</v>
      </c>
      <c r="F767" s="5">
        <v>0.27282000000000001</v>
      </c>
      <c r="G767" s="5">
        <v>0.18690692958823668</v>
      </c>
      <c r="H767" s="5">
        <v>-8.5913070411763326E-2</v>
      </c>
    </row>
    <row r="768" spans="1:8" x14ac:dyDescent="0.2">
      <c r="B768" s="2" t="s">
        <v>95</v>
      </c>
      <c r="C768" s="4">
        <v>0</v>
      </c>
      <c r="D768" s="4">
        <v>428272.728</v>
      </c>
      <c r="E768" s="5">
        <v>0</v>
      </c>
      <c r="F768" s="5">
        <v>0</v>
      </c>
      <c r="G768" s="5">
        <v>0.20080633759149846</v>
      </c>
      <c r="H768" s="5">
        <v>0.20080633759149846</v>
      </c>
    </row>
    <row r="769" spans="1:8" x14ac:dyDescent="0.2">
      <c r="B769" s="2" t="s">
        <v>97</v>
      </c>
      <c r="C769" s="4">
        <v>31300000</v>
      </c>
      <c r="D769" s="4">
        <v>20729406.82</v>
      </c>
      <c r="E769" s="5">
        <v>0.66228136805111826</v>
      </c>
      <c r="F769" s="5">
        <v>0.25999</v>
      </c>
      <c r="G769" s="5">
        <v>0.24091752037890682</v>
      </c>
      <c r="H769" s="5">
        <v>-1.907247962109318E-2</v>
      </c>
    </row>
    <row r="770" spans="1:8" x14ac:dyDescent="0.2">
      <c r="B770" s="2" t="s">
        <v>99</v>
      </c>
      <c r="C770" s="4">
        <v>31300000</v>
      </c>
      <c r="D770" s="4">
        <v>19706590.905999999</v>
      </c>
      <c r="E770" s="5">
        <v>0.62960354332268365</v>
      </c>
      <c r="F770" s="5">
        <v>0.27378000000000002</v>
      </c>
      <c r="G770" s="5">
        <v>0.2346028436908579</v>
      </c>
      <c r="H770" s="5">
        <v>-3.9177156309142119E-2</v>
      </c>
    </row>
    <row r="771" spans="1:8" x14ac:dyDescent="0.2">
      <c r="B771" s="2" t="s">
        <v>101</v>
      </c>
      <c r="C771" s="4">
        <v>20900000</v>
      </c>
      <c r="D771" s="4">
        <v>14698840.911</v>
      </c>
      <c r="E771" s="5">
        <v>0.70329382349282299</v>
      </c>
      <c r="F771" s="5">
        <v>0.18068999999999999</v>
      </c>
      <c r="G771" s="5">
        <v>0.25192477307709532</v>
      </c>
      <c r="H771" s="5">
        <v>7.1234773077095331E-2</v>
      </c>
    </row>
    <row r="772" spans="1:8" x14ac:dyDescent="0.2">
      <c r="B772" s="2" t="s">
        <v>103</v>
      </c>
      <c r="C772" s="4">
        <v>229900000</v>
      </c>
      <c r="D772" s="4">
        <v>158671898.178</v>
      </c>
      <c r="E772" s="5">
        <v>0.69017789551109177</v>
      </c>
      <c r="F772" s="5">
        <v>0.10786999999999999</v>
      </c>
      <c r="G772" s="5">
        <v>0.13054240338615886</v>
      </c>
      <c r="H772" s="5">
        <v>2.2672403386158863E-2</v>
      </c>
    </row>
    <row r="773" spans="1:8" x14ac:dyDescent="0.2">
      <c r="B773" s="2" t="s">
        <v>106</v>
      </c>
      <c r="C773" s="4">
        <v>407500000</v>
      </c>
      <c r="D773" s="4">
        <v>425489859.54400003</v>
      </c>
      <c r="E773" s="5">
        <v>1.0441468945865031</v>
      </c>
      <c r="F773" s="5">
        <v>7.3510000000000006E-2</v>
      </c>
      <c r="G773" s="5">
        <v>4.59732269647126E-2</v>
      </c>
      <c r="H773" s="5">
        <v>-2.7536773035287405E-2</v>
      </c>
    </row>
    <row r="774" spans="1:8" x14ac:dyDescent="0.2">
      <c r="B774" s="2" t="s">
        <v>108</v>
      </c>
      <c r="C774" s="4">
        <v>83600000</v>
      </c>
      <c r="D774" s="4">
        <v>63040444.541000001</v>
      </c>
      <c r="E774" s="5">
        <v>0.75407230312200957</v>
      </c>
      <c r="F774" s="5">
        <v>9.5079999999999984E-2</v>
      </c>
      <c r="G774" s="5">
        <v>0.1110538699714719</v>
      </c>
      <c r="H774" s="5">
        <v>1.5973869971471918E-2</v>
      </c>
    </row>
    <row r="775" spans="1:8" x14ac:dyDescent="0.2">
      <c r="B775" s="2" t="s">
        <v>110</v>
      </c>
      <c r="C775" s="4">
        <v>104500000</v>
      </c>
      <c r="D775" s="4">
        <v>54262265.906999998</v>
      </c>
      <c r="E775" s="5">
        <v>0.51925613308133967</v>
      </c>
      <c r="F775" s="5">
        <v>0.14219999999999999</v>
      </c>
      <c r="G775" s="5">
        <v>0.28461489874877666</v>
      </c>
      <c r="H775" s="5">
        <v>0.14241489874877666</v>
      </c>
    </row>
    <row r="776" spans="1:8" x14ac:dyDescent="0.2">
      <c r="A776" s="2" t="s">
        <v>189</v>
      </c>
      <c r="C776" s="4">
        <v>929900000</v>
      </c>
      <c r="D776" s="4">
        <v>770175655.898</v>
      </c>
      <c r="E776" s="5">
        <v>0.82823492407570709</v>
      </c>
      <c r="F776" s="5">
        <v>0.11156961608775137</v>
      </c>
      <c r="G776" s="5">
        <v>0.10203264027655443</v>
      </c>
      <c r="H776" s="5">
        <v>-9.536975811196946E-3</v>
      </c>
    </row>
    <row r="777" spans="1:8" x14ac:dyDescent="0.2">
      <c r="A777" s="2" t="s">
        <v>90</v>
      </c>
      <c r="B777" s="2" t="s">
        <v>12</v>
      </c>
      <c r="C777" s="4">
        <v>50000000</v>
      </c>
      <c r="D777" s="4">
        <v>24381939.098000001</v>
      </c>
      <c r="E777" s="5">
        <v>0.48763878196000005</v>
      </c>
      <c r="F777" s="5">
        <v>0.25368000000000002</v>
      </c>
      <c r="G777" s="5">
        <v>0.25363376732030585</v>
      </c>
      <c r="H777" s="5">
        <v>-4.6232679694169221E-5</v>
      </c>
    </row>
    <row r="778" spans="1:8" x14ac:dyDescent="0.2">
      <c r="B778" s="2" t="s">
        <v>95</v>
      </c>
      <c r="C778" s="4">
        <v>10000000</v>
      </c>
      <c r="D778" s="4">
        <v>7565436.3669999996</v>
      </c>
      <c r="E778" s="5">
        <v>0.75654363669999991</v>
      </c>
      <c r="F778" s="5">
        <v>0.18373999999999999</v>
      </c>
      <c r="G778" s="5">
        <v>0.30260975520012595</v>
      </c>
      <c r="H778" s="5">
        <v>0.11886975520012596</v>
      </c>
    </row>
    <row r="779" spans="1:8" x14ac:dyDescent="0.2">
      <c r="B779" s="2" t="s">
        <v>97</v>
      </c>
      <c r="C779" s="4">
        <v>40000000</v>
      </c>
      <c r="D779" s="4">
        <v>30205211.364999998</v>
      </c>
      <c r="E779" s="5">
        <v>0.75513028412499994</v>
      </c>
      <c r="F779" s="5">
        <v>0.27099000000000001</v>
      </c>
      <c r="G779" s="5">
        <v>0.26539599899270561</v>
      </c>
      <c r="H779" s="5">
        <v>-5.5940010072944024E-3</v>
      </c>
    </row>
    <row r="780" spans="1:8" x14ac:dyDescent="0.2">
      <c r="B780" s="2" t="s">
        <v>99</v>
      </c>
      <c r="C780" s="4">
        <v>30000000</v>
      </c>
      <c r="D780" s="4">
        <v>22938999.993999999</v>
      </c>
      <c r="E780" s="5">
        <v>0.76463333313333326</v>
      </c>
      <c r="F780" s="5">
        <v>0.24715000000000001</v>
      </c>
      <c r="G780" s="5">
        <v>0.26340029319414104</v>
      </c>
      <c r="H780" s="5">
        <v>1.6250293194141036E-2</v>
      </c>
    </row>
    <row r="781" spans="1:8" x14ac:dyDescent="0.2">
      <c r="B781" s="2" t="s">
        <v>101</v>
      </c>
      <c r="C781" s="4">
        <v>40000000</v>
      </c>
      <c r="D781" s="4">
        <v>33435754.535999998</v>
      </c>
      <c r="E781" s="5">
        <v>0.83589386339999994</v>
      </c>
      <c r="F781" s="5">
        <v>0.18551999999999999</v>
      </c>
      <c r="G781" s="5">
        <v>0.20618421542057225</v>
      </c>
      <c r="H781" s="5">
        <v>2.0664215420572257E-2</v>
      </c>
    </row>
    <row r="782" spans="1:8" x14ac:dyDescent="0.2">
      <c r="B782" s="2" t="s">
        <v>103</v>
      </c>
      <c r="C782" s="4">
        <v>190000000</v>
      </c>
      <c r="D782" s="4">
        <v>182173785.454</v>
      </c>
      <c r="E782" s="5">
        <v>0.95880939712631574</v>
      </c>
      <c r="F782" s="5">
        <v>9.7369999999999998E-2</v>
      </c>
      <c r="G782" s="5">
        <v>-1.3226504186621402E-2</v>
      </c>
      <c r="H782" s="5">
        <v>-0.1105965041866214</v>
      </c>
    </row>
    <row r="783" spans="1:8" x14ac:dyDescent="0.2">
      <c r="B783" s="2" t="s">
        <v>106</v>
      </c>
      <c r="C783" s="4">
        <v>240000000</v>
      </c>
      <c r="D783" s="4">
        <v>188549325.90799999</v>
      </c>
      <c r="E783" s="5">
        <v>0.78562219128333333</v>
      </c>
      <c r="F783" s="5">
        <v>6.6360000000000002E-2</v>
      </c>
      <c r="G783" s="5">
        <v>4.4716782769692549E-2</v>
      </c>
      <c r="H783" s="5">
        <v>-2.1643217230307453E-2</v>
      </c>
    </row>
    <row r="784" spans="1:8" x14ac:dyDescent="0.2">
      <c r="B784" s="2" t="s">
        <v>108</v>
      </c>
      <c r="C784" s="4">
        <v>110000000</v>
      </c>
      <c r="D784" s="4">
        <v>89146356.363000005</v>
      </c>
      <c r="E784" s="5">
        <v>0.81042142148181828</v>
      </c>
      <c r="F784" s="5">
        <v>5.8749999999999997E-2</v>
      </c>
      <c r="G784" s="5">
        <v>2.3261231951602967E-2</v>
      </c>
      <c r="H784" s="5">
        <v>-3.5488768048397026E-2</v>
      </c>
    </row>
    <row r="785" spans="1:8" x14ac:dyDescent="0.2">
      <c r="B785" s="2" t="s">
        <v>110</v>
      </c>
      <c r="C785" s="4">
        <v>90000000</v>
      </c>
      <c r="D785" s="4">
        <v>83096290.275999993</v>
      </c>
      <c r="E785" s="5">
        <v>0.92329211417777768</v>
      </c>
      <c r="F785" s="5">
        <v>0.12837000000000001</v>
      </c>
      <c r="G785" s="5">
        <v>0.15786599091763287</v>
      </c>
      <c r="H785" s="5">
        <v>2.9495990917632858E-2</v>
      </c>
    </row>
    <row r="786" spans="1:8" x14ac:dyDescent="0.2">
      <c r="A786" s="2" t="s">
        <v>190</v>
      </c>
      <c r="C786" s="4">
        <v>800000000</v>
      </c>
      <c r="D786" s="4">
        <v>661493099.36100006</v>
      </c>
      <c r="E786" s="5">
        <v>0.82686637420125009</v>
      </c>
      <c r="F786" s="5">
        <v>0.1157985</v>
      </c>
      <c r="G786" s="5">
        <v>7.6553169700360399E-2</v>
      </c>
      <c r="H786" s="5">
        <v>-3.92453302996396E-2</v>
      </c>
    </row>
    <row r="787" spans="1:8" x14ac:dyDescent="0.2">
      <c r="A787" s="2" t="s">
        <v>91</v>
      </c>
      <c r="B787" s="2" t="s">
        <v>12</v>
      </c>
      <c r="C787" s="4">
        <v>50000000</v>
      </c>
      <c r="D787" s="4">
        <v>28916842.734999999</v>
      </c>
      <c r="E787" s="5">
        <v>0.57833685469999996</v>
      </c>
      <c r="F787" s="5">
        <v>0.25503999999999999</v>
      </c>
      <c r="G787" s="5">
        <v>0.18533412427191803</v>
      </c>
      <c r="H787" s="5">
        <v>-6.9705875728081956E-2</v>
      </c>
    </row>
    <row r="788" spans="1:8" x14ac:dyDescent="0.2">
      <c r="B788" s="2" t="s">
        <v>95</v>
      </c>
      <c r="C788" s="4">
        <v>10000000</v>
      </c>
      <c r="D788" s="4">
        <v>4937713.6380000003</v>
      </c>
      <c r="E788" s="5">
        <v>0.49377136380000003</v>
      </c>
      <c r="F788" s="5">
        <v>0.18373999999999999</v>
      </c>
      <c r="G788" s="5">
        <v>0.27003023175318458</v>
      </c>
      <c r="H788" s="5">
        <v>8.6290231753184593E-2</v>
      </c>
    </row>
    <row r="789" spans="1:8" x14ac:dyDescent="0.2">
      <c r="B789" s="2" t="s">
        <v>97</v>
      </c>
      <c r="C789" s="4">
        <v>60000000</v>
      </c>
      <c r="D789" s="4">
        <v>53681231.818000004</v>
      </c>
      <c r="E789" s="5">
        <v>0.89468719696666676</v>
      </c>
      <c r="F789" s="5">
        <v>0.24304999999999999</v>
      </c>
      <c r="G789" s="5">
        <v>0.23720920043660834</v>
      </c>
      <c r="H789" s="5">
        <v>-5.8407995633916465E-3</v>
      </c>
    </row>
    <row r="790" spans="1:8" x14ac:dyDescent="0.2">
      <c r="B790" s="2" t="s">
        <v>99</v>
      </c>
      <c r="C790" s="4">
        <v>70000000</v>
      </c>
      <c r="D790" s="4">
        <v>54347881.805</v>
      </c>
      <c r="E790" s="5">
        <v>0.77639831150000005</v>
      </c>
      <c r="F790" s="5">
        <v>0.25594</v>
      </c>
      <c r="G790" s="5">
        <v>0.23202138254889437</v>
      </c>
      <c r="H790" s="5">
        <v>-2.3918617451105628E-2</v>
      </c>
    </row>
    <row r="791" spans="1:8" x14ac:dyDescent="0.2">
      <c r="B791" s="2" t="s">
        <v>101</v>
      </c>
      <c r="C791" s="4">
        <v>70000000</v>
      </c>
      <c r="D791" s="4">
        <v>38984795.464000002</v>
      </c>
      <c r="E791" s="5">
        <v>0.55692564948571432</v>
      </c>
      <c r="F791" s="5">
        <v>0.16890999999999998</v>
      </c>
      <c r="G791" s="5">
        <v>0.2227271499222864</v>
      </c>
      <c r="H791" s="5">
        <v>5.3817149922286422E-2</v>
      </c>
    </row>
    <row r="792" spans="1:8" x14ac:dyDescent="0.2">
      <c r="B792" s="2" t="s">
        <v>103</v>
      </c>
      <c r="C792" s="4">
        <v>340000000</v>
      </c>
      <c r="D792" s="4">
        <v>315180223.64200002</v>
      </c>
      <c r="E792" s="5">
        <v>0.92700065777058827</v>
      </c>
      <c r="F792" s="5">
        <v>0.10084</v>
      </c>
      <c r="G792" s="5">
        <v>0.33070034635291939</v>
      </c>
      <c r="H792" s="5">
        <v>0.22986034635291941</v>
      </c>
    </row>
    <row r="793" spans="1:8" x14ac:dyDescent="0.2">
      <c r="B793" s="2" t="s">
        <v>106</v>
      </c>
      <c r="C793" s="4">
        <v>570000000</v>
      </c>
      <c r="D793" s="4">
        <v>408954887.73400003</v>
      </c>
      <c r="E793" s="5">
        <v>0.71746471532280709</v>
      </c>
      <c r="F793" s="5">
        <v>6.8720000000000003E-2</v>
      </c>
      <c r="G793" s="5">
        <v>0.10559750845205434</v>
      </c>
      <c r="H793" s="5">
        <v>3.6877508452054342E-2</v>
      </c>
    </row>
    <row r="794" spans="1:8" x14ac:dyDescent="0.2">
      <c r="B794" s="2" t="s">
        <v>108</v>
      </c>
      <c r="C794" s="4">
        <v>150000000</v>
      </c>
      <c r="D794" s="4">
        <v>127921447.264</v>
      </c>
      <c r="E794" s="5">
        <v>0.85280964842666662</v>
      </c>
      <c r="F794" s="5">
        <v>9.2749999999999999E-2</v>
      </c>
      <c r="G794" s="5">
        <v>0.15768569176966063</v>
      </c>
      <c r="H794" s="5">
        <v>6.4935691769660631E-2</v>
      </c>
    </row>
    <row r="795" spans="1:8" x14ac:dyDescent="0.2">
      <c r="B795" s="2" t="s">
        <v>110</v>
      </c>
      <c r="C795" s="4">
        <v>140000000</v>
      </c>
      <c r="D795" s="4">
        <v>107973234.543</v>
      </c>
      <c r="E795" s="5">
        <v>0.77123738959285715</v>
      </c>
      <c r="F795" s="5">
        <v>0.13292999999999999</v>
      </c>
      <c r="G795" s="5">
        <v>0.25808423903335392</v>
      </c>
      <c r="H795" s="5">
        <v>0.12515423903335393</v>
      </c>
    </row>
    <row r="796" spans="1:8" x14ac:dyDescent="0.2">
      <c r="A796" s="2" t="s">
        <v>191</v>
      </c>
      <c r="C796" s="4">
        <v>1460000000</v>
      </c>
      <c r="D796" s="4">
        <v>1140898258.6429999</v>
      </c>
      <c r="E796" s="5">
        <v>0.78143716345410952</v>
      </c>
      <c r="F796" s="5">
        <v>0.11293876712328767</v>
      </c>
      <c r="G796" s="5">
        <v>0.20700490279817385</v>
      </c>
      <c r="H796" s="5">
        <v>9.4066135674886184E-2</v>
      </c>
    </row>
    <row r="797" spans="1:8" x14ac:dyDescent="0.2">
      <c r="A797" s="2" t="s">
        <v>92</v>
      </c>
      <c r="B797" s="2" t="s">
        <v>12</v>
      </c>
      <c r="C797" s="4">
        <v>8600000</v>
      </c>
      <c r="D797" s="4">
        <v>6910281.8200000003</v>
      </c>
      <c r="E797" s="5">
        <v>0.80352114186046519</v>
      </c>
      <c r="F797" s="5">
        <v>0.26712999999999998</v>
      </c>
      <c r="G797" s="5">
        <v>0.19832363942575065</v>
      </c>
      <c r="H797" s="5">
        <v>-6.8806360574249326E-2</v>
      </c>
    </row>
    <row r="798" spans="1:8" x14ac:dyDescent="0.2">
      <c r="B798" s="2" t="s">
        <v>95</v>
      </c>
      <c r="C798" s="4">
        <v>0</v>
      </c>
      <c r="D798" s="4">
        <v>844986.36399999994</v>
      </c>
      <c r="E798" s="5">
        <v>0</v>
      </c>
      <c r="F798" s="5">
        <v>0</v>
      </c>
      <c r="G798" s="5">
        <v>0.19862839348730607</v>
      </c>
      <c r="H798" s="5">
        <v>0.19862839348730607</v>
      </c>
    </row>
    <row r="799" spans="1:8" x14ac:dyDescent="0.2">
      <c r="B799" s="2" t="s">
        <v>97</v>
      </c>
      <c r="C799" s="4">
        <v>8600000</v>
      </c>
      <c r="D799" s="4">
        <v>12116913.637</v>
      </c>
      <c r="E799" s="5">
        <v>1.4089434461627908</v>
      </c>
      <c r="F799" s="5">
        <v>0.27423999999999998</v>
      </c>
      <c r="G799" s="5">
        <v>0.19136363322088437</v>
      </c>
      <c r="H799" s="5">
        <v>-8.2876366779115612E-2</v>
      </c>
    </row>
    <row r="800" spans="1:8" x14ac:dyDescent="0.2">
      <c r="B800" s="2" t="s">
        <v>99</v>
      </c>
      <c r="C800" s="4">
        <v>8600000</v>
      </c>
      <c r="D800" s="4">
        <v>6627636.3689999999</v>
      </c>
      <c r="E800" s="5">
        <v>0.77065539174418607</v>
      </c>
      <c r="F800" s="5">
        <v>0.26806999999999997</v>
      </c>
      <c r="G800" s="5">
        <v>9.3599454535795462E-2</v>
      </c>
      <c r="H800" s="5">
        <v>-0.17447054546420451</v>
      </c>
    </row>
    <row r="801" spans="1:8" x14ac:dyDescent="0.2">
      <c r="B801" s="2" t="s">
        <v>101</v>
      </c>
      <c r="C801" s="4">
        <v>17100000</v>
      </c>
      <c r="D801" s="4">
        <v>10098636.370999999</v>
      </c>
      <c r="E801" s="5">
        <v>0.59056353046783627</v>
      </c>
      <c r="F801" s="5">
        <v>0.18057000000000001</v>
      </c>
      <c r="G801" s="5">
        <v>0.21344069652708564</v>
      </c>
      <c r="H801" s="5">
        <v>3.287069652708563E-2</v>
      </c>
    </row>
    <row r="802" spans="1:8" x14ac:dyDescent="0.2">
      <c r="B802" s="2" t="s">
        <v>103</v>
      </c>
      <c r="C802" s="4">
        <v>145700000</v>
      </c>
      <c r="D802" s="4">
        <v>70136180.001000002</v>
      </c>
      <c r="E802" s="5">
        <v>0.48137391901853122</v>
      </c>
      <c r="F802" s="5">
        <v>0.10562000000000001</v>
      </c>
      <c r="G802" s="5">
        <v>0.16316452052046226</v>
      </c>
      <c r="H802" s="5">
        <v>5.7544520520462258E-2</v>
      </c>
    </row>
    <row r="803" spans="1:8" x14ac:dyDescent="0.2">
      <c r="B803" s="2" t="s">
        <v>106</v>
      </c>
      <c r="C803" s="4">
        <v>120000000</v>
      </c>
      <c r="D803" s="4">
        <v>145798925.461</v>
      </c>
      <c r="E803" s="5">
        <v>1.2149910455083333</v>
      </c>
      <c r="F803" s="5">
        <v>7.1980000000000002E-2</v>
      </c>
      <c r="G803" s="5">
        <v>0.12659471304496819</v>
      </c>
      <c r="H803" s="5">
        <v>5.4614713044968191E-2</v>
      </c>
    </row>
    <row r="804" spans="1:8" x14ac:dyDescent="0.2">
      <c r="B804" s="2" t="s">
        <v>108</v>
      </c>
      <c r="C804" s="4">
        <v>51400000</v>
      </c>
      <c r="D804" s="4">
        <v>34040099.993000001</v>
      </c>
      <c r="E804" s="5">
        <v>0.66225875472762652</v>
      </c>
      <c r="F804" s="5">
        <v>9.8210000000000006E-2</v>
      </c>
      <c r="G804" s="5">
        <v>8.0771373866862894E-2</v>
      </c>
      <c r="H804" s="5">
        <v>-1.7438626133137111E-2</v>
      </c>
    </row>
    <row r="805" spans="1:8" x14ac:dyDescent="0.2">
      <c r="B805" s="2" t="s">
        <v>110</v>
      </c>
      <c r="C805" s="4">
        <v>60000000</v>
      </c>
      <c r="D805" s="4">
        <v>27087062.546</v>
      </c>
      <c r="E805" s="5">
        <v>0.45145104243333334</v>
      </c>
      <c r="F805" s="5">
        <v>0.13922999999999999</v>
      </c>
      <c r="G805" s="5">
        <v>0.30959092266866578</v>
      </c>
      <c r="H805" s="5">
        <v>0.17036092266866579</v>
      </c>
    </row>
    <row r="806" spans="1:8" x14ac:dyDescent="0.2">
      <c r="A806" s="2" t="s">
        <v>192</v>
      </c>
      <c r="C806" s="4">
        <v>420000000</v>
      </c>
      <c r="D806" s="4">
        <v>313660722.56200004</v>
      </c>
      <c r="E806" s="5">
        <v>0.74681124419523814</v>
      </c>
      <c r="F806" s="5">
        <v>0.11304085476190476</v>
      </c>
      <c r="G806" s="5">
        <v>0.15197737709278342</v>
      </c>
      <c r="H806" s="5">
        <v>3.8936522330878659E-2</v>
      </c>
    </row>
    <row r="807" spans="1:8" x14ac:dyDescent="0.2">
      <c r="A807" s="2" t="s">
        <v>93</v>
      </c>
      <c r="B807" s="2" t="s">
        <v>12</v>
      </c>
      <c r="C807" s="4">
        <v>60000000</v>
      </c>
      <c r="D807" s="4">
        <v>37685096</v>
      </c>
      <c r="E807" s="5">
        <v>0.62808493333333337</v>
      </c>
      <c r="F807" s="5">
        <v>0.32950000000000007</v>
      </c>
      <c r="G807" s="5">
        <v>0.33492736996079298</v>
      </c>
      <c r="H807" s="5">
        <v>5.4273699607929049E-3</v>
      </c>
    </row>
    <row r="808" spans="1:8" x14ac:dyDescent="0.2">
      <c r="B808" s="2" t="s">
        <v>95</v>
      </c>
      <c r="C808" s="4">
        <v>20000000</v>
      </c>
      <c r="D808" s="4">
        <v>7621210</v>
      </c>
      <c r="E808" s="5">
        <v>0.38106050000000002</v>
      </c>
      <c r="F808" s="5">
        <v>0.18373999999999999</v>
      </c>
      <c r="G808" s="5">
        <v>0.35665382531120388</v>
      </c>
      <c r="H808" s="5">
        <v>0.17291382531120389</v>
      </c>
    </row>
    <row r="809" spans="1:8" x14ac:dyDescent="0.2">
      <c r="B809" s="2" t="s">
        <v>97</v>
      </c>
      <c r="C809" s="4">
        <v>50000000</v>
      </c>
      <c r="D809" s="4">
        <v>45351125</v>
      </c>
      <c r="E809" s="5">
        <v>0.90702249999999995</v>
      </c>
      <c r="F809" s="5">
        <v>0.33948</v>
      </c>
      <c r="G809" s="5">
        <v>0.37884611925283002</v>
      </c>
      <c r="H809" s="5">
        <v>3.9366119252830012E-2</v>
      </c>
    </row>
    <row r="810" spans="1:8" x14ac:dyDescent="0.2">
      <c r="B810" s="2" t="s">
        <v>99</v>
      </c>
      <c r="C810" s="4">
        <v>60000000</v>
      </c>
      <c r="D810" s="4">
        <v>75854400</v>
      </c>
      <c r="E810" s="5">
        <v>1.26424</v>
      </c>
      <c r="F810" s="5">
        <v>0.32311000000000001</v>
      </c>
      <c r="G810" s="5">
        <v>0.34463820398025691</v>
      </c>
      <c r="H810" s="5">
        <v>2.1528203980256899E-2</v>
      </c>
    </row>
    <row r="811" spans="1:8" x14ac:dyDescent="0.2">
      <c r="B811" s="2" t="s">
        <v>101</v>
      </c>
      <c r="C811" s="4">
        <v>60000000</v>
      </c>
      <c r="D811" s="4">
        <v>57284350</v>
      </c>
      <c r="E811" s="5">
        <v>0.95473916666666669</v>
      </c>
      <c r="F811" s="5">
        <v>0.23832999999999999</v>
      </c>
      <c r="G811" s="5">
        <v>0.3049571247644427</v>
      </c>
      <c r="H811" s="5">
        <v>6.6627124764442713E-2</v>
      </c>
    </row>
    <row r="812" spans="1:8" x14ac:dyDescent="0.2">
      <c r="B812" s="2" t="s">
        <v>103</v>
      </c>
      <c r="C812" s="4">
        <v>410000000</v>
      </c>
      <c r="D812" s="4">
        <v>568156685</v>
      </c>
      <c r="E812" s="5">
        <v>1.385748012195122</v>
      </c>
      <c r="F812" s="5">
        <v>0.13757</v>
      </c>
      <c r="G812" s="5">
        <v>0.157410292373837</v>
      </c>
      <c r="H812" s="5">
        <v>1.9840292373836999E-2</v>
      </c>
    </row>
    <row r="813" spans="1:8" x14ac:dyDescent="0.2">
      <c r="B813" s="2" t="s">
        <v>106</v>
      </c>
      <c r="C813" s="4">
        <v>610000000</v>
      </c>
      <c r="D813" s="4">
        <v>514993162</v>
      </c>
      <c r="E813" s="5">
        <v>0.84425108524590164</v>
      </c>
      <c r="F813" s="5">
        <v>6.4100000000000004E-2</v>
      </c>
      <c r="G813" s="5">
        <v>0.19102628793739207</v>
      </c>
      <c r="H813" s="5">
        <v>0.12692628793739208</v>
      </c>
    </row>
    <row r="814" spans="1:8" x14ac:dyDescent="0.2">
      <c r="B814" s="2" t="s">
        <v>108</v>
      </c>
      <c r="C814" s="4">
        <v>220000000</v>
      </c>
      <c r="D814" s="4">
        <v>328359596</v>
      </c>
      <c r="E814" s="5">
        <v>1.4925436181818181</v>
      </c>
      <c r="F814" s="5">
        <v>7.9699999999999993E-2</v>
      </c>
      <c r="G814" s="5">
        <v>5.3119165641804481E-2</v>
      </c>
      <c r="H814" s="5">
        <v>-2.6580834358195513E-2</v>
      </c>
    </row>
    <row r="815" spans="1:8" x14ac:dyDescent="0.2">
      <c r="B815" s="2" t="s">
        <v>110</v>
      </c>
      <c r="C815" s="4">
        <v>300000000</v>
      </c>
      <c r="D815" s="4">
        <v>352272116</v>
      </c>
      <c r="E815" s="5">
        <v>1.1742403866666666</v>
      </c>
      <c r="F815" s="5">
        <v>0.12398999999999998</v>
      </c>
      <c r="G815" s="5">
        <v>0.23541401315453533</v>
      </c>
      <c r="H815" s="5">
        <v>0.11142401315453536</v>
      </c>
    </row>
    <row r="816" spans="1:8" x14ac:dyDescent="0.2">
      <c r="A816" s="2" t="s">
        <v>193</v>
      </c>
      <c r="C816" s="4">
        <v>1790000000</v>
      </c>
      <c r="D816" s="4">
        <v>1987577740</v>
      </c>
      <c r="E816" s="5">
        <v>1.1103786256983241</v>
      </c>
      <c r="F816" s="5">
        <v>0.12533011173184358</v>
      </c>
      <c r="G816" s="5">
        <v>0.1832962360606836</v>
      </c>
      <c r="H816" s="5">
        <v>5.7966124328840019E-2</v>
      </c>
    </row>
    <row r="817" spans="1:8" x14ac:dyDescent="0.2">
      <c r="A817" s="2" t="s">
        <v>104</v>
      </c>
      <c r="B817" s="2" t="s">
        <v>103</v>
      </c>
      <c r="C817" s="4">
        <v>1320000000</v>
      </c>
      <c r="D817" s="4">
        <v>266181552</v>
      </c>
      <c r="E817" s="5">
        <v>0.20165269090909091</v>
      </c>
      <c r="F817" s="5">
        <v>2.222E-2</v>
      </c>
      <c r="G817" s="5">
        <v>2.5341320423287638E-2</v>
      </c>
      <c r="H817" s="5">
        <v>3.1213204232876379E-3</v>
      </c>
    </row>
    <row r="818" spans="1:8" x14ac:dyDescent="0.2">
      <c r="B818" s="2" t="s">
        <v>106</v>
      </c>
      <c r="C818" s="4">
        <v>1660000000</v>
      </c>
      <c r="D818" s="4">
        <v>0</v>
      </c>
      <c r="E818" s="5">
        <v>0</v>
      </c>
      <c r="F818" s="5">
        <v>2.0650000000000002E-2</v>
      </c>
      <c r="G818" s="5">
        <v>0</v>
      </c>
      <c r="H818" s="5">
        <v>-2.0650000000000002E-2</v>
      </c>
    </row>
    <row r="819" spans="1:8" x14ac:dyDescent="0.2">
      <c r="B819" s="2" t="s">
        <v>108</v>
      </c>
      <c r="C819" s="4">
        <v>2030000000</v>
      </c>
      <c r="D819" s="4">
        <v>1515545391</v>
      </c>
      <c r="E819" s="5">
        <v>0.74657408423645322</v>
      </c>
      <c r="F819" s="5">
        <v>1.9310000000000001E-2</v>
      </c>
      <c r="G819" s="5">
        <v>-0.13273670468375962</v>
      </c>
      <c r="H819" s="5">
        <v>-0.15204670468375961</v>
      </c>
    </row>
    <row r="820" spans="1:8" x14ac:dyDescent="0.2">
      <c r="A820" s="2" t="s">
        <v>194</v>
      </c>
      <c r="C820" s="4">
        <v>5010000000</v>
      </c>
      <c r="D820" s="4">
        <v>1781726943</v>
      </c>
      <c r="E820" s="5">
        <v>0.35563412035928144</v>
      </c>
      <c r="F820" s="5">
        <v>2.0520698602794412E-2</v>
      </c>
      <c r="G820" s="5">
        <v>-0.10912059772337404</v>
      </c>
      <c r="H820" s="5">
        <v>-0.12964129632616844</v>
      </c>
    </row>
    <row r="821" spans="1:8" x14ac:dyDescent="0.2">
      <c r="A821" s="2" t="s">
        <v>112</v>
      </c>
      <c r="C821" s="4">
        <v>118059900000</v>
      </c>
      <c r="D821" s="4">
        <v>98259323993.322998</v>
      </c>
      <c r="E821" s="5">
        <v>0.83228364578762981</v>
      </c>
      <c r="F821" s="5">
        <v>0.12500940627596668</v>
      </c>
      <c r="G821" s="5">
        <v>0.13472875051015598</v>
      </c>
      <c r="H821" s="5">
        <v>9.7193442341892977E-3</v>
      </c>
    </row>
    <row r="822" spans="1:8" ht="15.75" x14ac:dyDescent="0.25">
      <c r="A822"/>
      <c r="B822"/>
      <c r="C822"/>
      <c r="D822"/>
      <c r="E822"/>
      <c r="F822"/>
      <c r="G822"/>
      <c r="H822"/>
    </row>
    <row r="823" spans="1:8" ht="15.75" x14ac:dyDescent="0.25">
      <c r="A823"/>
      <c r="B823"/>
      <c r="C823"/>
      <c r="D823"/>
      <c r="E823"/>
      <c r="F823"/>
      <c r="G823"/>
      <c r="H823"/>
    </row>
    <row r="824" spans="1:8" ht="15.75" x14ac:dyDescent="0.25">
      <c r="A824"/>
      <c r="B824"/>
      <c r="C824"/>
      <c r="D824"/>
      <c r="E824"/>
      <c r="F824"/>
      <c r="G824"/>
      <c r="H824"/>
    </row>
    <row r="825" spans="1:8" ht="15.75" x14ac:dyDescent="0.25">
      <c r="A825"/>
      <c r="B825"/>
      <c r="C825"/>
      <c r="D825"/>
      <c r="E825"/>
      <c r="F825"/>
      <c r="G825"/>
      <c r="H825"/>
    </row>
    <row r="826" spans="1:8" ht="15.75" x14ac:dyDescent="0.25">
      <c r="A826"/>
      <c r="B826"/>
      <c r="C826"/>
      <c r="D826"/>
      <c r="E826"/>
      <c r="F826"/>
      <c r="G826"/>
      <c r="H826"/>
    </row>
    <row r="827" spans="1:8" ht="15.75" x14ac:dyDescent="0.25">
      <c r="A827"/>
      <c r="B827"/>
      <c r="C827"/>
      <c r="D827"/>
      <c r="E827"/>
      <c r="F827"/>
      <c r="G827"/>
      <c r="H827"/>
    </row>
    <row r="828" spans="1:8" ht="15.75" x14ac:dyDescent="0.25">
      <c r="A828"/>
      <c r="B828"/>
      <c r="C828"/>
      <c r="D828"/>
      <c r="E828"/>
      <c r="F828"/>
      <c r="G828"/>
      <c r="H828"/>
    </row>
    <row r="829" spans="1:8" ht="15.75" x14ac:dyDescent="0.25">
      <c r="A829"/>
      <c r="B829"/>
      <c r="C829"/>
      <c r="D829"/>
      <c r="E829"/>
      <c r="F829"/>
      <c r="G829"/>
      <c r="H829"/>
    </row>
    <row r="830" spans="1:8" ht="15.75" x14ac:dyDescent="0.25">
      <c r="A830"/>
      <c r="B830"/>
      <c r="C830"/>
      <c r="D830"/>
      <c r="E830"/>
      <c r="F830"/>
      <c r="G830"/>
      <c r="H830"/>
    </row>
    <row r="831" spans="1:8" ht="15.75" x14ac:dyDescent="0.25">
      <c r="A831"/>
      <c r="B831"/>
      <c r="C831"/>
      <c r="D831"/>
      <c r="E831"/>
      <c r="F831"/>
      <c r="G831"/>
      <c r="H831"/>
    </row>
    <row r="832" spans="1:8" ht="15.75" x14ac:dyDescent="0.25">
      <c r="A832"/>
      <c r="B832"/>
      <c r="C832"/>
      <c r="D832"/>
      <c r="E832"/>
      <c r="F832"/>
      <c r="G832"/>
      <c r="H832"/>
    </row>
    <row r="833" spans="1:8" ht="15.75" x14ac:dyDescent="0.25">
      <c r="A833"/>
      <c r="B833"/>
      <c r="C833"/>
      <c r="D833"/>
      <c r="E833"/>
      <c r="F833"/>
      <c r="G833"/>
      <c r="H833"/>
    </row>
    <row r="834" spans="1:8" ht="15.75" x14ac:dyDescent="0.25">
      <c r="A834"/>
      <c r="B834"/>
      <c r="C834"/>
      <c r="D834"/>
      <c r="E834"/>
      <c r="F834"/>
      <c r="G834"/>
      <c r="H834"/>
    </row>
    <row r="835" spans="1:8" ht="15.75" x14ac:dyDescent="0.25">
      <c r="A835"/>
      <c r="B835"/>
      <c r="C835"/>
      <c r="D835"/>
      <c r="E835"/>
      <c r="F835"/>
      <c r="G835"/>
      <c r="H835"/>
    </row>
    <row r="836" spans="1:8" ht="15.75" x14ac:dyDescent="0.25">
      <c r="A836"/>
      <c r="B836"/>
      <c r="C836"/>
      <c r="D836"/>
      <c r="E836"/>
      <c r="F836"/>
      <c r="G836"/>
      <c r="H836"/>
    </row>
    <row r="837" spans="1:8" ht="15.75" x14ac:dyDescent="0.25">
      <c r="A837"/>
      <c r="B837"/>
      <c r="C837"/>
      <c r="D837"/>
      <c r="E837"/>
      <c r="F837"/>
      <c r="G837"/>
      <c r="H837"/>
    </row>
    <row r="838" spans="1:8" ht="15.75" x14ac:dyDescent="0.25">
      <c r="A838"/>
      <c r="B838"/>
      <c r="C838"/>
      <c r="D838"/>
      <c r="E838"/>
      <c r="F838"/>
      <c r="G838"/>
      <c r="H838"/>
    </row>
    <row r="839" spans="1:8" ht="15.75" x14ac:dyDescent="0.25">
      <c r="A839"/>
      <c r="B839"/>
      <c r="C839"/>
      <c r="D839"/>
      <c r="E839"/>
      <c r="F839"/>
      <c r="G839"/>
      <c r="H839"/>
    </row>
    <row r="840" spans="1:8" ht="15.75" x14ac:dyDescent="0.25">
      <c r="A840"/>
      <c r="B840"/>
      <c r="C840"/>
      <c r="D840"/>
      <c r="E840"/>
      <c r="F840"/>
      <c r="G840"/>
      <c r="H840"/>
    </row>
    <row r="841" spans="1:8" ht="15.75" x14ac:dyDescent="0.25">
      <c r="A841"/>
      <c r="B841"/>
      <c r="C841"/>
      <c r="D841"/>
      <c r="E841"/>
      <c r="F841"/>
      <c r="G841"/>
      <c r="H841"/>
    </row>
    <row r="842" spans="1:8" ht="15.75" x14ac:dyDescent="0.25">
      <c r="A842"/>
      <c r="B842"/>
      <c r="C842"/>
      <c r="D842"/>
      <c r="E842"/>
      <c r="F842"/>
      <c r="G842"/>
      <c r="H842"/>
    </row>
    <row r="843" spans="1:8" ht="15.75" x14ac:dyDescent="0.25">
      <c r="A843"/>
      <c r="B843"/>
      <c r="C843"/>
      <c r="D843"/>
      <c r="E843"/>
      <c r="F843"/>
      <c r="G843"/>
      <c r="H843"/>
    </row>
    <row r="844" spans="1:8" ht="15.75" x14ac:dyDescent="0.25">
      <c r="A844"/>
      <c r="B844"/>
      <c r="C844"/>
      <c r="D844"/>
      <c r="E844"/>
      <c r="F844"/>
      <c r="G844"/>
      <c r="H844"/>
    </row>
    <row r="845" spans="1:8" ht="15.75" x14ac:dyDescent="0.25">
      <c r="A845"/>
      <c r="B845"/>
      <c r="C845"/>
      <c r="D845"/>
      <c r="E845"/>
      <c r="F845"/>
      <c r="G845"/>
      <c r="H845"/>
    </row>
    <row r="846" spans="1:8" ht="15.75" x14ac:dyDescent="0.25">
      <c r="A846"/>
      <c r="B846"/>
      <c r="C846"/>
      <c r="D846"/>
      <c r="E846"/>
      <c r="F846"/>
      <c r="G846"/>
      <c r="H846"/>
    </row>
    <row r="847" spans="1:8" ht="15.75" x14ac:dyDescent="0.25">
      <c r="A847"/>
      <c r="B847"/>
      <c r="C847"/>
      <c r="D847"/>
      <c r="E847"/>
      <c r="F847"/>
      <c r="G847"/>
      <c r="H847"/>
    </row>
    <row r="848" spans="1:8" ht="15.75" x14ac:dyDescent="0.25">
      <c r="A848"/>
      <c r="B848"/>
      <c r="C848"/>
      <c r="D848"/>
      <c r="E848"/>
      <c r="F848"/>
      <c r="G848"/>
      <c r="H848"/>
    </row>
    <row r="849" spans="1:8" ht="15.75" x14ac:dyDescent="0.25">
      <c r="A849"/>
      <c r="B849"/>
      <c r="C849"/>
      <c r="D849"/>
      <c r="E849"/>
      <c r="F849"/>
      <c r="G849"/>
      <c r="H849"/>
    </row>
    <row r="850" spans="1:8" ht="15.75" x14ac:dyDescent="0.25">
      <c r="A850"/>
      <c r="B850"/>
      <c r="C850"/>
      <c r="D850"/>
      <c r="E850"/>
      <c r="F850"/>
      <c r="G850"/>
      <c r="H850"/>
    </row>
    <row r="851" spans="1:8" ht="15.75" x14ac:dyDescent="0.25">
      <c r="A851"/>
      <c r="B851"/>
      <c r="C851"/>
      <c r="D851"/>
      <c r="E851"/>
      <c r="F851"/>
      <c r="G851"/>
      <c r="H851"/>
    </row>
    <row r="852" spans="1:8" ht="15.75" x14ac:dyDescent="0.25">
      <c r="A852"/>
      <c r="B852"/>
      <c r="C852"/>
      <c r="D852"/>
      <c r="E852"/>
      <c r="F852"/>
      <c r="G852"/>
      <c r="H852"/>
    </row>
    <row r="853" spans="1:8" ht="15.75" x14ac:dyDescent="0.25">
      <c r="A853"/>
      <c r="B853"/>
      <c r="C853"/>
      <c r="D853"/>
      <c r="E853"/>
      <c r="F853"/>
      <c r="G853"/>
      <c r="H853"/>
    </row>
    <row r="854" spans="1:8" ht="15.75" x14ac:dyDescent="0.25">
      <c r="A854"/>
      <c r="B854"/>
      <c r="C854"/>
      <c r="D854"/>
      <c r="E854"/>
      <c r="F854"/>
      <c r="G854"/>
      <c r="H854"/>
    </row>
    <row r="855" spans="1:8" ht="15.75" x14ac:dyDescent="0.25">
      <c r="A855"/>
      <c r="B855"/>
      <c r="C855"/>
      <c r="D855"/>
      <c r="E855"/>
      <c r="F855"/>
      <c r="G855"/>
      <c r="H855"/>
    </row>
    <row r="856" spans="1:8" ht="15.75" x14ac:dyDescent="0.25">
      <c r="A856"/>
      <c r="B856"/>
      <c r="C856"/>
      <c r="D856"/>
      <c r="E856"/>
      <c r="F856"/>
      <c r="G856"/>
      <c r="H856"/>
    </row>
    <row r="857" spans="1:8" ht="15.75" x14ac:dyDescent="0.25">
      <c r="A857"/>
      <c r="B857"/>
      <c r="C857"/>
      <c r="D857"/>
      <c r="E857"/>
      <c r="F857"/>
      <c r="G857"/>
      <c r="H857"/>
    </row>
    <row r="858" spans="1:8" ht="15.75" x14ac:dyDescent="0.25">
      <c r="A858"/>
      <c r="B858"/>
      <c r="C858"/>
      <c r="D858"/>
      <c r="E858"/>
      <c r="F858"/>
      <c r="G858"/>
      <c r="H858"/>
    </row>
    <row r="859" spans="1:8" ht="15.75" x14ac:dyDescent="0.25">
      <c r="A859"/>
      <c r="B859"/>
      <c r="C859"/>
      <c r="D859"/>
      <c r="E859"/>
      <c r="F859"/>
      <c r="G859"/>
      <c r="H859"/>
    </row>
    <row r="860" spans="1:8" ht="15.75" x14ac:dyDescent="0.25">
      <c r="A860"/>
      <c r="B860"/>
      <c r="C860"/>
      <c r="D860"/>
      <c r="E860"/>
      <c r="F860"/>
      <c r="G860"/>
      <c r="H860"/>
    </row>
    <row r="861" spans="1:8" ht="15.75" x14ac:dyDescent="0.25">
      <c r="A861"/>
      <c r="B861"/>
      <c r="C861"/>
      <c r="D861"/>
      <c r="E861"/>
      <c r="F861"/>
      <c r="G861"/>
      <c r="H861"/>
    </row>
    <row r="862" spans="1:8" ht="15.75" x14ac:dyDescent="0.25">
      <c r="A862"/>
      <c r="B862"/>
      <c r="C862"/>
      <c r="D862"/>
      <c r="E862"/>
      <c r="F862"/>
      <c r="G862"/>
      <c r="H862"/>
    </row>
    <row r="863" spans="1:8" ht="15.75" x14ac:dyDescent="0.25">
      <c r="A863"/>
      <c r="B863"/>
      <c r="C863"/>
      <c r="D863"/>
      <c r="E863"/>
      <c r="F863"/>
      <c r="G863"/>
      <c r="H863"/>
    </row>
    <row r="864" spans="1:8" ht="15.75" x14ac:dyDescent="0.25">
      <c r="A864"/>
      <c r="B864"/>
      <c r="C864"/>
      <c r="D864"/>
      <c r="E864"/>
      <c r="F864"/>
      <c r="G864"/>
      <c r="H864"/>
    </row>
    <row r="865" spans="1:8" ht="15.75" x14ac:dyDescent="0.25">
      <c r="A865"/>
      <c r="B865"/>
      <c r="C865"/>
      <c r="D865"/>
      <c r="E865"/>
      <c r="F865"/>
      <c r="G865"/>
      <c r="H865"/>
    </row>
    <row r="866" spans="1:8" ht="15.75" x14ac:dyDescent="0.25">
      <c r="A866"/>
      <c r="B866"/>
      <c r="C866"/>
      <c r="D866"/>
      <c r="E866"/>
      <c r="F866"/>
      <c r="G866"/>
      <c r="H866"/>
    </row>
    <row r="867" spans="1:8" ht="15.75" x14ac:dyDescent="0.25">
      <c r="A867"/>
      <c r="B867"/>
      <c r="C867"/>
      <c r="D867"/>
      <c r="E867"/>
      <c r="F867"/>
      <c r="G867"/>
      <c r="H867"/>
    </row>
    <row r="868" spans="1:8" ht="15.75" x14ac:dyDescent="0.25">
      <c r="A868"/>
      <c r="B868"/>
      <c r="C868"/>
      <c r="D868"/>
      <c r="E868"/>
      <c r="F868"/>
      <c r="G868"/>
      <c r="H868"/>
    </row>
    <row r="869" spans="1:8" ht="15.75" x14ac:dyDescent="0.25">
      <c r="A869"/>
      <c r="B869"/>
      <c r="C869"/>
      <c r="D869"/>
      <c r="E869"/>
      <c r="F869"/>
      <c r="G869"/>
      <c r="H869"/>
    </row>
    <row r="870" spans="1:8" ht="15.75" x14ac:dyDescent="0.25">
      <c r="A870"/>
      <c r="B870"/>
      <c r="C870"/>
      <c r="D870"/>
      <c r="E870"/>
      <c r="F870"/>
      <c r="G870"/>
      <c r="H870"/>
    </row>
    <row r="871" spans="1:8" ht="15.75" x14ac:dyDescent="0.25">
      <c r="A871"/>
      <c r="B871"/>
      <c r="C871"/>
      <c r="D871"/>
      <c r="E871"/>
      <c r="F871"/>
      <c r="G871"/>
      <c r="H871"/>
    </row>
    <row r="872" spans="1:8" ht="15.75" x14ac:dyDescent="0.25">
      <c r="A872"/>
      <c r="B872"/>
      <c r="C872"/>
      <c r="D872"/>
      <c r="E872"/>
      <c r="F872"/>
      <c r="G872"/>
      <c r="H872"/>
    </row>
    <row r="873" spans="1:8" ht="15.75" x14ac:dyDescent="0.25">
      <c r="A873"/>
      <c r="B873"/>
      <c r="C873"/>
      <c r="D873"/>
      <c r="E873"/>
      <c r="F873"/>
      <c r="G873"/>
      <c r="H873"/>
    </row>
    <row r="874" spans="1:8" ht="15.75" x14ac:dyDescent="0.25">
      <c r="A874"/>
      <c r="B874"/>
      <c r="C874"/>
      <c r="D874"/>
      <c r="E874"/>
      <c r="F874"/>
      <c r="G874"/>
      <c r="H874"/>
    </row>
    <row r="875" spans="1:8" ht="15.75" x14ac:dyDescent="0.25">
      <c r="A875"/>
      <c r="B875"/>
      <c r="C875"/>
      <c r="D875"/>
      <c r="E875"/>
      <c r="F875"/>
      <c r="G875"/>
      <c r="H875"/>
    </row>
    <row r="876" spans="1:8" ht="15.75" x14ac:dyDescent="0.25">
      <c r="A876"/>
      <c r="B876"/>
      <c r="C876"/>
      <c r="D876"/>
      <c r="E876"/>
      <c r="F876"/>
      <c r="G876"/>
      <c r="H876"/>
    </row>
    <row r="877" spans="1:8" ht="15.75" x14ac:dyDescent="0.25">
      <c r="A877"/>
      <c r="B877"/>
      <c r="C877"/>
      <c r="D877"/>
      <c r="E877"/>
      <c r="F877"/>
      <c r="G877"/>
      <c r="H877"/>
    </row>
    <row r="878" spans="1:8" ht="15.75" x14ac:dyDescent="0.25">
      <c r="A878"/>
      <c r="B878"/>
      <c r="C878"/>
      <c r="D878"/>
      <c r="E878"/>
      <c r="F878"/>
      <c r="G878"/>
      <c r="H878"/>
    </row>
    <row r="879" spans="1:8" ht="15.75" x14ac:dyDescent="0.25">
      <c r="A879"/>
      <c r="B879"/>
      <c r="C879"/>
      <c r="D879"/>
      <c r="E879"/>
      <c r="F879"/>
      <c r="G879"/>
      <c r="H879"/>
    </row>
    <row r="880" spans="1:8" ht="15.75" x14ac:dyDescent="0.25">
      <c r="A880"/>
      <c r="B880"/>
      <c r="C880"/>
      <c r="D880"/>
      <c r="E880"/>
      <c r="F880"/>
      <c r="G880"/>
      <c r="H880"/>
    </row>
    <row r="881" spans="1:8" ht="15.75" x14ac:dyDescent="0.25">
      <c r="A881"/>
      <c r="B881"/>
      <c r="C881"/>
      <c r="D881"/>
      <c r="E881"/>
      <c r="F881"/>
      <c r="G881"/>
      <c r="H881"/>
    </row>
    <row r="882" spans="1:8" ht="15.75" x14ac:dyDescent="0.25">
      <c r="A882"/>
      <c r="B882"/>
      <c r="C882"/>
      <c r="D882"/>
      <c r="E882"/>
      <c r="F882"/>
      <c r="G882"/>
      <c r="H882"/>
    </row>
    <row r="883" spans="1:8" ht="15.75" x14ac:dyDescent="0.25">
      <c r="A883"/>
      <c r="B883"/>
      <c r="C883"/>
      <c r="D883"/>
      <c r="E883"/>
      <c r="F883"/>
      <c r="G883"/>
      <c r="H883"/>
    </row>
    <row r="884" spans="1:8" ht="15.75" x14ac:dyDescent="0.25">
      <c r="A884"/>
      <c r="B884"/>
      <c r="C884"/>
      <c r="D884"/>
      <c r="E884"/>
      <c r="F884"/>
      <c r="G884"/>
      <c r="H884"/>
    </row>
    <row r="885" spans="1:8" ht="15.75" x14ac:dyDescent="0.25">
      <c r="A885"/>
      <c r="B885"/>
      <c r="C885"/>
      <c r="D885"/>
      <c r="E885"/>
      <c r="F885"/>
      <c r="G885"/>
      <c r="H885"/>
    </row>
    <row r="886" spans="1:8" ht="15.75" x14ac:dyDescent="0.25">
      <c r="A886"/>
      <c r="B886"/>
      <c r="C886"/>
      <c r="D886"/>
      <c r="E886"/>
      <c r="F886"/>
      <c r="G886"/>
      <c r="H886"/>
    </row>
    <row r="887" spans="1:8" ht="15.75" x14ac:dyDescent="0.25">
      <c r="A887"/>
      <c r="B887"/>
      <c r="C887"/>
      <c r="D887"/>
      <c r="E887"/>
      <c r="F887"/>
      <c r="G887"/>
      <c r="H887"/>
    </row>
    <row r="888" spans="1:8" ht="15.75" x14ac:dyDescent="0.25">
      <c r="A888"/>
      <c r="B888"/>
      <c r="C888"/>
      <c r="D888"/>
      <c r="E888"/>
      <c r="F888"/>
      <c r="G888"/>
      <c r="H888"/>
    </row>
    <row r="889" spans="1:8" ht="15.75" x14ac:dyDescent="0.25">
      <c r="A889"/>
      <c r="B889"/>
      <c r="C889"/>
      <c r="D889"/>
      <c r="E889"/>
      <c r="F889"/>
      <c r="G889"/>
      <c r="H889"/>
    </row>
    <row r="890" spans="1:8" ht="15.75" x14ac:dyDescent="0.25">
      <c r="A890"/>
      <c r="B890"/>
      <c r="C890"/>
      <c r="D890"/>
      <c r="E890"/>
      <c r="F890"/>
      <c r="G890"/>
      <c r="H890"/>
    </row>
    <row r="891" spans="1:8" ht="15.75" x14ac:dyDescent="0.25">
      <c r="A891"/>
      <c r="B891"/>
      <c r="C891"/>
      <c r="D891"/>
      <c r="E891"/>
      <c r="F891"/>
      <c r="G891"/>
      <c r="H891"/>
    </row>
    <row r="892" spans="1:8" ht="15.75" x14ac:dyDescent="0.25">
      <c r="A892"/>
      <c r="B892"/>
      <c r="C892"/>
      <c r="D892"/>
      <c r="E892"/>
      <c r="F892"/>
      <c r="G892"/>
      <c r="H892"/>
    </row>
    <row r="893" spans="1:8" ht="15.75" x14ac:dyDescent="0.25">
      <c r="A893"/>
      <c r="B893"/>
      <c r="C893"/>
      <c r="D893"/>
      <c r="E893"/>
      <c r="F893"/>
      <c r="G893"/>
      <c r="H893"/>
    </row>
    <row r="894" spans="1:8" ht="15.75" x14ac:dyDescent="0.25">
      <c r="A894"/>
      <c r="B894"/>
      <c r="C894"/>
      <c r="D894"/>
      <c r="E894"/>
      <c r="F894"/>
      <c r="G894"/>
      <c r="H894"/>
    </row>
    <row r="895" spans="1:8" ht="15.75" x14ac:dyDescent="0.25">
      <c r="A895"/>
      <c r="B895"/>
      <c r="C895"/>
      <c r="D895"/>
      <c r="E895"/>
      <c r="F895"/>
      <c r="G895"/>
      <c r="H895"/>
    </row>
    <row r="896" spans="1:8" ht="15.75" x14ac:dyDescent="0.25">
      <c r="A896"/>
      <c r="B896"/>
      <c r="C896"/>
      <c r="D896"/>
      <c r="E896"/>
      <c r="F896"/>
      <c r="G896"/>
      <c r="H896"/>
    </row>
    <row r="897" spans="1:8" ht="15.75" x14ac:dyDescent="0.25">
      <c r="A897"/>
      <c r="B897"/>
      <c r="C897"/>
      <c r="D897"/>
      <c r="E897"/>
      <c r="F897"/>
      <c r="G897"/>
      <c r="H897"/>
    </row>
    <row r="898" spans="1:8" ht="15.75" x14ac:dyDescent="0.25">
      <c r="A898"/>
      <c r="B898"/>
      <c r="C898"/>
      <c r="D898"/>
      <c r="E898"/>
      <c r="F898"/>
      <c r="G898"/>
      <c r="H898"/>
    </row>
    <row r="899" spans="1:8" ht="15.75" x14ac:dyDescent="0.25">
      <c r="A899"/>
      <c r="B899"/>
      <c r="C899"/>
      <c r="D899"/>
      <c r="E899"/>
      <c r="F899"/>
      <c r="G899"/>
      <c r="H899"/>
    </row>
    <row r="900" spans="1:8" ht="15.75" x14ac:dyDescent="0.25">
      <c r="A900"/>
      <c r="B900"/>
      <c r="C900"/>
      <c r="D900"/>
      <c r="E900"/>
      <c r="F900"/>
      <c r="G900"/>
      <c r="H900"/>
    </row>
    <row r="901" spans="1:8" ht="15.75" x14ac:dyDescent="0.25">
      <c r="A901"/>
      <c r="B901"/>
      <c r="C901"/>
      <c r="D901"/>
      <c r="E901"/>
      <c r="F901"/>
      <c r="G901"/>
      <c r="H901"/>
    </row>
    <row r="902" spans="1:8" ht="15.75" x14ac:dyDescent="0.25">
      <c r="A902"/>
      <c r="B902"/>
      <c r="C902"/>
      <c r="D902"/>
      <c r="E902"/>
      <c r="F902"/>
      <c r="G902"/>
      <c r="H902"/>
    </row>
    <row r="903" spans="1:8" ht="15.75" x14ac:dyDescent="0.25">
      <c r="A903"/>
      <c r="B903"/>
      <c r="C903"/>
      <c r="D903"/>
      <c r="E903"/>
      <c r="F903"/>
      <c r="G903"/>
      <c r="H903"/>
    </row>
    <row r="904" spans="1:8" ht="15.75" x14ac:dyDescent="0.25">
      <c r="A904"/>
      <c r="B904"/>
      <c r="C904"/>
      <c r="D904"/>
      <c r="E904"/>
      <c r="F904"/>
      <c r="G904"/>
      <c r="H904"/>
    </row>
    <row r="905" spans="1:8" ht="15.75" x14ac:dyDescent="0.25">
      <c r="A905" s="6"/>
      <c r="B905" s="6"/>
      <c r="C905" s="6"/>
      <c r="D905" s="6"/>
      <c r="E905" s="6"/>
      <c r="F905" s="6"/>
      <c r="G905" s="6"/>
    </row>
    <row r="906" spans="1:8" ht="15.75" x14ac:dyDescent="0.25">
      <c r="A906" s="6"/>
      <c r="B906" s="6"/>
      <c r="C906" s="6"/>
      <c r="D906" s="6"/>
      <c r="E906" s="6"/>
      <c r="F906" s="6"/>
      <c r="G906" s="6"/>
    </row>
    <row r="907" spans="1:8" ht="15.75" x14ac:dyDescent="0.25">
      <c r="A907" s="6"/>
      <c r="B907" s="6"/>
      <c r="C907" s="6"/>
      <c r="D907" s="6"/>
      <c r="E907" s="6"/>
      <c r="F907" s="6"/>
      <c r="G907" s="6"/>
    </row>
    <row r="908" spans="1:8" ht="15.75" x14ac:dyDescent="0.25">
      <c r="A908" s="6"/>
      <c r="B908" s="6"/>
      <c r="C908" s="6"/>
      <c r="D908" s="6"/>
      <c r="E908" s="6"/>
      <c r="F908" s="6"/>
      <c r="G908" s="6"/>
    </row>
    <row r="909" spans="1:8" ht="15.75" x14ac:dyDescent="0.25">
      <c r="A909" s="6"/>
      <c r="B909" s="6"/>
      <c r="C909" s="6"/>
      <c r="D909" s="6"/>
      <c r="E909" s="6"/>
      <c r="F909" s="6"/>
      <c r="G909" s="6"/>
    </row>
    <row r="910" spans="1:8" ht="15.75" x14ac:dyDescent="0.25">
      <c r="A910" s="6"/>
      <c r="B910" s="6"/>
      <c r="C910" s="6"/>
      <c r="D910" s="6"/>
      <c r="E910" s="6"/>
      <c r="F910" s="6"/>
      <c r="G910" s="6"/>
    </row>
    <row r="911" spans="1:8" ht="15.75" x14ac:dyDescent="0.25">
      <c r="A911" s="6"/>
      <c r="B911" s="6"/>
      <c r="C911" s="6"/>
      <c r="D911" s="6"/>
      <c r="E911" s="6"/>
      <c r="F911" s="6"/>
      <c r="G911" s="6"/>
    </row>
    <row r="912" spans="1:8" ht="15.75" x14ac:dyDescent="0.25">
      <c r="A912" s="6"/>
      <c r="B912" s="6"/>
      <c r="C912" s="6"/>
      <c r="D912" s="6"/>
      <c r="E912" s="6"/>
      <c r="F912" s="6"/>
      <c r="G912" s="6"/>
    </row>
    <row r="913" spans="1:7" ht="15.75" x14ac:dyDescent="0.25">
      <c r="A913" s="6"/>
      <c r="B913" s="6"/>
      <c r="C913" s="6"/>
      <c r="D913" s="6"/>
      <c r="E913" s="6"/>
      <c r="F913" s="6"/>
      <c r="G913" s="6"/>
    </row>
    <row r="914" spans="1:7" ht="15.75" x14ac:dyDescent="0.25">
      <c r="A914" s="6"/>
      <c r="B914" s="6"/>
      <c r="C914" s="6"/>
      <c r="D914" s="6"/>
      <c r="E914" s="6"/>
      <c r="F914" s="6"/>
      <c r="G914" s="6"/>
    </row>
    <row r="915" spans="1:7" ht="15.75" x14ac:dyDescent="0.25">
      <c r="A915" s="6"/>
      <c r="B915" s="6"/>
      <c r="C915" s="6"/>
      <c r="D915" s="6"/>
      <c r="E915" s="6"/>
      <c r="F915" s="6"/>
      <c r="G915" s="6"/>
    </row>
    <row r="916" spans="1:7" ht="15.75" x14ac:dyDescent="0.25">
      <c r="A916" s="6"/>
      <c r="B916" s="6"/>
      <c r="C916" s="6"/>
      <c r="D916" s="6"/>
      <c r="E916" s="6"/>
      <c r="F916" s="6"/>
      <c r="G916" s="6"/>
    </row>
    <row r="917" spans="1:7" ht="15.75" x14ac:dyDescent="0.25">
      <c r="A917" s="6"/>
      <c r="B917" s="6"/>
      <c r="C917" s="6"/>
      <c r="D917" s="6"/>
      <c r="E917" s="6"/>
      <c r="F917" s="6"/>
      <c r="G917" s="6"/>
    </row>
    <row r="918" spans="1:7" ht="15.75" x14ac:dyDescent="0.25">
      <c r="A918" s="6"/>
      <c r="B918" s="6"/>
      <c r="C918" s="6"/>
      <c r="D918" s="6"/>
      <c r="E918" s="6"/>
      <c r="F918" s="6"/>
      <c r="G918" s="6"/>
    </row>
    <row r="919" spans="1:7" ht="15.75" x14ac:dyDescent="0.25">
      <c r="A919" s="6"/>
      <c r="B919" s="6"/>
      <c r="C919" s="6"/>
      <c r="D919" s="6"/>
      <c r="E919" s="6"/>
      <c r="F919" s="6"/>
      <c r="G919" s="6"/>
    </row>
    <row r="920" spans="1:7" ht="15.75" x14ac:dyDescent="0.25">
      <c r="A920" s="6"/>
      <c r="B920" s="6"/>
      <c r="C920" s="6"/>
      <c r="D920" s="6"/>
      <c r="E920" s="6"/>
      <c r="F920" s="6"/>
      <c r="G920" s="6"/>
    </row>
    <row r="921" spans="1:7" ht="15.75" x14ac:dyDescent="0.25">
      <c r="A921" s="6"/>
      <c r="B921" s="6"/>
      <c r="C921" s="6"/>
      <c r="D921" s="6"/>
      <c r="E921" s="6"/>
      <c r="F921" s="6"/>
      <c r="G921" s="6"/>
    </row>
    <row r="922" spans="1:7" ht="15.75" x14ac:dyDescent="0.25">
      <c r="A922" s="6"/>
      <c r="B922" s="6"/>
      <c r="C922" s="6"/>
      <c r="D922" s="6"/>
      <c r="E922" s="6"/>
      <c r="F922" s="6"/>
      <c r="G922" s="6"/>
    </row>
    <row r="923" spans="1:7" ht="15.75" x14ac:dyDescent="0.25">
      <c r="A923" s="6"/>
      <c r="B923" s="6"/>
      <c r="C923" s="6"/>
      <c r="D923" s="6"/>
      <c r="E923" s="6"/>
      <c r="F923" s="6"/>
      <c r="G923" s="6"/>
    </row>
    <row r="924" spans="1:7" ht="15.75" x14ac:dyDescent="0.25">
      <c r="A924" s="6"/>
      <c r="B924" s="6"/>
      <c r="C924" s="6"/>
      <c r="D924" s="6"/>
      <c r="E924" s="6"/>
      <c r="F924" s="6"/>
      <c r="G924" s="6"/>
    </row>
    <row r="925" spans="1:7" ht="15.75" x14ac:dyDescent="0.25">
      <c r="A925" s="6"/>
      <c r="B925" s="6"/>
      <c r="C925" s="6"/>
      <c r="D925" s="6"/>
      <c r="E925" s="6"/>
      <c r="F925" s="6"/>
      <c r="G925" s="6"/>
    </row>
    <row r="926" spans="1:7" ht="15.75" x14ac:dyDescent="0.25">
      <c r="A926" s="6"/>
      <c r="B926" s="6"/>
      <c r="C926" s="6"/>
      <c r="D926" s="6"/>
      <c r="E926" s="6"/>
      <c r="F926" s="6"/>
      <c r="G926" s="6"/>
    </row>
    <row r="927" spans="1:7" ht="15.75" x14ac:dyDescent="0.25">
      <c r="A927" s="6"/>
      <c r="B927" s="6"/>
      <c r="C927" s="6"/>
      <c r="D927" s="6"/>
      <c r="E927" s="6"/>
      <c r="F927" s="6"/>
      <c r="G927" s="6"/>
    </row>
    <row r="928" spans="1:7" ht="15.75" x14ac:dyDescent="0.25">
      <c r="A928" s="6"/>
      <c r="B928" s="6"/>
      <c r="C928" s="6"/>
      <c r="D928" s="6"/>
      <c r="E928" s="6"/>
      <c r="F928" s="6"/>
      <c r="G928" s="6"/>
    </row>
    <row r="929" spans="1:7" ht="15.75" x14ac:dyDescent="0.25">
      <c r="A929" s="6"/>
      <c r="B929" s="6"/>
      <c r="C929" s="6"/>
      <c r="D929" s="6"/>
      <c r="E929" s="6"/>
      <c r="F929" s="6"/>
      <c r="G929" s="6"/>
    </row>
    <row r="930" spans="1:7" ht="15.75" x14ac:dyDescent="0.25">
      <c r="A930" s="6"/>
      <c r="B930" s="6"/>
      <c r="C930" s="6"/>
      <c r="D930" s="6"/>
      <c r="E930" s="6"/>
      <c r="F930" s="6"/>
      <c r="G930" s="6"/>
    </row>
    <row r="931" spans="1:7" ht="15.75" x14ac:dyDescent="0.25">
      <c r="A931" s="6"/>
      <c r="B931" s="6"/>
      <c r="C931" s="6"/>
      <c r="D931" s="6"/>
      <c r="E931" s="6"/>
      <c r="F931" s="6"/>
      <c r="G931" s="6"/>
    </row>
    <row r="932" spans="1:7" ht="15.75" x14ac:dyDescent="0.25">
      <c r="A932" s="6"/>
      <c r="B932" s="6"/>
      <c r="C932" s="6"/>
      <c r="D932" s="6"/>
      <c r="E932" s="6"/>
      <c r="F932" s="6"/>
      <c r="G932" s="6"/>
    </row>
    <row r="933" spans="1:7" ht="15.75" x14ac:dyDescent="0.25">
      <c r="A933" s="6"/>
      <c r="B933" s="6"/>
      <c r="C933" s="6"/>
      <c r="D933" s="6"/>
      <c r="E933" s="6"/>
      <c r="F933" s="6"/>
      <c r="G933" s="6"/>
    </row>
    <row r="934" spans="1:7" ht="15.75" x14ac:dyDescent="0.25">
      <c r="A934" s="6"/>
      <c r="B934" s="6"/>
      <c r="C934" s="6"/>
      <c r="D934" s="6"/>
      <c r="E934" s="6"/>
      <c r="F934" s="6"/>
      <c r="G934" s="6"/>
    </row>
    <row r="935" spans="1:7" ht="15.75" x14ac:dyDescent="0.25">
      <c r="A935" s="6"/>
      <c r="B935" s="6"/>
      <c r="C935" s="6"/>
      <c r="D935" s="6"/>
      <c r="E935" s="6"/>
      <c r="F935" s="6"/>
      <c r="G935" s="6"/>
    </row>
    <row r="936" spans="1:7" ht="15.75" x14ac:dyDescent="0.25">
      <c r="A936" s="6"/>
      <c r="B936" s="6"/>
      <c r="C936" s="6"/>
      <c r="D936" s="6"/>
      <c r="E936" s="6"/>
      <c r="F936" s="6"/>
      <c r="G936" s="6"/>
    </row>
    <row r="937" spans="1:7" ht="15.75" x14ac:dyDescent="0.25">
      <c r="A937" s="6"/>
      <c r="B937" s="6"/>
      <c r="C937" s="6"/>
      <c r="D937" s="6"/>
      <c r="E937" s="6"/>
      <c r="F937" s="6"/>
      <c r="G937" s="6"/>
    </row>
    <row r="938" spans="1:7" ht="15.75" x14ac:dyDescent="0.25">
      <c r="A938" s="6"/>
      <c r="B938" s="6"/>
      <c r="C938" s="6"/>
      <c r="D938" s="6"/>
      <c r="E938" s="6"/>
      <c r="F938" s="6"/>
      <c r="G938" s="6"/>
    </row>
    <row r="939" spans="1:7" ht="15.75" x14ac:dyDescent="0.25">
      <c r="A939" s="6"/>
      <c r="B939" s="6"/>
      <c r="C939" s="6"/>
      <c r="D939" s="6"/>
      <c r="E939" s="6"/>
      <c r="F939" s="6"/>
      <c r="G939" s="6"/>
    </row>
    <row r="940" spans="1:7" ht="15.75" x14ac:dyDescent="0.25">
      <c r="A940" s="6"/>
      <c r="B940" s="6"/>
      <c r="C940" s="6"/>
      <c r="D940" s="6"/>
      <c r="E940" s="6"/>
      <c r="F940" s="6"/>
      <c r="G940" s="6"/>
    </row>
    <row r="941" spans="1:7" ht="15.75" x14ac:dyDescent="0.25">
      <c r="A941" s="6"/>
      <c r="B941" s="6"/>
      <c r="C941" s="6"/>
      <c r="D941" s="6"/>
      <c r="E941" s="6"/>
      <c r="F941" s="6"/>
      <c r="G941" s="6"/>
    </row>
    <row r="942" spans="1:7" ht="15.75" x14ac:dyDescent="0.25">
      <c r="A942" s="6"/>
      <c r="B942" s="6"/>
      <c r="C942" s="6"/>
      <c r="D942" s="6"/>
      <c r="E942" s="6"/>
      <c r="F942" s="6"/>
      <c r="G942" s="6"/>
    </row>
    <row r="943" spans="1:7" ht="15.75" x14ac:dyDescent="0.25">
      <c r="A943" s="6"/>
      <c r="B943" s="6"/>
      <c r="C943" s="6"/>
      <c r="D943" s="6"/>
      <c r="E943" s="6"/>
      <c r="F943" s="6"/>
      <c r="G943" s="6"/>
    </row>
    <row r="944" spans="1:7" ht="15.75" x14ac:dyDescent="0.25">
      <c r="A944" s="6"/>
      <c r="B944" s="6"/>
      <c r="C944" s="6"/>
      <c r="D944" s="6"/>
      <c r="E944" s="6"/>
      <c r="F944" s="6"/>
      <c r="G944" s="6"/>
    </row>
    <row r="945" spans="1:7" ht="15.75" x14ac:dyDescent="0.25">
      <c r="A945" s="6"/>
      <c r="B945" s="6"/>
      <c r="C945" s="6"/>
      <c r="D945" s="6"/>
      <c r="E945" s="6"/>
      <c r="F945" s="6"/>
      <c r="G945" s="6"/>
    </row>
    <row r="946" spans="1:7" ht="15.75" x14ac:dyDescent="0.25">
      <c r="A946" s="6"/>
      <c r="B946" s="6"/>
      <c r="C946" s="6"/>
      <c r="D946" s="6"/>
      <c r="E946" s="6"/>
      <c r="F946" s="6"/>
      <c r="G946" s="6"/>
    </row>
    <row r="947" spans="1:7" ht="15.75" x14ac:dyDescent="0.25">
      <c r="A947" s="6"/>
      <c r="B947" s="6"/>
      <c r="C947" s="6"/>
      <c r="D947" s="6"/>
      <c r="E947" s="6"/>
      <c r="F947" s="6"/>
      <c r="G947" s="6"/>
    </row>
    <row r="948" spans="1:7" ht="15.75" x14ac:dyDescent="0.25">
      <c r="A948" s="6"/>
      <c r="B948" s="6"/>
      <c r="C948" s="6"/>
      <c r="D948" s="6"/>
      <c r="E948" s="6"/>
      <c r="F948" s="6"/>
      <c r="G948" s="6"/>
    </row>
    <row r="949" spans="1:7" ht="15.75" x14ac:dyDescent="0.25">
      <c r="A949" s="6"/>
      <c r="B949" s="6"/>
      <c r="C949" s="6"/>
      <c r="D949" s="6"/>
      <c r="E949" s="6"/>
      <c r="F949" s="6"/>
      <c r="G949" s="6"/>
    </row>
    <row r="950" spans="1:7" ht="15.75" x14ac:dyDescent="0.25">
      <c r="A950" s="6"/>
      <c r="B950" s="6"/>
      <c r="C950" s="6"/>
      <c r="D950" s="6"/>
      <c r="E950" s="6"/>
      <c r="F950" s="6"/>
      <c r="G950" s="6"/>
    </row>
    <row r="951" spans="1:7" ht="15.75" x14ac:dyDescent="0.25">
      <c r="A951" s="6"/>
      <c r="B951" s="6"/>
      <c r="C951" s="6"/>
      <c r="D951" s="6"/>
      <c r="E951" s="6"/>
      <c r="F951" s="6"/>
      <c r="G951" s="6"/>
    </row>
    <row r="952" spans="1:7" ht="15.75" x14ac:dyDescent="0.25">
      <c r="A952" s="6"/>
      <c r="B952" s="6"/>
      <c r="C952" s="6"/>
      <c r="D952" s="6"/>
      <c r="E952" s="6"/>
      <c r="F952" s="6"/>
      <c r="G952" s="6"/>
    </row>
    <row r="953" spans="1:7" ht="15.75" x14ac:dyDescent="0.25">
      <c r="A953" s="6"/>
      <c r="B953" s="6"/>
      <c r="C953" s="6"/>
      <c r="D953" s="6"/>
      <c r="E953" s="6"/>
      <c r="F953" s="6"/>
      <c r="G953" s="6"/>
    </row>
    <row r="954" spans="1:7" ht="15.75" x14ac:dyDescent="0.25">
      <c r="A954" s="6"/>
      <c r="B954" s="6"/>
      <c r="C954" s="6"/>
      <c r="D954" s="6"/>
      <c r="E954" s="6"/>
      <c r="F954" s="6"/>
      <c r="G954" s="6"/>
    </row>
    <row r="955" spans="1:7" ht="15.75" x14ac:dyDescent="0.25">
      <c r="A955" s="6"/>
      <c r="B955" s="6"/>
      <c r="C955" s="6"/>
      <c r="D955" s="6"/>
      <c r="E955" s="6"/>
      <c r="F955" s="6"/>
      <c r="G955" s="6"/>
    </row>
    <row r="956" spans="1:7" ht="15.75" x14ac:dyDescent="0.25">
      <c r="A956" s="6"/>
      <c r="B956" s="6"/>
      <c r="C956" s="6"/>
      <c r="D956" s="6"/>
      <c r="E956" s="6"/>
      <c r="F956" s="6"/>
      <c r="G956" s="6"/>
    </row>
    <row r="957" spans="1:7" ht="15.75" x14ac:dyDescent="0.25">
      <c r="A957" s="6"/>
      <c r="B957" s="6"/>
      <c r="C957" s="6"/>
      <c r="D957" s="6"/>
      <c r="E957" s="6"/>
      <c r="F957" s="6"/>
      <c r="G957" s="6"/>
    </row>
    <row r="958" spans="1:7" ht="15.75" x14ac:dyDescent="0.25">
      <c r="A958" s="6"/>
      <c r="B958" s="6"/>
      <c r="C958" s="6"/>
      <c r="D958" s="6"/>
      <c r="E958" s="6"/>
      <c r="F958" s="6"/>
      <c r="G958" s="6"/>
    </row>
    <row r="959" spans="1:7" ht="15.75" x14ac:dyDescent="0.25">
      <c r="A959" s="6"/>
      <c r="B959" s="6"/>
      <c r="C959" s="6"/>
      <c r="D959" s="6"/>
      <c r="E959" s="6"/>
      <c r="F959" s="6"/>
      <c r="G959" s="6"/>
    </row>
    <row r="960" spans="1:7" ht="15.75" x14ac:dyDescent="0.25">
      <c r="A960" s="6"/>
      <c r="B960" s="6"/>
      <c r="C960" s="6"/>
      <c r="D960" s="6"/>
      <c r="E960" s="6"/>
      <c r="F960" s="6"/>
      <c r="G960" s="6"/>
    </row>
    <row r="961" spans="1:7" ht="15.75" x14ac:dyDescent="0.25">
      <c r="A961" s="6"/>
      <c r="B961" s="6"/>
      <c r="C961" s="6"/>
      <c r="D961" s="6"/>
      <c r="E961" s="6"/>
      <c r="F961" s="6"/>
      <c r="G961" s="6"/>
    </row>
    <row r="962" spans="1:7" ht="15.75" x14ac:dyDescent="0.25">
      <c r="A962" s="6"/>
      <c r="B962" s="6"/>
      <c r="C962" s="6"/>
      <c r="D962" s="6"/>
      <c r="E962" s="6"/>
      <c r="F962" s="6"/>
      <c r="G962" s="6"/>
    </row>
    <row r="963" spans="1:7" ht="15.75" x14ac:dyDescent="0.25">
      <c r="A963" s="6"/>
      <c r="B963" s="6"/>
      <c r="C963" s="6"/>
      <c r="D963" s="6"/>
      <c r="E963" s="6"/>
      <c r="F963" s="6"/>
      <c r="G963" s="6"/>
    </row>
    <row r="964" spans="1:7" ht="15.75" x14ac:dyDescent="0.25">
      <c r="A964" s="6"/>
      <c r="B964" s="6"/>
      <c r="C964" s="6"/>
      <c r="D964" s="6"/>
      <c r="E964" s="6"/>
      <c r="F964" s="6"/>
      <c r="G964" s="6"/>
    </row>
    <row r="965" spans="1:7" ht="15.75" x14ac:dyDescent="0.25">
      <c r="A965" s="6"/>
      <c r="B965" s="6"/>
      <c r="C965" s="6"/>
      <c r="D965" s="6"/>
      <c r="E965" s="6"/>
      <c r="F965" s="6"/>
      <c r="G965" s="6"/>
    </row>
    <row r="966" spans="1:7" ht="15.75" x14ac:dyDescent="0.25">
      <c r="A966" s="6"/>
      <c r="B966" s="6"/>
      <c r="C966" s="6"/>
      <c r="D966" s="6"/>
      <c r="E966" s="6"/>
      <c r="F966" s="6"/>
      <c r="G966" s="6"/>
    </row>
    <row r="967" spans="1:7" ht="15.75" x14ac:dyDescent="0.25">
      <c r="A967" s="6"/>
      <c r="B967" s="6"/>
      <c r="C967" s="6"/>
      <c r="D967" s="6"/>
      <c r="E967" s="6"/>
      <c r="F967" s="6"/>
      <c r="G967" s="6"/>
    </row>
    <row r="968" spans="1:7" ht="15.75" x14ac:dyDescent="0.25">
      <c r="A968" s="6"/>
      <c r="B968" s="6"/>
      <c r="C968" s="6"/>
      <c r="D968" s="6"/>
      <c r="E968" s="6"/>
      <c r="F968" s="6"/>
      <c r="G968" s="6"/>
    </row>
    <row r="969" spans="1:7" ht="15.75" x14ac:dyDescent="0.25">
      <c r="A969" s="6"/>
      <c r="B969" s="6"/>
      <c r="C969" s="6"/>
      <c r="D969" s="6"/>
      <c r="E969" s="6"/>
      <c r="F969" s="6"/>
      <c r="G969" s="6"/>
    </row>
    <row r="970" spans="1:7" ht="15.75" x14ac:dyDescent="0.25">
      <c r="A970" s="6"/>
      <c r="B970" s="6"/>
      <c r="C970" s="6"/>
      <c r="D970" s="6"/>
      <c r="E970" s="6"/>
      <c r="F970" s="6"/>
      <c r="G970" s="6"/>
    </row>
    <row r="971" spans="1:7" ht="15.75" x14ac:dyDescent="0.25">
      <c r="A971" s="6"/>
      <c r="B971" s="6"/>
      <c r="C971" s="6"/>
      <c r="D971" s="6"/>
      <c r="E971" s="6"/>
      <c r="F971" s="6"/>
      <c r="G971" s="6"/>
    </row>
    <row r="972" spans="1:7" ht="15.75" x14ac:dyDescent="0.25">
      <c r="A972" s="6"/>
      <c r="B972" s="6"/>
      <c r="C972" s="6"/>
      <c r="D972" s="6"/>
      <c r="E972" s="6"/>
      <c r="F972" s="6"/>
      <c r="G972" s="6"/>
    </row>
    <row r="973" spans="1:7" ht="15.75" x14ac:dyDescent="0.25">
      <c r="A973" s="6"/>
      <c r="B973" s="6"/>
      <c r="C973" s="6"/>
      <c r="D973" s="6"/>
      <c r="E973" s="6"/>
      <c r="F973" s="6"/>
      <c r="G973" s="6"/>
    </row>
    <row r="974" spans="1:7" ht="15.75" x14ac:dyDescent="0.25">
      <c r="A974" s="6"/>
      <c r="B974" s="6"/>
      <c r="C974" s="6"/>
      <c r="D974" s="6"/>
      <c r="E974" s="6"/>
      <c r="F974" s="6"/>
      <c r="G974" s="6"/>
    </row>
    <row r="975" spans="1:7" ht="15.75" x14ac:dyDescent="0.25">
      <c r="A975" s="6"/>
      <c r="B975" s="6"/>
      <c r="C975" s="6"/>
      <c r="D975" s="6"/>
      <c r="E975" s="6"/>
      <c r="F975" s="6"/>
      <c r="G975" s="6"/>
    </row>
    <row r="976" spans="1:7" ht="15.75" x14ac:dyDescent="0.25">
      <c r="A976" s="6"/>
      <c r="B976" s="6"/>
      <c r="C976" s="6"/>
      <c r="D976" s="6"/>
      <c r="E976" s="6"/>
      <c r="F976" s="6"/>
      <c r="G976" s="6"/>
    </row>
    <row r="977" spans="1:7" ht="15.75" x14ac:dyDescent="0.25">
      <c r="A977" s="6"/>
      <c r="B977" s="6"/>
      <c r="C977" s="6"/>
      <c r="D977" s="6"/>
      <c r="E977" s="6"/>
      <c r="F977" s="6"/>
      <c r="G977" s="6"/>
    </row>
    <row r="978" spans="1:7" ht="15.75" x14ac:dyDescent="0.25">
      <c r="A978" s="6"/>
      <c r="B978" s="6"/>
      <c r="C978" s="6"/>
      <c r="D978" s="6"/>
      <c r="E978" s="6"/>
      <c r="F978" s="6"/>
      <c r="G978" s="6"/>
    </row>
    <row r="979" spans="1:7" ht="15.75" x14ac:dyDescent="0.25">
      <c r="A979" s="6"/>
      <c r="B979" s="6"/>
      <c r="C979" s="6"/>
      <c r="D979" s="6"/>
      <c r="E979" s="6"/>
      <c r="F979" s="6"/>
      <c r="G979" s="6"/>
    </row>
    <row r="980" spans="1:7" ht="15.75" x14ac:dyDescent="0.25">
      <c r="A980" s="6"/>
      <c r="B980" s="6"/>
      <c r="C980" s="6"/>
      <c r="D980" s="6"/>
      <c r="E980" s="6"/>
      <c r="F980" s="6"/>
      <c r="G980" s="6"/>
    </row>
    <row r="981" spans="1:7" ht="15.75" x14ac:dyDescent="0.25">
      <c r="A981" s="6"/>
      <c r="B981" s="6"/>
      <c r="C981" s="6"/>
      <c r="D981" s="6"/>
      <c r="E981" s="6"/>
      <c r="F981" s="6"/>
      <c r="G981" s="6"/>
    </row>
    <row r="982" spans="1:7" ht="15.75" x14ac:dyDescent="0.25">
      <c r="A982" s="6"/>
      <c r="B982" s="6"/>
      <c r="C982" s="6"/>
      <c r="D982" s="6"/>
      <c r="E982" s="6"/>
      <c r="F982" s="6"/>
      <c r="G982" s="6"/>
    </row>
    <row r="983" spans="1:7" ht="15.75" x14ac:dyDescent="0.25">
      <c r="A983" s="6"/>
      <c r="B983" s="6"/>
      <c r="C983" s="6"/>
      <c r="D983" s="6"/>
      <c r="E983" s="6"/>
      <c r="F983" s="6"/>
      <c r="G983" s="6"/>
    </row>
    <row r="984" spans="1:7" ht="15.75" x14ac:dyDescent="0.25">
      <c r="A984" s="6"/>
      <c r="B984" s="6"/>
      <c r="C984" s="6"/>
      <c r="D984" s="6"/>
      <c r="E984" s="6"/>
      <c r="F984" s="6"/>
      <c r="G984" s="6"/>
    </row>
    <row r="985" spans="1:7" ht="15.75" x14ac:dyDescent="0.25">
      <c r="A985" s="6"/>
      <c r="B985" s="6"/>
      <c r="C985" s="6"/>
      <c r="D985" s="6"/>
      <c r="E985" s="6"/>
      <c r="F985" s="6"/>
      <c r="G985" s="6"/>
    </row>
    <row r="986" spans="1:7" ht="15.75" x14ac:dyDescent="0.25">
      <c r="A986" s="6"/>
      <c r="B986" s="6"/>
      <c r="C986" s="6"/>
      <c r="D986" s="6"/>
      <c r="E986" s="6"/>
      <c r="F986" s="6"/>
      <c r="G986" s="6"/>
    </row>
    <row r="987" spans="1:7" ht="15.75" x14ac:dyDescent="0.25">
      <c r="A987" s="6"/>
      <c r="B987" s="6"/>
      <c r="C987" s="6"/>
      <c r="D987" s="6"/>
      <c r="E987" s="6"/>
      <c r="F987" s="6"/>
      <c r="G987" s="6"/>
    </row>
    <row r="988" spans="1:7" ht="15.75" x14ac:dyDescent="0.25">
      <c r="A988" s="6"/>
      <c r="B988" s="6"/>
      <c r="C988" s="6"/>
      <c r="D988" s="6"/>
      <c r="E988" s="6"/>
      <c r="F988" s="6"/>
      <c r="G988" s="6"/>
    </row>
    <row r="989" spans="1:7" ht="15.75" x14ac:dyDescent="0.25">
      <c r="A989" s="6"/>
      <c r="B989" s="6"/>
      <c r="C989" s="6"/>
      <c r="D989" s="6"/>
      <c r="E989" s="6"/>
      <c r="F989" s="6"/>
      <c r="G989" s="6"/>
    </row>
  </sheetData>
  <conditionalFormatting pivot="1" sqref="H10:H821">
    <cfRule type="cellIs" dxfId="18" priority="1" operator="lessThan">
      <formula>0</formula>
    </cfRule>
  </conditionalFormatting>
  <pageMargins left="0.25" right="0.25" top="0.25" bottom="0.25" header="0.3" footer="0.3"/>
  <pageSetup scale="85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4"/>
  <sheetViews>
    <sheetView showGridLines="0" tabSelected="1" zoomScaleNormal="100" workbookViewId="0">
      <pane ySplit="9" topLeftCell="A10" activePane="bottomLeft" state="frozen"/>
      <selection activeCell="A10" sqref="A10"/>
      <selection pane="bottomLeft" activeCell="A10" sqref="A10"/>
    </sheetView>
  </sheetViews>
  <sheetFormatPr defaultColWidth="8.875" defaultRowHeight="12.75" x14ac:dyDescent="0.2"/>
  <cols>
    <col min="1" max="1" width="33" style="8" customWidth="1"/>
    <col min="2" max="2" width="13.875" style="8" customWidth="1"/>
    <col min="3" max="3" width="11.625" style="8" customWidth="1"/>
    <col min="4" max="4" width="6.75" style="8" customWidth="1"/>
    <col min="5" max="5" width="6.375" style="8" customWidth="1"/>
    <col min="6" max="6" width="6" style="8" customWidth="1"/>
    <col min="7" max="8" width="6.375" style="8" customWidth="1"/>
    <col min="9" max="9" width="1.625" style="8" customWidth="1"/>
    <col min="10" max="10" width="5.5" style="8" customWidth="1"/>
    <col min="11" max="12" width="5.75" style="8" bestFit="1" customWidth="1"/>
    <col min="13" max="13" width="8.875" style="8"/>
    <col min="14" max="14" width="14.875" style="8" bestFit="1" customWidth="1"/>
    <col min="15" max="15" width="12.625" style="8" bestFit="1" customWidth="1"/>
    <col min="16" max="16384" width="8.875" style="8"/>
  </cols>
  <sheetData>
    <row r="1" spans="1:16" ht="17.25" x14ac:dyDescent="0.3">
      <c r="A1" s="7" t="s">
        <v>195</v>
      </c>
    </row>
    <row r="2" spans="1:16" ht="17.25" x14ac:dyDescent="0.3">
      <c r="A2" s="7" t="s">
        <v>0</v>
      </c>
    </row>
    <row r="3" spans="1:16" ht="17.25" x14ac:dyDescent="0.3">
      <c r="A3" s="3" t="s">
        <v>196</v>
      </c>
    </row>
    <row r="4" spans="1:16" ht="15.75" x14ac:dyDescent="0.25">
      <c r="A4"/>
      <c r="B4"/>
    </row>
    <row r="5" spans="1:16" x14ac:dyDescent="0.2">
      <c r="A5" s="8" t="s">
        <v>4</v>
      </c>
      <c r="B5" s="8" t="s">
        <v>2</v>
      </c>
    </row>
    <row r="6" spans="1:16" x14ac:dyDescent="0.2">
      <c r="A6" s="8" t="s">
        <v>1</v>
      </c>
      <c r="B6" s="8" t="s">
        <v>2</v>
      </c>
    </row>
    <row r="8" spans="1:16" x14ac:dyDescent="0.2">
      <c r="B8" s="8" t="s">
        <v>3</v>
      </c>
      <c r="J8" s="9" t="s">
        <v>197</v>
      </c>
      <c r="K8" s="9"/>
      <c r="L8" s="9"/>
    </row>
    <row r="9" spans="1:16" x14ac:dyDescent="0.2">
      <c r="A9" s="8" t="s">
        <v>5</v>
      </c>
      <c r="B9" s="8" t="s">
        <v>6</v>
      </c>
      <c r="C9" s="8" t="s">
        <v>7</v>
      </c>
      <c r="D9" s="8" t="s">
        <v>8</v>
      </c>
      <c r="E9" s="8" t="s">
        <v>198</v>
      </c>
      <c r="F9" s="8" t="s">
        <v>9</v>
      </c>
      <c r="G9" s="8" t="s">
        <v>10</v>
      </c>
      <c r="H9" s="8" t="s">
        <v>11</v>
      </c>
      <c r="J9" s="10">
        <f>IF((MID(A3,5,2)-2)&lt;2,1,MID(A3,5,2)-2)</f>
        <v>29</v>
      </c>
      <c r="K9" s="11">
        <f>J9+1</f>
        <v>30</v>
      </c>
      <c r="L9" s="11">
        <f>K9+1</f>
        <v>31</v>
      </c>
    </row>
    <row r="10" spans="1:16" ht="12" customHeight="1" x14ac:dyDescent="0.2">
      <c r="A10" s="8" t="s">
        <v>13</v>
      </c>
      <c r="B10" s="12">
        <v>1620000000</v>
      </c>
      <c r="C10" s="12">
        <v>1488448945.7839999</v>
      </c>
      <c r="D10" s="13">
        <v>0.91879564554567894</v>
      </c>
      <c r="E10" s="13">
        <v>-8.1204354454321059E-2</v>
      </c>
      <c r="F10" s="13">
        <v>0.14136932098765431</v>
      </c>
      <c r="G10" s="13">
        <v>0.13922123969448652</v>
      </c>
      <c r="H10" s="13">
        <v>-2.1480812931677917E-3</v>
      </c>
      <c r="J10" s="14">
        <f>IFERROR(VLOOKUP($A10,[1]DATA!$BA:$CI,IF((MID($A$3,5,2)+2)&lt;5,5,MID($A$3,5,2)+2),FALSE),0)</f>
        <v>2.60076794567901</v>
      </c>
      <c r="K10" s="14">
        <f>IFERROR(VLOOKUP($A10,[1]DATA!$BA:$CI,IF((MID($A$3,5,2)+3)&lt;6,6,MID($A$3,5,2)+3),FALSE),0)</f>
        <v>0.99048310493827096</v>
      </c>
      <c r="L10" s="14">
        <f>IFERROR(VLOOKUP($A10,[1]DATA!$BA:$CI,IF((MID($A$3,5,2)+4)&lt;7,7,MID($A$3,5,2)+4),FALSE),0)</f>
        <v>0</v>
      </c>
      <c r="N10" s="15"/>
      <c r="O10" s="16"/>
      <c r="P10" s="17"/>
    </row>
    <row r="11" spans="1:16" ht="12" customHeight="1" x14ac:dyDescent="0.2">
      <c r="A11" s="8" t="s">
        <v>14</v>
      </c>
      <c r="B11" s="12">
        <v>4350000000</v>
      </c>
      <c r="C11" s="12">
        <v>3198455171.3670001</v>
      </c>
      <c r="D11" s="13">
        <v>0.73527705088896556</v>
      </c>
      <c r="E11" s="13">
        <v>-0.26472294911103444</v>
      </c>
      <c r="F11" s="13">
        <v>0.14287319540229884</v>
      </c>
      <c r="G11" s="13">
        <v>0.16671713379340494</v>
      </c>
      <c r="H11" s="13">
        <v>2.3843938391106101E-2</v>
      </c>
      <c r="J11" s="14">
        <f>IFERROR(VLOOKUP($A11,[1]DATA!$BA:$CI,IF((MID($A$3,5,2)+2)&lt;5,5,MID($A$3,5,2)+2),FALSE),0)</f>
        <v>1.7841266668965501</v>
      </c>
      <c r="K11" s="14">
        <f>IFERROR(VLOOKUP($A11,[1]DATA!$BA:$CI,IF((MID($A$3,5,2)+3)&lt;6,6,MID($A$3,5,2)+3),FALSE),0)</f>
        <v>1.00879635517241</v>
      </c>
      <c r="L11" s="14">
        <f>IFERROR(VLOOKUP($A11,[1]DATA!$BA:$CI,IF((MID($A$3,5,2)+4)&lt;7,7,MID($A$3,5,2)+4),FALSE),0)</f>
        <v>0</v>
      </c>
      <c r="N11" s="15"/>
      <c r="O11" s="16"/>
      <c r="P11" s="17"/>
    </row>
    <row r="12" spans="1:16" ht="12" customHeight="1" x14ac:dyDescent="0.2">
      <c r="A12" s="8" t="s">
        <v>15</v>
      </c>
      <c r="B12" s="12">
        <v>2410000000</v>
      </c>
      <c r="C12" s="12">
        <v>1387315372.9220002</v>
      </c>
      <c r="D12" s="13">
        <v>0.57564953233278016</v>
      </c>
      <c r="E12" s="13">
        <v>-0.42435046766721984</v>
      </c>
      <c r="F12" s="13">
        <v>0.11211925311203319</v>
      </c>
      <c r="G12" s="13">
        <v>0.17611169859482029</v>
      </c>
      <c r="H12" s="13">
        <v>6.3992445482787097E-2</v>
      </c>
      <c r="J12" s="14">
        <f>IFERROR(VLOOKUP($A12,[1]DATA!$BA:$CI,IF((MID($A$3,5,2)+2)&lt;5,5,MID($A$3,5,2)+2),FALSE),0)</f>
        <v>0</v>
      </c>
      <c r="K12" s="14">
        <f>IFERROR(VLOOKUP($A12,[1]DATA!$BA:$CI,IF((MID($A$3,5,2)+3)&lt;6,6,MID($A$3,5,2)+3),FALSE),0)</f>
        <v>0</v>
      </c>
      <c r="L12" s="14">
        <f>IFERROR(VLOOKUP($A12,[1]DATA!$BA:$CI,IF((MID($A$3,5,2)+4)&lt;7,7,MID($A$3,5,2)+4),FALSE),0)</f>
        <v>0</v>
      </c>
      <c r="N12" s="15"/>
      <c r="O12" s="16"/>
      <c r="P12" s="17"/>
    </row>
    <row r="13" spans="1:16" ht="12" customHeight="1" x14ac:dyDescent="0.2">
      <c r="A13" s="8" t="s">
        <v>16</v>
      </c>
      <c r="B13" s="12">
        <v>2520000000</v>
      </c>
      <c r="C13" s="12">
        <v>2144154427.2629998</v>
      </c>
      <c r="D13" s="13">
        <v>0.85085493145357138</v>
      </c>
      <c r="E13" s="13">
        <v>-0.14914506854642862</v>
      </c>
      <c r="F13" s="13">
        <v>0.14188011904761905</v>
      </c>
      <c r="G13" s="13">
        <v>0.21016376425751115</v>
      </c>
      <c r="H13" s="13">
        <v>6.8283645209892108E-2</v>
      </c>
      <c r="J13" s="14">
        <f>IFERROR(VLOOKUP($A13,[1]DATA!$BA:$CI,IF((MID($A$3,5,2)+2)&lt;5,5,MID($A$3,5,2)+2),FALSE),0)</f>
        <v>2.3143377325396801</v>
      </c>
      <c r="K13" s="14">
        <f>IFERROR(VLOOKUP($A13,[1]DATA!$BA:$CI,IF((MID($A$3,5,2)+3)&lt;6,6,MID($A$3,5,2)+3),FALSE),0)</f>
        <v>1.73059068888888</v>
      </c>
      <c r="L13" s="14">
        <f>IFERROR(VLOOKUP($A13,[1]DATA!$BA:$CI,IF((MID($A$3,5,2)+4)&lt;7,7,MID($A$3,5,2)+4),FALSE),0)</f>
        <v>0</v>
      </c>
      <c r="N13" s="15"/>
      <c r="O13" s="16"/>
      <c r="P13" s="17"/>
    </row>
    <row r="14" spans="1:16" ht="12" customHeight="1" x14ac:dyDescent="0.2">
      <c r="A14" s="8" t="s">
        <v>17</v>
      </c>
      <c r="B14" s="12">
        <v>1100000000</v>
      </c>
      <c r="C14" s="12">
        <v>915822601.37400007</v>
      </c>
      <c r="D14" s="13">
        <v>0.83256600124909097</v>
      </c>
      <c r="E14" s="13">
        <v>-0.16743399875090903</v>
      </c>
      <c r="F14" s="13">
        <v>0.16157163636363636</v>
      </c>
      <c r="G14" s="13">
        <v>0.15770164257501174</v>
      </c>
      <c r="H14" s="13">
        <v>-3.8699937886246261E-3</v>
      </c>
      <c r="J14" s="14">
        <f>IFERROR(VLOOKUP($A14,[1]DATA!$BA:$CI,IF((MID($A$3,5,2)+2)&lt;5,5,MID($A$3,5,2)+2),FALSE),0)</f>
        <v>1.6269237281818101</v>
      </c>
      <c r="K14" s="14">
        <f>IFERROR(VLOOKUP($A14,[1]DATA!$BA:$CI,IF((MID($A$3,5,2)+3)&lt;6,6,MID($A$3,5,2)+3),FALSE),0)</f>
        <v>1.4757264918181801</v>
      </c>
      <c r="L14" s="14">
        <f>IFERROR(VLOOKUP($A14,[1]DATA!$BA:$CI,IF((MID($A$3,5,2)+4)&lt;7,7,MID($A$3,5,2)+4),FALSE),0)</f>
        <v>0</v>
      </c>
      <c r="N14" s="15"/>
      <c r="O14" s="16"/>
      <c r="P14" s="17"/>
    </row>
    <row r="15" spans="1:16" ht="12" customHeight="1" x14ac:dyDescent="0.2">
      <c r="A15" s="8" t="s">
        <v>18</v>
      </c>
      <c r="B15" s="12">
        <v>1490000000</v>
      </c>
      <c r="C15" s="12">
        <v>1014631703.122</v>
      </c>
      <c r="D15" s="13">
        <v>0.6809608745785235</v>
      </c>
      <c r="E15" s="13">
        <v>-0.3190391254214765</v>
      </c>
      <c r="F15" s="13">
        <v>0.10896389261744967</v>
      </c>
      <c r="G15" s="13">
        <v>0.20834497542462649</v>
      </c>
      <c r="H15" s="13">
        <v>9.9381082807176821E-2</v>
      </c>
      <c r="J15" s="14">
        <f>IFERROR(VLOOKUP($A15,[1]DATA!$BA:$CI,IF((MID($A$3,5,2)+2)&lt;5,5,MID($A$3,5,2)+2),FALSE),0)</f>
        <v>0</v>
      </c>
      <c r="K15" s="14">
        <f>IFERROR(VLOOKUP($A15,[1]DATA!$BA:$CI,IF((MID($A$3,5,2)+3)&lt;6,6,MID($A$3,5,2)+3),FALSE),0)</f>
        <v>0</v>
      </c>
      <c r="L15" s="14">
        <f>IFERROR(VLOOKUP($A15,[1]DATA!$BA:$CI,IF((MID($A$3,5,2)+4)&lt;7,7,MID($A$3,5,2)+4),FALSE),0)</f>
        <v>0</v>
      </c>
      <c r="N15" s="15"/>
      <c r="O15" s="16"/>
      <c r="P15" s="17"/>
    </row>
    <row r="16" spans="1:16" ht="12" customHeight="1" x14ac:dyDescent="0.2">
      <c r="A16" s="8" t="s">
        <v>19</v>
      </c>
      <c r="B16" s="12">
        <v>1660000000</v>
      </c>
      <c r="C16" s="12">
        <v>1414785358.5450001</v>
      </c>
      <c r="D16" s="13">
        <v>0.85228033647289159</v>
      </c>
      <c r="E16" s="13">
        <v>-0.14771966352710841</v>
      </c>
      <c r="F16" s="13">
        <v>0.13221439759036144</v>
      </c>
      <c r="G16" s="13">
        <v>0.16646730086124861</v>
      </c>
      <c r="H16" s="13">
        <v>3.4252903270887175E-2</v>
      </c>
      <c r="J16" s="14">
        <f>IFERROR(VLOOKUP($A16,[1]DATA!$BA:$CI,IF((MID($A$3,5,2)+2)&lt;5,5,MID($A$3,5,2)+2),FALSE),0)</f>
        <v>2.8466701054216799</v>
      </c>
      <c r="K16" s="14">
        <f>IFERROR(VLOOKUP($A16,[1]DATA!$BA:$CI,IF((MID($A$3,5,2)+3)&lt;6,6,MID($A$3,5,2)+3),FALSE),0)</f>
        <v>1.32310755180722</v>
      </c>
      <c r="L16" s="14">
        <f>IFERROR(VLOOKUP($A16,[1]DATA!$BA:$CI,IF((MID($A$3,5,2)+4)&lt;7,7,MID($A$3,5,2)+4),FALSE),0)</f>
        <v>0</v>
      </c>
      <c r="N16" s="15"/>
      <c r="O16" s="16"/>
      <c r="P16" s="17"/>
    </row>
    <row r="17" spans="1:16" ht="12" customHeight="1" x14ac:dyDescent="0.2">
      <c r="A17" s="8" t="s">
        <v>20</v>
      </c>
      <c r="B17" s="12">
        <v>1390200000</v>
      </c>
      <c r="C17" s="12">
        <v>1500855744.0049999</v>
      </c>
      <c r="D17" s="13">
        <v>1.0795969961192633</v>
      </c>
      <c r="E17" s="13">
        <v>7.9596996119263297E-2</v>
      </c>
      <c r="F17" s="13">
        <v>0.12429676233635448</v>
      </c>
      <c r="G17" s="13">
        <v>-0.19407991626011303</v>
      </c>
      <c r="H17" s="13">
        <v>-0.31837667859646751</v>
      </c>
      <c r="J17" s="14">
        <f>IFERROR(VLOOKUP($A17,[1]DATA!$BA:$CI,IF((MID($A$3,5,2)+2)&lt;5,5,MID($A$3,5,2)+2),FALSE),0)</f>
        <v>5.5437183189469099</v>
      </c>
      <c r="K17" s="14">
        <f>IFERROR(VLOOKUP($A17,[1]DATA!$BA:$CI,IF((MID($A$3,5,2)+3)&lt;6,6,MID($A$3,5,2)+3),FALSE),0)</f>
        <v>1.37286195223708</v>
      </c>
      <c r="L17" s="14">
        <f>IFERROR(VLOOKUP($A17,[1]DATA!$BA:$CI,IF((MID($A$3,5,2)+4)&lt;7,7,MID($A$3,5,2)+4),FALSE),0)</f>
        <v>0</v>
      </c>
      <c r="N17" s="15"/>
      <c r="O17" s="16"/>
      <c r="P17" s="17"/>
    </row>
    <row r="18" spans="1:16" ht="12" customHeight="1" x14ac:dyDescent="0.2">
      <c r="A18" s="8" t="s">
        <v>21</v>
      </c>
      <c r="B18" s="12">
        <v>1510100000</v>
      </c>
      <c r="C18" s="12">
        <v>1525898979.365</v>
      </c>
      <c r="D18" s="13">
        <v>1.010462207380306</v>
      </c>
      <c r="E18" s="13">
        <v>1.046220738030601E-2</v>
      </c>
      <c r="F18" s="13">
        <v>0.10817205946626052</v>
      </c>
      <c r="G18" s="13">
        <v>4.497658080455634E-2</v>
      </c>
      <c r="H18" s="13">
        <v>-6.3195478661704177E-2</v>
      </c>
      <c r="J18" s="14">
        <f>IFERROR(VLOOKUP($A18,[1]DATA!$BA:$CI,IF((MID($A$3,5,2)+2)&lt;5,5,MID($A$3,5,2)+2),FALSE),0)</f>
        <v>3.1797467386265801</v>
      </c>
      <c r="K18" s="14">
        <f>IFERROR(VLOOKUP($A18,[1]DATA!$BA:$CI,IF((MID($A$3,5,2)+3)&lt;6,6,MID($A$3,5,2)+3),FALSE),0)</f>
        <v>1.6411404191775301</v>
      </c>
      <c r="L18" s="14">
        <f>IFERROR(VLOOKUP($A18,[1]DATA!$BA:$CI,IF((MID($A$3,5,2)+4)&lt;7,7,MID($A$3,5,2)+4),FALSE),0)</f>
        <v>0</v>
      </c>
      <c r="N18" s="15"/>
      <c r="O18" s="16"/>
      <c r="P18" s="17"/>
    </row>
    <row r="19" spans="1:16" ht="12" customHeight="1" x14ac:dyDescent="0.2">
      <c r="A19" s="8" t="s">
        <v>22</v>
      </c>
      <c r="B19" s="12">
        <v>2060000000</v>
      </c>
      <c r="C19" s="12">
        <v>1798726849.461</v>
      </c>
      <c r="D19" s="13">
        <v>0.87316837352475729</v>
      </c>
      <c r="E19" s="13">
        <v>-0.12683162647524271</v>
      </c>
      <c r="F19" s="13">
        <v>0.11912975728155339</v>
      </c>
      <c r="G19" s="13">
        <v>0.18235714380940635</v>
      </c>
      <c r="H19" s="13">
        <v>6.3227386527852952E-2</v>
      </c>
      <c r="J19" s="14">
        <f>IFERROR(VLOOKUP($A19,[1]DATA!$BA:$CI,IF((MID($A$3,5,2)+2)&lt;5,5,MID($A$3,5,2)+2),FALSE),0)</f>
        <v>2.96346670339805</v>
      </c>
      <c r="K19" s="14">
        <f>IFERROR(VLOOKUP($A19,[1]DATA!$BA:$CI,IF((MID($A$3,5,2)+3)&lt;6,6,MID($A$3,5,2)+3),FALSE),0)</f>
        <v>1.2146234009708701</v>
      </c>
      <c r="L19" s="14">
        <f>IFERROR(VLOOKUP($A19,[1]DATA!$BA:$CI,IF((MID($A$3,5,2)+4)&lt;7,7,MID($A$3,5,2)+4),FALSE),0)</f>
        <v>0</v>
      </c>
      <c r="N19" s="15"/>
      <c r="O19" s="16"/>
      <c r="P19" s="17"/>
    </row>
    <row r="20" spans="1:16" ht="12" customHeight="1" x14ac:dyDescent="0.2">
      <c r="A20" s="8" t="s">
        <v>23</v>
      </c>
      <c r="B20" s="12">
        <v>1870000000</v>
      </c>
      <c r="C20" s="12">
        <v>1584222911.007</v>
      </c>
      <c r="D20" s="13">
        <v>0.84717802727647062</v>
      </c>
      <c r="E20" s="13">
        <v>-0.15282197272352938</v>
      </c>
      <c r="F20" s="13">
        <v>0.10924540106951872</v>
      </c>
      <c r="G20" s="13">
        <v>0.2093467529365472</v>
      </c>
      <c r="H20" s="13">
        <v>0.10010135186702848</v>
      </c>
      <c r="J20" s="14">
        <f>IFERROR(VLOOKUP($A20,[1]DATA!$BA:$CI,IF((MID($A$3,5,2)+2)&lt;5,5,MID($A$3,5,2)+2),FALSE),0)</f>
        <v>3.6794945406417101</v>
      </c>
      <c r="K20" s="14">
        <f>IFERROR(VLOOKUP($A20,[1]DATA!$BA:$CI,IF((MID($A$3,5,2)+3)&lt;6,6,MID($A$3,5,2)+3),FALSE),0)</f>
        <v>2.9314065647058798</v>
      </c>
      <c r="L20" s="14">
        <f>IFERROR(VLOOKUP($A20,[1]DATA!$BA:$CI,IF((MID($A$3,5,2)+4)&lt;7,7,MID($A$3,5,2)+4),FALSE),0)</f>
        <v>0</v>
      </c>
      <c r="N20" s="15"/>
      <c r="O20" s="16"/>
      <c r="P20" s="17"/>
    </row>
    <row r="21" spans="1:16" ht="12" customHeight="1" x14ac:dyDescent="0.2">
      <c r="A21" s="8" t="s">
        <v>24</v>
      </c>
      <c r="B21" s="12">
        <v>1730000000</v>
      </c>
      <c r="C21" s="12">
        <v>1260943758.6469998</v>
      </c>
      <c r="D21" s="13">
        <v>0.72886922465144499</v>
      </c>
      <c r="E21" s="13">
        <v>-0.27113077534855501</v>
      </c>
      <c r="F21" s="13">
        <v>0.12801791907514451</v>
      </c>
      <c r="G21" s="13">
        <v>-1.6359645655516467E-2</v>
      </c>
      <c r="H21" s="13">
        <v>-0.14437756473066099</v>
      </c>
      <c r="J21" s="14">
        <f>IFERROR(VLOOKUP($A21,[1]DATA!$BA:$CI,IF((MID($A$3,5,2)+2)&lt;5,5,MID($A$3,5,2)+2),FALSE),0)</f>
        <v>1.63775529421965</v>
      </c>
      <c r="K21" s="14">
        <f>IFERROR(VLOOKUP($A21,[1]DATA!$BA:$CI,IF((MID($A$3,5,2)+3)&lt;6,6,MID($A$3,5,2)+3),FALSE),0)</f>
        <v>0.69613079768786101</v>
      </c>
      <c r="L21" s="14">
        <f>IFERROR(VLOOKUP($A21,[1]DATA!$BA:$CI,IF((MID($A$3,5,2)+4)&lt;7,7,MID($A$3,5,2)+4),FALSE),0)</f>
        <v>0</v>
      </c>
      <c r="N21" s="15"/>
      <c r="O21" s="16"/>
      <c r="P21" s="17"/>
    </row>
    <row r="22" spans="1:16" ht="12" customHeight="1" x14ac:dyDescent="0.2">
      <c r="A22" s="8" t="s">
        <v>25</v>
      </c>
      <c r="B22" s="12">
        <v>1070000000</v>
      </c>
      <c r="C22" s="12">
        <v>962421636.73699999</v>
      </c>
      <c r="D22" s="13">
        <v>0.89945947358598133</v>
      </c>
      <c r="E22" s="13">
        <v>-0.10054052641401867</v>
      </c>
      <c r="F22" s="13">
        <v>0.12605392523364486</v>
      </c>
      <c r="G22" s="13">
        <v>0.15082497355227995</v>
      </c>
      <c r="H22" s="13">
        <v>2.477104831863508E-2</v>
      </c>
      <c r="J22" s="14">
        <f>IFERROR(VLOOKUP($A22,[1]DATA!$BA:$CI,IF((MID($A$3,5,2)+2)&lt;5,5,MID($A$3,5,2)+2),FALSE),0)</f>
        <v>2.90678631401869</v>
      </c>
      <c r="K22" s="14">
        <f>IFERROR(VLOOKUP($A22,[1]DATA!$BA:$CI,IF((MID($A$3,5,2)+3)&lt;6,6,MID($A$3,5,2)+3),FALSE),0)</f>
        <v>1.5316494953271</v>
      </c>
      <c r="L22" s="14">
        <f>IFERROR(VLOOKUP($A22,[1]DATA!$BA:$CI,IF((MID($A$3,5,2)+4)&lt;7,7,MID($A$3,5,2)+4),FALSE),0)</f>
        <v>0</v>
      </c>
      <c r="N22" s="15"/>
      <c r="O22" s="16"/>
      <c r="P22" s="17"/>
    </row>
    <row r="23" spans="1:16" ht="12" customHeight="1" x14ac:dyDescent="0.2">
      <c r="A23" s="8" t="s">
        <v>26</v>
      </c>
      <c r="B23" s="12">
        <v>1869800000</v>
      </c>
      <c r="C23" s="12">
        <v>1795176869.707</v>
      </c>
      <c r="D23" s="13">
        <v>0.96009031431543479</v>
      </c>
      <c r="E23" s="13">
        <v>-3.990968568456521E-2</v>
      </c>
      <c r="F23" s="13">
        <v>0.12614848005134238</v>
      </c>
      <c r="G23" s="13">
        <v>0.13785178215191166</v>
      </c>
      <c r="H23" s="13">
        <v>1.1703302100569274E-2</v>
      </c>
      <c r="J23" s="14">
        <f>IFERROR(VLOOKUP($A23,[1]DATA!$BA:$CI,IF((MID($A$3,5,2)+2)&lt;5,5,MID($A$3,5,2)+2),FALSE),0)</f>
        <v>7.2827286404963001</v>
      </c>
      <c r="K23" s="14">
        <f>IFERROR(VLOOKUP($A23,[1]DATA!$BA:$CI,IF((MID($A$3,5,2)+3)&lt;6,6,MID($A$3,5,2)+3),FALSE),0)</f>
        <v>1.72744026045566</v>
      </c>
      <c r="L23" s="14">
        <f>IFERROR(VLOOKUP($A23,[1]DATA!$BA:$CI,IF((MID($A$3,5,2)+4)&lt;7,7,MID($A$3,5,2)+4),FALSE),0)</f>
        <v>0</v>
      </c>
      <c r="N23" s="15"/>
      <c r="O23" s="16"/>
      <c r="P23" s="17"/>
    </row>
    <row r="24" spans="1:16" ht="12" customHeight="1" x14ac:dyDescent="0.2">
      <c r="A24" s="8" t="s">
        <v>27</v>
      </c>
      <c r="B24" s="12">
        <v>679900000</v>
      </c>
      <c r="C24" s="12">
        <v>656524718.63999999</v>
      </c>
      <c r="D24" s="13">
        <v>0.96561953028386527</v>
      </c>
      <c r="E24" s="13">
        <v>-3.4380469716134732E-2</v>
      </c>
      <c r="F24" s="13">
        <v>0.12093697455508164</v>
      </c>
      <c r="G24" s="13">
        <v>0.17970103990051345</v>
      </c>
      <c r="H24" s="13">
        <v>5.8764065345431812E-2</v>
      </c>
      <c r="J24" s="14">
        <f>IFERROR(VLOOKUP($A24,[1]DATA!$BA:$CI,IF((MID($A$3,5,2)+2)&lt;5,5,MID($A$3,5,2)+2),FALSE),0)</f>
        <v>5.4996730695690497</v>
      </c>
      <c r="K24" s="14">
        <f>IFERROR(VLOOKUP($A24,[1]DATA!$BA:$CI,IF((MID($A$3,5,2)+3)&lt;6,6,MID($A$3,5,2)+3),FALSE),0)</f>
        <v>1.6026556140608901</v>
      </c>
      <c r="L24" s="14">
        <f>IFERROR(VLOOKUP($A24,[1]DATA!$BA:$CI,IF((MID($A$3,5,2)+4)&lt;7,7,MID($A$3,5,2)+4),FALSE),0)</f>
        <v>0</v>
      </c>
      <c r="N24" s="15"/>
      <c r="O24" s="16"/>
      <c r="P24" s="17"/>
    </row>
    <row r="25" spans="1:16" ht="12" customHeight="1" x14ac:dyDescent="0.2">
      <c r="A25" s="8" t="s">
        <v>28</v>
      </c>
      <c r="B25" s="12">
        <v>2080000000</v>
      </c>
      <c r="C25" s="12">
        <v>1871929912.0780001</v>
      </c>
      <c r="D25" s="13">
        <v>0.89996630388365384</v>
      </c>
      <c r="E25" s="13">
        <v>-0.10003369611634616</v>
      </c>
      <c r="F25" s="13">
        <v>0.12530394230769232</v>
      </c>
      <c r="G25" s="13">
        <v>8.7947344067623459E-2</v>
      </c>
      <c r="H25" s="13">
        <v>-3.7356598240068858E-2</v>
      </c>
      <c r="J25" s="14">
        <f>IFERROR(VLOOKUP($A25,[1]DATA!$BA:$CI,IF((MID($A$3,5,2)+2)&lt;5,5,MID($A$3,5,2)+2),FALSE),0)</f>
        <v>3.4768277774038401</v>
      </c>
      <c r="K25" s="14">
        <f>IFERROR(VLOOKUP($A25,[1]DATA!$BA:$CI,IF((MID($A$3,5,2)+3)&lt;6,6,MID($A$3,5,2)+3),FALSE),0)</f>
        <v>1.1006951086538399</v>
      </c>
      <c r="L25" s="14">
        <f>IFERROR(VLOOKUP($A25,[1]DATA!$BA:$CI,IF((MID($A$3,5,2)+4)&lt;7,7,MID($A$3,5,2)+4),FALSE),0)</f>
        <v>0</v>
      </c>
      <c r="N25" s="15"/>
      <c r="O25" s="16"/>
      <c r="P25" s="17"/>
    </row>
    <row r="26" spans="1:16" ht="12" customHeight="1" x14ac:dyDescent="0.2">
      <c r="A26" s="8" t="s">
        <v>29</v>
      </c>
      <c r="B26" s="12">
        <v>690000000</v>
      </c>
      <c r="C26" s="12">
        <v>604578321.09200001</v>
      </c>
      <c r="D26" s="13">
        <v>0.8762004653507246</v>
      </c>
      <c r="E26" s="13">
        <v>-0.1237995346492754</v>
      </c>
      <c r="F26" s="13">
        <v>0.12179347826086956</v>
      </c>
      <c r="G26" s="13">
        <v>0.17435470966210739</v>
      </c>
      <c r="H26" s="13">
        <v>5.2561231401237835E-2</v>
      </c>
      <c r="J26" s="14">
        <f>IFERROR(VLOOKUP($A26,[1]DATA!$BA:$CI,IF((MID($A$3,5,2)+2)&lt;5,5,MID($A$3,5,2)+2),FALSE),0)</f>
        <v>2.02059252753623</v>
      </c>
      <c r="K26" s="14">
        <f>IFERROR(VLOOKUP($A26,[1]DATA!$BA:$CI,IF((MID($A$3,5,2)+3)&lt;6,6,MID($A$3,5,2)+3),FALSE),0)</f>
        <v>0.89552638985507205</v>
      </c>
      <c r="L26" s="14">
        <f>IFERROR(VLOOKUP($A26,[1]DATA!$BA:$CI,IF((MID($A$3,5,2)+4)&lt;7,7,MID($A$3,5,2)+4),FALSE),0)</f>
        <v>0</v>
      </c>
      <c r="N26" s="15"/>
      <c r="O26" s="16"/>
      <c r="P26" s="17"/>
    </row>
    <row r="27" spans="1:16" ht="12" customHeight="1" x14ac:dyDescent="0.2">
      <c r="A27" s="8" t="s">
        <v>30</v>
      </c>
      <c r="B27" s="12">
        <v>1170000000</v>
      </c>
      <c r="C27" s="12">
        <v>1170801861.6140001</v>
      </c>
      <c r="D27" s="13">
        <v>1.0006853518068377</v>
      </c>
      <c r="E27" s="13">
        <v>6.8535180683770847E-4</v>
      </c>
      <c r="F27" s="13">
        <v>0.1357805982905983</v>
      </c>
      <c r="G27" s="13">
        <v>4.8461694001564734E-2</v>
      </c>
      <c r="H27" s="13">
        <v>-8.7318904289033564E-2</v>
      </c>
      <c r="J27" s="14">
        <f>IFERROR(VLOOKUP($A27,[1]DATA!$BA:$CI,IF((MID($A$3,5,2)+2)&lt;5,5,MID($A$3,5,2)+2),FALSE),0)</f>
        <v>3.4166413752136702</v>
      </c>
      <c r="K27" s="14">
        <f>IFERROR(VLOOKUP($A27,[1]DATA!$BA:$CI,IF((MID($A$3,5,2)+3)&lt;6,6,MID($A$3,5,2)+3),FALSE),0)</f>
        <v>2.38805812991452</v>
      </c>
      <c r="L27" s="14">
        <f>IFERROR(VLOOKUP($A27,[1]DATA!$BA:$CI,IF((MID($A$3,5,2)+4)&lt;7,7,MID($A$3,5,2)+4),FALSE),0)</f>
        <v>0</v>
      </c>
      <c r="N27" s="15"/>
      <c r="O27" s="16"/>
      <c r="P27" s="17"/>
    </row>
    <row r="28" spans="1:16" ht="12" customHeight="1" x14ac:dyDescent="0.2">
      <c r="A28" s="8" t="s">
        <v>31</v>
      </c>
      <c r="B28" s="12">
        <v>890000000</v>
      </c>
      <c r="C28" s="12">
        <v>975800608.52700007</v>
      </c>
      <c r="D28" s="13">
        <v>1.0964051781202249</v>
      </c>
      <c r="E28" s="13">
        <v>9.6405178120224866E-2</v>
      </c>
      <c r="F28" s="13">
        <v>0.13200719101123595</v>
      </c>
      <c r="G28" s="13">
        <v>0.13747869388963194</v>
      </c>
      <c r="H28" s="13">
        <v>5.471502878395984E-3</v>
      </c>
      <c r="J28" s="14">
        <f>IFERROR(VLOOKUP($A28,[1]DATA!$BA:$CI,IF((MID($A$3,5,2)+2)&lt;5,5,MID($A$3,5,2)+2),FALSE),0)</f>
        <v>3.3878302808988701</v>
      </c>
      <c r="K28" s="14">
        <f>IFERROR(VLOOKUP($A28,[1]DATA!$BA:$CI,IF((MID($A$3,5,2)+3)&lt;6,6,MID($A$3,5,2)+3),FALSE),0)</f>
        <v>1.11112546966292</v>
      </c>
      <c r="L28" s="14">
        <f>IFERROR(VLOOKUP($A28,[1]DATA!$BA:$CI,IF((MID($A$3,5,2)+4)&lt;7,7,MID($A$3,5,2)+4),FALSE),0)</f>
        <v>0</v>
      </c>
      <c r="N28" s="15"/>
      <c r="O28" s="16"/>
      <c r="P28" s="17"/>
    </row>
    <row r="29" spans="1:16" ht="12" customHeight="1" x14ac:dyDescent="0.2">
      <c r="A29" s="8" t="s">
        <v>32</v>
      </c>
      <c r="B29" s="12">
        <v>2320000000</v>
      </c>
      <c r="C29" s="12">
        <v>1943496956.7279999</v>
      </c>
      <c r="D29" s="13">
        <v>0.8377142054862069</v>
      </c>
      <c r="E29" s="13">
        <v>-0.1622857945137931</v>
      </c>
      <c r="F29" s="13">
        <v>0.11459594827586207</v>
      </c>
      <c r="G29" s="13">
        <v>0.129935013102952</v>
      </c>
      <c r="H29" s="13">
        <v>1.5339064827089924E-2</v>
      </c>
      <c r="J29" s="14">
        <f>IFERROR(VLOOKUP($A29,[1]DATA!$BA:$CI,IF((MID($A$3,5,2)+2)&lt;5,5,MID($A$3,5,2)+2),FALSE),0)</f>
        <v>3.30902182068965</v>
      </c>
      <c r="K29" s="14">
        <f>IFERROR(VLOOKUP($A29,[1]DATA!$BA:$CI,IF((MID($A$3,5,2)+3)&lt;6,6,MID($A$3,5,2)+3),FALSE),0)</f>
        <v>1.50689810646551</v>
      </c>
      <c r="L29" s="14">
        <f>IFERROR(VLOOKUP($A29,[1]DATA!$BA:$CI,IF((MID($A$3,5,2)+4)&lt;7,7,MID($A$3,5,2)+4),FALSE),0)</f>
        <v>0</v>
      </c>
      <c r="N29" s="15"/>
      <c r="O29" s="16"/>
      <c r="P29" s="17"/>
    </row>
    <row r="30" spans="1:16" ht="12" customHeight="1" x14ac:dyDescent="0.2">
      <c r="A30" s="8" t="s">
        <v>33</v>
      </c>
      <c r="B30" s="12">
        <v>1710000000</v>
      </c>
      <c r="C30" s="12">
        <v>1534664604.1900001</v>
      </c>
      <c r="D30" s="13">
        <v>0.89746468081286557</v>
      </c>
      <c r="E30" s="13">
        <v>-0.10253531918713443</v>
      </c>
      <c r="F30" s="13">
        <v>0.1322595321637427</v>
      </c>
      <c r="G30" s="13">
        <v>0.22153713816149753</v>
      </c>
      <c r="H30" s="13">
        <v>8.9277605997754833E-2</v>
      </c>
      <c r="J30" s="14">
        <f>IFERROR(VLOOKUP($A30,[1]DATA!$BA:$CI,IF((MID($A$3,5,2)+2)&lt;5,5,MID($A$3,5,2)+2),FALSE),0)</f>
        <v>2.5056128730994098</v>
      </c>
      <c r="K30" s="14">
        <f>IFERROR(VLOOKUP($A30,[1]DATA!$BA:$CI,IF((MID($A$3,5,2)+3)&lt;6,6,MID($A$3,5,2)+3),FALSE),0)</f>
        <v>1.4543586660818699</v>
      </c>
      <c r="L30" s="14">
        <f>IFERROR(VLOOKUP($A30,[1]DATA!$BA:$CI,IF((MID($A$3,5,2)+4)&lt;7,7,MID($A$3,5,2)+4),FALSE),0)</f>
        <v>0</v>
      </c>
      <c r="N30" s="15"/>
      <c r="O30" s="16"/>
      <c r="P30" s="17"/>
    </row>
    <row r="31" spans="1:16" ht="12" customHeight="1" x14ac:dyDescent="0.2">
      <c r="A31" s="8" t="s">
        <v>34</v>
      </c>
      <c r="B31" s="12">
        <v>610000000</v>
      </c>
      <c r="C31" s="12">
        <v>552406108.35500002</v>
      </c>
      <c r="D31" s="13">
        <v>0.90558378418852459</v>
      </c>
      <c r="E31" s="13">
        <v>-9.4416215811475412E-2</v>
      </c>
      <c r="F31" s="13">
        <v>0.12151885245901639</v>
      </c>
      <c r="G31" s="13">
        <v>0.19801256595574346</v>
      </c>
      <c r="H31" s="13">
        <v>7.6493713496727067E-2</v>
      </c>
      <c r="J31" s="14">
        <f>IFERROR(VLOOKUP($A31,[1]DATA!$BA:$CI,IF((MID($A$3,5,2)+2)&lt;5,5,MID($A$3,5,2)+2),FALSE),0)</f>
        <v>2.4310867377049101</v>
      </c>
      <c r="K31" s="14">
        <f>IFERROR(VLOOKUP($A31,[1]DATA!$BA:$CI,IF((MID($A$3,5,2)+3)&lt;6,6,MID($A$3,5,2)+3),FALSE),0)</f>
        <v>0.49680022622950798</v>
      </c>
      <c r="L31" s="14">
        <f>IFERROR(VLOOKUP($A31,[1]DATA!$BA:$CI,IF((MID($A$3,5,2)+4)&lt;7,7,MID($A$3,5,2)+4),FALSE),0)</f>
        <v>0</v>
      </c>
      <c r="N31" s="15"/>
      <c r="O31" s="16"/>
      <c r="P31" s="17"/>
    </row>
    <row r="32" spans="1:16" ht="12" customHeight="1" x14ac:dyDescent="0.2">
      <c r="A32" s="8" t="s">
        <v>35</v>
      </c>
      <c r="B32" s="12">
        <v>1600000000</v>
      </c>
      <c r="C32" s="12">
        <v>1386027114.7580001</v>
      </c>
      <c r="D32" s="13">
        <v>0.86626694672375004</v>
      </c>
      <c r="E32" s="13">
        <v>-0.13373305327624996</v>
      </c>
      <c r="F32" s="13">
        <v>0.1266826875</v>
      </c>
      <c r="G32" s="13">
        <v>0.1971177152949872</v>
      </c>
      <c r="H32" s="13">
        <v>7.0435027794987198E-2</v>
      </c>
      <c r="J32" s="14">
        <f>IFERROR(VLOOKUP($A32,[1]DATA!$BA:$CI,IF((MID($A$3,5,2)+2)&lt;5,5,MID($A$3,5,2)+2),FALSE),0)</f>
        <v>2.3910617887500001</v>
      </c>
      <c r="K32" s="14">
        <f>IFERROR(VLOOKUP($A32,[1]DATA!$BA:$CI,IF((MID($A$3,5,2)+3)&lt;6,6,MID($A$3,5,2)+3),FALSE),0)</f>
        <v>1.7143982474999999</v>
      </c>
      <c r="L32" s="14">
        <f>IFERROR(VLOOKUP($A32,[1]DATA!$BA:$CI,IF((MID($A$3,5,2)+4)&lt;7,7,MID($A$3,5,2)+4),FALSE),0)</f>
        <v>0</v>
      </c>
      <c r="N32" s="15"/>
      <c r="O32" s="16"/>
      <c r="P32" s="17"/>
    </row>
    <row r="33" spans="1:16" ht="12" customHeight="1" x14ac:dyDescent="0.2">
      <c r="A33" s="8" t="s">
        <v>36</v>
      </c>
      <c r="B33" s="12">
        <v>920000000</v>
      </c>
      <c r="C33" s="12">
        <v>1035299923.62</v>
      </c>
      <c r="D33" s="13">
        <v>1.1253260039347825</v>
      </c>
      <c r="E33" s="13">
        <v>0.12532600393478255</v>
      </c>
      <c r="F33" s="13">
        <v>0.11166760869565218</v>
      </c>
      <c r="G33" s="13">
        <v>0.15393949947638264</v>
      </c>
      <c r="H33" s="13">
        <v>4.2271890780730459E-2</v>
      </c>
      <c r="J33" s="14">
        <f>IFERROR(VLOOKUP($A33,[1]DATA!$BA:$CI,IF((MID($A$3,5,2)+2)&lt;5,5,MID($A$3,5,2)+2),FALSE),0)</f>
        <v>3.4867054163043401</v>
      </c>
      <c r="K33" s="14">
        <f>IFERROR(VLOOKUP($A33,[1]DATA!$BA:$CI,IF((MID($A$3,5,2)+3)&lt;6,6,MID($A$3,5,2)+3),FALSE),0)</f>
        <v>1.38239209891304</v>
      </c>
      <c r="L33" s="14">
        <f>IFERROR(VLOOKUP($A33,[1]DATA!$BA:$CI,IF((MID($A$3,5,2)+4)&lt;7,7,MID($A$3,5,2)+4),FALSE),0)</f>
        <v>0</v>
      </c>
      <c r="N33" s="15"/>
      <c r="O33" s="16"/>
      <c r="P33" s="17"/>
    </row>
    <row r="34" spans="1:16" ht="12" customHeight="1" x14ac:dyDescent="0.2">
      <c r="A34" s="8" t="s">
        <v>37</v>
      </c>
      <c r="B34" s="12">
        <v>1020000000</v>
      </c>
      <c r="C34" s="12">
        <v>883713361.53599989</v>
      </c>
      <c r="D34" s="13">
        <v>0.86638564856470579</v>
      </c>
      <c r="E34" s="13">
        <v>-0.13361435143529421</v>
      </c>
      <c r="F34" s="13">
        <v>0.12828941176470587</v>
      </c>
      <c r="G34" s="13">
        <v>0.14096852391082143</v>
      </c>
      <c r="H34" s="13">
        <v>1.2679112146115556E-2</v>
      </c>
      <c r="J34" s="14">
        <f>IFERROR(VLOOKUP($A34,[1]DATA!$BA:$CI,IF((MID($A$3,5,2)+2)&lt;5,5,MID($A$3,5,2)+2),FALSE),0)</f>
        <v>1.3320128980392101</v>
      </c>
      <c r="K34" s="14">
        <f>IFERROR(VLOOKUP($A34,[1]DATA!$BA:$CI,IF((MID($A$3,5,2)+3)&lt;6,6,MID($A$3,5,2)+3),FALSE),0)</f>
        <v>3.9201960607843098</v>
      </c>
      <c r="L34" s="14">
        <f>IFERROR(VLOOKUP($A34,[1]DATA!$BA:$CI,IF((MID($A$3,5,2)+4)&lt;7,7,MID($A$3,5,2)+4),FALSE),0)</f>
        <v>0</v>
      </c>
      <c r="N34" s="15"/>
      <c r="O34" s="16"/>
      <c r="P34" s="17"/>
    </row>
    <row r="35" spans="1:16" ht="12" customHeight="1" x14ac:dyDescent="0.2">
      <c r="A35" s="8" t="s">
        <v>38</v>
      </c>
      <c r="B35" s="12">
        <v>2120000000</v>
      </c>
      <c r="C35" s="12">
        <v>1789842635.0289998</v>
      </c>
      <c r="D35" s="13">
        <v>0.84426539388160371</v>
      </c>
      <c r="E35" s="13">
        <v>-0.15573460611839629</v>
      </c>
      <c r="F35" s="13">
        <v>0.11863207547169811</v>
      </c>
      <c r="G35" s="13">
        <v>0.17883156433124853</v>
      </c>
      <c r="H35" s="13">
        <v>6.0199488859550412E-2</v>
      </c>
      <c r="J35" s="14">
        <f>IFERROR(VLOOKUP($A35,[1]DATA!$BA:$CI,IF((MID($A$3,5,2)+2)&lt;5,5,MID($A$3,5,2)+2),FALSE),0)</f>
        <v>2.1745448773584899</v>
      </c>
      <c r="K35" s="14">
        <f>IFERROR(VLOOKUP($A35,[1]DATA!$BA:$CI,IF((MID($A$3,5,2)+3)&lt;6,6,MID($A$3,5,2)+3),FALSE),0)</f>
        <v>1.21005905943396</v>
      </c>
      <c r="L35" s="14">
        <f>IFERROR(VLOOKUP($A35,[1]DATA!$BA:$CI,IF((MID($A$3,5,2)+4)&lt;7,7,MID($A$3,5,2)+4),FALSE),0)</f>
        <v>0</v>
      </c>
      <c r="N35" s="15"/>
      <c r="O35" s="16"/>
      <c r="P35" s="17"/>
    </row>
    <row r="36" spans="1:16" ht="12" customHeight="1" x14ac:dyDescent="0.2">
      <c r="A36" s="8" t="s">
        <v>39</v>
      </c>
      <c r="B36" s="12">
        <v>1040000000</v>
      </c>
      <c r="C36" s="12">
        <v>887127555.62800002</v>
      </c>
      <c r="D36" s="13">
        <v>0.85300726502692314</v>
      </c>
      <c r="E36" s="13">
        <v>-0.14699273497307686</v>
      </c>
      <c r="F36" s="13">
        <v>0.11272394903846154</v>
      </c>
      <c r="G36" s="13">
        <v>0.1618683950205409</v>
      </c>
      <c r="H36" s="13">
        <v>4.9144445982079357E-2</v>
      </c>
      <c r="J36" s="14">
        <f>IFERROR(VLOOKUP($A36,[1]DATA!$BA:$CI,IF((MID($A$3,5,2)+2)&lt;5,5,MID($A$3,5,2)+2),FALSE),0)</f>
        <v>2.0506592134615298</v>
      </c>
      <c r="K36" s="14">
        <f>IFERROR(VLOOKUP($A36,[1]DATA!$BA:$CI,IF((MID($A$3,5,2)+3)&lt;6,6,MID($A$3,5,2)+3),FALSE),0)</f>
        <v>0.904993823076923</v>
      </c>
      <c r="L36" s="14">
        <f>IFERROR(VLOOKUP($A36,[1]DATA!$BA:$CI,IF((MID($A$3,5,2)+4)&lt;7,7,MID($A$3,5,2)+4),FALSE),0)</f>
        <v>0</v>
      </c>
      <c r="N36" s="15"/>
      <c r="O36" s="16"/>
      <c r="P36" s="17"/>
    </row>
    <row r="37" spans="1:16" ht="12" customHeight="1" x14ac:dyDescent="0.2">
      <c r="A37" s="8" t="s">
        <v>40</v>
      </c>
      <c r="B37" s="12">
        <v>1140000000</v>
      </c>
      <c r="C37" s="12">
        <v>729428570.14999998</v>
      </c>
      <c r="D37" s="13">
        <v>0.63984962293859649</v>
      </c>
      <c r="E37" s="13">
        <v>-0.36015037706140351</v>
      </c>
      <c r="F37" s="13">
        <v>0.14175333333333334</v>
      </c>
      <c r="G37" s="13">
        <v>0.17310996911463652</v>
      </c>
      <c r="H37" s="13">
        <v>3.1356635781303183E-2</v>
      </c>
      <c r="J37" s="14">
        <f>IFERROR(VLOOKUP($A37,[1]DATA!$BA:$CI,IF((MID($A$3,5,2)+2)&lt;5,5,MID($A$3,5,2)+2),FALSE),0)</f>
        <v>0.64107445350877101</v>
      </c>
      <c r="K37" s="14">
        <f>IFERROR(VLOOKUP($A37,[1]DATA!$BA:$CI,IF((MID($A$3,5,2)+3)&lt;6,6,MID($A$3,5,2)+3),FALSE),0)</f>
        <v>0.30012829824561399</v>
      </c>
      <c r="L37" s="14">
        <f>IFERROR(VLOOKUP($A37,[1]DATA!$BA:$CI,IF((MID($A$3,5,2)+4)&lt;7,7,MID($A$3,5,2)+4),FALSE),0)</f>
        <v>0</v>
      </c>
      <c r="N37" s="15"/>
      <c r="O37" s="16"/>
      <c r="P37" s="17"/>
    </row>
    <row r="38" spans="1:16" ht="12" customHeight="1" x14ac:dyDescent="0.2">
      <c r="A38" s="8" t="s">
        <v>41</v>
      </c>
      <c r="B38" s="12">
        <v>740000000</v>
      </c>
      <c r="C38" s="12">
        <v>581618942.28500009</v>
      </c>
      <c r="D38" s="13">
        <v>0.78597154362837851</v>
      </c>
      <c r="E38" s="13">
        <v>-0.21402845637162149</v>
      </c>
      <c r="F38" s="13">
        <v>0.11591270270270271</v>
      </c>
      <c r="G38" s="13">
        <v>6.7117663193079893E-2</v>
      </c>
      <c r="H38" s="13">
        <v>-4.8795039509622815E-2</v>
      </c>
      <c r="J38" s="14">
        <f>IFERROR(VLOOKUP($A38,[1]DATA!$BA:$CI,IF((MID($A$3,5,2)+2)&lt;5,5,MID($A$3,5,2)+2),FALSE),0)</f>
        <v>4.4900682108108096</v>
      </c>
      <c r="K38" s="14">
        <f>IFERROR(VLOOKUP($A38,[1]DATA!$BA:$CI,IF((MID($A$3,5,2)+3)&lt;6,6,MID($A$3,5,2)+3),FALSE),0)</f>
        <v>0.83039228918918895</v>
      </c>
      <c r="L38" s="14">
        <f>IFERROR(VLOOKUP($A38,[1]DATA!$BA:$CI,IF((MID($A$3,5,2)+4)&lt;7,7,MID($A$3,5,2)+4),FALSE),0)</f>
        <v>0</v>
      </c>
      <c r="N38" s="15"/>
      <c r="O38" s="16"/>
      <c r="P38" s="17"/>
    </row>
    <row r="39" spans="1:16" ht="12" customHeight="1" x14ac:dyDescent="0.2">
      <c r="A39" s="8" t="s">
        <v>42</v>
      </c>
      <c r="B39" s="12">
        <v>2800000000</v>
      </c>
      <c r="C39" s="12">
        <v>2827488898.0629997</v>
      </c>
      <c r="D39" s="13">
        <v>1.0098174635939285</v>
      </c>
      <c r="E39" s="13">
        <v>9.8174635939285437E-3</v>
      </c>
      <c r="F39" s="13">
        <v>0.11404464285714286</v>
      </c>
      <c r="G39" s="13">
        <v>0.15936698383208292</v>
      </c>
      <c r="H39" s="13">
        <v>4.5322340974940062E-2</v>
      </c>
      <c r="J39" s="14">
        <f>IFERROR(VLOOKUP($A39,[1]DATA!$BA:$CI,IF((MID($A$3,5,2)+2)&lt;5,5,MID($A$3,5,2)+2),FALSE),0)</f>
        <v>3.72992452535714</v>
      </c>
      <c r="K39" s="14">
        <f>IFERROR(VLOOKUP($A39,[1]DATA!$BA:$CI,IF((MID($A$3,5,2)+3)&lt;6,6,MID($A$3,5,2)+3),FALSE),0)</f>
        <v>2.4270161264285699</v>
      </c>
      <c r="L39" s="14">
        <f>IFERROR(VLOOKUP($A39,[1]DATA!$BA:$CI,IF((MID($A$3,5,2)+4)&lt;7,7,MID($A$3,5,2)+4),FALSE),0)</f>
        <v>0</v>
      </c>
      <c r="N39" s="15"/>
      <c r="O39" s="16"/>
      <c r="P39" s="17"/>
    </row>
    <row r="40" spans="1:16" ht="12" customHeight="1" x14ac:dyDescent="0.2">
      <c r="A40" s="8" t="s">
        <v>43</v>
      </c>
      <c r="B40" s="12">
        <v>650000000</v>
      </c>
      <c r="C40" s="12">
        <v>705083376.53199995</v>
      </c>
      <c r="D40" s="13">
        <v>1.0847436562030768</v>
      </c>
      <c r="E40" s="13">
        <v>8.4743656203076778E-2</v>
      </c>
      <c r="F40" s="13">
        <v>0.1294223076923077</v>
      </c>
      <c r="G40" s="13">
        <v>0.30768397863675084</v>
      </c>
      <c r="H40" s="13">
        <v>0.17826167094444315</v>
      </c>
      <c r="J40" s="14">
        <f>IFERROR(VLOOKUP($A40,[1]DATA!$BA:$CI,IF((MID($A$3,5,2)+2)&lt;5,5,MID($A$3,5,2)+2),FALSE),0)</f>
        <v>7.7818949369230701</v>
      </c>
      <c r="K40" s="14">
        <f>IFERROR(VLOOKUP($A40,[1]DATA!$BA:$CI,IF((MID($A$3,5,2)+3)&lt;6,6,MID($A$3,5,2)+3),FALSE),0)</f>
        <v>7.5807303876922996</v>
      </c>
      <c r="L40" s="14">
        <f>IFERROR(VLOOKUP($A40,[1]DATA!$BA:$CI,IF((MID($A$3,5,2)+4)&lt;7,7,MID($A$3,5,2)+4),FALSE),0)</f>
        <v>0</v>
      </c>
      <c r="N40" s="15"/>
      <c r="O40" s="16"/>
      <c r="P40" s="17"/>
    </row>
    <row r="41" spans="1:16" ht="12" customHeight="1" x14ac:dyDescent="0.2">
      <c r="A41" s="8" t="s">
        <v>44</v>
      </c>
      <c r="B41" s="12">
        <v>1060100000</v>
      </c>
      <c r="C41" s="12">
        <v>1085904062.7360001</v>
      </c>
      <c r="D41" s="13">
        <v>1.0243411590755589</v>
      </c>
      <c r="E41" s="13">
        <v>2.4341159075558894E-2</v>
      </c>
      <c r="F41" s="13">
        <v>0.11792009433072352</v>
      </c>
      <c r="G41" s="13">
        <v>-5.6473661374364902E-2</v>
      </c>
      <c r="H41" s="13">
        <v>-0.17439375570508842</v>
      </c>
      <c r="J41" s="14">
        <f>IFERROR(VLOOKUP($A41,[1]DATA!$BA:$CI,IF((MID($A$3,5,2)+2)&lt;5,5,MID($A$3,5,2)+2),FALSE),0)</f>
        <v>3.0248301763984502</v>
      </c>
      <c r="K41" s="14">
        <f>IFERROR(VLOOKUP($A41,[1]DATA!$BA:$CI,IF((MID($A$3,5,2)+3)&lt;6,6,MID($A$3,5,2)+3),FALSE),0)</f>
        <v>1.1425600943307199</v>
      </c>
      <c r="L41" s="14">
        <f>IFERROR(VLOOKUP($A41,[1]DATA!$BA:$CI,IF((MID($A$3,5,2)+4)&lt;7,7,MID($A$3,5,2)+4),FALSE),0)</f>
        <v>0</v>
      </c>
      <c r="N41" s="15"/>
      <c r="O41" s="16"/>
      <c r="P41" s="17"/>
    </row>
    <row r="42" spans="1:16" ht="12" customHeight="1" x14ac:dyDescent="0.2">
      <c r="A42" s="8" t="s">
        <v>45</v>
      </c>
      <c r="B42" s="12">
        <v>1190000000</v>
      </c>
      <c r="C42" s="12">
        <v>857893391.60700011</v>
      </c>
      <c r="D42" s="13">
        <v>0.72091881647647071</v>
      </c>
      <c r="E42" s="13">
        <v>-0.27908118352352929</v>
      </c>
      <c r="F42" s="13">
        <v>0.17896705882352942</v>
      </c>
      <c r="G42" s="13">
        <v>0.18627946329980336</v>
      </c>
      <c r="H42" s="13">
        <v>7.3124044762739315E-3</v>
      </c>
      <c r="J42" s="14">
        <f>IFERROR(VLOOKUP($A42,[1]DATA!$BA:$CI,IF((MID($A$3,5,2)+2)&lt;5,5,MID($A$3,5,2)+2),FALSE),0)</f>
        <v>1.14703368487394</v>
      </c>
      <c r="K42" s="14">
        <f>IFERROR(VLOOKUP($A42,[1]DATA!$BA:$CI,IF((MID($A$3,5,2)+3)&lt;6,6,MID($A$3,5,2)+3),FALSE),0)</f>
        <v>1.17459291008403</v>
      </c>
      <c r="L42" s="14">
        <f>IFERROR(VLOOKUP($A42,[1]DATA!$BA:$CI,IF((MID($A$3,5,2)+4)&lt;7,7,MID($A$3,5,2)+4),FALSE),0)</f>
        <v>0</v>
      </c>
      <c r="N42" s="15"/>
      <c r="O42" s="16"/>
      <c r="P42" s="17"/>
    </row>
    <row r="43" spans="1:16" ht="12" customHeight="1" x14ac:dyDescent="0.2">
      <c r="A43" s="8" t="s">
        <v>46</v>
      </c>
      <c r="B43" s="12">
        <v>990000000</v>
      </c>
      <c r="C43" s="12">
        <v>784452373.16199994</v>
      </c>
      <c r="D43" s="13">
        <v>0.79237613450707067</v>
      </c>
      <c r="E43" s="13">
        <v>-0.20762386549292933</v>
      </c>
      <c r="F43" s="13">
        <v>0.12919858585858585</v>
      </c>
      <c r="G43" s="13">
        <v>0.10327918276979806</v>
      </c>
      <c r="H43" s="13">
        <v>-2.591940308878779E-2</v>
      </c>
      <c r="J43" s="14">
        <f>IFERROR(VLOOKUP($A43,[1]DATA!$BA:$CI,IF((MID($A$3,5,2)+2)&lt;5,5,MID($A$3,5,2)+2),FALSE),0)</f>
        <v>1.49175747070707</v>
      </c>
      <c r="K43" s="14">
        <f>IFERROR(VLOOKUP($A43,[1]DATA!$BA:$CI,IF((MID($A$3,5,2)+3)&lt;6,6,MID($A$3,5,2)+3),FALSE),0)</f>
        <v>0.98481211919191902</v>
      </c>
      <c r="L43" s="14">
        <f>IFERROR(VLOOKUP($A43,[1]DATA!$BA:$CI,IF((MID($A$3,5,2)+4)&lt;7,7,MID($A$3,5,2)+4),FALSE),0)</f>
        <v>0</v>
      </c>
      <c r="N43" s="15"/>
      <c r="O43" s="16"/>
      <c r="P43" s="17"/>
    </row>
    <row r="44" spans="1:16" ht="12" customHeight="1" x14ac:dyDescent="0.2">
      <c r="A44" s="8" t="s">
        <v>47</v>
      </c>
      <c r="B44" s="12">
        <v>810000000</v>
      </c>
      <c r="C44" s="12">
        <v>461756831.36099994</v>
      </c>
      <c r="D44" s="13">
        <v>0.57007016217407402</v>
      </c>
      <c r="E44" s="13">
        <v>-0.42992983782592598</v>
      </c>
      <c r="F44" s="13">
        <v>0.18790197530864197</v>
      </c>
      <c r="G44" s="13">
        <v>0.16296017698148874</v>
      </c>
      <c r="H44" s="13">
        <v>-2.4941798327153236E-2</v>
      </c>
      <c r="J44" s="14">
        <f>IFERROR(VLOOKUP($A44,[1]DATA!$BA:$CI,IF((MID($A$3,5,2)+2)&lt;5,5,MID($A$3,5,2)+2),FALSE),0)</f>
        <v>1.0168755074074001</v>
      </c>
      <c r="K44" s="14">
        <f>IFERROR(VLOOKUP($A44,[1]DATA!$BA:$CI,IF((MID($A$3,5,2)+3)&lt;6,6,MID($A$3,5,2)+3),FALSE),0)</f>
        <v>0</v>
      </c>
      <c r="L44" s="14">
        <f>IFERROR(VLOOKUP($A44,[1]DATA!$BA:$CI,IF((MID($A$3,5,2)+4)&lt;7,7,MID($A$3,5,2)+4),FALSE),0)</f>
        <v>0</v>
      </c>
      <c r="N44" s="15"/>
      <c r="O44" s="16"/>
      <c r="P44" s="17"/>
    </row>
    <row r="45" spans="1:16" ht="12" customHeight="1" x14ac:dyDescent="0.2">
      <c r="A45" s="8" t="s">
        <v>48</v>
      </c>
      <c r="B45" s="12">
        <v>769900000</v>
      </c>
      <c r="C45" s="12">
        <v>620481435.14199996</v>
      </c>
      <c r="D45" s="13">
        <v>0.80592471118586828</v>
      </c>
      <c r="E45" s="13">
        <v>-0.19407528881413172</v>
      </c>
      <c r="F45" s="13">
        <v>0.13004475905961813</v>
      </c>
      <c r="G45" s="13">
        <v>8.8510536676140047E-2</v>
      </c>
      <c r="H45" s="13">
        <v>-4.1534222383478078E-2</v>
      </c>
      <c r="J45" s="14">
        <f>IFERROR(VLOOKUP($A45,[1]DATA!$BA:$CI,IF((MID($A$3,5,2)+2)&lt;5,5,MID($A$3,5,2)+2),FALSE),0)</f>
        <v>1.8254709403818601</v>
      </c>
      <c r="K45" s="14">
        <f>IFERROR(VLOOKUP($A45,[1]DATA!$BA:$CI,IF((MID($A$3,5,2)+3)&lt;6,6,MID($A$3,5,2)+3),FALSE),0)</f>
        <v>0.468797437329523</v>
      </c>
      <c r="L45" s="14">
        <f>IFERROR(VLOOKUP($A45,[1]DATA!$BA:$CI,IF((MID($A$3,5,2)+4)&lt;7,7,MID($A$3,5,2)+4),FALSE),0)</f>
        <v>0</v>
      </c>
      <c r="N45" s="15"/>
      <c r="O45" s="16"/>
      <c r="P45" s="17"/>
    </row>
    <row r="46" spans="1:16" ht="12" customHeight="1" x14ac:dyDescent="0.2">
      <c r="A46" s="8" t="s">
        <v>49</v>
      </c>
      <c r="B46" s="12">
        <v>880000000</v>
      </c>
      <c r="C46" s="12">
        <v>799485019.23399997</v>
      </c>
      <c r="D46" s="13">
        <v>0.90850570367499994</v>
      </c>
      <c r="E46" s="13">
        <v>-9.1494296325000057E-2</v>
      </c>
      <c r="F46" s="13">
        <v>0.15266220454545454</v>
      </c>
      <c r="G46" s="13">
        <v>0.20606710581249843</v>
      </c>
      <c r="H46" s="13">
        <v>5.3404901267043892E-2</v>
      </c>
      <c r="J46" s="14">
        <f>IFERROR(VLOOKUP($A46,[1]DATA!$BA:$CI,IF((MID($A$3,5,2)+2)&lt;5,5,MID($A$3,5,2)+2),FALSE),0)</f>
        <v>6.6246846238636303</v>
      </c>
      <c r="K46" s="14">
        <f>IFERROR(VLOOKUP($A46,[1]DATA!$BA:$CI,IF((MID($A$3,5,2)+3)&lt;6,6,MID($A$3,5,2)+3),FALSE),0)</f>
        <v>1.4251375102272701</v>
      </c>
      <c r="L46" s="14">
        <f>IFERROR(VLOOKUP($A46,[1]DATA!$BA:$CI,IF((MID($A$3,5,2)+4)&lt;7,7,MID($A$3,5,2)+4),FALSE),0)</f>
        <v>0</v>
      </c>
      <c r="N46" s="15"/>
      <c r="O46" s="16"/>
      <c r="P46" s="17"/>
    </row>
    <row r="47" spans="1:16" ht="12" customHeight="1" x14ac:dyDescent="0.2">
      <c r="A47" s="8" t="s">
        <v>50</v>
      </c>
      <c r="B47" s="12">
        <v>2310000000</v>
      </c>
      <c r="C47" s="12">
        <v>1952194092.289</v>
      </c>
      <c r="D47" s="13">
        <v>0.84510566765757578</v>
      </c>
      <c r="E47" s="13">
        <v>-0.15489433234242422</v>
      </c>
      <c r="F47" s="13">
        <v>0.18082653679653679</v>
      </c>
      <c r="G47" s="13">
        <v>0.23210743087932723</v>
      </c>
      <c r="H47" s="13">
        <v>5.1280894082790435E-2</v>
      </c>
      <c r="J47" s="14">
        <f>IFERROR(VLOOKUP($A47,[1]DATA!$BA:$CI,IF((MID($A$3,5,2)+2)&lt;5,5,MID($A$3,5,2)+2),FALSE),0)</f>
        <v>2.0605577294372202</v>
      </c>
      <c r="K47" s="14">
        <f>IFERROR(VLOOKUP($A47,[1]DATA!$BA:$CI,IF((MID($A$3,5,2)+3)&lt;6,6,MID($A$3,5,2)+3),FALSE),0)</f>
        <v>1.5519508606060599</v>
      </c>
      <c r="L47" s="14">
        <f>IFERROR(VLOOKUP($A47,[1]DATA!$BA:$CI,IF((MID($A$3,5,2)+4)&lt;7,7,MID($A$3,5,2)+4),FALSE),0)</f>
        <v>0</v>
      </c>
      <c r="N47" s="15"/>
      <c r="O47" s="16"/>
      <c r="P47" s="17"/>
    </row>
    <row r="48" spans="1:16" ht="12" customHeight="1" x14ac:dyDescent="0.2">
      <c r="A48" s="8" t="s">
        <v>51</v>
      </c>
      <c r="B48" s="12">
        <v>690000000</v>
      </c>
      <c r="C48" s="12">
        <v>724296772.36500001</v>
      </c>
      <c r="D48" s="13">
        <v>1.0497054671956523</v>
      </c>
      <c r="E48" s="13">
        <v>4.9705467195652275E-2</v>
      </c>
      <c r="F48" s="13">
        <v>0.14008927536231883</v>
      </c>
      <c r="G48" s="13">
        <v>0.11206165120683084</v>
      </c>
      <c r="H48" s="13">
        <v>-2.8027624155487985E-2</v>
      </c>
      <c r="J48" s="14">
        <f>IFERROR(VLOOKUP($A48,[1]DATA!$BA:$CI,IF((MID($A$3,5,2)+2)&lt;5,5,MID($A$3,5,2)+2),FALSE),0)</f>
        <v>3.7293079289855</v>
      </c>
      <c r="K48" s="14">
        <f>IFERROR(VLOOKUP($A48,[1]DATA!$BA:$CI,IF((MID($A$3,5,2)+3)&lt;6,6,MID($A$3,5,2)+3),FALSE),0)</f>
        <v>2.5147142188405698</v>
      </c>
      <c r="L48" s="14">
        <f>IFERROR(VLOOKUP($A48,[1]DATA!$BA:$CI,IF((MID($A$3,5,2)+4)&lt;7,7,MID($A$3,5,2)+4),FALSE),0)</f>
        <v>0</v>
      </c>
      <c r="N48" s="15"/>
      <c r="O48" s="16"/>
      <c r="P48" s="17"/>
    </row>
    <row r="49" spans="1:16" ht="12" customHeight="1" x14ac:dyDescent="0.2">
      <c r="A49" s="8" t="s">
        <v>52</v>
      </c>
      <c r="B49" s="12">
        <v>630000000</v>
      </c>
      <c r="C49" s="12">
        <v>577334192.43700004</v>
      </c>
      <c r="D49" s="13">
        <v>0.91640348005873018</v>
      </c>
      <c r="E49" s="13">
        <v>-8.359651994126982E-2</v>
      </c>
      <c r="F49" s="13">
        <v>0.12208642857142857</v>
      </c>
      <c r="G49" s="13">
        <v>0.14121383376387581</v>
      </c>
      <c r="H49" s="13">
        <v>1.9127405192447239E-2</v>
      </c>
      <c r="J49" s="14">
        <f>IFERROR(VLOOKUP($A49,[1]DATA!$BA:$CI,IF((MID($A$3,5,2)+2)&lt;5,5,MID($A$3,5,2)+2),FALSE),0)</f>
        <v>3.1319097460317402</v>
      </c>
      <c r="K49" s="14">
        <f>IFERROR(VLOOKUP($A49,[1]DATA!$BA:$CI,IF((MID($A$3,5,2)+3)&lt;6,6,MID($A$3,5,2)+3),FALSE),0)</f>
        <v>2.1305197682539601</v>
      </c>
      <c r="L49" s="14">
        <f>IFERROR(VLOOKUP($A49,[1]DATA!$BA:$CI,IF((MID($A$3,5,2)+4)&lt;7,7,MID($A$3,5,2)+4),FALSE),0)</f>
        <v>0</v>
      </c>
      <c r="N49" s="15"/>
      <c r="O49" s="16"/>
      <c r="P49" s="17"/>
    </row>
    <row r="50" spans="1:16" ht="12" customHeight="1" x14ac:dyDescent="0.2">
      <c r="A50" s="8" t="s">
        <v>53</v>
      </c>
      <c r="B50" s="12">
        <v>820000000</v>
      </c>
      <c r="C50" s="12">
        <v>607563497.91200006</v>
      </c>
      <c r="D50" s="13">
        <v>0.74093109501463417</v>
      </c>
      <c r="E50" s="13">
        <v>-0.25906890498536583</v>
      </c>
      <c r="F50" s="13">
        <v>0.11516878048780488</v>
      </c>
      <c r="G50" s="13">
        <v>-0.13711297272514208</v>
      </c>
      <c r="H50" s="13">
        <v>-0.25228175321294699</v>
      </c>
      <c r="J50" s="14">
        <f>IFERROR(VLOOKUP($A50,[1]DATA!$BA:$CI,IF((MID($A$3,5,2)+2)&lt;5,5,MID($A$3,5,2)+2),FALSE),0)</f>
        <v>1.8668574073170701</v>
      </c>
      <c r="K50" s="14">
        <f>IFERROR(VLOOKUP($A50,[1]DATA!$BA:$CI,IF((MID($A$3,5,2)+3)&lt;6,6,MID($A$3,5,2)+3),FALSE),0)</f>
        <v>1.3964402902438999</v>
      </c>
      <c r="L50" s="14">
        <f>IFERROR(VLOOKUP($A50,[1]DATA!$BA:$CI,IF((MID($A$3,5,2)+4)&lt;7,7,MID($A$3,5,2)+4),FALSE),0)</f>
        <v>0</v>
      </c>
      <c r="N50" s="15"/>
      <c r="O50" s="16"/>
      <c r="P50" s="17"/>
    </row>
    <row r="51" spans="1:16" ht="12" customHeight="1" x14ac:dyDescent="0.2">
      <c r="A51" s="8" t="s">
        <v>54</v>
      </c>
      <c r="B51" s="12">
        <v>2560000000</v>
      </c>
      <c r="C51" s="12">
        <v>1936461341.1829998</v>
      </c>
      <c r="D51" s="13">
        <v>0.75643021139960931</v>
      </c>
      <c r="E51" s="13">
        <v>-0.24356978860039069</v>
      </c>
      <c r="F51" s="13">
        <v>0.106868437890625</v>
      </c>
      <c r="G51" s="13">
        <v>0.21051006866678093</v>
      </c>
      <c r="H51" s="13">
        <v>0.10364163077615593</v>
      </c>
      <c r="J51" s="14">
        <f>IFERROR(VLOOKUP($A51,[1]DATA!$BA:$CI,IF((MID($A$3,5,2)+2)&lt;5,5,MID($A$3,5,2)+2),FALSE),0)</f>
        <v>0</v>
      </c>
      <c r="K51" s="14">
        <f>IFERROR(VLOOKUP($A51,[1]DATA!$BA:$CI,IF((MID($A$3,5,2)+3)&lt;6,6,MID($A$3,5,2)+3),FALSE),0)</f>
        <v>0</v>
      </c>
      <c r="L51" s="14">
        <f>IFERROR(VLOOKUP($A51,[1]DATA!$BA:$CI,IF((MID($A$3,5,2)+4)&lt;7,7,MID($A$3,5,2)+4),FALSE),0)</f>
        <v>0</v>
      </c>
      <c r="N51" s="15"/>
      <c r="O51" s="16"/>
      <c r="P51" s="17"/>
    </row>
    <row r="52" spans="1:16" ht="12" customHeight="1" x14ac:dyDescent="0.2">
      <c r="A52" s="8" t="s">
        <v>55</v>
      </c>
      <c r="B52" s="12">
        <v>1700000000</v>
      </c>
      <c r="C52" s="12">
        <v>1105096933.9510002</v>
      </c>
      <c r="D52" s="13">
        <v>0.6500570199711766</v>
      </c>
      <c r="E52" s="13">
        <v>-0.3499429800288234</v>
      </c>
      <c r="F52" s="13">
        <v>0.13214788235294117</v>
      </c>
      <c r="G52" s="13">
        <v>0.16620427275490385</v>
      </c>
      <c r="H52" s="13">
        <v>3.4056390401962677E-2</v>
      </c>
      <c r="J52" s="14">
        <f>IFERROR(VLOOKUP($A52,[1]DATA!$BA:$CI,IF((MID($A$3,5,2)+2)&lt;5,5,MID($A$3,5,2)+2),FALSE),0)</f>
        <v>1.4863810882352899</v>
      </c>
      <c r="K52" s="14">
        <f>IFERROR(VLOOKUP($A52,[1]DATA!$BA:$CI,IF((MID($A$3,5,2)+3)&lt;6,6,MID($A$3,5,2)+3),FALSE),0)</f>
        <v>0.91428532882352898</v>
      </c>
      <c r="L52" s="14">
        <f>IFERROR(VLOOKUP($A52,[1]DATA!$BA:$CI,IF((MID($A$3,5,2)+4)&lt;7,7,MID($A$3,5,2)+4),FALSE),0)</f>
        <v>0</v>
      </c>
      <c r="N52" s="15"/>
      <c r="O52" s="16"/>
      <c r="P52" s="17"/>
    </row>
    <row r="53" spans="1:16" ht="12" customHeight="1" x14ac:dyDescent="0.2">
      <c r="A53" s="8" t="s">
        <v>56</v>
      </c>
      <c r="B53" s="12">
        <v>1350000000</v>
      </c>
      <c r="C53" s="12">
        <v>1168176305.849</v>
      </c>
      <c r="D53" s="13">
        <v>0.8653157821103703</v>
      </c>
      <c r="E53" s="13">
        <v>-0.1346842178896297</v>
      </c>
      <c r="F53" s="13">
        <v>0.12280911111111111</v>
      </c>
      <c r="G53" s="13">
        <v>-0.12456519521275863</v>
      </c>
      <c r="H53" s="13">
        <v>-0.24737430632386975</v>
      </c>
      <c r="J53" s="14">
        <f>IFERROR(VLOOKUP($A53,[1]DATA!$BA:$CI,IF((MID($A$3,5,2)+2)&lt;5,5,MID($A$3,5,2)+2),FALSE),0)</f>
        <v>1.5960203459259199</v>
      </c>
      <c r="K53" s="14">
        <f>IFERROR(VLOOKUP($A53,[1]DATA!$BA:$CI,IF((MID($A$3,5,2)+3)&lt;6,6,MID($A$3,5,2)+3),FALSE),0)</f>
        <v>0.85054103037036999</v>
      </c>
      <c r="L53" s="14">
        <f>IFERROR(VLOOKUP($A53,[1]DATA!$BA:$CI,IF((MID($A$3,5,2)+4)&lt;7,7,MID($A$3,5,2)+4),FALSE),0)</f>
        <v>0</v>
      </c>
      <c r="N53" s="15"/>
      <c r="O53" s="16"/>
      <c r="P53" s="17"/>
    </row>
    <row r="54" spans="1:16" ht="12" customHeight="1" x14ac:dyDescent="0.2">
      <c r="A54" s="8" t="s">
        <v>57</v>
      </c>
      <c r="B54" s="12">
        <v>920000000</v>
      </c>
      <c r="C54" s="12">
        <v>622902028.26300001</v>
      </c>
      <c r="D54" s="13">
        <v>0.67706742202500003</v>
      </c>
      <c r="E54" s="13">
        <v>-0.32293257797499997</v>
      </c>
      <c r="F54" s="13">
        <v>0.15002967391304348</v>
      </c>
      <c r="G54" s="13">
        <v>0.16415182064526537</v>
      </c>
      <c r="H54" s="13">
        <v>1.4122146732221896E-2</v>
      </c>
      <c r="J54" s="14">
        <f>IFERROR(VLOOKUP($A54,[1]DATA!$BA:$CI,IF((MID($A$3,5,2)+2)&lt;5,5,MID($A$3,5,2)+2),FALSE),0)</f>
        <v>5.39953171413043</v>
      </c>
      <c r="K54" s="14">
        <f>IFERROR(VLOOKUP($A54,[1]DATA!$BA:$CI,IF((MID($A$3,5,2)+3)&lt;6,6,MID($A$3,5,2)+3),FALSE),0)</f>
        <v>1.02097571956521</v>
      </c>
      <c r="L54" s="14">
        <f>IFERROR(VLOOKUP($A54,[1]DATA!$BA:$CI,IF((MID($A$3,5,2)+4)&lt;7,7,MID($A$3,5,2)+4),FALSE),0)</f>
        <v>0</v>
      </c>
      <c r="N54" s="15"/>
      <c r="O54" s="16"/>
      <c r="P54" s="17"/>
    </row>
    <row r="55" spans="1:16" ht="12" customHeight="1" x14ac:dyDescent="0.2">
      <c r="A55" s="8" t="s">
        <v>58</v>
      </c>
      <c r="B55" s="12">
        <v>1560000000</v>
      </c>
      <c r="C55" s="12">
        <v>1148265429.727</v>
      </c>
      <c r="D55" s="13">
        <v>0.73606758315833332</v>
      </c>
      <c r="E55" s="13">
        <v>-0.26393241684166668</v>
      </c>
      <c r="F55" s="13">
        <v>0.15554897435897436</v>
      </c>
      <c r="G55" s="13">
        <v>0.16542890337834354</v>
      </c>
      <c r="H55" s="13">
        <v>9.8799290193691824E-3</v>
      </c>
      <c r="J55" s="14">
        <f>IFERROR(VLOOKUP($A55,[1]DATA!$BA:$CI,IF((MID($A$3,5,2)+2)&lt;5,5,MID($A$3,5,2)+2),FALSE),0)</f>
        <v>0</v>
      </c>
      <c r="K55" s="14">
        <f>IFERROR(VLOOKUP($A55,[1]DATA!$BA:$CI,IF((MID($A$3,5,2)+3)&lt;6,6,MID($A$3,5,2)+3),FALSE),0)</f>
        <v>0</v>
      </c>
      <c r="L55" s="14">
        <f>IFERROR(VLOOKUP($A55,[1]DATA!$BA:$CI,IF((MID($A$3,5,2)+4)&lt;7,7,MID($A$3,5,2)+4),FALSE),0)</f>
        <v>0</v>
      </c>
      <c r="N55" s="15"/>
      <c r="O55" s="16"/>
      <c r="P55" s="17"/>
    </row>
    <row r="56" spans="1:16" ht="12" customHeight="1" x14ac:dyDescent="0.2">
      <c r="A56" s="8" t="s">
        <v>59</v>
      </c>
      <c r="B56" s="12">
        <v>940000000</v>
      </c>
      <c r="C56" s="12">
        <v>844906874.61800003</v>
      </c>
      <c r="D56" s="13">
        <v>0.89883710065744682</v>
      </c>
      <c r="E56" s="13">
        <v>-0.10116289934255318</v>
      </c>
      <c r="F56" s="13">
        <v>0.13611691489361702</v>
      </c>
      <c r="G56" s="13">
        <v>0.15025637273385653</v>
      </c>
      <c r="H56" s="13">
        <v>1.4139457840239511E-2</v>
      </c>
      <c r="J56" s="14">
        <f>IFERROR(VLOOKUP($A56,[1]DATA!$BA:$CI,IF((MID($A$3,5,2)+2)&lt;5,5,MID($A$3,5,2)+2),FALSE),0)</f>
        <v>2.18474187978723</v>
      </c>
      <c r="K56" s="14">
        <f>IFERROR(VLOOKUP($A56,[1]DATA!$BA:$CI,IF((MID($A$3,5,2)+3)&lt;6,6,MID($A$3,5,2)+3),FALSE),0)</f>
        <v>7.3656468425531898</v>
      </c>
      <c r="L56" s="14">
        <f>IFERROR(VLOOKUP($A56,[1]DATA!$BA:$CI,IF((MID($A$3,5,2)+4)&lt;7,7,MID($A$3,5,2)+4),FALSE),0)</f>
        <v>0</v>
      </c>
      <c r="N56" s="15"/>
      <c r="O56" s="16"/>
      <c r="P56" s="17"/>
    </row>
    <row r="57" spans="1:16" ht="12" customHeight="1" x14ac:dyDescent="0.2">
      <c r="A57" s="8" t="s">
        <v>60</v>
      </c>
      <c r="B57" s="12">
        <v>2130000000</v>
      </c>
      <c r="C57" s="12">
        <v>1455344527.487</v>
      </c>
      <c r="D57" s="13">
        <v>0.68326034154319248</v>
      </c>
      <c r="E57" s="13">
        <v>-0.31673965845680752</v>
      </c>
      <c r="F57" s="13">
        <v>0.14518446009389671</v>
      </c>
      <c r="G57" s="13">
        <v>0.12575112589526316</v>
      </c>
      <c r="H57" s="13">
        <v>-1.9433334198633551E-2</v>
      </c>
      <c r="J57" s="14">
        <f>IFERROR(VLOOKUP($A57,[1]DATA!$BA:$CI,IF((MID($A$3,5,2)+2)&lt;5,5,MID($A$3,5,2)+2),FALSE),0)</f>
        <v>1.3345122319248801</v>
      </c>
      <c r="K57" s="14">
        <f>IFERROR(VLOOKUP($A57,[1]DATA!$BA:$CI,IF((MID($A$3,5,2)+3)&lt;6,6,MID($A$3,5,2)+3),FALSE),0)</f>
        <v>0.98995904272300395</v>
      </c>
      <c r="L57" s="14">
        <f>IFERROR(VLOOKUP($A57,[1]DATA!$BA:$CI,IF((MID($A$3,5,2)+4)&lt;7,7,MID($A$3,5,2)+4),FALSE),0)</f>
        <v>0</v>
      </c>
      <c r="N57" s="15"/>
      <c r="O57" s="16"/>
      <c r="P57" s="17"/>
    </row>
    <row r="58" spans="1:16" ht="12" customHeight="1" x14ac:dyDescent="0.2">
      <c r="A58" s="8" t="s">
        <v>61</v>
      </c>
      <c r="B58" s="12">
        <v>2300000000</v>
      </c>
      <c r="C58" s="12">
        <v>2323752594.5539999</v>
      </c>
      <c r="D58" s="13">
        <v>1.0103272150234781</v>
      </c>
      <c r="E58" s="13">
        <v>1.0327215023478109E-2</v>
      </c>
      <c r="F58" s="13">
        <v>0.11679104347826087</v>
      </c>
      <c r="G58" s="13">
        <v>0.12888550348944652</v>
      </c>
      <c r="H58" s="13">
        <v>1.2094460011185651E-2</v>
      </c>
      <c r="J58" s="14">
        <f>IFERROR(VLOOKUP($A58,[1]DATA!$BA:$CI,IF((MID($A$3,5,2)+2)&lt;5,5,MID($A$3,5,2)+2),FALSE),0)</f>
        <v>3.8713195086956498</v>
      </c>
      <c r="K58" s="14">
        <f>IFERROR(VLOOKUP($A58,[1]DATA!$BA:$CI,IF((MID($A$3,5,2)+3)&lt;6,6,MID($A$3,5,2)+3),FALSE),0)</f>
        <v>1.43777139</v>
      </c>
      <c r="L58" s="14">
        <f>IFERROR(VLOOKUP($A58,[1]DATA!$BA:$CI,IF((MID($A$3,5,2)+4)&lt;7,7,MID($A$3,5,2)+4),FALSE),0)</f>
        <v>0</v>
      </c>
      <c r="N58" s="15"/>
      <c r="O58" s="16"/>
      <c r="P58" s="17"/>
    </row>
    <row r="59" spans="1:16" ht="12" customHeight="1" x14ac:dyDescent="0.2">
      <c r="A59" s="8" t="s">
        <v>62</v>
      </c>
      <c r="B59" s="12">
        <v>1300000000</v>
      </c>
      <c r="C59" s="12">
        <v>1125679268.2690001</v>
      </c>
      <c r="D59" s="13">
        <v>0.86590712943769232</v>
      </c>
      <c r="E59" s="13">
        <v>-0.13409287056230768</v>
      </c>
      <c r="F59" s="13">
        <v>0.15805484615384616</v>
      </c>
      <c r="G59" s="13">
        <v>0.23769191599348244</v>
      </c>
      <c r="H59" s="13">
        <v>7.9637069839636282E-2</v>
      </c>
      <c r="J59" s="14">
        <f>IFERROR(VLOOKUP($A59,[1]DATA!$BA:$CI,IF((MID($A$3,5,2)+2)&lt;5,5,MID($A$3,5,2)+2),FALSE),0)</f>
        <v>3.4724428899999999</v>
      </c>
      <c r="K59" s="14">
        <f>IFERROR(VLOOKUP($A59,[1]DATA!$BA:$CI,IF((MID($A$3,5,2)+3)&lt;6,6,MID($A$3,5,2)+3),FALSE),0)</f>
        <v>1.90806167307692</v>
      </c>
      <c r="L59" s="14">
        <f>IFERROR(VLOOKUP($A59,[1]DATA!$BA:$CI,IF((MID($A$3,5,2)+4)&lt;7,7,MID($A$3,5,2)+4),FALSE),0)</f>
        <v>0</v>
      </c>
      <c r="N59" s="15"/>
      <c r="O59" s="16"/>
      <c r="P59" s="17"/>
    </row>
    <row r="60" spans="1:16" ht="12" customHeight="1" x14ac:dyDescent="0.2">
      <c r="A60" s="8" t="s">
        <v>63</v>
      </c>
      <c r="B60" s="12">
        <v>860000000</v>
      </c>
      <c r="C60" s="12">
        <v>684118866.46500003</v>
      </c>
      <c r="D60" s="13">
        <v>0.79548705402906983</v>
      </c>
      <c r="E60" s="13">
        <v>-0.20451294597093017</v>
      </c>
      <c r="F60" s="13">
        <v>0.12684767441860464</v>
      </c>
      <c r="G60" s="13">
        <v>0.13400592537187422</v>
      </c>
      <c r="H60" s="13">
        <v>7.1582509532695793E-3</v>
      </c>
      <c r="J60" s="14">
        <f>IFERROR(VLOOKUP($A60,[1]DATA!$BA:$CI,IF((MID($A$3,5,2)+2)&lt;5,5,MID($A$3,5,2)+2),FALSE),0)</f>
        <v>5.1645598825581303</v>
      </c>
      <c r="K60" s="14">
        <f>IFERROR(VLOOKUP($A60,[1]DATA!$BA:$CI,IF((MID($A$3,5,2)+3)&lt;6,6,MID($A$3,5,2)+3),FALSE),0)</f>
        <v>2.6835042418604602</v>
      </c>
      <c r="L60" s="14">
        <f>IFERROR(VLOOKUP($A60,[1]DATA!$BA:$CI,IF((MID($A$3,5,2)+4)&lt;7,7,MID($A$3,5,2)+4),FALSE),0)</f>
        <v>0</v>
      </c>
      <c r="N60" s="15"/>
      <c r="O60" s="16"/>
      <c r="P60" s="17"/>
    </row>
    <row r="61" spans="1:16" ht="12" customHeight="1" x14ac:dyDescent="0.2">
      <c r="A61" s="8" t="s">
        <v>64</v>
      </c>
      <c r="B61" s="12">
        <v>530000000</v>
      </c>
      <c r="C61" s="12">
        <v>372720887.90700006</v>
      </c>
      <c r="D61" s="13">
        <v>0.70324695831509443</v>
      </c>
      <c r="E61" s="13">
        <v>-0.29675304168490557</v>
      </c>
      <c r="F61" s="13">
        <v>0.11767905660377359</v>
      </c>
      <c r="G61" s="13">
        <v>0.106192735747281</v>
      </c>
      <c r="H61" s="13">
        <v>-1.1486320856492593E-2</v>
      </c>
      <c r="J61" s="14">
        <f>IFERROR(VLOOKUP($A61,[1]DATA!$BA:$CI,IF((MID($A$3,5,2)+2)&lt;5,5,MID($A$3,5,2)+2),FALSE),0)</f>
        <v>0</v>
      </c>
      <c r="K61" s="14">
        <f>IFERROR(VLOOKUP($A61,[1]DATA!$BA:$CI,IF((MID($A$3,5,2)+3)&lt;6,6,MID($A$3,5,2)+3),FALSE),0)</f>
        <v>0</v>
      </c>
      <c r="L61" s="14">
        <f>IFERROR(VLOOKUP($A61,[1]DATA!$BA:$CI,IF((MID($A$3,5,2)+4)&lt;7,7,MID($A$3,5,2)+4),FALSE),0)</f>
        <v>0</v>
      </c>
      <c r="N61" s="15"/>
      <c r="O61" s="16"/>
      <c r="P61" s="17"/>
    </row>
    <row r="62" spans="1:16" ht="12" customHeight="1" x14ac:dyDescent="0.2">
      <c r="A62" s="8" t="s">
        <v>65</v>
      </c>
      <c r="B62" s="12">
        <v>460000000</v>
      </c>
      <c r="C62" s="12">
        <v>388838820.07300001</v>
      </c>
      <c r="D62" s="13">
        <v>0.84530178276739132</v>
      </c>
      <c r="E62" s="13">
        <v>-0.15469821723260868</v>
      </c>
      <c r="F62" s="13">
        <v>0.14015488043478261</v>
      </c>
      <c r="G62" s="13">
        <v>0.14101859642693507</v>
      </c>
      <c r="H62" s="13">
        <v>8.6371599215245842E-4</v>
      </c>
      <c r="J62" s="14">
        <f>IFERROR(VLOOKUP($A62,[1]DATA!$BA:$CI,IF((MID($A$3,5,2)+2)&lt;5,5,MID($A$3,5,2)+2),FALSE),0)</f>
        <v>1.7784055347826</v>
      </c>
      <c r="K62" s="14">
        <f>IFERROR(VLOOKUP($A62,[1]DATA!$BA:$CI,IF((MID($A$3,5,2)+3)&lt;6,6,MID($A$3,5,2)+3),FALSE),0)</f>
        <v>1.0607364086956499</v>
      </c>
      <c r="L62" s="14">
        <f>IFERROR(VLOOKUP($A62,[1]DATA!$BA:$CI,IF((MID($A$3,5,2)+4)&lt;7,7,MID($A$3,5,2)+4),FALSE),0)</f>
        <v>0</v>
      </c>
      <c r="N62" s="15"/>
      <c r="O62" s="16"/>
      <c r="P62" s="17"/>
    </row>
    <row r="63" spans="1:16" ht="12" customHeight="1" x14ac:dyDescent="0.2">
      <c r="A63" s="8" t="s">
        <v>66</v>
      </c>
      <c r="B63" s="12">
        <v>590000000</v>
      </c>
      <c r="C63" s="12">
        <v>380891504.32599998</v>
      </c>
      <c r="D63" s="13">
        <v>0.64557882089152541</v>
      </c>
      <c r="E63" s="13">
        <v>-0.35442117910847459</v>
      </c>
      <c r="F63" s="13">
        <v>0.15489033898305085</v>
      </c>
      <c r="G63" s="13">
        <v>-0.79393814592718315</v>
      </c>
      <c r="H63" s="13">
        <v>-0.94882848491023397</v>
      </c>
      <c r="J63" s="14">
        <f>IFERROR(VLOOKUP($A63,[1]DATA!$BA:$CI,IF((MID($A$3,5,2)+2)&lt;5,5,MID($A$3,5,2)+2),FALSE),0)</f>
        <v>0</v>
      </c>
      <c r="K63" s="14">
        <f>IFERROR(VLOOKUP($A63,[1]DATA!$BA:$CI,IF((MID($A$3,5,2)+3)&lt;6,6,MID($A$3,5,2)+3),FALSE),0)</f>
        <v>0</v>
      </c>
      <c r="L63" s="14">
        <f>IFERROR(VLOOKUP($A63,[1]DATA!$BA:$CI,IF((MID($A$3,5,2)+4)&lt;7,7,MID($A$3,5,2)+4),FALSE),0)</f>
        <v>0</v>
      </c>
      <c r="N63" s="15"/>
      <c r="O63" s="16"/>
      <c r="P63" s="17"/>
    </row>
    <row r="64" spans="1:16" ht="12" customHeight="1" x14ac:dyDescent="0.2">
      <c r="A64" s="8" t="s">
        <v>67</v>
      </c>
      <c r="B64" s="12">
        <v>660000000</v>
      </c>
      <c r="C64" s="12">
        <v>737742645.16499996</v>
      </c>
      <c r="D64" s="13">
        <v>1.1177918866136363</v>
      </c>
      <c r="E64" s="13">
        <v>0.11779188661363627</v>
      </c>
      <c r="F64" s="13">
        <v>0.11166787878787879</v>
      </c>
      <c r="G64" s="13">
        <v>4.0552053864676502E-2</v>
      </c>
      <c r="H64" s="13">
        <v>-7.1115824923202287E-2</v>
      </c>
      <c r="J64" s="14">
        <f>IFERROR(VLOOKUP($A64,[1]DATA!$BA:$CI,IF((MID($A$3,5,2)+2)&lt;5,5,MID($A$3,5,2)+2),FALSE),0)</f>
        <v>1.9826631833333299</v>
      </c>
      <c r="K64" s="14">
        <f>IFERROR(VLOOKUP($A64,[1]DATA!$BA:$CI,IF((MID($A$3,5,2)+3)&lt;6,6,MID($A$3,5,2)+3),FALSE),0)</f>
        <v>1.08153694090909</v>
      </c>
      <c r="L64" s="14">
        <f>IFERROR(VLOOKUP($A64,[1]DATA!$BA:$CI,IF((MID($A$3,5,2)+4)&lt;7,7,MID($A$3,5,2)+4),FALSE),0)</f>
        <v>0</v>
      </c>
      <c r="N64" s="15"/>
      <c r="O64" s="16"/>
      <c r="P64" s="17"/>
    </row>
    <row r="65" spans="1:16" ht="12" customHeight="1" x14ac:dyDescent="0.2">
      <c r="A65" s="8" t="s">
        <v>68</v>
      </c>
      <c r="B65" s="12">
        <v>3120000000</v>
      </c>
      <c r="C65" s="12">
        <v>3000940772.0869999</v>
      </c>
      <c r="D65" s="13">
        <v>0.96183999105352558</v>
      </c>
      <c r="E65" s="13">
        <v>-3.8160008946474422E-2</v>
      </c>
      <c r="F65" s="13">
        <v>0.11603544871794871</v>
      </c>
      <c r="G65" s="13">
        <v>0.22865805093173852</v>
      </c>
      <c r="H65" s="13">
        <v>0.11262260221378981</v>
      </c>
      <c r="J65" s="14">
        <f>IFERROR(VLOOKUP($A65,[1]DATA!$BA:$CI,IF((MID($A$3,5,2)+2)&lt;5,5,MID($A$3,5,2)+2),FALSE),0)</f>
        <v>4.1973915698717903</v>
      </c>
      <c r="K65" s="14">
        <f>IFERROR(VLOOKUP($A65,[1]DATA!$BA:$CI,IF((MID($A$3,5,2)+3)&lt;6,6,MID($A$3,5,2)+3),FALSE),0)</f>
        <v>1.10403194198717</v>
      </c>
      <c r="L65" s="14">
        <f>IFERROR(VLOOKUP($A65,[1]DATA!$BA:$CI,IF((MID($A$3,5,2)+4)&lt;7,7,MID($A$3,5,2)+4),FALSE),0)</f>
        <v>0</v>
      </c>
      <c r="N65" s="15"/>
      <c r="O65" s="16"/>
      <c r="P65" s="17"/>
    </row>
    <row r="66" spans="1:16" ht="12" customHeight="1" x14ac:dyDescent="0.2">
      <c r="A66" s="8" t="s">
        <v>69</v>
      </c>
      <c r="B66" s="12">
        <v>1100000000</v>
      </c>
      <c r="C66" s="12">
        <v>973912695.37299991</v>
      </c>
      <c r="D66" s="13">
        <v>0.88537517761181805</v>
      </c>
      <c r="E66" s="13">
        <v>-0.11462482238818195</v>
      </c>
      <c r="F66" s="13">
        <v>0.11193090909090909</v>
      </c>
      <c r="G66" s="13">
        <v>0.14779939942960785</v>
      </c>
      <c r="H66" s="13">
        <v>3.5868490338698752E-2</v>
      </c>
      <c r="J66" s="14">
        <f>IFERROR(VLOOKUP($A66,[1]DATA!$BA:$CI,IF((MID($A$3,5,2)+2)&lt;5,5,MID($A$3,5,2)+2),FALSE),0)</f>
        <v>1.5241719736363599</v>
      </c>
      <c r="K66" s="14">
        <f>IFERROR(VLOOKUP($A66,[1]DATA!$BA:$CI,IF((MID($A$3,5,2)+3)&lt;6,6,MID($A$3,5,2)+3),FALSE),0)</f>
        <v>1.1853197918181799</v>
      </c>
      <c r="L66" s="14">
        <f>IFERROR(VLOOKUP($A66,[1]DATA!$BA:$CI,IF((MID($A$3,5,2)+4)&lt;7,7,MID($A$3,5,2)+4),FALSE),0)</f>
        <v>0</v>
      </c>
      <c r="N66" s="15"/>
      <c r="O66" s="16"/>
      <c r="P66" s="17"/>
    </row>
    <row r="67" spans="1:16" ht="12" customHeight="1" x14ac:dyDescent="0.2">
      <c r="A67" s="8" t="s">
        <v>70</v>
      </c>
      <c r="B67" s="12">
        <v>1030000000</v>
      </c>
      <c r="C67" s="12">
        <v>873212047.43000007</v>
      </c>
      <c r="D67" s="13">
        <v>0.84777868682524282</v>
      </c>
      <c r="E67" s="13">
        <v>-0.15222131317475718</v>
      </c>
      <c r="F67" s="13">
        <v>0.11880038834951456</v>
      </c>
      <c r="G67" s="13">
        <v>-0.13894367864837098</v>
      </c>
      <c r="H67" s="13">
        <v>-0.25774406699788555</v>
      </c>
      <c r="J67" s="14">
        <f>IFERROR(VLOOKUP($A67,[1]DATA!$BA:$CI,IF((MID($A$3,5,2)+2)&lt;5,5,MID($A$3,5,2)+2),FALSE),0)</f>
        <v>3.0288882669902901</v>
      </c>
      <c r="K67" s="14">
        <f>IFERROR(VLOOKUP($A67,[1]DATA!$BA:$CI,IF((MID($A$3,5,2)+3)&lt;6,6,MID($A$3,5,2)+3),FALSE),0)</f>
        <v>1.9184649970873699</v>
      </c>
      <c r="L67" s="14">
        <f>IFERROR(VLOOKUP($A67,[1]DATA!$BA:$CI,IF((MID($A$3,5,2)+4)&lt;7,7,MID($A$3,5,2)+4),FALSE),0)</f>
        <v>0</v>
      </c>
      <c r="N67" s="15"/>
      <c r="O67" s="16"/>
      <c r="P67" s="17"/>
    </row>
    <row r="68" spans="1:16" ht="12" customHeight="1" x14ac:dyDescent="0.2">
      <c r="A68" s="8" t="s">
        <v>71</v>
      </c>
      <c r="B68" s="12">
        <v>3100000000</v>
      </c>
      <c r="C68" s="12">
        <v>2485678649.2620001</v>
      </c>
      <c r="D68" s="13">
        <v>0.80183182234258066</v>
      </c>
      <c r="E68" s="13">
        <v>-0.19816817765741934</v>
      </c>
      <c r="F68" s="13">
        <v>0.13510329032258064</v>
      </c>
      <c r="G68" s="13">
        <v>0.20511546508370068</v>
      </c>
      <c r="H68" s="13">
        <v>7.0012174761120038E-2</v>
      </c>
      <c r="J68" s="14">
        <f>IFERROR(VLOOKUP($A68,[1]DATA!$BA:$CI,IF((MID($A$3,5,2)+2)&lt;5,5,MID($A$3,5,2)+2),FALSE),0)</f>
        <v>2.72875018967741</v>
      </c>
      <c r="K68" s="14">
        <f>IFERROR(VLOOKUP($A68,[1]DATA!$BA:$CI,IF((MID($A$3,5,2)+3)&lt;6,6,MID($A$3,5,2)+3),FALSE),0)</f>
        <v>1.22570578516129</v>
      </c>
      <c r="L68" s="14">
        <f>IFERROR(VLOOKUP($A68,[1]DATA!$BA:$CI,IF((MID($A$3,5,2)+4)&lt;7,7,MID($A$3,5,2)+4),FALSE),0)</f>
        <v>0</v>
      </c>
      <c r="N68" s="15"/>
      <c r="O68" s="16"/>
      <c r="P68" s="17"/>
    </row>
    <row r="69" spans="1:16" ht="12" customHeight="1" x14ac:dyDescent="0.2">
      <c r="A69" s="8" t="s">
        <v>72</v>
      </c>
      <c r="B69" s="12">
        <v>1900000000</v>
      </c>
      <c r="C69" s="12">
        <v>1607138905.0209999</v>
      </c>
      <c r="D69" s="13">
        <v>0.84586258158999994</v>
      </c>
      <c r="E69" s="13">
        <v>-0.15413741841000006</v>
      </c>
      <c r="F69" s="13">
        <v>0.22808847368421054</v>
      </c>
      <c r="G69" s="13">
        <v>0.24324043437047654</v>
      </c>
      <c r="H69" s="13">
        <v>1.5151960686266008E-2</v>
      </c>
      <c r="J69" s="14">
        <f>IFERROR(VLOOKUP($A69,[1]DATA!$BA:$CI,IF((MID($A$3,5,2)+2)&lt;5,5,MID($A$3,5,2)+2),FALSE),0)</f>
        <v>1.67501375842105</v>
      </c>
      <c r="K69" s="14">
        <f>IFERROR(VLOOKUP($A69,[1]DATA!$BA:$CI,IF((MID($A$3,5,2)+3)&lt;6,6,MID($A$3,5,2)+3),FALSE),0)</f>
        <v>1.12171743368421</v>
      </c>
      <c r="L69" s="14">
        <f>IFERROR(VLOOKUP($A69,[1]DATA!$BA:$CI,IF((MID($A$3,5,2)+4)&lt;7,7,MID($A$3,5,2)+4),FALSE),0)</f>
        <v>0</v>
      </c>
      <c r="N69" s="15"/>
      <c r="O69" s="16"/>
      <c r="P69" s="17"/>
    </row>
    <row r="70" spans="1:16" ht="12" customHeight="1" x14ac:dyDescent="0.2">
      <c r="A70" s="8" t="s">
        <v>73</v>
      </c>
      <c r="B70" s="12">
        <v>1840000000</v>
      </c>
      <c r="C70" s="12">
        <v>1345857001.1440001</v>
      </c>
      <c r="D70" s="13">
        <v>0.73144402236086958</v>
      </c>
      <c r="E70" s="13">
        <v>-0.26855597763913042</v>
      </c>
      <c r="F70" s="13">
        <v>0.1299933695652174</v>
      </c>
      <c r="G70" s="13">
        <v>0.13925493556499116</v>
      </c>
      <c r="H70" s="13">
        <v>9.2615659997737632E-3</v>
      </c>
      <c r="J70" s="14">
        <f>IFERROR(VLOOKUP($A70,[1]DATA!$BA:$CI,IF((MID($A$3,5,2)+2)&lt;5,5,MID($A$3,5,2)+2),FALSE),0)</f>
        <v>1.9980101380434701</v>
      </c>
      <c r="K70" s="14">
        <f>IFERROR(VLOOKUP($A70,[1]DATA!$BA:$CI,IF((MID($A$3,5,2)+3)&lt;6,6,MID($A$3,5,2)+3),FALSE),0)</f>
        <v>0.99988878206521703</v>
      </c>
      <c r="L70" s="14">
        <f>IFERROR(VLOOKUP($A70,[1]DATA!$BA:$CI,IF((MID($A$3,5,2)+4)&lt;7,7,MID($A$3,5,2)+4),FALSE),0)</f>
        <v>0</v>
      </c>
      <c r="N70" s="15"/>
      <c r="O70" s="16"/>
      <c r="P70" s="17"/>
    </row>
    <row r="71" spans="1:16" ht="12" customHeight="1" x14ac:dyDescent="0.2">
      <c r="A71" s="8" t="s">
        <v>74</v>
      </c>
      <c r="B71" s="12">
        <v>1750000000</v>
      </c>
      <c r="C71" s="12">
        <v>1276137555.378</v>
      </c>
      <c r="D71" s="13">
        <v>0.72922146021599998</v>
      </c>
      <c r="E71" s="13">
        <v>-0.27077853978400002</v>
      </c>
      <c r="F71" s="13">
        <v>0.12140268571428571</v>
      </c>
      <c r="G71" s="13">
        <v>0.20014219060604813</v>
      </c>
      <c r="H71" s="13">
        <v>7.8739504891762416E-2</v>
      </c>
      <c r="J71" s="14">
        <f>IFERROR(VLOOKUP($A71,[1]DATA!$BA:$CI,IF((MID($A$3,5,2)+2)&lt;5,5,MID($A$3,5,2)+2),FALSE),0)</f>
        <v>1.7471165725714199</v>
      </c>
      <c r="K71" s="14">
        <f>IFERROR(VLOOKUP($A71,[1]DATA!$BA:$CI,IF((MID($A$3,5,2)+3)&lt;6,6,MID($A$3,5,2)+3),FALSE),0)</f>
        <v>0.93549823600000004</v>
      </c>
      <c r="L71" s="14">
        <f>IFERROR(VLOOKUP($A71,[1]DATA!$BA:$CI,IF((MID($A$3,5,2)+4)&lt;7,7,MID($A$3,5,2)+4),FALSE),0)</f>
        <v>0</v>
      </c>
      <c r="N71" s="15"/>
      <c r="O71" s="16"/>
      <c r="P71" s="17"/>
    </row>
    <row r="72" spans="1:16" ht="12" customHeight="1" x14ac:dyDescent="0.2">
      <c r="A72" s="8" t="s">
        <v>75</v>
      </c>
      <c r="B72" s="12">
        <v>819900000</v>
      </c>
      <c r="C72" s="12">
        <v>877358694.91499996</v>
      </c>
      <c r="D72" s="13">
        <v>1.070080125521405</v>
      </c>
      <c r="E72" s="13">
        <v>7.0080125521404968E-2</v>
      </c>
      <c r="F72" s="13">
        <v>0.11310971947798512</v>
      </c>
      <c r="G72" s="13">
        <v>0.28464603880080647</v>
      </c>
      <c r="H72" s="13">
        <v>0.17153631932282135</v>
      </c>
      <c r="J72" s="14">
        <f>IFERROR(VLOOKUP($A72,[1]DATA!$BA:$CI,IF((MID($A$3,5,2)+2)&lt;5,5,MID($A$3,5,2)+2),FALSE),0)</f>
        <v>2.0681983107696</v>
      </c>
      <c r="K72" s="14">
        <f>IFERROR(VLOOKUP($A72,[1]DATA!$BA:$CI,IF((MID($A$3,5,2)+3)&lt;6,6,MID($A$3,5,2)+3),FALSE),0)</f>
        <v>1.82407742041712</v>
      </c>
      <c r="L72" s="14">
        <f>IFERROR(VLOOKUP($A72,[1]DATA!$BA:$CI,IF((MID($A$3,5,2)+4)&lt;7,7,MID($A$3,5,2)+4),FALSE),0)</f>
        <v>0</v>
      </c>
      <c r="N72" s="15"/>
      <c r="O72" s="16"/>
      <c r="P72" s="17"/>
    </row>
    <row r="73" spans="1:16" ht="12" customHeight="1" x14ac:dyDescent="0.2">
      <c r="A73" s="8" t="s">
        <v>76</v>
      </c>
      <c r="B73" s="12">
        <v>520000000</v>
      </c>
      <c r="C73" s="12">
        <v>522799490.63500005</v>
      </c>
      <c r="D73" s="13">
        <v>1.0053836358365384</v>
      </c>
      <c r="E73" s="13">
        <v>5.3836358365384474E-3</v>
      </c>
      <c r="F73" s="13">
        <v>0.11050153846153846</v>
      </c>
      <c r="G73" s="13">
        <v>0.13104639364086895</v>
      </c>
      <c r="H73" s="13">
        <v>2.0544855179330496E-2</v>
      </c>
      <c r="J73" s="14">
        <f>IFERROR(VLOOKUP($A73,[1]DATA!$BA:$CI,IF((MID($A$3,5,2)+2)&lt;5,5,MID($A$3,5,2)+2),FALSE),0)</f>
        <v>4.03483570961538</v>
      </c>
      <c r="K73" s="14">
        <f>IFERROR(VLOOKUP($A73,[1]DATA!$BA:$CI,IF((MID($A$3,5,2)+3)&lt;6,6,MID($A$3,5,2)+3),FALSE),0)</f>
        <v>1.4087166711538399</v>
      </c>
      <c r="L73" s="14">
        <f>IFERROR(VLOOKUP($A73,[1]DATA!$BA:$CI,IF((MID($A$3,5,2)+4)&lt;7,7,MID($A$3,5,2)+4),FALSE),0)</f>
        <v>0</v>
      </c>
      <c r="N73" s="15"/>
      <c r="O73" s="16"/>
      <c r="P73" s="17"/>
    </row>
    <row r="74" spans="1:16" ht="12" customHeight="1" x14ac:dyDescent="0.2">
      <c r="A74" s="8" t="s">
        <v>77</v>
      </c>
      <c r="B74" s="12">
        <v>970000000</v>
      </c>
      <c r="C74" s="12">
        <v>728692806.53299999</v>
      </c>
      <c r="D74" s="13">
        <v>0.75122969745670098</v>
      </c>
      <c r="E74" s="13">
        <v>-0.24877030254329902</v>
      </c>
      <c r="F74" s="13">
        <v>0.15088505154639176</v>
      </c>
      <c r="G74" s="13">
        <v>0.12490921032425208</v>
      </c>
      <c r="H74" s="13">
        <v>-2.5975841222139681E-2</v>
      </c>
      <c r="J74" s="14">
        <f>IFERROR(VLOOKUP($A74,[1]DATA!$BA:$CI,IF((MID($A$3,5,2)+2)&lt;5,5,MID($A$3,5,2)+2),FALSE),0)</f>
        <v>1.0249663412371099</v>
      </c>
      <c r="K74" s="14">
        <f>IFERROR(VLOOKUP($A74,[1]DATA!$BA:$CI,IF((MID($A$3,5,2)+3)&lt;6,6,MID($A$3,5,2)+3),FALSE),0)</f>
        <v>0.84753330103092706</v>
      </c>
      <c r="L74" s="14">
        <f>IFERROR(VLOOKUP($A74,[1]DATA!$BA:$CI,IF((MID($A$3,5,2)+4)&lt;7,7,MID($A$3,5,2)+4),FALSE),0)</f>
        <v>0</v>
      </c>
      <c r="N74" s="15"/>
      <c r="O74" s="16"/>
      <c r="P74" s="17"/>
    </row>
    <row r="75" spans="1:16" ht="12" customHeight="1" x14ac:dyDescent="0.2">
      <c r="A75" s="8" t="s">
        <v>78</v>
      </c>
      <c r="B75" s="12">
        <v>1120000000</v>
      </c>
      <c r="C75" s="12">
        <v>1059139249.6729999</v>
      </c>
      <c r="D75" s="13">
        <v>0.94566004435089268</v>
      </c>
      <c r="E75" s="13">
        <v>-5.4339955649107319E-2</v>
      </c>
      <c r="F75" s="13">
        <v>0.1346170232142857</v>
      </c>
      <c r="G75" s="13">
        <v>0.14150623295215672</v>
      </c>
      <c r="H75" s="13">
        <v>6.8892097378710215E-3</v>
      </c>
      <c r="J75" s="14">
        <f>IFERROR(VLOOKUP($A75,[1]DATA!$BA:$CI,IF((MID($A$3,5,2)+2)&lt;5,5,MID($A$3,5,2)+2),FALSE),0)</f>
        <v>1.8595709116071399</v>
      </c>
      <c r="K75" s="14">
        <f>IFERROR(VLOOKUP($A75,[1]DATA!$BA:$CI,IF((MID($A$3,5,2)+3)&lt;6,6,MID($A$3,5,2)+3),FALSE),0)</f>
        <v>2.52224839821428</v>
      </c>
      <c r="L75" s="14">
        <f>IFERROR(VLOOKUP($A75,[1]DATA!$BA:$CI,IF((MID($A$3,5,2)+4)&lt;7,7,MID($A$3,5,2)+4),FALSE),0)</f>
        <v>0</v>
      </c>
      <c r="N75" s="15"/>
      <c r="O75" s="16"/>
      <c r="P75" s="17"/>
    </row>
    <row r="76" spans="1:16" ht="12" customHeight="1" x14ac:dyDescent="0.2">
      <c r="A76" s="8" t="s">
        <v>79</v>
      </c>
      <c r="B76" s="12">
        <v>590100000</v>
      </c>
      <c r="C76" s="12">
        <v>528197729.46099997</v>
      </c>
      <c r="D76" s="13">
        <v>0.89509867727673265</v>
      </c>
      <c r="E76" s="13">
        <v>-0.10490132272326735</v>
      </c>
      <c r="F76" s="13">
        <v>0.11233778342653787</v>
      </c>
      <c r="G76" s="13">
        <v>0.10647540054439507</v>
      </c>
      <c r="H76" s="13">
        <v>-5.8623828821428026E-3</v>
      </c>
      <c r="J76" s="14">
        <f>IFERROR(VLOOKUP($A76,[1]DATA!$BA:$CI,IF((MID($A$3,5,2)+2)&lt;5,5,MID($A$3,5,2)+2),FALSE),0)</f>
        <v>3.18902299271309</v>
      </c>
      <c r="K76" s="14">
        <f>IFERROR(VLOOKUP($A76,[1]DATA!$BA:$CI,IF((MID($A$3,5,2)+3)&lt;6,6,MID($A$3,5,2)+3),FALSE),0)</f>
        <v>3.3351452736824201</v>
      </c>
      <c r="L76" s="14">
        <f>IFERROR(VLOOKUP($A76,[1]DATA!$BA:$CI,IF((MID($A$3,5,2)+4)&lt;7,7,MID($A$3,5,2)+4),FALSE),0)</f>
        <v>0</v>
      </c>
      <c r="N76" s="15"/>
      <c r="O76" s="16"/>
      <c r="P76" s="17"/>
    </row>
    <row r="77" spans="1:16" ht="12" customHeight="1" x14ac:dyDescent="0.2">
      <c r="A77" s="8" t="s">
        <v>80</v>
      </c>
      <c r="B77" s="12">
        <v>590000000</v>
      </c>
      <c r="C77" s="12">
        <v>566438777.61900008</v>
      </c>
      <c r="D77" s="13">
        <v>0.96006572477796626</v>
      </c>
      <c r="E77" s="13">
        <v>-3.9934275222033744E-2</v>
      </c>
      <c r="F77" s="13">
        <v>0.10947618644067797</v>
      </c>
      <c r="G77" s="13">
        <v>7.7143224343993566E-2</v>
      </c>
      <c r="H77" s="13">
        <v>-3.2332962096684403E-2</v>
      </c>
      <c r="J77" s="14">
        <f>IFERROR(VLOOKUP($A77,[1]DATA!$BA:$CI,IF((MID($A$3,5,2)+2)&lt;5,5,MID($A$3,5,2)+2),FALSE),0)</f>
        <v>2.1674090898305001</v>
      </c>
      <c r="K77" s="14">
        <f>IFERROR(VLOOKUP($A77,[1]DATA!$BA:$CI,IF((MID($A$3,5,2)+3)&lt;6,6,MID($A$3,5,2)+3),FALSE),0)</f>
        <v>0.72887727457627105</v>
      </c>
      <c r="L77" s="14">
        <f>IFERROR(VLOOKUP($A77,[1]DATA!$BA:$CI,IF((MID($A$3,5,2)+4)&lt;7,7,MID($A$3,5,2)+4),FALSE),0)</f>
        <v>0</v>
      </c>
      <c r="N77" s="15"/>
      <c r="O77" s="16"/>
      <c r="P77" s="17"/>
    </row>
    <row r="78" spans="1:16" ht="12" customHeight="1" x14ac:dyDescent="0.2">
      <c r="A78" s="8" t="s">
        <v>81</v>
      </c>
      <c r="B78" s="12">
        <v>2810000000</v>
      </c>
      <c r="C78" s="12">
        <v>2540659894.3570004</v>
      </c>
      <c r="D78" s="13">
        <v>0.90414942859679726</v>
      </c>
      <c r="E78" s="13">
        <v>-9.5850571403202744E-2</v>
      </c>
      <c r="F78" s="13">
        <v>0.13575935943060499</v>
      </c>
      <c r="G78" s="13">
        <v>0.12404368508629529</v>
      </c>
      <c r="H78" s="13">
        <v>-1.1715674344309701E-2</v>
      </c>
      <c r="J78" s="14">
        <f>IFERROR(VLOOKUP($A78,[1]DATA!$BA:$CI,IF((MID($A$3,5,2)+2)&lt;5,5,MID($A$3,5,2)+2),FALSE),0)</f>
        <v>2.9681132580071101</v>
      </c>
      <c r="K78" s="14">
        <f>IFERROR(VLOOKUP($A78,[1]DATA!$BA:$CI,IF((MID($A$3,5,2)+3)&lt;6,6,MID($A$3,5,2)+3),FALSE),0)</f>
        <v>1.6220358548042699</v>
      </c>
      <c r="L78" s="14">
        <f>IFERROR(VLOOKUP($A78,[1]DATA!$BA:$CI,IF((MID($A$3,5,2)+4)&lt;7,7,MID($A$3,5,2)+4),FALSE),0)</f>
        <v>0</v>
      </c>
      <c r="N78" s="15"/>
      <c r="O78" s="16"/>
      <c r="P78" s="17"/>
    </row>
    <row r="79" spans="1:16" ht="12" customHeight="1" x14ac:dyDescent="0.2">
      <c r="A79" s="8" t="s">
        <v>199</v>
      </c>
      <c r="B79" s="12">
        <v>150000000</v>
      </c>
      <c r="C79" s="12">
        <v>135455722.72499999</v>
      </c>
      <c r="D79" s="13">
        <v>0.9030381515</v>
      </c>
      <c r="E79" s="13">
        <v>-9.6961848500000003E-2</v>
      </c>
      <c r="F79" s="13">
        <v>0.10915951333333333</v>
      </c>
      <c r="G79" s="13">
        <v>0.31673282864616603</v>
      </c>
      <c r="H79" s="13">
        <v>0.20757331531283268</v>
      </c>
      <c r="J79" s="14">
        <f>IFERROR(VLOOKUP($A79,[1]DATA!$BA:$CI,IF((MID($A$3,5,2)+2)&lt;5,5,MID($A$3,5,2)+2),FALSE),0)</f>
        <v>6.1493182333333296</v>
      </c>
      <c r="K79" s="14">
        <f>IFERROR(VLOOKUP($A79,[1]DATA!$BA:$CI,IF((MID($A$3,5,2)+3)&lt;6,6,MID($A$3,5,2)+3),FALSE),0)</f>
        <v>1.5483878733333301</v>
      </c>
      <c r="L79" s="14">
        <f>IFERROR(VLOOKUP($A79,[1]DATA!$BA:$CI,IF((MID($A$3,5,2)+4)&lt;7,7,MID($A$3,5,2)+4),FALSE),0)</f>
        <v>0</v>
      </c>
      <c r="N79" s="15"/>
      <c r="O79" s="16"/>
      <c r="P79" s="17"/>
    </row>
    <row r="80" spans="1:16" ht="12" customHeight="1" x14ac:dyDescent="0.2">
      <c r="A80" s="8" t="s">
        <v>82</v>
      </c>
      <c r="B80" s="12">
        <v>550000000</v>
      </c>
      <c r="C80" s="12">
        <v>492787608.54100001</v>
      </c>
      <c r="D80" s="13">
        <v>0.89597747007454542</v>
      </c>
      <c r="E80" s="13">
        <v>-0.10402252992545458</v>
      </c>
      <c r="F80" s="13">
        <v>0.13143763636363637</v>
      </c>
      <c r="G80" s="13">
        <v>0.11993653244647812</v>
      </c>
      <c r="H80" s="13">
        <v>-1.1501103917158251E-2</v>
      </c>
      <c r="J80" s="14">
        <f>IFERROR(VLOOKUP($A80,[1]DATA!$BA:$CI,IF((MID($A$3,5,2)+2)&lt;5,5,MID($A$3,5,2)+2),FALSE),0)</f>
        <v>1.52375209090909</v>
      </c>
      <c r="K80" s="14">
        <f>IFERROR(VLOOKUP($A80,[1]DATA!$BA:$CI,IF((MID($A$3,5,2)+3)&lt;6,6,MID($A$3,5,2)+3),FALSE),0)</f>
        <v>0.71994953818181795</v>
      </c>
      <c r="L80" s="14">
        <f>IFERROR(VLOOKUP($A80,[1]DATA!$BA:$CI,IF((MID($A$3,5,2)+4)&lt;7,7,MID($A$3,5,2)+4),FALSE),0)</f>
        <v>0</v>
      </c>
      <c r="N80" s="15"/>
      <c r="O80" s="16"/>
      <c r="P80" s="17"/>
    </row>
    <row r="81" spans="1:16" ht="12" customHeight="1" x14ac:dyDescent="0.2">
      <c r="A81" s="8" t="s">
        <v>83</v>
      </c>
      <c r="B81" s="12">
        <v>2980000000</v>
      </c>
      <c r="C81" s="12">
        <v>2819537641.0770001</v>
      </c>
      <c r="D81" s="13">
        <v>0.9461535708312081</v>
      </c>
      <c r="E81" s="13">
        <v>-5.3846429168791898E-2</v>
      </c>
      <c r="F81" s="13">
        <v>0.11097704697986577</v>
      </c>
      <c r="G81" s="13">
        <v>0.15829260208298512</v>
      </c>
      <c r="H81" s="13">
        <v>4.7315555103119356E-2</v>
      </c>
      <c r="J81" s="14">
        <f>IFERROR(VLOOKUP($A81,[1]DATA!$BA:$CI,IF((MID($A$3,5,2)+2)&lt;5,5,MID($A$3,5,2)+2),FALSE),0)</f>
        <v>4.2221266748322099</v>
      </c>
      <c r="K81" s="14">
        <f>IFERROR(VLOOKUP($A81,[1]DATA!$BA:$CI,IF((MID($A$3,5,2)+3)&lt;6,6,MID($A$3,5,2)+3),FALSE),0)</f>
        <v>1.89920969664429</v>
      </c>
      <c r="L81" s="14">
        <f>IFERROR(VLOOKUP($A81,[1]DATA!$BA:$CI,IF((MID($A$3,5,2)+4)&lt;7,7,MID($A$3,5,2)+4),FALSE),0)</f>
        <v>0</v>
      </c>
      <c r="N81" s="15"/>
      <c r="O81" s="16"/>
      <c r="P81" s="17"/>
    </row>
    <row r="82" spans="1:16" ht="12" customHeight="1" x14ac:dyDescent="0.2">
      <c r="A82" s="8" t="s">
        <v>84</v>
      </c>
      <c r="B82" s="12">
        <v>950000000</v>
      </c>
      <c r="C82" s="12">
        <v>748257478.5079999</v>
      </c>
      <c r="D82" s="13">
        <v>0.78763945106105249</v>
      </c>
      <c r="E82" s="13">
        <v>-0.21236054893894751</v>
      </c>
      <c r="F82" s="13">
        <v>0.11495715789473684</v>
      </c>
      <c r="G82" s="13">
        <v>4.7143680098377869E-2</v>
      </c>
      <c r="H82" s="13">
        <v>-6.7813477796358976E-2</v>
      </c>
      <c r="J82" s="14">
        <f>IFERROR(VLOOKUP($A82,[1]DATA!$BA:$CI,IF((MID($A$3,5,2)+2)&lt;5,5,MID($A$3,5,2)+2),FALSE),0)</f>
        <v>1.5459061989473599</v>
      </c>
      <c r="K82" s="14">
        <f>IFERROR(VLOOKUP($A82,[1]DATA!$BA:$CI,IF((MID($A$3,5,2)+3)&lt;6,6,MID($A$3,5,2)+3),FALSE),0)</f>
        <v>1.45160766315789</v>
      </c>
      <c r="L82" s="14">
        <f>IFERROR(VLOOKUP($A82,[1]DATA!$BA:$CI,IF((MID($A$3,5,2)+4)&lt;7,7,MID($A$3,5,2)+4),FALSE),0)</f>
        <v>0</v>
      </c>
      <c r="N82" s="15"/>
      <c r="O82" s="16"/>
      <c r="P82" s="17"/>
    </row>
    <row r="83" spans="1:16" ht="12" customHeight="1" x14ac:dyDescent="0.2">
      <c r="A83" s="8" t="s">
        <v>85</v>
      </c>
      <c r="B83" s="12">
        <v>1200000000</v>
      </c>
      <c r="C83" s="12">
        <v>923748818.18500018</v>
      </c>
      <c r="D83" s="13">
        <v>0.76979068182083343</v>
      </c>
      <c r="E83" s="13">
        <v>-0.23020931817916657</v>
      </c>
      <c r="F83" s="13">
        <v>0.11358766666666667</v>
      </c>
      <c r="G83" s="13">
        <v>0.1490146726741817</v>
      </c>
      <c r="H83" s="13">
        <v>3.5427006007515027E-2</v>
      </c>
      <c r="J83" s="14">
        <f>IFERROR(VLOOKUP($A83,[1]DATA!$BA:$CI,IF((MID($A$3,5,2)+2)&lt;5,5,MID($A$3,5,2)+2),FALSE),0)</f>
        <v>1.9467302099999999</v>
      </c>
      <c r="K83" s="14">
        <f>IFERROR(VLOOKUP($A83,[1]DATA!$BA:$CI,IF((MID($A$3,5,2)+3)&lt;6,6,MID($A$3,5,2)+3),FALSE),0)</f>
        <v>0.58065391</v>
      </c>
      <c r="L83" s="14">
        <f>IFERROR(VLOOKUP($A83,[1]DATA!$BA:$CI,IF((MID($A$3,5,2)+4)&lt;7,7,MID($A$3,5,2)+4),FALSE),0)</f>
        <v>0</v>
      </c>
      <c r="N83" s="15"/>
      <c r="O83" s="16"/>
      <c r="P83" s="17"/>
    </row>
    <row r="84" spans="1:16" ht="12" customHeight="1" x14ac:dyDescent="0.2">
      <c r="A84" s="8" t="s">
        <v>86</v>
      </c>
      <c r="B84" s="12">
        <v>930000000</v>
      </c>
      <c r="C84" s="12">
        <v>876491647.36599994</v>
      </c>
      <c r="D84" s="13">
        <v>0.94246413695268816</v>
      </c>
      <c r="E84" s="13">
        <v>-5.7535863047311842E-2</v>
      </c>
      <c r="F84" s="13">
        <v>0.11373290322580645</v>
      </c>
      <c r="G84" s="13">
        <v>0.10733608866521806</v>
      </c>
      <c r="H84" s="13">
        <v>-6.3968145605883958E-3</v>
      </c>
      <c r="J84" s="14">
        <f>IFERROR(VLOOKUP($A84,[1]DATA!$BA:$CI,IF((MID($A$3,5,2)+2)&lt;5,5,MID($A$3,5,2)+2),FALSE),0)</f>
        <v>4.2514322559139703</v>
      </c>
      <c r="K84" s="14">
        <f>IFERROR(VLOOKUP($A84,[1]DATA!$BA:$CI,IF((MID($A$3,5,2)+3)&lt;6,6,MID($A$3,5,2)+3),FALSE),0)</f>
        <v>1.83044132258064</v>
      </c>
      <c r="L84" s="14">
        <f>IFERROR(VLOOKUP($A84,[1]DATA!$BA:$CI,IF((MID($A$3,5,2)+4)&lt;7,7,MID($A$3,5,2)+4),FALSE),0)</f>
        <v>0</v>
      </c>
      <c r="N84" s="15"/>
      <c r="O84" s="16"/>
      <c r="P84" s="17"/>
    </row>
    <row r="85" spans="1:16" ht="12" customHeight="1" x14ac:dyDescent="0.2">
      <c r="A85" s="8" t="s">
        <v>87</v>
      </c>
      <c r="B85" s="12">
        <v>1910000000</v>
      </c>
      <c r="C85" s="12">
        <v>1610243288.0809999</v>
      </c>
      <c r="D85" s="13">
        <v>0.84305931313141358</v>
      </c>
      <c r="E85" s="13">
        <v>-0.15694068686858642</v>
      </c>
      <c r="F85" s="13">
        <v>0.12418670157068062</v>
      </c>
      <c r="G85" s="13">
        <v>0.14161738180120831</v>
      </c>
      <c r="H85" s="13">
        <v>1.7430680230527684E-2</v>
      </c>
      <c r="J85" s="14">
        <f>IFERROR(VLOOKUP($A85,[1]DATA!$BA:$CI,IF((MID($A$3,5,2)+2)&lt;5,5,MID($A$3,5,2)+2),FALSE),0)</f>
        <v>2.0693074926701498</v>
      </c>
      <c r="K85" s="14">
        <f>IFERROR(VLOOKUP($A85,[1]DATA!$BA:$CI,IF((MID($A$3,5,2)+3)&lt;6,6,MID($A$3,5,2)+3),FALSE),0)</f>
        <v>0.94871834450261705</v>
      </c>
      <c r="L85" s="14">
        <f>IFERROR(VLOOKUP($A85,[1]DATA!$BA:$CI,IF((MID($A$3,5,2)+4)&lt;7,7,MID($A$3,5,2)+4),FALSE),0)</f>
        <v>0</v>
      </c>
      <c r="N85" s="15"/>
      <c r="O85" s="16"/>
      <c r="P85" s="17"/>
    </row>
    <row r="86" spans="1:16" ht="12" customHeight="1" x14ac:dyDescent="0.2">
      <c r="A86" s="8" t="s">
        <v>88</v>
      </c>
      <c r="B86" s="12">
        <v>1030000000</v>
      </c>
      <c r="C86" s="12">
        <v>852607329</v>
      </c>
      <c r="D86" s="13">
        <v>0.82777410582524269</v>
      </c>
      <c r="E86" s="13">
        <v>-0.17222589417475731</v>
      </c>
      <c r="F86" s="13">
        <v>0.12015233009708738</v>
      </c>
      <c r="G86" s="13">
        <v>0.14366530919182377</v>
      </c>
      <c r="H86" s="13">
        <v>2.3512979094736389E-2</v>
      </c>
      <c r="J86" s="14">
        <f>IFERROR(VLOOKUP($A86,[1]DATA!$BA:$CI,IF((MID($A$3,5,2)+2)&lt;5,5,MID($A$3,5,2)+2),FALSE),0)</f>
        <v>1.79577106796116</v>
      </c>
      <c r="K86" s="14">
        <f>IFERROR(VLOOKUP($A86,[1]DATA!$BA:$CI,IF((MID($A$3,5,2)+3)&lt;6,6,MID($A$3,5,2)+3),FALSE),0)</f>
        <v>0.96124805825242698</v>
      </c>
      <c r="L86" s="14">
        <f>IFERROR(VLOOKUP($A86,[1]DATA!$BA:$CI,IF((MID($A$3,5,2)+4)&lt;7,7,MID($A$3,5,2)+4),FALSE),0)</f>
        <v>0</v>
      </c>
      <c r="N86" s="15"/>
      <c r="O86" s="16"/>
      <c r="P86" s="17"/>
    </row>
    <row r="87" spans="1:16" ht="12" customHeight="1" x14ac:dyDescent="0.2">
      <c r="A87" s="8" t="s">
        <v>89</v>
      </c>
      <c r="B87" s="12">
        <v>929900000</v>
      </c>
      <c r="C87" s="12">
        <v>770175655.898</v>
      </c>
      <c r="D87" s="13">
        <v>0.82823492407570709</v>
      </c>
      <c r="E87" s="13">
        <v>-0.17176507592429291</v>
      </c>
      <c r="F87" s="13">
        <v>0.11156961608775137</v>
      </c>
      <c r="G87" s="13">
        <v>0.10203264027655441</v>
      </c>
      <c r="H87" s="13">
        <v>-9.5369758111969599E-3</v>
      </c>
      <c r="J87" s="14">
        <f>IFERROR(VLOOKUP($A87,[1]DATA!$BA:$CI,IF((MID($A$3,5,2)+2)&lt;5,5,MID($A$3,5,2)+2),FALSE),0)</f>
        <v>2.3589537477147999</v>
      </c>
      <c r="K87" s="14">
        <f>IFERROR(VLOOKUP($A87,[1]DATA!$BA:$CI,IF((MID($A$3,5,2)+3)&lt;6,6,MID($A$3,5,2)+3),FALSE),0)</f>
        <v>2.2774897311538802</v>
      </c>
      <c r="L87" s="14">
        <f>IFERROR(VLOOKUP($A87,[1]DATA!$BA:$CI,IF((MID($A$3,5,2)+4)&lt;7,7,MID($A$3,5,2)+4),FALSE),0)</f>
        <v>0</v>
      </c>
      <c r="N87" s="15"/>
      <c r="O87" s="16"/>
      <c r="P87" s="17"/>
    </row>
    <row r="88" spans="1:16" ht="12" customHeight="1" x14ac:dyDescent="0.2">
      <c r="A88" s="8" t="s">
        <v>90</v>
      </c>
      <c r="B88" s="12">
        <v>800000000</v>
      </c>
      <c r="C88" s="12">
        <v>661493099.36099994</v>
      </c>
      <c r="D88" s="13">
        <v>0.82686637420124998</v>
      </c>
      <c r="E88" s="13">
        <v>-0.17313362579875002</v>
      </c>
      <c r="F88" s="13">
        <v>0.1157985</v>
      </c>
      <c r="G88" s="13">
        <v>7.6553169700360413E-2</v>
      </c>
      <c r="H88" s="13">
        <v>-3.9245330299639586E-2</v>
      </c>
      <c r="J88" s="14">
        <f>IFERROR(VLOOKUP($A88,[1]DATA!$BA:$CI,IF((MID($A$3,5,2)+2)&lt;5,5,MID($A$3,5,2)+2),FALSE),0)</f>
        <v>5.1406584899999999</v>
      </c>
      <c r="K88" s="14">
        <f>IFERROR(VLOOKUP($A88,[1]DATA!$BA:$CI,IF((MID($A$3,5,2)+3)&lt;6,6,MID($A$3,5,2)+3),FALSE),0)</f>
        <v>1.5775150849999999</v>
      </c>
      <c r="L88" s="14">
        <f>IFERROR(VLOOKUP($A88,[1]DATA!$BA:$CI,IF((MID($A$3,5,2)+4)&lt;7,7,MID($A$3,5,2)+4),FALSE),0)</f>
        <v>0</v>
      </c>
      <c r="N88" s="15"/>
      <c r="O88" s="16"/>
      <c r="P88" s="17"/>
    </row>
    <row r="89" spans="1:16" ht="12" customHeight="1" x14ac:dyDescent="0.2">
      <c r="A89" s="8" t="s">
        <v>91</v>
      </c>
      <c r="B89" s="12">
        <v>1460000000</v>
      </c>
      <c r="C89" s="12">
        <v>1140898258.6430001</v>
      </c>
      <c r="D89" s="13">
        <v>0.78143716345410963</v>
      </c>
      <c r="E89" s="13">
        <v>-0.21856283654589037</v>
      </c>
      <c r="F89" s="13">
        <v>0.11293876712328767</v>
      </c>
      <c r="G89" s="13">
        <v>0.20700490279817382</v>
      </c>
      <c r="H89" s="13">
        <v>9.4066135674886156E-2</v>
      </c>
      <c r="J89" s="14">
        <f>IFERROR(VLOOKUP($A89,[1]DATA!$BA:$CI,IF((MID($A$3,5,2)+2)&lt;5,5,MID($A$3,5,2)+2),FALSE),0)</f>
        <v>1.98874019657534</v>
      </c>
      <c r="K89" s="14">
        <f>IFERROR(VLOOKUP($A89,[1]DATA!$BA:$CI,IF((MID($A$3,5,2)+3)&lt;6,6,MID($A$3,5,2)+3),FALSE),0)</f>
        <v>0.97418550890410904</v>
      </c>
      <c r="L89" s="14">
        <f>IFERROR(VLOOKUP($A89,[1]DATA!$BA:$CI,IF((MID($A$3,5,2)+4)&lt;7,7,MID($A$3,5,2)+4),FALSE),0)</f>
        <v>0</v>
      </c>
      <c r="N89" s="15"/>
      <c r="O89" s="16"/>
      <c r="P89" s="17"/>
    </row>
    <row r="90" spans="1:16" ht="12" customHeight="1" x14ac:dyDescent="0.2">
      <c r="A90" s="8" t="s">
        <v>92</v>
      </c>
      <c r="B90" s="12">
        <v>420000000</v>
      </c>
      <c r="C90" s="12">
        <v>313660722.56200004</v>
      </c>
      <c r="D90" s="13">
        <v>0.74681124419523814</v>
      </c>
      <c r="E90" s="13">
        <v>-0.25318875580476186</v>
      </c>
      <c r="F90" s="13">
        <v>0.11304085476190476</v>
      </c>
      <c r="G90" s="13">
        <v>0.15197737709278342</v>
      </c>
      <c r="H90" s="13">
        <v>3.8936522330878659E-2</v>
      </c>
      <c r="J90" s="14">
        <f>IFERROR(VLOOKUP($A90,[1]DATA!$BA:$CI,IF((MID($A$3,5,2)+2)&lt;5,5,MID($A$3,5,2)+2),FALSE),0)</f>
        <v>0</v>
      </c>
      <c r="K90" s="14">
        <f>IFERROR(VLOOKUP($A90,[1]DATA!$BA:$CI,IF((MID($A$3,5,2)+3)&lt;6,6,MID($A$3,5,2)+3),FALSE),0)</f>
        <v>0</v>
      </c>
      <c r="L90" s="14">
        <f>IFERROR(VLOOKUP($A90,[1]DATA!$BA:$CI,IF((MID($A$3,5,2)+4)&lt;7,7,MID($A$3,5,2)+4),FALSE),0)</f>
        <v>0</v>
      </c>
      <c r="N90" s="15"/>
      <c r="O90" s="16"/>
      <c r="P90" s="17"/>
    </row>
    <row r="91" spans="1:16" ht="12" customHeight="1" x14ac:dyDescent="0.2">
      <c r="A91" s="8" t="s">
        <v>93</v>
      </c>
      <c r="B91" s="12">
        <v>1790000000</v>
      </c>
      <c r="C91" s="12">
        <v>1987577740</v>
      </c>
      <c r="D91" s="13">
        <v>1.1103786256983241</v>
      </c>
      <c r="E91" s="13">
        <v>0.11037862569832413</v>
      </c>
      <c r="F91" s="13">
        <v>0.12533011173184358</v>
      </c>
      <c r="G91" s="13">
        <v>0.18329623606068363</v>
      </c>
      <c r="H91" s="13">
        <v>5.7966124328840046E-2</v>
      </c>
      <c r="J91" s="14">
        <f>IFERROR(VLOOKUP($A91,[1]DATA!$BA:$CI,IF((MID($A$3,5,2)+2)&lt;5,5,MID($A$3,5,2)+2),FALSE),0)</f>
        <v>3.9298577653631201</v>
      </c>
      <c r="K91" s="14">
        <f>IFERROR(VLOOKUP($A91,[1]DATA!$BA:$CI,IF((MID($A$3,5,2)+3)&lt;6,6,MID($A$3,5,2)+3),FALSE),0)</f>
        <v>1.90424810055865</v>
      </c>
      <c r="L91" s="14">
        <f>IFERROR(VLOOKUP($A91,[1]DATA!$BA:$CI,IF((MID($A$3,5,2)+4)&lt;7,7,MID($A$3,5,2)+4),FALSE),0)</f>
        <v>0</v>
      </c>
      <c r="N91" s="15"/>
      <c r="O91" s="16"/>
      <c r="P91" s="17"/>
    </row>
    <row r="92" spans="1:16" ht="12" customHeight="1" thickBot="1" x14ac:dyDescent="0.25">
      <c r="A92" s="8" t="s">
        <v>104</v>
      </c>
      <c r="B92" s="12">
        <v>5010000000</v>
      </c>
      <c r="C92" s="12">
        <v>1781726943</v>
      </c>
      <c r="D92" s="13">
        <v>0.35563412035928144</v>
      </c>
      <c r="E92" s="13">
        <v>-0.64436587964071856</v>
      </c>
      <c r="F92" s="13">
        <v>2.0520698602794412E-2</v>
      </c>
      <c r="G92" s="13">
        <v>-0.10912059772337404</v>
      </c>
      <c r="H92" s="13">
        <v>-0.12964129632616844</v>
      </c>
      <c r="J92" s="14">
        <f>IFERROR(VLOOKUP($A92,[1]DATA!$BA:$CI,IF((MID($A$3,5,2)+2)&lt;5,5,MID($A$3,5,2)+2),FALSE),0)</f>
        <v>0</v>
      </c>
      <c r="K92" s="14">
        <f>IFERROR(VLOOKUP($A92,[1]DATA!$BA:$CI,IF((MID($A$3,5,2)+3)&lt;6,6,MID($A$3,5,2)+3),FALSE),0)</f>
        <v>10.489929101796401</v>
      </c>
      <c r="L92" s="14">
        <f>IFERROR(VLOOKUP($A92,[1]DATA!$BA:$CI,IF((MID($A$3,5,2)+4)&lt;7,7,MID($A$3,5,2)+4),FALSE),0)</f>
        <v>0</v>
      </c>
      <c r="N92" s="15"/>
      <c r="O92" s="16"/>
      <c r="P92" s="17"/>
    </row>
    <row r="93" spans="1:16" ht="12" customHeight="1" thickTop="1" x14ac:dyDescent="0.2">
      <c r="A93" s="8" t="s">
        <v>112</v>
      </c>
      <c r="B93" s="12">
        <v>118209900000</v>
      </c>
      <c r="C93" s="12">
        <v>98394779716.047928</v>
      </c>
      <c r="D93" s="13">
        <v>0.83237342824964744</v>
      </c>
      <c r="E93" s="13">
        <v>-0.16762657175035256</v>
      </c>
      <c r="F93" s="13">
        <v>0.12498929388316883</v>
      </c>
      <c r="G93" s="13">
        <v>0.13497930744024877</v>
      </c>
      <c r="H93" s="13">
        <v>9.9900135570799437E-3</v>
      </c>
      <c r="J93" s="18">
        <f>VLOOKUP($A93,[1]DATA!$BA:$CI,IF((MID($A$3,5,2)+2)&lt;5,5,MID($A$3,5,2)+2),FALSE)</f>
        <v>2.4969999999999999</v>
      </c>
      <c r="K93" s="18">
        <f>VLOOKUP($A93,[1]DATA!$BA:$CI,IF((MID($A$3,5,2)+3)&lt;6,6,MID($A$3,5,2)+3),FALSE)</f>
        <v>1.7629999999999999</v>
      </c>
      <c r="L93" s="18">
        <f>VLOOKUP($A93,[1]DATA!$BA:$CI,IF((MID($A$3,5,2)+4)&lt;7,7,MID($A$3,5,2)+4),FALSE)</f>
        <v>0</v>
      </c>
      <c r="N93" s="15"/>
    </row>
    <row r="94" spans="1:16" ht="12" customHeight="1" x14ac:dyDescent="0.25">
      <c r="A94"/>
      <c r="B94"/>
      <c r="C94"/>
      <c r="D94"/>
      <c r="E94"/>
      <c r="F94"/>
      <c r="G94"/>
      <c r="H94"/>
    </row>
    <row r="95" spans="1:16" ht="12" customHeight="1" x14ac:dyDescent="0.2">
      <c r="B95" s="12"/>
      <c r="C95" s="12"/>
      <c r="D95" s="13"/>
      <c r="E95" s="13"/>
      <c r="F95" s="13"/>
      <c r="G95" s="13"/>
      <c r="H95" s="13"/>
    </row>
    <row r="96" spans="1:16" ht="12" customHeight="1" x14ac:dyDescent="0.2">
      <c r="A96" s="8" t="s">
        <v>1</v>
      </c>
      <c r="B96" s="8" t="s">
        <v>2</v>
      </c>
    </row>
    <row r="97" spans="1:15" ht="12" customHeight="1" x14ac:dyDescent="0.2">
      <c r="A97" s="8" t="s">
        <v>5</v>
      </c>
      <c r="B97" s="8" t="s">
        <v>200</v>
      </c>
    </row>
    <row r="98" spans="1:15" ht="12" customHeight="1" x14ac:dyDescent="0.2">
      <c r="J98" s="19"/>
      <c r="K98" s="19"/>
      <c r="L98" s="19"/>
    </row>
    <row r="99" spans="1:15" ht="12" customHeight="1" x14ac:dyDescent="0.25">
      <c r="B99" s="8" t="s">
        <v>3</v>
      </c>
      <c r="I99"/>
      <c r="J99" s="9" t="s">
        <v>197</v>
      </c>
      <c r="K99" s="9"/>
      <c r="L99" s="9"/>
    </row>
    <row r="100" spans="1:15" ht="12" customHeight="1" x14ac:dyDescent="0.25">
      <c r="A100" s="8" t="s">
        <v>4</v>
      </c>
      <c r="B100" s="8" t="s">
        <v>6</v>
      </c>
      <c r="C100" s="8" t="s">
        <v>7</v>
      </c>
      <c r="D100" s="8" t="s">
        <v>8</v>
      </c>
      <c r="E100" s="8" t="s">
        <v>201</v>
      </c>
      <c r="F100" s="8" t="s">
        <v>9</v>
      </c>
      <c r="G100" s="8" t="s">
        <v>10</v>
      </c>
      <c r="H100" s="8" t="s">
        <v>11</v>
      </c>
      <c r="I100"/>
      <c r="J100" s="10">
        <f>J9</f>
        <v>29</v>
      </c>
      <c r="K100" s="11">
        <f>K9</f>
        <v>30</v>
      </c>
      <c r="L100" s="11">
        <f>L9</f>
        <v>31</v>
      </c>
    </row>
    <row r="101" spans="1:15" ht="12" customHeight="1" x14ac:dyDescent="0.25">
      <c r="A101" s="8" t="s">
        <v>12</v>
      </c>
      <c r="B101" s="12">
        <v>4036600000</v>
      </c>
      <c r="C101" s="12">
        <v>2423338107.553</v>
      </c>
      <c r="D101" s="13">
        <v>0.60034140305033934</v>
      </c>
      <c r="E101" s="13">
        <v>-0.39965859694966066</v>
      </c>
      <c r="F101" s="13">
        <v>0.27986938809889511</v>
      </c>
      <c r="G101" s="13">
        <v>0.24073612412759082</v>
      </c>
      <c r="H101" s="13">
        <v>-3.9133263971304288E-2</v>
      </c>
      <c r="I101"/>
      <c r="J101" s="20">
        <f>VLOOKUP($A101,[1]DATA!$AZ140:$CK150,IF((MID($A$3,5,2)+3)&lt;6,6,MID($A$3,5,2)+3),FALSE)</f>
        <v>0.753727654461675</v>
      </c>
      <c r="K101" s="20">
        <f>VLOOKUP($A101,[1]DATA!$AZ140:$CK150,IF((MID($A$3,5,2)+4)&lt;7,7,MID($A$3,5,2)+4),FALSE)</f>
        <v>0.49904336570381003</v>
      </c>
      <c r="L101" s="20">
        <f>VLOOKUP($A101,[1]DATA!$AZ140:$CK150,IF((MID($A$3,5,2)+5)&lt;8,8,MID($A$3,5,2)+5),FALSE)</f>
        <v>0</v>
      </c>
      <c r="N101" s="21"/>
      <c r="O101" s="22"/>
    </row>
    <row r="102" spans="1:15" ht="12" customHeight="1" x14ac:dyDescent="0.25">
      <c r="A102" s="8" t="s">
        <v>95</v>
      </c>
      <c r="B102" s="12">
        <v>1846400000</v>
      </c>
      <c r="C102" s="12">
        <v>1028276491.6330003</v>
      </c>
      <c r="D102" s="13">
        <v>0.5569088451218589</v>
      </c>
      <c r="E102" s="13">
        <v>-0.4430911548781411</v>
      </c>
      <c r="F102" s="13">
        <v>0.27979427155545927</v>
      </c>
      <c r="G102" s="13">
        <v>0.28088912891931234</v>
      </c>
      <c r="H102" s="13">
        <v>1.0948573638530634E-3</v>
      </c>
      <c r="I102"/>
      <c r="J102" s="20">
        <f>VLOOKUP($A102,[1]DATA!$AZ141:$CK151,IF((MID($A$3,5,2)+3)&lt;6,6,MID($A$3,5,2)+3),FALSE)</f>
        <v>0.69238584434575301</v>
      </c>
      <c r="K102" s="20">
        <f>VLOOKUP($A102,[1]DATA!$AZ141:$CK151,IF((MID($A$3,5,2)+4)&lt;7,7,MID($A$3,5,2)+4),FALSE)</f>
        <v>0.41330070028162902</v>
      </c>
      <c r="L102" s="20">
        <f>VLOOKUP($A102,[1]DATA!$AZ141:$CK151,IF((MID($A$3,5,2)+5)&lt;8,8,MID($A$3,5,2)+5),FALSE)</f>
        <v>0</v>
      </c>
      <c r="N102" s="21"/>
      <c r="O102" s="22"/>
    </row>
    <row r="103" spans="1:15" ht="12" customHeight="1" x14ac:dyDescent="0.25">
      <c r="A103" s="8" t="s">
        <v>97</v>
      </c>
      <c r="B103" s="12">
        <v>4395300000</v>
      </c>
      <c r="C103" s="12">
        <v>3446509995.2709999</v>
      </c>
      <c r="D103" s="13">
        <v>0.78413532529542918</v>
      </c>
      <c r="E103" s="13">
        <v>-0.21586467470457082</v>
      </c>
      <c r="F103" s="13">
        <v>0.27490029895570267</v>
      </c>
      <c r="G103" s="13">
        <v>0.25642459220882341</v>
      </c>
      <c r="H103" s="13">
        <v>-1.8475706746879261E-2</v>
      </c>
      <c r="I103"/>
      <c r="J103" s="20">
        <f>VLOOKUP($A103,[1]DATA!$AZ142:$CK152,IF((MID($A$3,5,2)+3)&lt;6,6,MID($A$3,5,2)+3),FALSE)</f>
        <v>1.24307958683138</v>
      </c>
      <c r="K103" s="20">
        <f>VLOOKUP($A103,[1]DATA!$AZ142:$CK152,IF((MID($A$3,5,2)+4)&lt;7,7,MID($A$3,5,2)+4),FALSE)</f>
        <v>0.78324296111755698</v>
      </c>
      <c r="L103" s="20">
        <f>VLOOKUP($A103,[1]DATA!$AZ142:$CK152,IF((MID($A$3,5,2)+5)&lt;8,8,MID($A$3,5,2)+5),FALSE)</f>
        <v>0</v>
      </c>
      <c r="N103" s="21"/>
      <c r="O103" s="22"/>
    </row>
    <row r="104" spans="1:15" ht="12" customHeight="1" x14ac:dyDescent="0.25">
      <c r="A104" s="8" t="s">
        <v>99</v>
      </c>
      <c r="B104" s="12">
        <v>4213600000</v>
      </c>
      <c r="C104" s="12">
        <v>2886319706.2379999</v>
      </c>
      <c r="D104" s="13">
        <v>0.68500087958942468</v>
      </c>
      <c r="E104" s="13">
        <v>-0.31499912041057532</v>
      </c>
      <c r="F104" s="13">
        <v>0.29484527173913044</v>
      </c>
      <c r="G104" s="13">
        <v>0.27572955205481886</v>
      </c>
      <c r="H104" s="13">
        <v>-1.9115719684311583E-2</v>
      </c>
      <c r="I104"/>
      <c r="J104" s="20">
        <f>VLOOKUP($A104,[1]DATA!$AZ143:$CK153,IF((MID($A$3,5,2)+3)&lt;6,6,MID($A$3,5,2)+3),FALSE)</f>
        <v>1.5080919835769799</v>
      </c>
      <c r="K104" s="20">
        <f>VLOOKUP($A104,[1]DATA!$AZ143:$CK153,IF((MID($A$3,5,2)+4)&lt;7,7,MID($A$3,5,2)+4),FALSE)</f>
        <v>0.70589099060186</v>
      </c>
      <c r="L104" s="20">
        <f>VLOOKUP($A104,[1]DATA!$AZ143:$CK153,IF((MID($A$3,5,2)+5)&lt;8,8,MID($A$3,5,2)+5),FALSE)</f>
        <v>0</v>
      </c>
      <c r="N104" s="21"/>
      <c r="O104" s="22"/>
    </row>
    <row r="105" spans="1:15" ht="12" customHeight="1" x14ac:dyDescent="0.25">
      <c r="A105" s="8" t="s">
        <v>101</v>
      </c>
      <c r="B105" s="12">
        <v>4481600000</v>
      </c>
      <c r="C105" s="12">
        <v>3091673037.2149982</v>
      </c>
      <c r="D105" s="13">
        <v>0.6898592103746426</v>
      </c>
      <c r="E105" s="13">
        <v>-0.3101407896253574</v>
      </c>
      <c r="F105" s="13">
        <v>0.19231158313995</v>
      </c>
      <c r="G105" s="13">
        <v>0.24147075705246518</v>
      </c>
      <c r="H105" s="13">
        <v>4.9159173912515175E-2</v>
      </c>
      <c r="I105"/>
      <c r="J105" s="20">
        <f>VLOOKUP($A105,[1]DATA!$AZ144:$CK154,IF((MID($A$3,5,2)+3)&lt;6,6,MID($A$3,5,2)+3),FALSE)</f>
        <v>1.47643181096037</v>
      </c>
      <c r="K105" s="20">
        <f>VLOOKUP($A105,[1]DATA!$AZ144:$CK154,IF((MID($A$3,5,2)+4)&lt;7,7,MID($A$3,5,2)+4),FALSE)</f>
        <v>0.87492707649053902</v>
      </c>
      <c r="L105" s="20">
        <f>VLOOKUP($A105,[1]DATA!$AZ144:$CK154,IF((MID($A$3,5,2)+5)&lt;8,8,MID($A$3,5,2)+5),FALSE)</f>
        <v>0</v>
      </c>
      <c r="N105" s="21"/>
      <c r="O105" s="22"/>
    </row>
    <row r="106" spans="1:15" ht="12" customHeight="1" x14ac:dyDescent="0.25">
      <c r="A106" s="8" t="s">
        <v>103</v>
      </c>
      <c r="B106" s="12">
        <v>30567900000</v>
      </c>
      <c r="C106" s="12">
        <v>24716895405.120007</v>
      </c>
      <c r="D106" s="13">
        <v>0.80858990657258123</v>
      </c>
      <c r="E106" s="13">
        <v>-0.19141009342741877</v>
      </c>
      <c r="F106" s="13">
        <v>0.11254673984801049</v>
      </c>
      <c r="G106" s="13">
        <v>0.16514492399860459</v>
      </c>
      <c r="H106" s="13">
        <v>5.2598184150594099E-2</v>
      </c>
      <c r="I106"/>
      <c r="J106" s="20">
        <f>VLOOKUP($A106,[1]DATA!$AZ145:$CK155,IF((MID($A$3,5,2)+3)&lt;6,6,MID($A$3,5,2)+3),FALSE)</f>
        <v>2.80796994157269</v>
      </c>
      <c r="K106" s="20">
        <f>VLOOKUP($A106,[1]DATA!$AZ145:$CK155,IF((MID($A$3,5,2)+4)&lt;7,7,MID($A$3,5,2)+4),FALSE)</f>
        <v>1.1750057030741301</v>
      </c>
      <c r="L106" s="20">
        <f>VLOOKUP($A106,[1]DATA!$AZ145:$CK155,IF((MID($A$3,5,2)+5)&lt;8,8,MID($A$3,5,2)+5),FALSE)</f>
        <v>0</v>
      </c>
      <c r="N106" s="21"/>
      <c r="O106" s="22"/>
    </row>
    <row r="107" spans="1:15" ht="12" customHeight="1" x14ac:dyDescent="0.25">
      <c r="A107" s="8" t="s">
        <v>106</v>
      </c>
      <c r="B107" s="12">
        <v>35105200000</v>
      </c>
      <c r="C107" s="12">
        <v>33545289087.424999</v>
      </c>
      <c r="D107" s="13">
        <v>0.95556467666969569</v>
      </c>
      <c r="E107" s="13">
        <v>-4.443532333030431E-2</v>
      </c>
      <c r="F107" s="13">
        <v>7.7520707786880583E-2</v>
      </c>
      <c r="G107" s="13">
        <v>0.1287770453948591</v>
      </c>
      <c r="H107" s="13">
        <v>5.1256337607978514E-2</v>
      </c>
      <c r="I107"/>
      <c r="J107" s="20">
        <f>VLOOKUP($A107,[1]DATA!$AZ146:$CK156,IF((MID($A$3,5,2)+3)&lt;6,6,MID($A$3,5,2)+3),FALSE)</f>
        <v>3.0062180178719902</v>
      </c>
      <c r="K107" s="20">
        <f>VLOOKUP($A107,[1]DATA!$AZ146:$CK156,IF((MID($A$3,5,2)+4)&lt;7,7,MID($A$3,5,2)+4),FALSE)</f>
        <v>1.56455988705376</v>
      </c>
      <c r="L107" s="20">
        <f>VLOOKUP($A107,[1]DATA!$AZ146:$CK156,IF((MID($A$3,5,2)+5)&lt;8,8,MID($A$3,5,2)+5),FALSE)</f>
        <v>0</v>
      </c>
      <c r="N107" s="21"/>
      <c r="O107" s="22"/>
    </row>
    <row r="108" spans="1:15" ht="12" customHeight="1" x14ac:dyDescent="0.25">
      <c r="A108" s="8" t="s">
        <v>108</v>
      </c>
      <c r="B108" s="12">
        <v>16053100000</v>
      </c>
      <c r="C108" s="12">
        <v>15044573726.733</v>
      </c>
      <c r="D108" s="13">
        <v>0.93717560637714836</v>
      </c>
      <c r="E108" s="13">
        <v>-6.2824393622851638E-2</v>
      </c>
      <c r="F108" s="13">
        <v>7.4957746229700181E-2</v>
      </c>
      <c r="G108" s="13">
        <v>0.10095125418636951</v>
      </c>
      <c r="H108" s="13">
        <v>2.5993507956669326E-2</v>
      </c>
      <c r="I108"/>
      <c r="J108" s="20">
        <f>VLOOKUP($A108,[1]DATA!$AZ147:$CK157,IF((MID($A$3,5,2)+3)&lt;6,6,MID($A$3,5,2)+3),FALSE)</f>
        <v>2.9393151669770901</v>
      </c>
      <c r="K108" s="20">
        <f>VLOOKUP($A108,[1]DATA!$AZ147:$CK157,IF((MID($A$3,5,2)+4)&lt;7,7,MID($A$3,5,2)+4),FALSE)</f>
        <v>4.8988147656215899</v>
      </c>
      <c r="L108" s="20">
        <f>VLOOKUP($A108,[1]DATA!$AZ147:$CK157,IF((MID($A$3,5,2)+5)&lt;8,8,MID($A$3,5,2)+5),FALSE)</f>
        <v>0</v>
      </c>
      <c r="N108" s="21"/>
      <c r="O108" s="22"/>
    </row>
    <row r="109" spans="1:15" ht="12" customHeight="1" thickBot="1" x14ac:dyDescent="0.3">
      <c r="A109" s="8" t="s">
        <v>110</v>
      </c>
      <c r="B109" s="12">
        <v>17510200000</v>
      </c>
      <c r="C109" s="12">
        <v>12211904158.859999</v>
      </c>
      <c r="D109" s="13">
        <v>0.69741660054482524</v>
      </c>
      <c r="E109" s="13">
        <v>-0.30258339945517476</v>
      </c>
      <c r="F109" s="13">
        <v>0.13998380760927917</v>
      </c>
      <c r="G109" s="13">
        <v>5.108024573280248E-3</v>
      </c>
      <c r="H109" s="13">
        <v>-0.13487578303599893</v>
      </c>
      <c r="I109"/>
      <c r="J109" s="20">
        <f>VLOOKUP($A109,[1]DATA!$AZ148:$CK158,IF((MID($A$3,5,2)+3)&lt;6,6,MID($A$3,5,2)+3),FALSE)</f>
        <v>1.9327397221048299</v>
      </c>
      <c r="K109" s="20">
        <f>VLOOKUP($A109,[1]DATA!$AZ148:$CK158,IF((MID($A$3,5,2)+4)&lt;7,7,MID($A$3,5,2)+4),FALSE)</f>
        <v>1.47680487041838</v>
      </c>
      <c r="L109" s="20">
        <f>VLOOKUP($A109,[1]DATA!$AZ148:$CK158,IF((MID($A$3,5,2)+5)&lt;8,8,MID($A$3,5,2)+5),FALSE)</f>
        <v>0</v>
      </c>
      <c r="N109" s="21"/>
      <c r="O109" s="22"/>
    </row>
    <row r="110" spans="1:15" ht="12" customHeight="1" thickTop="1" x14ac:dyDescent="0.25">
      <c r="A110" s="8" t="s">
        <v>112</v>
      </c>
      <c r="B110" s="12">
        <v>118209900000</v>
      </c>
      <c r="C110" s="12">
        <v>98394779716.048004</v>
      </c>
      <c r="D110" s="13">
        <v>0.83237342824964711</v>
      </c>
      <c r="E110" s="13">
        <v>-0.16762657175035289</v>
      </c>
      <c r="F110" s="13">
        <v>0.12498929388316883</v>
      </c>
      <c r="G110" s="13">
        <v>0.13497930744024869</v>
      </c>
      <c r="H110" s="13">
        <v>9.9900135570798604E-3</v>
      </c>
      <c r="I110"/>
      <c r="J110" s="23">
        <f>J93</f>
        <v>2.4969999999999999</v>
      </c>
      <c r="K110" s="23">
        <f>K93</f>
        <v>1.7629999999999999</v>
      </c>
      <c r="L110" s="23">
        <f>L93</f>
        <v>0</v>
      </c>
      <c r="N110" s="21"/>
    </row>
    <row r="111" spans="1:15" ht="12" customHeight="1" x14ac:dyDescent="0.25">
      <c r="A111"/>
      <c r="B111"/>
      <c r="C111"/>
      <c r="D111"/>
      <c r="E111"/>
      <c r="F111"/>
      <c r="G111"/>
      <c r="H111"/>
      <c r="I111"/>
    </row>
    <row r="112" spans="1:15" ht="12" customHeight="1" x14ac:dyDescent="0.25">
      <c r="A112"/>
      <c r="B112"/>
      <c r="C112"/>
      <c r="D112"/>
      <c r="E112"/>
      <c r="F112"/>
      <c r="G112"/>
      <c r="H112"/>
      <c r="I112"/>
    </row>
    <row r="113" spans="1:9" ht="12" customHeight="1" x14ac:dyDescent="0.25">
      <c r="A113"/>
      <c r="B113"/>
      <c r="C113"/>
      <c r="D113"/>
      <c r="E113"/>
      <c r="F113"/>
      <c r="G113"/>
      <c r="H113"/>
      <c r="I113"/>
    </row>
    <row r="114" spans="1:9" ht="12" customHeight="1" x14ac:dyDescent="0.25">
      <c r="A114"/>
      <c r="B114"/>
      <c r="C114"/>
      <c r="D114"/>
      <c r="E114"/>
      <c r="F114"/>
      <c r="G114"/>
      <c r="H114"/>
      <c r="I114"/>
    </row>
    <row r="115" spans="1:9" ht="12" customHeight="1" x14ac:dyDescent="0.25">
      <c r="A115"/>
      <c r="B115"/>
      <c r="C115"/>
      <c r="D115"/>
      <c r="E115"/>
      <c r="F115"/>
      <c r="G115"/>
      <c r="H115"/>
      <c r="I115"/>
    </row>
    <row r="116" spans="1:9" ht="12" customHeight="1" x14ac:dyDescent="0.25">
      <c r="A116"/>
      <c r="B116"/>
      <c r="C116"/>
      <c r="D116"/>
      <c r="E116"/>
      <c r="F116"/>
      <c r="G116"/>
      <c r="H116"/>
      <c r="I116"/>
    </row>
    <row r="117" spans="1:9" ht="12" customHeight="1" x14ac:dyDescent="0.25">
      <c r="A117"/>
      <c r="B117"/>
      <c r="C117"/>
      <c r="D117"/>
      <c r="E117"/>
      <c r="F117"/>
      <c r="G117"/>
      <c r="H117"/>
      <c r="I117"/>
    </row>
    <row r="118" spans="1:9" ht="12" customHeight="1" x14ac:dyDescent="0.25">
      <c r="A118"/>
      <c r="B118"/>
      <c r="C118" s="24"/>
      <c r="D118"/>
      <c r="E118"/>
      <c r="F118"/>
      <c r="G118"/>
      <c r="H118"/>
      <c r="I118"/>
    </row>
    <row r="119" spans="1:9" ht="12" customHeight="1" x14ac:dyDescent="0.25">
      <c r="A119"/>
      <c r="B119"/>
      <c r="C119"/>
      <c r="D119"/>
      <c r="E119"/>
      <c r="F119"/>
      <c r="G119"/>
      <c r="H119"/>
      <c r="I119"/>
    </row>
    <row r="120" spans="1:9" ht="12" customHeight="1" x14ac:dyDescent="0.25">
      <c r="A120"/>
      <c r="B120"/>
      <c r="C120"/>
      <c r="D120"/>
      <c r="E120"/>
      <c r="F120"/>
      <c r="G120"/>
      <c r="H120"/>
      <c r="I120"/>
    </row>
    <row r="121" spans="1:9" ht="12" customHeight="1" x14ac:dyDescent="0.25">
      <c r="A121"/>
      <c r="B121"/>
      <c r="C121"/>
      <c r="D121"/>
      <c r="E121"/>
      <c r="F121"/>
      <c r="G121"/>
      <c r="H121"/>
      <c r="I121"/>
    </row>
    <row r="122" spans="1:9" ht="12" customHeight="1" x14ac:dyDescent="0.25">
      <c r="A122"/>
      <c r="B122"/>
      <c r="C122"/>
      <c r="D122"/>
      <c r="E122"/>
      <c r="F122"/>
      <c r="G122"/>
      <c r="H122"/>
      <c r="I122"/>
    </row>
    <row r="123" spans="1:9" ht="12" customHeight="1" x14ac:dyDescent="0.25">
      <c r="A123"/>
      <c r="B123"/>
      <c r="C123"/>
      <c r="D123"/>
      <c r="E123"/>
      <c r="F123"/>
      <c r="G123"/>
      <c r="H123"/>
      <c r="I123"/>
    </row>
    <row r="124" spans="1:9" ht="12" customHeight="1" x14ac:dyDescent="0.25">
      <c r="A124"/>
      <c r="B124"/>
      <c r="C124"/>
      <c r="D124"/>
      <c r="E124"/>
      <c r="F124"/>
      <c r="G124"/>
      <c r="H124"/>
      <c r="I124"/>
    </row>
    <row r="125" spans="1:9" ht="12" customHeight="1" x14ac:dyDescent="0.25">
      <c r="A125"/>
      <c r="B125"/>
      <c r="C125"/>
      <c r="D125"/>
      <c r="E125"/>
      <c r="F125"/>
      <c r="G125"/>
      <c r="H125"/>
      <c r="I125"/>
    </row>
    <row r="126" spans="1:9" ht="12" customHeight="1" x14ac:dyDescent="0.25">
      <c r="A126"/>
      <c r="B126"/>
      <c r="C126"/>
      <c r="D126"/>
      <c r="E126"/>
      <c r="F126"/>
      <c r="G126"/>
      <c r="H126"/>
      <c r="I126"/>
    </row>
    <row r="127" spans="1:9" ht="12" customHeight="1" x14ac:dyDescent="0.25">
      <c r="A127"/>
      <c r="B127"/>
      <c r="C127"/>
      <c r="D127"/>
      <c r="E127"/>
      <c r="F127"/>
      <c r="G127"/>
      <c r="H127"/>
      <c r="I127"/>
    </row>
    <row r="128" spans="1:9" ht="12" customHeight="1" x14ac:dyDescent="0.25">
      <c r="A128"/>
      <c r="B128"/>
      <c r="C128"/>
      <c r="D128"/>
      <c r="E128"/>
      <c r="F128"/>
      <c r="G128"/>
      <c r="H128"/>
      <c r="I128"/>
    </row>
    <row r="129" spans="1:9" ht="12" customHeight="1" x14ac:dyDescent="0.25">
      <c r="A129"/>
      <c r="B129"/>
      <c r="C129"/>
      <c r="D129"/>
      <c r="E129"/>
      <c r="F129"/>
      <c r="G129"/>
      <c r="H129"/>
      <c r="I129"/>
    </row>
    <row r="130" spans="1:9" ht="12" customHeight="1" x14ac:dyDescent="0.25">
      <c r="A130"/>
      <c r="B130"/>
      <c r="C130"/>
      <c r="D130"/>
      <c r="E130"/>
      <c r="F130"/>
      <c r="G130"/>
      <c r="H130"/>
      <c r="I130"/>
    </row>
    <row r="131" spans="1:9" ht="12" customHeight="1" x14ac:dyDescent="0.25">
      <c r="A131"/>
      <c r="B131"/>
      <c r="C131"/>
      <c r="D131"/>
      <c r="E131"/>
      <c r="F131"/>
      <c r="G131"/>
      <c r="H131"/>
      <c r="I131"/>
    </row>
    <row r="132" spans="1:9" ht="12" customHeight="1" x14ac:dyDescent="0.25">
      <c r="A132"/>
      <c r="B132"/>
      <c r="C132"/>
      <c r="D132"/>
      <c r="E132"/>
      <c r="F132"/>
      <c r="G132"/>
      <c r="H132"/>
      <c r="I132"/>
    </row>
    <row r="133" spans="1:9" ht="12" customHeight="1" x14ac:dyDescent="0.25">
      <c r="A133"/>
      <c r="B133"/>
      <c r="C133"/>
      <c r="D133"/>
      <c r="E133"/>
      <c r="F133"/>
      <c r="G133"/>
      <c r="H133"/>
      <c r="I133"/>
    </row>
    <row r="134" spans="1:9" ht="12" customHeight="1" x14ac:dyDescent="0.25">
      <c r="A134"/>
      <c r="B134"/>
      <c r="C134"/>
      <c r="D134"/>
      <c r="E134"/>
      <c r="F134"/>
      <c r="G134"/>
      <c r="H134"/>
      <c r="I134"/>
    </row>
    <row r="135" spans="1:9" ht="12" customHeight="1" x14ac:dyDescent="0.25">
      <c r="A135"/>
      <c r="B135"/>
      <c r="C135"/>
      <c r="D135"/>
      <c r="E135"/>
      <c r="F135"/>
      <c r="G135"/>
      <c r="H135"/>
      <c r="I135"/>
    </row>
    <row r="136" spans="1:9" ht="12" customHeight="1" x14ac:dyDescent="0.25">
      <c r="A136"/>
      <c r="B136"/>
      <c r="C136"/>
      <c r="D136"/>
      <c r="E136"/>
      <c r="F136"/>
      <c r="G136"/>
      <c r="H136"/>
      <c r="I136"/>
    </row>
    <row r="137" spans="1:9" ht="12" customHeight="1" x14ac:dyDescent="0.25">
      <c r="A137"/>
      <c r="B137"/>
      <c r="C137"/>
      <c r="D137"/>
      <c r="E137"/>
      <c r="F137"/>
      <c r="G137"/>
      <c r="H137"/>
      <c r="I137"/>
    </row>
    <row r="138" spans="1:9" ht="12" customHeight="1" x14ac:dyDescent="0.25">
      <c r="A138"/>
      <c r="B138"/>
      <c r="C138"/>
      <c r="D138"/>
      <c r="E138"/>
      <c r="F138"/>
      <c r="G138"/>
      <c r="H138"/>
      <c r="I138"/>
    </row>
    <row r="139" spans="1:9" ht="12" customHeight="1" x14ac:dyDescent="0.25">
      <c r="A139"/>
      <c r="B139"/>
      <c r="C139"/>
      <c r="D139"/>
      <c r="E139"/>
      <c r="F139"/>
      <c r="G139"/>
      <c r="H139"/>
      <c r="I139"/>
    </row>
    <row r="140" spans="1:9" ht="12" customHeight="1" x14ac:dyDescent="0.25">
      <c r="A140"/>
      <c r="B140"/>
      <c r="C140"/>
      <c r="D140"/>
      <c r="E140"/>
      <c r="F140"/>
      <c r="G140"/>
      <c r="H140"/>
      <c r="I140"/>
    </row>
    <row r="141" spans="1:9" ht="12" customHeight="1" x14ac:dyDescent="0.25">
      <c r="A141"/>
      <c r="B141"/>
      <c r="C141"/>
      <c r="D141"/>
      <c r="E141"/>
      <c r="F141"/>
      <c r="G141"/>
      <c r="H141"/>
      <c r="I141"/>
    </row>
    <row r="142" spans="1:9" ht="12" customHeight="1" x14ac:dyDescent="0.25">
      <c r="A142"/>
      <c r="B142"/>
      <c r="C142"/>
      <c r="D142"/>
      <c r="E142"/>
      <c r="F142"/>
      <c r="G142"/>
      <c r="H142"/>
      <c r="I142"/>
    </row>
    <row r="143" spans="1:9" ht="12" customHeight="1" x14ac:dyDescent="0.25">
      <c r="A143"/>
      <c r="B143"/>
      <c r="C143"/>
      <c r="D143"/>
      <c r="E143"/>
      <c r="F143"/>
      <c r="G143"/>
      <c r="H143"/>
      <c r="I143"/>
    </row>
    <row r="144" spans="1:9" ht="12" customHeight="1" x14ac:dyDescent="0.25">
      <c r="A144"/>
      <c r="B144"/>
      <c r="C144"/>
      <c r="D144"/>
      <c r="E144"/>
      <c r="F144"/>
      <c r="G144"/>
      <c r="H144"/>
      <c r="I144"/>
    </row>
    <row r="145" spans="1:9" ht="12" customHeight="1" x14ac:dyDescent="0.25">
      <c r="A145"/>
      <c r="B145"/>
      <c r="C145"/>
      <c r="D145"/>
      <c r="E145"/>
      <c r="F145"/>
      <c r="G145"/>
      <c r="H145"/>
      <c r="I145"/>
    </row>
    <row r="146" spans="1:9" ht="12" customHeight="1" x14ac:dyDescent="0.25">
      <c r="A146"/>
      <c r="B146"/>
      <c r="C146"/>
      <c r="D146"/>
      <c r="E146"/>
      <c r="F146"/>
      <c r="G146"/>
      <c r="H146"/>
      <c r="I146"/>
    </row>
    <row r="147" spans="1:9" ht="12" customHeight="1" x14ac:dyDescent="0.25">
      <c r="A147"/>
      <c r="B147"/>
      <c r="C147"/>
      <c r="D147"/>
      <c r="E147"/>
      <c r="F147"/>
      <c r="G147"/>
      <c r="H147"/>
      <c r="I147"/>
    </row>
    <row r="148" spans="1:9" ht="12" customHeight="1" x14ac:dyDescent="0.25">
      <c r="A148"/>
      <c r="B148"/>
      <c r="C148"/>
      <c r="D148"/>
      <c r="E148"/>
      <c r="F148"/>
      <c r="G148"/>
      <c r="H148"/>
      <c r="I148"/>
    </row>
    <row r="149" spans="1:9" ht="12" customHeight="1" x14ac:dyDescent="0.25">
      <c r="A149"/>
      <c r="B149"/>
      <c r="C149"/>
      <c r="D149"/>
      <c r="E149"/>
      <c r="F149"/>
      <c r="G149"/>
      <c r="H149"/>
      <c r="I149"/>
    </row>
    <row r="150" spans="1:9" ht="12" customHeight="1" x14ac:dyDescent="0.25">
      <c r="A150"/>
      <c r="B150"/>
      <c r="C150"/>
      <c r="D150"/>
      <c r="E150"/>
      <c r="F150"/>
      <c r="G150"/>
      <c r="H150"/>
      <c r="I150"/>
    </row>
    <row r="151" spans="1:9" ht="12" customHeight="1" x14ac:dyDescent="0.25">
      <c r="A151"/>
      <c r="B151"/>
      <c r="C151"/>
      <c r="D151"/>
      <c r="E151"/>
      <c r="F151"/>
      <c r="G151"/>
      <c r="H151"/>
      <c r="I151"/>
    </row>
    <row r="152" spans="1:9" ht="12" customHeight="1" x14ac:dyDescent="0.25">
      <c r="A152"/>
      <c r="B152"/>
      <c r="C152"/>
      <c r="D152"/>
      <c r="E152"/>
      <c r="F152"/>
      <c r="G152"/>
      <c r="H152"/>
      <c r="I152"/>
    </row>
    <row r="153" spans="1:9" ht="12" customHeight="1" x14ac:dyDescent="0.25">
      <c r="A153"/>
      <c r="B153"/>
      <c r="C153"/>
      <c r="D153"/>
      <c r="E153"/>
      <c r="F153"/>
      <c r="G153"/>
      <c r="H153"/>
      <c r="I153"/>
    </row>
    <row r="154" spans="1:9" ht="12" customHeight="1" x14ac:dyDescent="0.25">
      <c r="A154"/>
      <c r="B154"/>
      <c r="C154"/>
      <c r="D154"/>
      <c r="E154"/>
      <c r="F154"/>
      <c r="G154"/>
      <c r="H154"/>
      <c r="I154"/>
    </row>
    <row r="155" spans="1:9" ht="12" customHeight="1" x14ac:dyDescent="0.25">
      <c r="A155"/>
      <c r="B155"/>
      <c r="C155"/>
      <c r="D155"/>
      <c r="E155"/>
      <c r="F155"/>
      <c r="G155"/>
      <c r="H155"/>
      <c r="I155"/>
    </row>
    <row r="156" spans="1:9" ht="12" customHeight="1" x14ac:dyDescent="0.25">
      <c r="A156"/>
      <c r="B156"/>
      <c r="C156"/>
      <c r="D156"/>
      <c r="E156"/>
      <c r="F156"/>
      <c r="G156"/>
      <c r="H156"/>
      <c r="I156"/>
    </row>
    <row r="157" spans="1:9" ht="12" customHeight="1" x14ac:dyDescent="0.25">
      <c r="A157"/>
      <c r="B157"/>
      <c r="C157"/>
      <c r="D157"/>
      <c r="E157"/>
      <c r="F157"/>
      <c r="G157"/>
      <c r="H157"/>
      <c r="I157"/>
    </row>
    <row r="158" spans="1:9" ht="12" customHeight="1" x14ac:dyDescent="0.25">
      <c r="A158"/>
      <c r="B158"/>
      <c r="C158"/>
      <c r="D158"/>
      <c r="E158"/>
      <c r="F158"/>
      <c r="G158"/>
      <c r="H158"/>
      <c r="I158"/>
    </row>
    <row r="159" spans="1:9" ht="12" customHeight="1" x14ac:dyDescent="0.25">
      <c r="A159"/>
      <c r="B159"/>
      <c r="C159"/>
      <c r="D159"/>
      <c r="E159"/>
      <c r="F159"/>
      <c r="G159"/>
      <c r="H159"/>
      <c r="I159"/>
    </row>
    <row r="160" spans="1:9" ht="12" customHeight="1" x14ac:dyDescent="0.25">
      <c r="A160"/>
      <c r="B160"/>
      <c r="C160"/>
      <c r="D160"/>
      <c r="E160"/>
      <c r="F160"/>
      <c r="G160"/>
      <c r="H160"/>
      <c r="I160"/>
    </row>
    <row r="161" spans="1:9" ht="12" customHeight="1" x14ac:dyDescent="0.25">
      <c r="A161"/>
      <c r="B161"/>
      <c r="C161"/>
      <c r="D161"/>
      <c r="E161"/>
      <c r="F161"/>
      <c r="G161"/>
      <c r="H161"/>
      <c r="I161"/>
    </row>
    <row r="162" spans="1:9" ht="12" customHeight="1" x14ac:dyDescent="0.25">
      <c r="A162"/>
      <c r="B162"/>
      <c r="C162"/>
      <c r="D162"/>
      <c r="E162"/>
      <c r="F162"/>
      <c r="G162"/>
      <c r="H162"/>
      <c r="I162"/>
    </row>
    <row r="163" spans="1:9" ht="12" customHeight="1" x14ac:dyDescent="0.25">
      <c r="A163"/>
      <c r="B163"/>
      <c r="C163"/>
      <c r="D163"/>
      <c r="E163"/>
      <c r="F163"/>
      <c r="G163"/>
      <c r="H163"/>
      <c r="I163"/>
    </row>
    <row r="164" spans="1:9" ht="12" customHeight="1" x14ac:dyDescent="0.25">
      <c r="A164"/>
      <c r="B164"/>
      <c r="C164"/>
      <c r="D164"/>
      <c r="E164"/>
      <c r="F164"/>
      <c r="G164"/>
      <c r="H164"/>
      <c r="I164"/>
    </row>
    <row r="165" spans="1:9" ht="12" customHeight="1" x14ac:dyDescent="0.25">
      <c r="A165"/>
      <c r="B165"/>
      <c r="C165"/>
      <c r="D165"/>
      <c r="E165"/>
      <c r="F165"/>
      <c r="G165"/>
      <c r="H165"/>
      <c r="I165"/>
    </row>
    <row r="166" spans="1:9" ht="12" customHeight="1" x14ac:dyDescent="0.25">
      <c r="A166"/>
      <c r="B166"/>
      <c r="C166"/>
      <c r="D166"/>
      <c r="E166"/>
      <c r="F166"/>
      <c r="G166"/>
      <c r="H166"/>
      <c r="I166"/>
    </row>
    <row r="167" spans="1:9" ht="12" customHeight="1" x14ac:dyDescent="0.25">
      <c r="A167"/>
      <c r="B167"/>
      <c r="C167"/>
      <c r="D167"/>
      <c r="E167"/>
      <c r="F167"/>
      <c r="G167"/>
      <c r="H167"/>
      <c r="I167"/>
    </row>
    <row r="168" spans="1:9" ht="12" customHeight="1" x14ac:dyDescent="0.25">
      <c r="A168"/>
      <c r="B168"/>
      <c r="C168"/>
      <c r="D168"/>
      <c r="E168"/>
      <c r="F168"/>
      <c r="G168"/>
      <c r="H168"/>
      <c r="I168"/>
    </row>
    <row r="169" spans="1:9" ht="12" customHeight="1" x14ac:dyDescent="0.25">
      <c r="A169"/>
      <c r="B169"/>
      <c r="C169"/>
      <c r="D169"/>
      <c r="E169"/>
      <c r="F169"/>
      <c r="G169"/>
      <c r="H169"/>
      <c r="I169"/>
    </row>
    <row r="170" spans="1:9" ht="12" customHeight="1" x14ac:dyDescent="0.25">
      <c r="A170"/>
      <c r="B170"/>
      <c r="C170"/>
      <c r="D170"/>
      <c r="E170"/>
      <c r="F170"/>
      <c r="G170"/>
      <c r="H170"/>
      <c r="I170"/>
    </row>
    <row r="171" spans="1:9" ht="12" customHeight="1" x14ac:dyDescent="0.25">
      <c r="A171"/>
      <c r="B171"/>
      <c r="C171"/>
      <c r="D171"/>
      <c r="E171"/>
      <c r="F171"/>
      <c r="G171"/>
      <c r="H171"/>
      <c r="I171"/>
    </row>
    <row r="172" spans="1:9" ht="12" customHeight="1" x14ac:dyDescent="0.25">
      <c r="A172"/>
      <c r="B172"/>
      <c r="C172"/>
      <c r="D172"/>
      <c r="E172"/>
      <c r="F172"/>
      <c r="G172"/>
      <c r="H172"/>
      <c r="I172"/>
    </row>
    <row r="173" spans="1:9" ht="12" customHeight="1" x14ac:dyDescent="0.25">
      <c r="A173"/>
      <c r="B173"/>
      <c r="C173"/>
      <c r="D173"/>
      <c r="E173"/>
      <c r="F173"/>
      <c r="G173"/>
      <c r="H173"/>
      <c r="I173"/>
    </row>
    <row r="174" spans="1:9" ht="12" customHeight="1" x14ac:dyDescent="0.25">
      <c r="A174"/>
      <c r="B174"/>
      <c r="C174"/>
      <c r="D174"/>
      <c r="E174"/>
      <c r="F174"/>
      <c r="G174"/>
      <c r="H174"/>
      <c r="I174"/>
    </row>
    <row r="175" spans="1:9" ht="12" customHeight="1" x14ac:dyDescent="0.25">
      <c r="A175"/>
      <c r="B175"/>
      <c r="C175"/>
      <c r="D175"/>
      <c r="E175"/>
      <c r="F175"/>
      <c r="G175"/>
      <c r="H175"/>
      <c r="I175"/>
    </row>
    <row r="176" spans="1:9" ht="12" customHeight="1" x14ac:dyDescent="0.25">
      <c r="A176"/>
      <c r="B176"/>
      <c r="C176"/>
      <c r="D176"/>
      <c r="E176"/>
      <c r="F176"/>
      <c r="G176"/>
      <c r="H176"/>
      <c r="I176"/>
    </row>
    <row r="177" spans="1:9" ht="12" customHeight="1" x14ac:dyDescent="0.25">
      <c r="A177"/>
      <c r="B177"/>
      <c r="C177"/>
      <c r="D177"/>
      <c r="E177"/>
      <c r="F177"/>
      <c r="G177"/>
      <c r="H177"/>
      <c r="I177"/>
    </row>
    <row r="178" spans="1:9" ht="12" customHeight="1" x14ac:dyDescent="0.25">
      <c r="A178"/>
      <c r="B178"/>
      <c r="C178"/>
      <c r="D178"/>
      <c r="E178"/>
      <c r="F178"/>
      <c r="G178"/>
      <c r="H178"/>
      <c r="I178"/>
    </row>
    <row r="179" spans="1:9" ht="12" customHeight="1" x14ac:dyDescent="0.25">
      <c r="A179"/>
      <c r="B179"/>
      <c r="C179"/>
      <c r="D179"/>
      <c r="E179"/>
      <c r="F179"/>
      <c r="G179"/>
      <c r="H179"/>
      <c r="I179"/>
    </row>
    <row r="180" spans="1:9" ht="12" customHeight="1" x14ac:dyDescent="0.25">
      <c r="A180"/>
      <c r="B180"/>
      <c r="C180"/>
      <c r="D180"/>
      <c r="E180"/>
      <c r="F180"/>
      <c r="G180"/>
      <c r="H180"/>
      <c r="I180"/>
    </row>
    <row r="181" spans="1:9" ht="12" customHeight="1" x14ac:dyDescent="0.25">
      <c r="A181"/>
      <c r="B181"/>
      <c r="C181"/>
      <c r="D181"/>
      <c r="E181"/>
      <c r="F181"/>
      <c r="G181"/>
      <c r="H181"/>
      <c r="I181"/>
    </row>
    <row r="182" spans="1:9" ht="12" customHeight="1" x14ac:dyDescent="0.25">
      <c r="A182"/>
      <c r="B182"/>
      <c r="C182"/>
      <c r="D182"/>
      <c r="E182"/>
      <c r="F182"/>
      <c r="G182"/>
      <c r="H182"/>
      <c r="I182"/>
    </row>
    <row r="183" spans="1:9" ht="12" customHeight="1" x14ac:dyDescent="0.25">
      <c r="A183"/>
      <c r="B183"/>
      <c r="C183"/>
      <c r="D183"/>
      <c r="E183"/>
      <c r="F183"/>
      <c r="G183"/>
      <c r="H183"/>
      <c r="I183"/>
    </row>
    <row r="184" spans="1:9" ht="12" customHeight="1" x14ac:dyDescent="0.25">
      <c r="A184"/>
      <c r="B184"/>
      <c r="C184"/>
      <c r="D184"/>
      <c r="E184"/>
      <c r="F184"/>
      <c r="G184"/>
      <c r="H184"/>
      <c r="I184"/>
    </row>
    <row r="185" spans="1:9" ht="12" customHeight="1" x14ac:dyDescent="0.25">
      <c r="A185"/>
      <c r="B185"/>
      <c r="C185"/>
      <c r="D185"/>
      <c r="E185"/>
      <c r="F185"/>
      <c r="G185"/>
      <c r="H185"/>
      <c r="I185"/>
    </row>
    <row r="186" spans="1:9" ht="12" customHeight="1" x14ac:dyDescent="0.25">
      <c r="A186"/>
      <c r="B186"/>
      <c r="C186"/>
      <c r="D186"/>
      <c r="E186"/>
      <c r="F186"/>
      <c r="G186"/>
      <c r="H186"/>
      <c r="I186"/>
    </row>
    <row r="187" spans="1:9" ht="15.75" x14ac:dyDescent="0.25">
      <c r="A187"/>
      <c r="B187"/>
      <c r="C187"/>
      <c r="D187"/>
      <c r="E187"/>
      <c r="F187"/>
      <c r="G187"/>
      <c r="H187"/>
      <c r="I187"/>
    </row>
    <row r="188" spans="1:9" ht="15.75" x14ac:dyDescent="0.25">
      <c r="A188"/>
      <c r="B188"/>
      <c r="C188"/>
      <c r="D188"/>
      <c r="E188"/>
      <c r="F188"/>
      <c r="G188"/>
      <c r="H188"/>
      <c r="I188"/>
    </row>
    <row r="189" spans="1:9" ht="15.75" x14ac:dyDescent="0.25">
      <c r="A189"/>
      <c r="B189"/>
      <c r="C189"/>
      <c r="D189"/>
      <c r="E189"/>
      <c r="F189"/>
      <c r="G189"/>
      <c r="H189"/>
      <c r="I189"/>
    </row>
    <row r="190" spans="1:9" ht="15.75" x14ac:dyDescent="0.25">
      <c r="A190"/>
      <c r="B190"/>
      <c r="C190"/>
      <c r="D190"/>
      <c r="E190"/>
      <c r="F190"/>
      <c r="G190"/>
      <c r="H190"/>
      <c r="I190"/>
    </row>
    <row r="191" spans="1:9" ht="15.75" x14ac:dyDescent="0.25">
      <c r="A191"/>
      <c r="B191"/>
      <c r="C191"/>
      <c r="D191"/>
      <c r="E191"/>
      <c r="F191"/>
      <c r="G191"/>
      <c r="H191"/>
      <c r="I191"/>
    </row>
    <row r="192" spans="1:9" ht="15.75" x14ac:dyDescent="0.25">
      <c r="A192"/>
      <c r="B192"/>
      <c r="C192"/>
      <c r="D192"/>
      <c r="E192"/>
      <c r="F192"/>
      <c r="G192"/>
      <c r="H192"/>
      <c r="I192"/>
    </row>
    <row r="193" spans="1:9" ht="15.75" x14ac:dyDescent="0.25">
      <c r="A193"/>
      <c r="B193"/>
      <c r="C193"/>
      <c r="D193"/>
      <c r="E193"/>
      <c r="F193"/>
      <c r="G193"/>
      <c r="H193"/>
      <c r="I193"/>
    </row>
    <row r="194" spans="1:9" ht="15.75" x14ac:dyDescent="0.25">
      <c r="A194"/>
      <c r="B194"/>
      <c r="C194"/>
      <c r="D194"/>
      <c r="E194"/>
      <c r="F194"/>
      <c r="G194"/>
      <c r="H194"/>
      <c r="I194"/>
    </row>
    <row r="195" spans="1:9" ht="15.75" x14ac:dyDescent="0.25">
      <c r="A195"/>
      <c r="B195"/>
      <c r="C195"/>
      <c r="D195"/>
      <c r="E195"/>
      <c r="F195"/>
      <c r="G195"/>
      <c r="H195"/>
      <c r="I195"/>
    </row>
    <row r="196" spans="1:9" ht="15.75" x14ac:dyDescent="0.25">
      <c r="A196"/>
      <c r="B196"/>
      <c r="C196"/>
      <c r="D196"/>
      <c r="E196"/>
      <c r="F196"/>
      <c r="G196"/>
      <c r="H196"/>
      <c r="I196"/>
    </row>
    <row r="197" spans="1:9" ht="15.75" x14ac:dyDescent="0.25">
      <c r="A197"/>
      <c r="B197"/>
      <c r="C197"/>
      <c r="D197"/>
      <c r="E197"/>
      <c r="F197"/>
      <c r="G197"/>
      <c r="H197"/>
      <c r="I197"/>
    </row>
    <row r="198" spans="1:9" ht="15.75" x14ac:dyDescent="0.25">
      <c r="A198"/>
      <c r="B198"/>
      <c r="C198"/>
      <c r="D198"/>
      <c r="E198"/>
      <c r="F198"/>
      <c r="G198"/>
      <c r="H198"/>
      <c r="I198"/>
    </row>
    <row r="199" spans="1:9" ht="15.75" x14ac:dyDescent="0.25">
      <c r="A199"/>
      <c r="B199"/>
      <c r="C199"/>
      <c r="D199"/>
      <c r="E199"/>
      <c r="F199"/>
      <c r="G199"/>
      <c r="H199"/>
      <c r="I199"/>
    </row>
    <row r="200" spans="1:9" ht="15.75" x14ac:dyDescent="0.25">
      <c r="A200"/>
      <c r="B200"/>
      <c r="C200"/>
      <c r="D200"/>
      <c r="E200"/>
      <c r="F200"/>
      <c r="G200"/>
      <c r="H200"/>
      <c r="I200"/>
    </row>
    <row r="201" spans="1:9" ht="15.75" x14ac:dyDescent="0.25">
      <c r="A201"/>
      <c r="B201"/>
      <c r="C201"/>
      <c r="D201"/>
      <c r="E201"/>
      <c r="F201"/>
      <c r="G201"/>
      <c r="H201"/>
      <c r="I201"/>
    </row>
    <row r="202" spans="1:9" ht="15.75" x14ac:dyDescent="0.25">
      <c r="A202"/>
      <c r="B202"/>
      <c r="C202"/>
      <c r="D202"/>
      <c r="E202"/>
      <c r="F202"/>
      <c r="G202"/>
      <c r="H202"/>
      <c r="I202"/>
    </row>
    <row r="203" spans="1:9" ht="15.75" x14ac:dyDescent="0.25">
      <c r="A203"/>
      <c r="B203"/>
      <c r="C203"/>
      <c r="D203"/>
      <c r="E203"/>
      <c r="F203"/>
      <c r="G203"/>
      <c r="H203"/>
      <c r="I203"/>
    </row>
    <row r="204" spans="1:9" ht="15.75" x14ac:dyDescent="0.25">
      <c r="A204"/>
      <c r="B204"/>
      <c r="C204"/>
      <c r="D204"/>
      <c r="E204"/>
      <c r="F204"/>
      <c r="G204"/>
      <c r="H204"/>
      <c r="I204"/>
    </row>
    <row r="205" spans="1:9" ht="15.75" x14ac:dyDescent="0.25">
      <c r="A205"/>
      <c r="B205"/>
      <c r="C205"/>
      <c r="D205"/>
      <c r="E205"/>
      <c r="F205"/>
      <c r="G205"/>
      <c r="H205"/>
      <c r="I205"/>
    </row>
    <row r="206" spans="1:9" ht="15.75" x14ac:dyDescent="0.25">
      <c r="A206"/>
      <c r="B206"/>
      <c r="C206"/>
      <c r="D206"/>
      <c r="E206"/>
      <c r="F206"/>
      <c r="G206"/>
      <c r="H206"/>
      <c r="I206"/>
    </row>
    <row r="207" spans="1:9" ht="15.75" x14ac:dyDescent="0.25">
      <c r="A207"/>
      <c r="B207"/>
      <c r="C207"/>
      <c r="D207"/>
      <c r="E207"/>
      <c r="F207"/>
      <c r="G207"/>
      <c r="H207"/>
      <c r="I207"/>
    </row>
    <row r="208" spans="1:9" ht="15.75" x14ac:dyDescent="0.25">
      <c r="A208"/>
      <c r="B208"/>
      <c r="C208"/>
      <c r="D208"/>
      <c r="E208"/>
      <c r="F208"/>
      <c r="G208"/>
      <c r="H208"/>
      <c r="I208"/>
    </row>
    <row r="209" spans="1:9" ht="15.75" x14ac:dyDescent="0.25">
      <c r="A209"/>
      <c r="B209"/>
      <c r="C209"/>
      <c r="D209"/>
      <c r="E209"/>
      <c r="F209"/>
      <c r="G209"/>
      <c r="H209"/>
      <c r="I209"/>
    </row>
    <row r="210" spans="1:9" ht="15.75" x14ac:dyDescent="0.25">
      <c r="A210"/>
      <c r="B210"/>
      <c r="C210"/>
      <c r="D210"/>
      <c r="E210"/>
      <c r="F210"/>
      <c r="G210"/>
      <c r="H210"/>
      <c r="I210"/>
    </row>
    <row r="211" spans="1:9" ht="15.75" x14ac:dyDescent="0.25">
      <c r="A211"/>
      <c r="B211"/>
      <c r="C211"/>
      <c r="D211"/>
      <c r="E211"/>
      <c r="F211"/>
      <c r="G211"/>
      <c r="H211"/>
      <c r="I211"/>
    </row>
    <row r="212" spans="1:9" ht="15.75" x14ac:dyDescent="0.25">
      <c r="A212"/>
      <c r="B212"/>
      <c r="C212"/>
      <c r="D212"/>
      <c r="E212"/>
      <c r="F212"/>
      <c r="G212"/>
      <c r="H212"/>
      <c r="I212"/>
    </row>
    <row r="213" spans="1:9" ht="15.75" x14ac:dyDescent="0.25">
      <c r="A213"/>
      <c r="B213"/>
      <c r="C213"/>
      <c r="D213"/>
      <c r="E213"/>
      <c r="F213"/>
      <c r="G213"/>
      <c r="H213"/>
      <c r="I213"/>
    </row>
    <row r="214" spans="1:9" ht="15.75" x14ac:dyDescent="0.25">
      <c r="A214"/>
      <c r="B214"/>
      <c r="C214"/>
      <c r="D214"/>
      <c r="E214"/>
      <c r="F214"/>
      <c r="G214"/>
      <c r="H214"/>
      <c r="I214"/>
    </row>
    <row r="215" spans="1:9" ht="15.75" x14ac:dyDescent="0.25">
      <c r="A215"/>
      <c r="B215"/>
      <c r="C215"/>
      <c r="D215"/>
      <c r="E215"/>
      <c r="F215"/>
      <c r="G215"/>
      <c r="H215"/>
      <c r="I215"/>
    </row>
    <row r="216" spans="1:9" ht="15.75" x14ac:dyDescent="0.25">
      <c r="A216"/>
      <c r="B216"/>
      <c r="C216"/>
      <c r="D216"/>
      <c r="E216"/>
      <c r="F216"/>
      <c r="G216"/>
      <c r="H216"/>
      <c r="I216"/>
    </row>
    <row r="217" spans="1:9" ht="15.75" x14ac:dyDescent="0.25">
      <c r="A217"/>
      <c r="B217"/>
      <c r="C217"/>
      <c r="D217"/>
      <c r="E217"/>
      <c r="F217"/>
      <c r="G217"/>
      <c r="H217"/>
      <c r="I217"/>
    </row>
    <row r="218" spans="1:9" ht="15.75" x14ac:dyDescent="0.25">
      <c r="A218"/>
      <c r="B218"/>
      <c r="C218"/>
      <c r="D218"/>
      <c r="E218"/>
      <c r="F218"/>
      <c r="G218"/>
      <c r="H218"/>
      <c r="I218"/>
    </row>
    <row r="219" spans="1:9" ht="15.75" x14ac:dyDescent="0.25">
      <c r="A219"/>
      <c r="B219"/>
      <c r="C219"/>
      <c r="D219"/>
      <c r="E219"/>
      <c r="F219"/>
      <c r="G219"/>
      <c r="H219"/>
      <c r="I219"/>
    </row>
    <row r="220" spans="1:9" ht="15.75" x14ac:dyDescent="0.25">
      <c r="A220"/>
      <c r="B220"/>
      <c r="C220"/>
      <c r="D220"/>
      <c r="E220"/>
      <c r="F220"/>
      <c r="G220"/>
      <c r="H220"/>
      <c r="I220"/>
    </row>
    <row r="221" spans="1:9" ht="15.75" x14ac:dyDescent="0.25">
      <c r="A221"/>
      <c r="B221"/>
      <c r="C221"/>
      <c r="D221"/>
      <c r="E221"/>
      <c r="F221"/>
      <c r="G221"/>
      <c r="H221"/>
      <c r="I221"/>
    </row>
    <row r="222" spans="1:9" ht="15.75" x14ac:dyDescent="0.25">
      <c r="A222"/>
      <c r="B222"/>
      <c r="C222"/>
      <c r="D222"/>
      <c r="E222"/>
      <c r="F222"/>
      <c r="G222"/>
      <c r="H222"/>
      <c r="I222"/>
    </row>
    <row r="223" spans="1:9" ht="15.75" x14ac:dyDescent="0.25">
      <c r="A223"/>
      <c r="B223"/>
      <c r="C223"/>
      <c r="D223"/>
      <c r="E223"/>
      <c r="F223"/>
      <c r="G223"/>
      <c r="H223"/>
      <c r="I223"/>
    </row>
    <row r="224" spans="1:9" ht="15.75" x14ac:dyDescent="0.25">
      <c r="A224"/>
      <c r="B224"/>
      <c r="C224"/>
      <c r="D224"/>
      <c r="E224"/>
      <c r="F224"/>
      <c r="G224"/>
      <c r="H224"/>
      <c r="I224"/>
    </row>
    <row r="225" spans="1:9" ht="15.75" x14ac:dyDescent="0.25">
      <c r="A225"/>
      <c r="B225"/>
      <c r="C225"/>
      <c r="D225"/>
      <c r="E225"/>
      <c r="F225"/>
      <c r="G225"/>
      <c r="H225"/>
      <c r="I225"/>
    </row>
    <row r="226" spans="1:9" ht="15.75" x14ac:dyDescent="0.25">
      <c r="A226"/>
      <c r="B226"/>
      <c r="C226"/>
      <c r="D226"/>
      <c r="E226"/>
      <c r="F226"/>
      <c r="G226"/>
      <c r="H226"/>
      <c r="I226"/>
    </row>
    <row r="227" spans="1:9" ht="15.75" x14ac:dyDescent="0.25">
      <c r="A227"/>
      <c r="B227"/>
      <c r="C227"/>
      <c r="D227"/>
      <c r="E227"/>
      <c r="F227"/>
      <c r="G227"/>
      <c r="H227"/>
      <c r="I227"/>
    </row>
    <row r="228" spans="1:9" ht="15.75" x14ac:dyDescent="0.25">
      <c r="A228"/>
      <c r="B228"/>
      <c r="C228"/>
      <c r="D228"/>
      <c r="E228"/>
      <c r="F228"/>
      <c r="G228"/>
      <c r="H228"/>
      <c r="I228"/>
    </row>
    <row r="229" spans="1:9" ht="15.75" x14ac:dyDescent="0.25">
      <c r="A229"/>
      <c r="B229"/>
      <c r="C229"/>
      <c r="D229"/>
      <c r="E229"/>
      <c r="F229"/>
      <c r="G229"/>
      <c r="H229"/>
      <c r="I229"/>
    </row>
    <row r="230" spans="1:9" ht="15.75" x14ac:dyDescent="0.25">
      <c r="A230"/>
      <c r="B230"/>
      <c r="C230"/>
      <c r="D230"/>
      <c r="E230"/>
      <c r="F230"/>
      <c r="G230"/>
      <c r="H230"/>
      <c r="I230"/>
    </row>
    <row r="231" spans="1:9" ht="15.75" x14ac:dyDescent="0.25">
      <c r="A231"/>
      <c r="B231"/>
      <c r="C231"/>
      <c r="D231"/>
      <c r="E231"/>
      <c r="F231"/>
      <c r="G231"/>
      <c r="H231"/>
      <c r="I231"/>
    </row>
    <row r="232" spans="1:9" ht="15.75" x14ac:dyDescent="0.25">
      <c r="A232"/>
      <c r="B232"/>
      <c r="C232"/>
      <c r="D232"/>
      <c r="E232"/>
      <c r="F232"/>
      <c r="G232"/>
      <c r="H232"/>
      <c r="I232"/>
    </row>
    <row r="233" spans="1:9" ht="15.75" x14ac:dyDescent="0.25">
      <c r="A233"/>
      <c r="B233"/>
      <c r="C233"/>
      <c r="D233"/>
      <c r="E233"/>
      <c r="F233"/>
      <c r="G233"/>
      <c r="H233"/>
      <c r="I233"/>
    </row>
    <row r="234" spans="1:9" ht="15.75" x14ac:dyDescent="0.25">
      <c r="A234"/>
      <c r="B234"/>
      <c r="C234"/>
      <c r="D234"/>
      <c r="E234"/>
      <c r="F234"/>
      <c r="G234"/>
      <c r="H234"/>
      <c r="I234"/>
    </row>
    <row r="235" spans="1:9" ht="15.75" x14ac:dyDescent="0.25">
      <c r="A235"/>
      <c r="B235"/>
      <c r="C235"/>
      <c r="D235"/>
      <c r="E235"/>
      <c r="F235"/>
      <c r="G235"/>
      <c r="H235"/>
      <c r="I235"/>
    </row>
    <row r="236" spans="1:9" ht="15.75" x14ac:dyDescent="0.25">
      <c r="A236"/>
      <c r="B236"/>
      <c r="C236"/>
      <c r="D236"/>
      <c r="E236"/>
      <c r="F236"/>
      <c r="G236"/>
      <c r="H236"/>
      <c r="I236"/>
    </row>
    <row r="237" spans="1:9" ht="15.75" x14ac:dyDescent="0.25">
      <c r="A237"/>
      <c r="B237"/>
      <c r="C237"/>
      <c r="D237"/>
      <c r="E237"/>
      <c r="F237"/>
      <c r="G237"/>
      <c r="H237"/>
      <c r="I237"/>
    </row>
    <row r="238" spans="1:9" ht="15.75" x14ac:dyDescent="0.25">
      <c r="A238"/>
      <c r="B238"/>
      <c r="C238"/>
      <c r="D238"/>
      <c r="E238"/>
      <c r="F238"/>
      <c r="G238"/>
      <c r="H238"/>
      <c r="I238"/>
    </row>
    <row r="239" spans="1:9" ht="15.75" x14ac:dyDescent="0.25">
      <c r="A239"/>
      <c r="B239"/>
      <c r="C239"/>
      <c r="D239"/>
      <c r="E239"/>
      <c r="F239"/>
      <c r="G239"/>
      <c r="H239"/>
      <c r="I239"/>
    </row>
    <row r="240" spans="1:9" ht="15.75" x14ac:dyDescent="0.25">
      <c r="A240"/>
      <c r="B240"/>
      <c r="C240"/>
      <c r="D240"/>
      <c r="E240"/>
      <c r="F240"/>
      <c r="G240"/>
      <c r="H240"/>
      <c r="I240"/>
    </row>
    <row r="241" spans="1:9" ht="15.75" x14ac:dyDescent="0.25">
      <c r="A241"/>
      <c r="B241"/>
      <c r="C241"/>
      <c r="D241"/>
      <c r="E241"/>
      <c r="F241"/>
      <c r="G241"/>
      <c r="H241"/>
      <c r="I241"/>
    </row>
    <row r="242" spans="1:9" ht="15.75" x14ac:dyDescent="0.25">
      <c r="A242"/>
      <c r="B242"/>
      <c r="C242"/>
      <c r="D242"/>
      <c r="E242"/>
      <c r="F242"/>
      <c r="G242"/>
      <c r="H242"/>
      <c r="I242"/>
    </row>
    <row r="243" spans="1:9" ht="15.75" x14ac:dyDescent="0.25">
      <c r="A243"/>
      <c r="B243"/>
      <c r="C243"/>
      <c r="D243"/>
      <c r="E243"/>
      <c r="F243"/>
      <c r="G243"/>
      <c r="H243"/>
      <c r="I243"/>
    </row>
    <row r="244" spans="1:9" ht="15.75" x14ac:dyDescent="0.25">
      <c r="A244"/>
      <c r="B244"/>
      <c r="C244"/>
      <c r="D244"/>
      <c r="E244"/>
      <c r="F244"/>
      <c r="G244"/>
      <c r="H244"/>
      <c r="I244"/>
    </row>
    <row r="245" spans="1:9" ht="15.75" x14ac:dyDescent="0.25">
      <c r="A245"/>
      <c r="B245"/>
      <c r="C245"/>
      <c r="D245"/>
      <c r="E245"/>
      <c r="F245"/>
      <c r="G245"/>
      <c r="H245"/>
      <c r="I245"/>
    </row>
    <row r="246" spans="1:9" ht="15.75" x14ac:dyDescent="0.25">
      <c r="A246"/>
      <c r="B246"/>
      <c r="C246"/>
      <c r="D246"/>
      <c r="E246"/>
      <c r="F246"/>
      <c r="G246"/>
      <c r="H246"/>
      <c r="I246"/>
    </row>
    <row r="247" spans="1:9" ht="15.75" x14ac:dyDescent="0.25">
      <c r="A247"/>
      <c r="B247"/>
      <c r="C247"/>
      <c r="D247"/>
      <c r="E247"/>
      <c r="F247"/>
      <c r="G247"/>
      <c r="H247"/>
      <c r="I247"/>
    </row>
    <row r="248" spans="1:9" ht="15.75" x14ac:dyDescent="0.25">
      <c r="A248"/>
      <c r="B248"/>
      <c r="C248"/>
      <c r="D248"/>
      <c r="E248"/>
      <c r="F248"/>
      <c r="G248"/>
      <c r="H248"/>
      <c r="I248"/>
    </row>
    <row r="249" spans="1:9" ht="15.75" x14ac:dyDescent="0.25">
      <c r="A249"/>
      <c r="B249"/>
      <c r="C249"/>
      <c r="D249"/>
      <c r="E249"/>
      <c r="F249"/>
      <c r="G249"/>
      <c r="H249"/>
      <c r="I249"/>
    </row>
    <row r="250" spans="1:9" ht="15.75" x14ac:dyDescent="0.25">
      <c r="A250"/>
      <c r="B250"/>
      <c r="C250"/>
      <c r="D250"/>
      <c r="E250"/>
      <c r="F250"/>
      <c r="G250"/>
      <c r="H250"/>
      <c r="I250"/>
    </row>
    <row r="251" spans="1:9" ht="15.75" x14ac:dyDescent="0.25">
      <c r="A251"/>
      <c r="B251"/>
      <c r="C251"/>
      <c r="D251"/>
      <c r="E251"/>
      <c r="F251"/>
      <c r="G251"/>
      <c r="H251"/>
      <c r="I251"/>
    </row>
    <row r="252" spans="1:9" ht="15.75" x14ac:dyDescent="0.25">
      <c r="A252"/>
      <c r="B252"/>
      <c r="C252"/>
      <c r="D252"/>
      <c r="E252"/>
      <c r="F252"/>
      <c r="G252"/>
      <c r="H252"/>
      <c r="I252"/>
    </row>
    <row r="253" spans="1:9" ht="15.75" x14ac:dyDescent="0.25">
      <c r="A253"/>
      <c r="B253"/>
      <c r="C253"/>
      <c r="D253"/>
      <c r="E253"/>
      <c r="F253"/>
      <c r="G253"/>
      <c r="H253"/>
      <c r="I253"/>
    </row>
    <row r="254" spans="1:9" ht="15.75" x14ac:dyDescent="0.25">
      <c r="A254"/>
      <c r="B254"/>
      <c r="C254"/>
      <c r="D254"/>
      <c r="E254"/>
      <c r="F254"/>
      <c r="G254"/>
      <c r="H254"/>
      <c r="I254"/>
    </row>
    <row r="255" spans="1:9" ht="15.75" x14ac:dyDescent="0.25">
      <c r="A255"/>
      <c r="B255"/>
      <c r="C255"/>
      <c r="D255"/>
      <c r="E255"/>
      <c r="F255"/>
      <c r="G255"/>
      <c r="H255"/>
      <c r="I255"/>
    </row>
    <row r="256" spans="1:9" ht="15.75" x14ac:dyDescent="0.25">
      <c r="A256"/>
      <c r="B256"/>
      <c r="C256"/>
      <c r="D256"/>
      <c r="E256"/>
      <c r="F256"/>
      <c r="G256"/>
      <c r="H256"/>
      <c r="I256"/>
    </row>
    <row r="257" spans="1:9" ht="15.75" x14ac:dyDescent="0.25">
      <c r="A257"/>
      <c r="B257"/>
      <c r="C257"/>
      <c r="D257"/>
      <c r="E257"/>
      <c r="F257"/>
      <c r="G257"/>
      <c r="H257"/>
      <c r="I257"/>
    </row>
    <row r="258" spans="1:9" ht="15.75" x14ac:dyDescent="0.25">
      <c r="A258"/>
      <c r="B258"/>
      <c r="C258"/>
      <c r="D258"/>
      <c r="E258"/>
      <c r="F258"/>
      <c r="G258"/>
      <c r="H258"/>
      <c r="I258"/>
    </row>
    <row r="259" spans="1:9" ht="15.75" x14ac:dyDescent="0.25">
      <c r="A259"/>
      <c r="B259"/>
      <c r="C259"/>
      <c r="D259"/>
      <c r="E259"/>
      <c r="F259"/>
      <c r="G259"/>
      <c r="H259"/>
      <c r="I259"/>
    </row>
    <row r="260" spans="1:9" ht="15.75" x14ac:dyDescent="0.25">
      <c r="A260"/>
      <c r="B260"/>
      <c r="C260"/>
      <c r="D260"/>
      <c r="E260"/>
      <c r="F260"/>
      <c r="G260"/>
      <c r="H260"/>
      <c r="I260"/>
    </row>
    <row r="261" spans="1:9" ht="15.75" x14ac:dyDescent="0.25">
      <c r="A261"/>
      <c r="B261"/>
      <c r="C261"/>
      <c r="D261"/>
      <c r="E261"/>
      <c r="F261"/>
      <c r="G261"/>
      <c r="H261"/>
      <c r="I261"/>
    </row>
    <row r="262" spans="1:9" ht="15.75" x14ac:dyDescent="0.25">
      <c r="A262"/>
      <c r="B262"/>
      <c r="C262"/>
      <c r="D262"/>
      <c r="E262"/>
      <c r="F262"/>
      <c r="G262"/>
      <c r="H262"/>
      <c r="I262"/>
    </row>
    <row r="263" spans="1:9" ht="15.75" x14ac:dyDescent="0.25">
      <c r="A263"/>
      <c r="B263"/>
      <c r="C263"/>
      <c r="D263"/>
      <c r="E263"/>
      <c r="F263"/>
      <c r="G263"/>
      <c r="H263"/>
      <c r="I263"/>
    </row>
    <row r="264" spans="1:9" ht="15.75" x14ac:dyDescent="0.25">
      <c r="A264"/>
      <c r="B264"/>
      <c r="C264"/>
      <c r="D264"/>
      <c r="E264"/>
      <c r="F264"/>
      <c r="G264"/>
      <c r="H264"/>
      <c r="I264"/>
    </row>
    <row r="265" spans="1:9" ht="15.75" x14ac:dyDescent="0.25">
      <c r="A265"/>
      <c r="B265"/>
      <c r="C265"/>
      <c r="D265"/>
      <c r="E265"/>
      <c r="F265"/>
      <c r="G265"/>
      <c r="H265"/>
      <c r="I265"/>
    </row>
    <row r="266" spans="1:9" ht="15.75" x14ac:dyDescent="0.25">
      <c r="A266"/>
      <c r="B266"/>
      <c r="C266"/>
      <c r="D266"/>
      <c r="E266"/>
      <c r="F266"/>
      <c r="G266"/>
      <c r="H266"/>
      <c r="I266"/>
    </row>
    <row r="267" spans="1:9" ht="15.75" x14ac:dyDescent="0.25">
      <c r="A267"/>
      <c r="B267"/>
      <c r="C267"/>
      <c r="D267"/>
      <c r="E267"/>
      <c r="F267"/>
      <c r="G267"/>
      <c r="H267"/>
      <c r="I267"/>
    </row>
    <row r="268" spans="1:9" ht="15.75" x14ac:dyDescent="0.25">
      <c r="A268"/>
      <c r="B268"/>
      <c r="C268"/>
      <c r="D268"/>
      <c r="E268"/>
      <c r="F268"/>
      <c r="G268"/>
      <c r="H268"/>
      <c r="I268"/>
    </row>
    <row r="269" spans="1:9" ht="15.75" x14ac:dyDescent="0.25">
      <c r="A269"/>
      <c r="B269"/>
      <c r="C269"/>
      <c r="D269"/>
      <c r="E269"/>
      <c r="F269"/>
      <c r="G269"/>
      <c r="H269"/>
      <c r="I269"/>
    </row>
    <row r="270" spans="1:9" ht="15.75" x14ac:dyDescent="0.25">
      <c r="A270"/>
      <c r="B270"/>
      <c r="C270"/>
      <c r="D270"/>
      <c r="E270"/>
      <c r="F270"/>
      <c r="G270"/>
      <c r="H270"/>
      <c r="I270"/>
    </row>
    <row r="271" spans="1:9" ht="15.75" x14ac:dyDescent="0.25">
      <c r="A271"/>
      <c r="B271"/>
      <c r="C271"/>
      <c r="D271"/>
      <c r="E271"/>
      <c r="F271"/>
      <c r="G271"/>
      <c r="H271"/>
      <c r="I271"/>
    </row>
    <row r="272" spans="1:9" ht="15.75" x14ac:dyDescent="0.25">
      <c r="A272"/>
      <c r="B272"/>
      <c r="C272"/>
      <c r="D272"/>
      <c r="E272"/>
      <c r="F272"/>
      <c r="G272"/>
      <c r="H272"/>
      <c r="I272"/>
    </row>
    <row r="273" spans="1:9" ht="15.75" x14ac:dyDescent="0.25">
      <c r="A273"/>
      <c r="B273"/>
      <c r="C273"/>
      <c r="D273"/>
      <c r="E273"/>
      <c r="F273"/>
      <c r="G273"/>
      <c r="H273"/>
      <c r="I273"/>
    </row>
    <row r="274" spans="1:9" ht="15.75" x14ac:dyDescent="0.25">
      <c r="A274"/>
      <c r="B274"/>
      <c r="C274"/>
      <c r="D274"/>
      <c r="E274"/>
      <c r="F274"/>
      <c r="G274"/>
      <c r="H274"/>
      <c r="I274"/>
    </row>
    <row r="275" spans="1:9" ht="15.75" x14ac:dyDescent="0.25">
      <c r="A275"/>
      <c r="B275"/>
      <c r="C275"/>
      <c r="D275"/>
      <c r="E275"/>
      <c r="F275"/>
      <c r="G275"/>
      <c r="H275"/>
      <c r="I275"/>
    </row>
    <row r="276" spans="1:9" ht="15.75" x14ac:dyDescent="0.25">
      <c r="A276"/>
      <c r="B276"/>
      <c r="C276"/>
      <c r="D276"/>
      <c r="E276"/>
      <c r="F276"/>
      <c r="G276"/>
      <c r="H276"/>
      <c r="I276"/>
    </row>
    <row r="277" spans="1:9" ht="15.75" x14ac:dyDescent="0.25">
      <c r="A277"/>
      <c r="B277"/>
      <c r="C277"/>
      <c r="D277"/>
      <c r="E277"/>
      <c r="F277"/>
      <c r="G277"/>
      <c r="H277"/>
      <c r="I277"/>
    </row>
    <row r="278" spans="1:9" ht="15.75" x14ac:dyDescent="0.25">
      <c r="A278"/>
      <c r="B278"/>
      <c r="C278"/>
      <c r="D278"/>
      <c r="E278"/>
      <c r="F278"/>
      <c r="G278"/>
      <c r="H278"/>
      <c r="I278"/>
    </row>
    <row r="279" spans="1:9" ht="15.75" x14ac:dyDescent="0.25">
      <c r="A279"/>
      <c r="B279"/>
      <c r="C279"/>
      <c r="D279"/>
      <c r="E279"/>
      <c r="F279"/>
      <c r="G279"/>
      <c r="H279"/>
      <c r="I279"/>
    </row>
    <row r="280" spans="1:9" ht="15.75" x14ac:dyDescent="0.25">
      <c r="A280"/>
      <c r="B280"/>
      <c r="C280"/>
      <c r="D280"/>
      <c r="E280"/>
      <c r="F280"/>
      <c r="G280"/>
      <c r="H280"/>
      <c r="I280"/>
    </row>
    <row r="281" spans="1:9" ht="15.75" x14ac:dyDescent="0.25">
      <c r="A281"/>
      <c r="B281"/>
      <c r="C281"/>
      <c r="D281"/>
      <c r="E281"/>
      <c r="F281"/>
      <c r="G281"/>
      <c r="H281"/>
      <c r="I281"/>
    </row>
    <row r="282" spans="1:9" ht="15.75" x14ac:dyDescent="0.25">
      <c r="A282"/>
      <c r="B282"/>
      <c r="C282"/>
      <c r="D282"/>
      <c r="E282"/>
      <c r="F282"/>
      <c r="G282"/>
      <c r="H282"/>
      <c r="I282"/>
    </row>
    <row r="283" spans="1:9" ht="15.75" x14ac:dyDescent="0.25">
      <c r="A283"/>
      <c r="B283"/>
      <c r="C283"/>
      <c r="D283"/>
      <c r="E283"/>
      <c r="F283"/>
      <c r="G283"/>
      <c r="H283"/>
      <c r="I283"/>
    </row>
    <row r="284" spans="1:9" ht="15.75" x14ac:dyDescent="0.25">
      <c r="A284"/>
      <c r="B284"/>
      <c r="C284"/>
      <c r="D284"/>
      <c r="E284"/>
      <c r="F284"/>
      <c r="G284"/>
      <c r="H284"/>
      <c r="I284"/>
    </row>
    <row r="285" spans="1:9" ht="15.75" x14ac:dyDescent="0.25">
      <c r="A285"/>
      <c r="B285"/>
      <c r="C285"/>
      <c r="D285"/>
      <c r="E285"/>
      <c r="F285"/>
      <c r="G285"/>
      <c r="H285"/>
      <c r="I285"/>
    </row>
    <row r="286" spans="1:9" ht="15.75" x14ac:dyDescent="0.25">
      <c r="A286"/>
      <c r="B286"/>
      <c r="C286"/>
      <c r="D286"/>
      <c r="E286"/>
      <c r="F286"/>
      <c r="G286"/>
      <c r="H286"/>
      <c r="I286"/>
    </row>
    <row r="287" spans="1:9" ht="15.75" x14ac:dyDescent="0.25">
      <c r="A287"/>
      <c r="B287"/>
      <c r="C287"/>
      <c r="D287"/>
      <c r="E287"/>
      <c r="F287"/>
      <c r="G287"/>
      <c r="H287"/>
      <c r="I287"/>
    </row>
    <row r="288" spans="1:9" ht="15.75" x14ac:dyDescent="0.25">
      <c r="A288"/>
      <c r="B288"/>
      <c r="C288"/>
      <c r="D288"/>
      <c r="E288"/>
      <c r="F288"/>
      <c r="G288"/>
      <c r="H288"/>
      <c r="I288"/>
    </row>
    <row r="289" spans="1:9" ht="15.75" x14ac:dyDescent="0.25">
      <c r="A289"/>
      <c r="B289"/>
      <c r="C289"/>
      <c r="D289"/>
      <c r="E289"/>
      <c r="F289"/>
      <c r="G289"/>
      <c r="H289"/>
      <c r="I289"/>
    </row>
    <row r="290" spans="1:9" ht="15.75" x14ac:dyDescent="0.25">
      <c r="A290"/>
      <c r="B290"/>
      <c r="C290"/>
      <c r="D290"/>
      <c r="E290"/>
      <c r="F290"/>
      <c r="G290"/>
      <c r="H290"/>
      <c r="I290"/>
    </row>
    <row r="291" spans="1:9" ht="15.75" x14ac:dyDescent="0.25">
      <c r="A291"/>
      <c r="B291"/>
      <c r="C291"/>
      <c r="D291"/>
      <c r="E291"/>
      <c r="F291"/>
      <c r="G291"/>
      <c r="H291"/>
      <c r="I291"/>
    </row>
    <row r="292" spans="1:9" ht="15.75" x14ac:dyDescent="0.25">
      <c r="A292"/>
      <c r="B292"/>
      <c r="C292"/>
      <c r="D292"/>
      <c r="E292"/>
      <c r="F292"/>
      <c r="G292"/>
      <c r="H292"/>
      <c r="I292"/>
    </row>
    <row r="293" spans="1:9" ht="15.75" x14ac:dyDescent="0.25">
      <c r="A293"/>
      <c r="B293"/>
      <c r="C293"/>
      <c r="D293"/>
      <c r="E293"/>
      <c r="F293"/>
      <c r="G293"/>
      <c r="H293"/>
      <c r="I293"/>
    </row>
    <row r="294" spans="1:9" ht="15.75" x14ac:dyDescent="0.25">
      <c r="A294"/>
      <c r="B294"/>
      <c r="C294"/>
      <c r="D294"/>
      <c r="E294"/>
      <c r="F294"/>
      <c r="G294"/>
      <c r="H294"/>
      <c r="I294"/>
    </row>
    <row r="295" spans="1:9" ht="15.75" x14ac:dyDescent="0.25">
      <c r="A295"/>
      <c r="B295"/>
      <c r="C295"/>
      <c r="D295"/>
      <c r="E295"/>
      <c r="F295"/>
      <c r="G295"/>
      <c r="H295"/>
      <c r="I295"/>
    </row>
    <row r="296" spans="1:9" ht="15.75" x14ac:dyDescent="0.25">
      <c r="A296"/>
      <c r="B296"/>
      <c r="C296"/>
      <c r="D296"/>
      <c r="E296"/>
      <c r="F296"/>
      <c r="G296"/>
      <c r="H296"/>
      <c r="I296"/>
    </row>
    <row r="297" spans="1:9" ht="15.75" x14ac:dyDescent="0.25">
      <c r="A297"/>
      <c r="B297"/>
      <c r="C297"/>
      <c r="D297"/>
      <c r="E297"/>
      <c r="F297"/>
      <c r="G297"/>
      <c r="H297"/>
      <c r="I297"/>
    </row>
    <row r="298" spans="1:9" ht="15.75" x14ac:dyDescent="0.25">
      <c r="A298"/>
      <c r="B298"/>
      <c r="C298"/>
      <c r="D298"/>
      <c r="E298"/>
      <c r="F298"/>
      <c r="G298"/>
      <c r="H298"/>
      <c r="I298"/>
    </row>
    <row r="299" spans="1:9" ht="15.75" x14ac:dyDescent="0.25">
      <c r="A299"/>
      <c r="B299"/>
      <c r="C299"/>
      <c r="D299"/>
      <c r="E299"/>
      <c r="F299"/>
      <c r="G299"/>
      <c r="H299"/>
      <c r="I299"/>
    </row>
    <row r="300" spans="1:9" ht="15.75" x14ac:dyDescent="0.25">
      <c r="A300"/>
      <c r="B300"/>
      <c r="C300"/>
      <c r="D300"/>
      <c r="E300"/>
      <c r="F300"/>
      <c r="G300"/>
      <c r="H300"/>
      <c r="I300"/>
    </row>
    <row r="301" spans="1:9" ht="15.75" x14ac:dyDescent="0.25">
      <c r="A301"/>
      <c r="B301"/>
      <c r="C301"/>
      <c r="D301"/>
      <c r="E301"/>
      <c r="F301"/>
      <c r="G301"/>
      <c r="H301"/>
      <c r="I301"/>
    </row>
    <row r="302" spans="1:9" ht="15.75" x14ac:dyDescent="0.25">
      <c r="A302"/>
      <c r="B302"/>
      <c r="C302"/>
      <c r="D302"/>
      <c r="E302"/>
      <c r="F302"/>
      <c r="G302"/>
      <c r="H302"/>
      <c r="I302"/>
    </row>
    <row r="303" spans="1:9" ht="15.75" x14ac:dyDescent="0.25">
      <c r="A303"/>
      <c r="B303"/>
      <c r="C303"/>
      <c r="D303"/>
      <c r="E303"/>
      <c r="F303"/>
      <c r="G303"/>
      <c r="H303"/>
      <c r="I303"/>
    </row>
    <row r="304" spans="1:9" ht="15.75" x14ac:dyDescent="0.25">
      <c r="A304"/>
      <c r="B304"/>
      <c r="C304"/>
      <c r="D304"/>
      <c r="E304"/>
      <c r="F304"/>
      <c r="G304"/>
      <c r="H304"/>
      <c r="I304"/>
    </row>
    <row r="305" spans="1:9" ht="15.75" x14ac:dyDescent="0.25">
      <c r="A305"/>
      <c r="B305"/>
      <c r="C305"/>
      <c r="D305"/>
      <c r="E305"/>
      <c r="F305"/>
      <c r="G305"/>
      <c r="H305"/>
      <c r="I305"/>
    </row>
    <row r="306" spans="1:9" ht="15.75" x14ac:dyDescent="0.25">
      <c r="A306"/>
      <c r="B306"/>
      <c r="C306"/>
      <c r="D306"/>
      <c r="E306"/>
      <c r="F306"/>
      <c r="G306"/>
      <c r="H306"/>
      <c r="I306"/>
    </row>
    <row r="307" spans="1:9" ht="15.75" x14ac:dyDescent="0.25">
      <c r="A307"/>
      <c r="B307"/>
      <c r="C307"/>
      <c r="D307"/>
      <c r="E307"/>
      <c r="F307"/>
      <c r="G307"/>
      <c r="H307"/>
      <c r="I307"/>
    </row>
    <row r="308" spans="1:9" ht="15.75" x14ac:dyDescent="0.25">
      <c r="A308"/>
      <c r="B308"/>
      <c r="C308"/>
      <c r="D308"/>
      <c r="E308"/>
      <c r="F308"/>
      <c r="G308"/>
      <c r="H308"/>
      <c r="I308"/>
    </row>
    <row r="309" spans="1:9" ht="15.75" x14ac:dyDescent="0.25">
      <c r="A309"/>
      <c r="B309"/>
      <c r="C309"/>
      <c r="D309"/>
      <c r="E309"/>
      <c r="F309"/>
      <c r="G309"/>
      <c r="H309"/>
      <c r="I309"/>
    </row>
    <row r="310" spans="1:9" ht="15.75" x14ac:dyDescent="0.25">
      <c r="A310"/>
      <c r="B310"/>
      <c r="C310"/>
      <c r="D310"/>
      <c r="E310"/>
      <c r="F310"/>
      <c r="G310"/>
      <c r="H310"/>
      <c r="I310"/>
    </row>
    <row r="311" spans="1:9" ht="15.75" x14ac:dyDescent="0.25">
      <c r="A311"/>
      <c r="B311"/>
      <c r="C311"/>
      <c r="D311"/>
      <c r="E311"/>
      <c r="F311"/>
      <c r="G311"/>
      <c r="H311"/>
      <c r="I311"/>
    </row>
    <row r="312" spans="1:9" ht="15.75" x14ac:dyDescent="0.25">
      <c r="A312"/>
      <c r="B312"/>
      <c r="C312"/>
      <c r="D312"/>
      <c r="E312"/>
      <c r="F312"/>
      <c r="G312"/>
      <c r="H312"/>
      <c r="I312"/>
    </row>
    <row r="313" spans="1:9" ht="15.75" x14ac:dyDescent="0.25">
      <c r="A313"/>
      <c r="B313"/>
      <c r="C313"/>
      <c r="D313"/>
      <c r="E313"/>
      <c r="F313"/>
      <c r="G313"/>
      <c r="H313"/>
      <c r="I313"/>
    </row>
    <row r="314" spans="1:9" ht="15.75" x14ac:dyDescent="0.25">
      <c r="A314"/>
      <c r="B314"/>
      <c r="C314"/>
      <c r="D314"/>
      <c r="E314"/>
      <c r="F314"/>
      <c r="G314"/>
      <c r="H314"/>
      <c r="I314"/>
    </row>
    <row r="315" spans="1:9" ht="15.75" x14ac:dyDescent="0.25">
      <c r="A315"/>
      <c r="B315"/>
      <c r="C315"/>
      <c r="D315"/>
      <c r="E315"/>
      <c r="F315"/>
      <c r="G315"/>
      <c r="H315"/>
      <c r="I315"/>
    </row>
    <row r="316" spans="1:9" ht="15.75" x14ac:dyDescent="0.25">
      <c r="A316"/>
      <c r="B316"/>
      <c r="C316"/>
      <c r="D316"/>
      <c r="E316"/>
      <c r="F316"/>
      <c r="G316"/>
      <c r="H316"/>
      <c r="I316"/>
    </row>
    <row r="317" spans="1:9" ht="15.75" x14ac:dyDescent="0.25">
      <c r="A317"/>
      <c r="B317"/>
      <c r="C317"/>
      <c r="D317"/>
      <c r="E317"/>
      <c r="F317"/>
      <c r="G317"/>
      <c r="H317"/>
      <c r="I317"/>
    </row>
    <row r="318" spans="1:9" ht="15.75" x14ac:dyDescent="0.25">
      <c r="A318"/>
      <c r="B318"/>
      <c r="C318"/>
      <c r="D318"/>
      <c r="E318"/>
      <c r="F318"/>
      <c r="G318"/>
      <c r="H318"/>
      <c r="I318"/>
    </row>
    <row r="319" spans="1:9" ht="15.75" x14ac:dyDescent="0.25">
      <c r="A319"/>
      <c r="B319"/>
      <c r="C319"/>
      <c r="D319"/>
      <c r="E319"/>
      <c r="F319"/>
      <c r="G319"/>
      <c r="H319"/>
      <c r="I319"/>
    </row>
    <row r="320" spans="1:9" ht="15.75" x14ac:dyDescent="0.25">
      <c r="A320"/>
      <c r="B320"/>
      <c r="C320"/>
      <c r="D320"/>
      <c r="E320"/>
      <c r="F320"/>
      <c r="G320"/>
      <c r="H320"/>
      <c r="I320"/>
    </row>
    <row r="321" spans="1:9" ht="15.75" x14ac:dyDescent="0.25">
      <c r="A321"/>
      <c r="B321"/>
      <c r="C321"/>
      <c r="D321"/>
      <c r="E321"/>
      <c r="F321"/>
      <c r="G321"/>
      <c r="H321"/>
      <c r="I321"/>
    </row>
    <row r="322" spans="1:9" ht="15.75" x14ac:dyDescent="0.25">
      <c r="A322"/>
      <c r="B322"/>
      <c r="C322"/>
      <c r="D322"/>
      <c r="E322"/>
      <c r="F322"/>
      <c r="G322"/>
      <c r="H322"/>
      <c r="I322"/>
    </row>
    <row r="323" spans="1:9" ht="15.75" x14ac:dyDescent="0.25">
      <c r="A323"/>
      <c r="B323"/>
      <c r="C323"/>
      <c r="D323"/>
      <c r="E323"/>
      <c r="F323"/>
      <c r="G323"/>
      <c r="H323"/>
      <c r="I323"/>
    </row>
    <row r="324" spans="1:9" ht="15.75" x14ac:dyDescent="0.25">
      <c r="A324"/>
      <c r="B324"/>
      <c r="C324"/>
      <c r="D324"/>
      <c r="E324"/>
      <c r="F324"/>
      <c r="G324"/>
      <c r="H324"/>
      <c r="I324"/>
    </row>
    <row r="325" spans="1:9" ht="15.75" x14ac:dyDescent="0.25">
      <c r="A325"/>
      <c r="B325"/>
      <c r="C325"/>
      <c r="D325"/>
      <c r="E325"/>
      <c r="F325"/>
      <c r="G325"/>
      <c r="H325"/>
      <c r="I325"/>
    </row>
    <row r="326" spans="1:9" ht="15.75" x14ac:dyDescent="0.25">
      <c r="A326"/>
      <c r="B326"/>
      <c r="C326"/>
      <c r="D326"/>
      <c r="E326"/>
      <c r="F326"/>
      <c r="G326"/>
      <c r="H326"/>
      <c r="I326"/>
    </row>
    <row r="327" spans="1:9" ht="15.75" x14ac:dyDescent="0.25">
      <c r="A327"/>
      <c r="B327"/>
      <c r="C327"/>
      <c r="D327"/>
      <c r="E327"/>
      <c r="F327"/>
      <c r="G327"/>
      <c r="H327"/>
      <c r="I327"/>
    </row>
    <row r="328" spans="1:9" ht="15.75" x14ac:dyDescent="0.25">
      <c r="A328"/>
      <c r="B328"/>
      <c r="C328"/>
      <c r="D328"/>
      <c r="E328"/>
      <c r="F328"/>
      <c r="G328"/>
      <c r="H328"/>
      <c r="I328"/>
    </row>
    <row r="329" spans="1:9" ht="15.75" x14ac:dyDescent="0.25">
      <c r="A329"/>
      <c r="B329"/>
      <c r="C329"/>
      <c r="D329"/>
      <c r="E329"/>
      <c r="F329"/>
      <c r="G329"/>
      <c r="H329"/>
      <c r="I329"/>
    </row>
    <row r="330" spans="1:9" ht="15.75" x14ac:dyDescent="0.25">
      <c r="A330"/>
      <c r="B330"/>
      <c r="C330"/>
      <c r="D330"/>
      <c r="E330"/>
      <c r="F330"/>
      <c r="G330"/>
      <c r="H330"/>
      <c r="I330"/>
    </row>
    <row r="331" spans="1:9" ht="15.75" x14ac:dyDescent="0.25">
      <c r="A331"/>
      <c r="B331"/>
      <c r="C331"/>
      <c r="D331"/>
      <c r="E331"/>
      <c r="F331"/>
      <c r="G331"/>
      <c r="H331"/>
      <c r="I331"/>
    </row>
    <row r="332" spans="1:9" ht="15.75" x14ac:dyDescent="0.25">
      <c r="A332"/>
      <c r="B332"/>
      <c r="C332"/>
      <c r="D332"/>
      <c r="E332"/>
      <c r="F332"/>
      <c r="G332"/>
      <c r="H332"/>
      <c r="I332"/>
    </row>
    <row r="333" spans="1:9" ht="15.75" x14ac:dyDescent="0.25">
      <c r="A333"/>
      <c r="B333"/>
      <c r="C333"/>
      <c r="D333"/>
      <c r="E333"/>
      <c r="F333"/>
      <c r="G333"/>
      <c r="H333"/>
      <c r="I333"/>
    </row>
    <row r="334" spans="1:9" ht="15.75" x14ac:dyDescent="0.25">
      <c r="A334"/>
      <c r="B334"/>
      <c r="C334"/>
      <c r="D334"/>
      <c r="E334"/>
      <c r="F334"/>
      <c r="G334"/>
      <c r="H334"/>
      <c r="I334"/>
    </row>
    <row r="335" spans="1:9" ht="15.75" x14ac:dyDescent="0.25">
      <c r="A335"/>
      <c r="B335"/>
      <c r="C335"/>
      <c r="D335"/>
      <c r="E335"/>
      <c r="F335"/>
      <c r="G335"/>
      <c r="H335"/>
      <c r="I335"/>
    </row>
    <row r="336" spans="1:9" ht="15.75" x14ac:dyDescent="0.25">
      <c r="A336"/>
      <c r="B336"/>
      <c r="C336"/>
      <c r="D336"/>
      <c r="E336"/>
      <c r="F336"/>
      <c r="G336"/>
      <c r="H336"/>
      <c r="I336"/>
    </row>
    <row r="337" spans="1:9" ht="15.75" x14ac:dyDescent="0.25">
      <c r="A337"/>
      <c r="B337"/>
      <c r="C337"/>
      <c r="D337"/>
      <c r="E337"/>
      <c r="F337"/>
      <c r="G337"/>
      <c r="H337"/>
      <c r="I337"/>
    </row>
    <row r="338" spans="1:9" ht="15.75" x14ac:dyDescent="0.25">
      <c r="A338"/>
      <c r="B338"/>
      <c r="C338"/>
      <c r="D338"/>
      <c r="E338"/>
      <c r="F338"/>
      <c r="G338"/>
      <c r="H338"/>
      <c r="I338"/>
    </row>
    <row r="339" spans="1:9" ht="15.75" x14ac:dyDescent="0.25">
      <c r="A339"/>
      <c r="B339"/>
      <c r="C339"/>
      <c r="D339"/>
      <c r="E339"/>
      <c r="F339"/>
      <c r="G339"/>
      <c r="H339"/>
      <c r="I339"/>
    </row>
    <row r="340" spans="1:9" ht="15.75" x14ac:dyDescent="0.25">
      <c r="A340"/>
      <c r="B340"/>
      <c r="C340"/>
      <c r="D340"/>
      <c r="E340"/>
      <c r="F340"/>
      <c r="G340"/>
      <c r="H340"/>
      <c r="I340"/>
    </row>
    <row r="341" spans="1:9" ht="15.75" x14ac:dyDescent="0.25">
      <c r="A341"/>
      <c r="B341"/>
      <c r="C341"/>
      <c r="D341"/>
      <c r="E341"/>
      <c r="F341"/>
      <c r="G341"/>
      <c r="H341"/>
      <c r="I341"/>
    </row>
    <row r="342" spans="1:9" ht="15.75" x14ac:dyDescent="0.25">
      <c r="A342"/>
      <c r="B342"/>
      <c r="C342"/>
      <c r="D342"/>
      <c r="E342"/>
      <c r="F342"/>
      <c r="G342"/>
      <c r="H342"/>
      <c r="I342"/>
    </row>
    <row r="343" spans="1:9" ht="15.75" x14ac:dyDescent="0.25">
      <c r="A343"/>
      <c r="B343"/>
      <c r="C343"/>
      <c r="D343"/>
      <c r="E343"/>
      <c r="F343"/>
      <c r="G343"/>
      <c r="H343"/>
      <c r="I343"/>
    </row>
    <row r="344" spans="1:9" ht="15.75" x14ac:dyDescent="0.25">
      <c r="A344"/>
      <c r="B344"/>
      <c r="C344"/>
      <c r="D344"/>
      <c r="E344"/>
      <c r="F344"/>
      <c r="G344"/>
      <c r="H344"/>
      <c r="I344"/>
    </row>
    <row r="345" spans="1:9" ht="15.75" x14ac:dyDescent="0.25">
      <c r="A345"/>
      <c r="B345"/>
      <c r="C345"/>
      <c r="D345"/>
      <c r="E345"/>
      <c r="F345"/>
      <c r="G345"/>
      <c r="H345"/>
      <c r="I345"/>
    </row>
    <row r="346" spans="1:9" ht="15.75" x14ac:dyDescent="0.25">
      <c r="A346"/>
      <c r="B346"/>
      <c r="C346"/>
      <c r="D346"/>
      <c r="E346"/>
      <c r="F346"/>
      <c r="G346"/>
      <c r="H346"/>
      <c r="I346"/>
    </row>
    <row r="347" spans="1:9" ht="15.75" x14ac:dyDescent="0.25">
      <c r="A347"/>
      <c r="B347"/>
      <c r="C347"/>
      <c r="D347"/>
      <c r="E347"/>
      <c r="F347"/>
      <c r="G347"/>
      <c r="H347"/>
      <c r="I347"/>
    </row>
    <row r="348" spans="1:9" ht="15.75" x14ac:dyDescent="0.25">
      <c r="A348"/>
      <c r="B348"/>
      <c r="C348"/>
      <c r="D348"/>
      <c r="E348"/>
      <c r="F348"/>
      <c r="G348"/>
      <c r="H348"/>
      <c r="I348"/>
    </row>
    <row r="349" spans="1:9" ht="15.75" x14ac:dyDescent="0.25">
      <c r="A349"/>
      <c r="B349"/>
      <c r="C349"/>
      <c r="D349"/>
      <c r="E349"/>
      <c r="F349"/>
      <c r="G349"/>
      <c r="H349"/>
      <c r="I349"/>
    </row>
    <row r="350" spans="1:9" ht="15.75" x14ac:dyDescent="0.25">
      <c r="A350"/>
      <c r="B350"/>
      <c r="C350"/>
      <c r="D350"/>
      <c r="E350"/>
      <c r="F350"/>
      <c r="G350"/>
      <c r="H350"/>
      <c r="I350"/>
    </row>
    <row r="351" spans="1:9" ht="15.75" x14ac:dyDescent="0.25">
      <c r="A351"/>
      <c r="B351"/>
      <c r="C351"/>
      <c r="D351"/>
      <c r="E351"/>
      <c r="F351"/>
      <c r="G351"/>
      <c r="H351"/>
      <c r="I351"/>
    </row>
    <row r="352" spans="1:9" ht="15.75" x14ac:dyDescent="0.25">
      <c r="A352"/>
      <c r="B352"/>
      <c r="C352"/>
      <c r="D352"/>
      <c r="E352"/>
      <c r="F352"/>
      <c r="G352"/>
      <c r="H352"/>
      <c r="I352"/>
    </row>
    <row r="353" spans="1:9" ht="15.75" x14ac:dyDescent="0.25">
      <c r="A353"/>
      <c r="B353"/>
      <c r="C353"/>
      <c r="D353"/>
      <c r="E353"/>
      <c r="F353"/>
      <c r="G353"/>
      <c r="H353"/>
      <c r="I353"/>
    </row>
    <row r="354" spans="1:9" ht="15.75" x14ac:dyDescent="0.25">
      <c r="A354"/>
      <c r="B354"/>
      <c r="C354"/>
      <c r="D354"/>
      <c r="E354"/>
      <c r="F354"/>
      <c r="G354"/>
      <c r="H354"/>
      <c r="I354"/>
    </row>
    <row r="355" spans="1:9" ht="15.75" x14ac:dyDescent="0.25">
      <c r="A355"/>
      <c r="B355"/>
      <c r="C355"/>
      <c r="D355"/>
      <c r="E355"/>
      <c r="F355"/>
      <c r="G355"/>
      <c r="H355"/>
      <c r="I355"/>
    </row>
    <row r="356" spans="1:9" ht="15.75" x14ac:dyDescent="0.25">
      <c r="A356"/>
      <c r="B356"/>
      <c r="C356"/>
      <c r="D356"/>
      <c r="E356"/>
      <c r="F356"/>
      <c r="G356"/>
      <c r="H356"/>
      <c r="I356"/>
    </row>
    <row r="357" spans="1:9" ht="15.75" x14ac:dyDescent="0.25">
      <c r="A357"/>
      <c r="B357"/>
      <c r="C357"/>
      <c r="D357"/>
      <c r="E357"/>
      <c r="F357"/>
      <c r="G357"/>
      <c r="H357"/>
      <c r="I357"/>
    </row>
    <row r="358" spans="1:9" ht="15.75" x14ac:dyDescent="0.25">
      <c r="A358"/>
      <c r="B358"/>
      <c r="C358"/>
      <c r="D358"/>
      <c r="E358"/>
      <c r="F358"/>
      <c r="G358"/>
      <c r="H358"/>
      <c r="I358"/>
    </row>
    <row r="359" spans="1:9" ht="15.75" x14ac:dyDescent="0.25">
      <c r="A359"/>
      <c r="B359"/>
      <c r="C359"/>
      <c r="D359"/>
      <c r="E359"/>
      <c r="F359"/>
      <c r="G359"/>
      <c r="H359"/>
      <c r="I359"/>
    </row>
    <row r="360" spans="1:9" ht="15.75" x14ac:dyDescent="0.25">
      <c r="A360"/>
      <c r="B360"/>
      <c r="C360"/>
      <c r="D360"/>
      <c r="E360"/>
      <c r="F360"/>
      <c r="G360"/>
      <c r="H360"/>
      <c r="I360"/>
    </row>
    <row r="361" spans="1:9" ht="15.75" x14ac:dyDescent="0.25">
      <c r="A361"/>
      <c r="B361"/>
      <c r="C361"/>
      <c r="D361"/>
      <c r="E361"/>
      <c r="F361"/>
      <c r="G361"/>
      <c r="H361"/>
      <c r="I361"/>
    </row>
    <row r="362" spans="1:9" ht="15.75" x14ac:dyDescent="0.25">
      <c r="A362"/>
      <c r="B362"/>
      <c r="C362"/>
      <c r="D362"/>
      <c r="E362"/>
      <c r="F362"/>
      <c r="G362"/>
      <c r="H362"/>
      <c r="I362"/>
    </row>
    <row r="363" spans="1:9" ht="15.75" x14ac:dyDescent="0.25">
      <c r="A363"/>
      <c r="B363"/>
      <c r="C363"/>
      <c r="D363"/>
      <c r="E363"/>
      <c r="F363"/>
      <c r="G363"/>
      <c r="H363"/>
      <c r="I363"/>
    </row>
    <row r="364" spans="1:9" ht="15.75" x14ac:dyDescent="0.25">
      <c r="A364"/>
      <c r="B364"/>
      <c r="C364"/>
      <c r="D364"/>
      <c r="E364"/>
      <c r="F364"/>
      <c r="G364"/>
      <c r="H364"/>
      <c r="I364"/>
    </row>
    <row r="365" spans="1:9" ht="15.75" x14ac:dyDescent="0.25">
      <c r="A365"/>
      <c r="B365"/>
      <c r="C365"/>
      <c r="D365"/>
      <c r="E365"/>
      <c r="F365"/>
      <c r="G365"/>
      <c r="H365"/>
      <c r="I365"/>
    </row>
    <row r="366" spans="1:9" ht="15.75" x14ac:dyDescent="0.25">
      <c r="A366"/>
      <c r="B366"/>
      <c r="C366"/>
      <c r="D366"/>
      <c r="E366"/>
      <c r="F366"/>
      <c r="G366"/>
      <c r="H366"/>
      <c r="I366"/>
    </row>
    <row r="367" spans="1:9" ht="15.75" x14ac:dyDescent="0.25">
      <c r="A367"/>
      <c r="B367"/>
      <c r="C367"/>
      <c r="D367"/>
      <c r="E367"/>
      <c r="F367"/>
      <c r="G367"/>
      <c r="H367"/>
      <c r="I367"/>
    </row>
    <row r="368" spans="1:9" ht="15.75" x14ac:dyDescent="0.25">
      <c r="A368"/>
      <c r="B368"/>
      <c r="C368"/>
      <c r="D368"/>
      <c r="E368"/>
      <c r="F368"/>
      <c r="G368"/>
      <c r="H368"/>
      <c r="I368"/>
    </row>
    <row r="369" spans="1:9" ht="15.75" x14ac:dyDescent="0.25">
      <c r="A369"/>
      <c r="B369"/>
      <c r="C369"/>
      <c r="D369"/>
      <c r="E369"/>
      <c r="F369"/>
      <c r="G369"/>
      <c r="H369"/>
      <c r="I369"/>
    </row>
    <row r="370" spans="1:9" ht="15.75" x14ac:dyDescent="0.25">
      <c r="A370"/>
      <c r="B370"/>
      <c r="C370"/>
      <c r="D370"/>
      <c r="E370"/>
      <c r="F370"/>
      <c r="G370"/>
      <c r="H370"/>
      <c r="I370"/>
    </row>
    <row r="371" spans="1:9" ht="15.75" x14ac:dyDescent="0.25">
      <c r="A371"/>
      <c r="B371"/>
      <c r="C371"/>
      <c r="D371"/>
      <c r="E371"/>
      <c r="F371"/>
      <c r="G371"/>
      <c r="H371"/>
      <c r="I371"/>
    </row>
    <row r="372" spans="1:9" ht="15.75" x14ac:dyDescent="0.25">
      <c r="A372"/>
      <c r="B372"/>
      <c r="C372"/>
      <c r="D372"/>
      <c r="E372"/>
      <c r="F372"/>
      <c r="G372"/>
      <c r="H372"/>
      <c r="I372"/>
    </row>
    <row r="373" spans="1:9" ht="15.75" x14ac:dyDescent="0.25">
      <c r="A373"/>
      <c r="B373"/>
      <c r="C373"/>
      <c r="D373"/>
      <c r="E373"/>
      <c r="F373"/>
      <c r="G373"/>
      <c r="H373"/>
      <c r="I373"/>
    </row>
    <row r="374" spans="1:9" ht="15.75" x14ac:dyDescent="0.25">
      <c r="A374"/>
      <c r="B374"/>
      <c r="C374"/>
      <c r="D374"/>
      <c r="E374"/>
      <c r="F374"/>
      <c r="G374"/>
      <c r="H374"/>
      <c r="I374"/>
    </row>
    <row r="375" spans="1:9" ht="15.75" x14ac:dyDescent="0.25">
      <c r="A375"/>
      <c r="B375"/>
      <c r="C375"/>
      <c r="D375"/>
      <c r="E375"/>
      <c r="F375"/>
      <c r="G375"/>
      <c r="H375"/>
      <c r="I375"/>
    </row>
    <row r="376" spans="1:9" ht="15.75" x14ac:dyDescent="0.25">
      <c r="A376"/>
      <c r="B376"/>
      <c r="C376"/>
      <c r="D376"/>
      <c r="E376"/>
      <c r="F376"/>
      <c r="G376"/>
      <c r="H376"/>
      <c r="I376"/>
    </row>
    <row r="377" spans="1:9" ht="15.75" x14ac:dyDescent="0.25">
      <c r="A377"/>
      <c r="B377"/>
      <c r="C377"/>
      <c r="D377"/>
      <c r="E377"/>
      <c r="F377"/>
      <c r="G377"/>
      <c r="H377"/>
      <c r="I377"/>
    </row>
    <row r="378" spans="1:9" ht="15.75" x14ac:dyDescent="0.25">
      <c r="A378"/>
      <c r="B378"/>
      <c r="C378"/>
      <c r="D378"/>
      <c r="E378"/>
      <c r="F378"/>
      <c r="G378"/>
      <c r="H378"/>
      <c r="I378"/>
    </row>
    <row r="379" spans="1:9" ht="15.75" x14ac:dyDescent="0.25">
      <c r="A379"/>
      <c r="B379"/>
      <c r="C379"/>
      <c r="D379"/>
      <c r="E379"/>
      <c r="F379"/>
      <c r="G379"/>
      <c r="H379"/>
      <c r="I379"/>
    </row>
    <row r="380" spans="1:9" ht="15.75" x14ac:dyDescent="0.25">
      <c r="A380"/>
      <c r="B380"/>
      <c r="C380"/>
      <c r="D380"/>
      <c r="E380"/>
      <c r="F380"/>
      <c r="G380"/>
      <c r="H380"/>
      <c r="I380"/>
    </row>
    <row r="381" spans="1:9" ht="15.75" x14ac:dyDescent="0.25">
      <c r="A381"/>
      <c r="B381"/>
      <c r="C381"/>
      <c r="D381"/>
      <c r="E381"/>
      <c r="F381"/>
      <c r="G381"/>
      <c r="H381"/>
      <c r="I381"/>
    </row>
    <row r="382" spans="1:9" ht="15.75" x14ac:dyDescent="0.25">
      <c r="A382"/>
      <c r="B382"/>
      <c r="C382"/>
      <c r="D382"/>
      <c r="E382"/>
      <c r="F382"/>
      <c r="G382"/>
      <c r="H382"/>
      <c r="I382"/>
    </row>
    <row r="383" spans="1:9" ht="15.75" x14ac:dyDescent="0.25">
      <c r="A383"/>
      <c r="B383"/>
      <c r="C383"/>
      <c r="D383"/>
      <c r="E383"/>
      <c r="F383"/>
      <c r="G383"/>
      <c r="H383"/>
      <c r="I383"/>
    </row>
    <row r="384" spans="1:9" ht="15.75" x14ac:dyDescent="0.25">
      <c r="A384"/>
      <c r="B384"/>
      <c r="C384"/>
      <c r="D384"/>
      <c r="E384"/>
      <c r="F384"/>
      <c r="G384"/>
      <c r="H384"/>
      <c r="I384"/>
    </row>
    <row r="385" spans="1:9" ht="15.75" x14ac:dyDescent="0.25">
      <c r="A385"/>
      <c r="B385"/>
      <c r="C385"/>
      <c r="D385"/>
      <c r="E385"/>
      <c r="F385"/>
      <c r="G385"/>
      <c r="H385"/>
      <c r="I385"/>
    </row>
    <row r="386" spans="1:9" ht="15.75" x14ac:dyDescent="0.25">
      <c r="A386"/>
      <c r="B386"/>
      <c r="C386"/>
      <c r="D386"/>
      <c r="E386"/>
      <c r="F386"/>
      <c r="G386"/>
      <c r="H386"/>
      <c r="I386"/>
    </row>
    <row r="387" spans="1:9" ht="15.75" x14ac:dyDescent="0.25">
      <c r="A387"/>
      <c r="B387"/>
      <c r="C387"/>
      <c r="D387"/>
      <c r="E387"/>
      <c r="F387"/>
      <c r="G387"/>
      <c r="H387"/>
      <c r="I387"/>
    </row>
    <row r="388" spans="1:9" ht="15.75" x14ac:dyDescent="0.25">
      <c r="A388"/>
      <c r="B388"/>
      <c r="C388"/>
      <c r="D388"/>
      <c r="E388"/>
      <c r="F388"/>
      <c r="G388"/>
      <c r="H388"/>
      <c r="I388"/>
    </row>
    <row r="389" spans="1:9" ht="15.75" x14ac:dyDescent="0.25">
      <c r="A389"/>
      <c r="B389"/>
      <c r="C389"/>
      <c r="D389"/>
      <c r="E389"/>
      <c r="F389"/>
      <c r="G389"/>
      <c r="H389"/>
      <c r="I389"/>
    </row>
    <row r="390" spans="1:9" ht="15.75" x14ac:dyDescent="0.25">
      <c r="A390"/>
      <c r="B390"/>
      <c r="C390"/>
      <c r="D390"/>
      <c r="E390"/>
      <c r="F390"/>
      <c r="G390"/>
      <c r="H390"/>
      <c r="I390"/>
    </row>
    <row r="391" spans="1:9" ht="15.75" x14ac:dyDescent="0.25">
      <c r="A391"/>
      <c r="B391"/>
      <c r="C391"/>
      <c r="D391"/>
      <c r="E391"/>
      <c r="F391"/>
      <c r="G391"/>
      <c r="H391"/>
      <c r="I391"/>
    </row>
    <row r="392" spans="1:9" ht="15.75" x14ac:dyDescent="0.25">
      <c r="A392"/>
      <c r="B392"/>
      <c r="C392"/>
      <c r="D392"/>
      <c r="E392"/>
      <c r="F392"/>
      <c r="G392"/>
      <c r="H392"/>
      <c r="I392"/>
    </row>
    <row r="393" spans="1:9" ht="15.75" x14ac:dyDescent="0.25">
      <c r="A393"/>
      <c r="B393"/>
      <c r="C393"/>
      <c r="D393"/>
      <c r="E393"/>
      <c r="F393"/>
      <c r="G393"/>
      <c r="H393"/>
      <c r="I393"/>
    </row>
    <row r="394" spans="1:9" ht="15.75" x14ac:dyDescent="0.25">
      <c r="A394"/>
      <c r="B394"/>
      <c r="C394"/>
      <c r="D394"/>
      <c r="E394"/>
      <c r="F394"/>
      <c r="G394"/>
      <c r="H394"/>
      <c r="I394"/>
    </row>
    <row r="395" spans="1:9" ht="15.75" x14ac:dyDescent="0.25">
      <c r="A395"/>
      <c r="B395"/>
      <c r="C395"/>
      <c r="D395"/>
      <c r="E395"/>
      <c r="F395"/>
      <c r="G395"/>
      <c r="H395"/>
      <c r="I395"/>
    </row>
    <row r="396" spans="1:9" ht="15.75" x14ac:dyDescent="0.25">
      <c r="A396"/>
      <c r="B396"/>
      <c r="C396"/>
      <c r="D396"/>
      <c r="E396"/>
      <c r="F396"/>
      <c r="G396"/>
      <c r="H396"/>
      <c r="I396"/>
    </row>
    <row r="397" spans="1:9" ht="15.75" x14ac:dyDescent="0.25">
      <c r="A397"/>
      <c r="B397"/>
      <c r="C397"/>
      <c r="D397"/>
      <c r="E397"/>
      <c r="F397"/>
      <c r="G397"/>
      <c r="H397"/>
      <c r="I397"/>
    </row>
    <row r="398" spans="1:9" ht="15.75" x14ac:dyDescent="0.25">
      <c r="A398"/>
      <c r="B398"/>
      <c r="C398"/>
      <c r="D398"/>
      <c r="E398"/>
      <c r="F398"/>
      <c r="G398"/>
      <c r="H398"/>
      <c r="I398"/>
    </row>
    <row r="399" spans="1:9" ht="15.75" x14ac:dyDescent="0.25">
      <c r="A399"/>
      <c r="B399"/>
      <c r="C399"/>
      <c r="D399"/>
      <c r="E399"/>
      <c r="F399"/>
      <c r="G399"/>
      <c r="H399"/>
      <c r="I399"/>
    </row>
    <row r="400" spans="1:9" ht="15.75" x14ac:dyDescent="0.25">
      <c r="A400"/>
      <c r="B400"/>
      <c r="C400"/>
      <c r="D400"/>
      <c r="E400"/>
      <c r="F400"/>
      <c r="G400"/>
      <c r="H400"/>
      <c r="I400"/>
    </row>
    <row r="401" spans="1:9" ht="15.75" x14ac:dyDescent="0.25">
      <c r="A401"/>
      <c r="B401"/>
      <c r="C401"/>
      <c r="D401"/>
      <c r="E401"/>
      <c r="F401"/>
      <c r="G401"/>
      <c r="H401"/>
      <c r="I401"/>
    </row>
    <row r="402" spans="1:9" ht="15.75" x14ac:dyDescent="0.25">
      <c r="A402"/>
      <c r="B402"/>
      <c r="C402"/>
      <c r="D402"/>
      <c r="E402"/>
      <c r="F402"/>
      <c r="G402"/>
      <c r="H402"/>
      <c r="I402"/>
    </row>
    <row r="403" spans="1:9" ht="15.75" x14ac:dyDescent="0.25">
      <c r="A403"/>
      <c r="B403"/>
      <c r="C403"/>
      <c r="D403"/>
      <c r="E403"/>
      <c r="F403"/>
      <c r="G403"/>
      <c r="H403"/>
      <c r="I403"/>
    </row>
    <row r="404" spans="1:9" ht="15.75" x14ac:dyDescent="0.25">
      <c r="A404"/>
      <c r="B404"/>
      <c r="C404"/>
      <c r="D404"/>
      <c r="E404"/>
      <c r="F404"/>
      <c r="G404"/>
      <c r="H404"/>
      <c r="I404"/>
    </row>
    <row r="405" spans="1:9" ht="15.75" x14ac:dyDescent="0.25">
      <c r="A405"/>
      <c r="B405"/>
      <c r="C405"/>
      <c r="D405"/>
      <c r="E405"/>
      <c r="F405"/>
      <c r="G405"/>
      <c r="H405"/>
      <c r="I405"/>
    </row>
    <row r="406" spans="1:9" ht="15.75" x14ac:dyDescent="0.25">
      <c r="A406"/>
      <c r="B406"/>
      <c r="C406"/>
      <c r="D406"/>
      <c r="E406"/>
      <c r="F406"/>
      <c r="G406"/>
      <c r="H406"/>
      <c r="I406"/>
    </row>
    <row r="407" spans="1:9" ht="15.75" x14ac:dyDescent="0.25">
      <c r="A407"/>
      <c r="B407"/>
      <c r="C407"/>
      <c r="D407"/>
      <c r="E407"/>
      <c r="F407"/>
      <c r="G407"/>
      <c r="H407"/>
      <c r="I407"/>
    </row>
    <row r="408" spans="1:9" ht="15.75" x14ac:dyDescent="0.25">
      <c r="A408"/>
      <c r="B408"/>
      <c r="C408"/>
      <c r="D408"/>
      <c r="E408"/>
      <c r="F408"/>
      <c r="G408"/>
      <c r="H408"/>
      <c r="I408"/>
    </row>
    <row r="409" spans="1:9" ht="15.75" x14ac:dyDescent="0.25">
      <c r="A409"/>
      <c r="B409"/>
      <c r="C409"/>
      <c r="D409"/>
      <c r="E409"/>
      <c r="F409"/>
      <c r="G409"/>
      <c r="H409"/>
      <c r="I409"/>
    </row>
    <row r="410" spans="1:9" ht="15.75" x14ac:dyDescent="0.25">
      <c r="A410"/>
      <c r="B410"/>
      <c r="C410"/>
      <c r="D410"/>
      <c r="E410"/>
      <c r="F410"/>
      <c r="G410"/>
      <c r="H410"/>
      <c r="I410"/>
    </row>
    <row r="411" spans="1:9" ht="15.75" x14ac:dyDescent="0.25">
      <c r="A411"/>
      <c r="B411"/>
      <c r="C411"/>
      <c r="D411"/>
      <c r="E411"/>
      <c r="F411"/>
      <c r="G411"/>
      <c r="H411"/>
      <c r="I411"/>
    </row>
    <row r="412" spans="1:9" ht="15.75" x14ac:dyDescent="0.25">
      <c r="A412"/>
      <c r="B412"/>
      <c r="C412"/>
      <c r="D412"/>
      <c r="E412"/>
      <c r="F412"/>
      <c r="G412"/>
      <c r="H412"/>
      <c r="I412"/>
    </row>
    <row r="413" spans="1:9" ht="15.75" x14ac:dyDescent="0.25">
      <c r="A413"/>
      <c r="B413"/>
      <c r="C413"/>
      <c r="D413"/>
      <c r="E413"/>
      <c r="F413"/>
      <c r="G413"/>
      <c r="H413"/>
      <c r="I413"/>
    </row>
    <row r="414" spans="1:9" ht="15.75" x14ac:dyDescent="0.25">
      <c r="A414"/>
      <c r="B414"/>
      <c r="C414"/>
      <c r="D414"/>
      <c r="E414"/>
      <c r="F414"/>
      <c r="G414"/>
      <c r="H414"/>
      <c r="I414"/>
    </row>
    <row r="415" spans="1:9" ht="15.75" x14ac:dyDescent="0.25">
      <c r="A415"/>
      <c r="B415"/>
      <c r="C415"/>
      <c r="D415"/>
      <c r="E415"/>
      <c r="F415"/>
      <c r="G415"/>
      <c r="H415"/>
      <c r="I415"/>
    </row>
    <row r="416" spans="1:9" ht="15.75" x14ac:dyDescent="0.25">
      <c r="A416"/>
      <c r="B416"/>
      <c r="C416"/>
      <c r="D416"/>
      <c r="E416"/>
      <c r="F416"/>
      <c r="G416"/>
      <c r="H416"/>
      <c r="I416"/>
    </row>
    <row r="417" spans="1:9" ht="15.75" x14ac:dyDescent="0.25">
      <c r="A417"/>
      <c r="B417"/>
      <c r="C417"/>
      <c r="D417"/>
      <c r="E417"/>
      <c r="F417"/>
      <c r="G417"/>
      <c r="H417"/>
      <c r="I417"/>
    </row>
    <row r="418" spans="1:9" ht="15.75" x14ac:dyDescent="0.25">
      <c r="A418"/>
      <c r="B418"/>
      <c r="C418"/>
      <c r="D418"/>
      <c r="E418"/>
      <c r="F418"/>
      <c r="G418"/>
      <c r="H418"/>
      <c r="I418"/>
    </row>
    <row r="419" spans="1:9" ht="15.75" x14ac:dyDescent="0.25">
      <c r="A419"/>
      <c r="B419"/>
      <c r="C419"/>
      <c r="D419"/>
      <c r="E419"/>
      <c r="F419"/>
      <c r="G419"/>
      <c r="H419"/>
      <c r="I419"/>
    </row>
    <row r="420" spans="1:9" ht="15.75" x14ac:dyDescent="0.25">
      <c r="A420"/>
      <c r="B420"/>
      <c r="C420"/>
      <c r="D420"/>
      <c r="E420"/>
      <c r="F420"/>
      <c r="G420"/>
      <c r="H420"/>
      <c r="I420"/>
    </row>
    <row r="421" spans="1:9" ht="15.75" x14ac:dyDescent="0.25">
      <c r="A421"/>
      <c r="B421"/>
      <c r="C421"/>
      <c r="D421"/>
      <c r="E421"/>
      <c r="F421"/>
      <c r="G421"/>
      <c r="H421"/>
      <c r="I421"/>
    </row>
    <row r="422" spans="1:9" ht="15.75" x14ac:dyDescent="0.25">
      <c r="A422"/>
      <c r="B422"/>
      <c r="C422"/>
      <c r="D422"/>
      <c r="E422"/>
      <c r="F422"/>
      <c r="G422"/>
      <c r="H422"/>
      <c r="I422"/>
    </row>
    <row r="423" spans="1:9" ht="15.75" x14ac:dyDescent="0.25">
      <c r="A423"/>
      <c r="B423"/>
      <c r="C423"/>
      <c r="D423"/>
      <c r="E423"/>
      <c r="F423"/>
      <c r="G423"/>
      <c r="H423"/>
      <c r="I423"/>
    </row>
    <row r="424" spans="1:9" ht="15.75" x14ac:dyDescent="0.25">
      <c r="A424"/>
      <c r="B424"/>
      <c r="C424"/>
      <c r="D424"/>
      <c r="E424"/>
      <c r="F424"/>
      <c r="G424"/>
      <c r="H424"/>
      <c r="I424"/>
    </row>
    <row r="425" spans="1:9" ht="15.75" x14ac:dyDescent="0.25">
      <c r="A425"/>
      <c r="B425"/>
      <c r="C425"/>
      <c r="D425"/>
      <c r="E425"/>
      <c r="F425"/>
      <c r="G425"/>
      <c r="H425"/>
      <c r="I425"/>
    </row>
    <row r="426" spans="1:9" ht="15.75" x14ac:dyDescent="0.25">
      <c r="A426"/>
      <c r="B426"/>
      <c r="C426"/>
      <c r="D426"/>
      <c r="E426"/>
      <c r="F426"/>
      <c r="G426"/>
      <c r="H426"/>
      <c r="I426"/>
    </row>
    <row r="427" spans="1:9" ht="15.75" x14ac:dyDescent="0.25">
      <c r="A427"/>
      <c r="B427"/>
      <c r="C427"/>
      <c r="D427"/>
      <c r="E427"/>
      <c r="F427"/>
      <c r="G427"/>
      <c r="H427"/>
      <c r="I427"/>
    </row>
    <row r="428" spans="1:9" ht="15.75" x14ac:dyDescent="0.25">
      <c r="A428"/>
      <c r="B428"/>
      <c r="C428"/>
      <c r="D428"/>
      <c r="E428"/>
      <c r="F428"/>
      <c r="G428"/>
      <c r="H428"/>
      <c r="I428"/>
    </row>
    <row r="429" spans="1:9" ht="15.75" x14ac:dyDescent="0.25">
      <c r="A429"/>
      <c r="B429"/>
      <c r="C429"/>
      <c r="D429"/>
      <c r="E429"/>
      <c r="F429"/>
      <c r="G429"/>
      <c r="H429"/>
      <c r="I429"/>
    </row>
    <row r="430" spans="1:9" ht="15.75" x14ac:dyDescent="0.25">
      <c r="A430"/>
      <c r="B430"/>
      <c r="C430"/>
      <c r="D430"/>
      <c r="E430"/>
      <c r="F430"/>
      <c r="G430"/>
      <c r="H430"/>
      <c r="I430"/>
    </row>
    <row r="431" spans="1:9" ht="15.75" x14ac:dyDescent="0.25">
      <c r="A431"/>
      <c r="B431"/>
      <c r="C431"/>
      <c r="D431"/>
      <c r="E431"/>
      <c r="F431"/>
      <c r="G431"/>
      <c r="H431"/>
      <c r="I431"/>
    </row>
    <row r="432" spans="1:9" ht="15.75" x14ac:dyDescent="0.25">
      <c r="A432"/>
      <c r="B432"/>
      <c r="C432"/>
      <c r="D432"/>
      <c r="E432"/>
      <c r="F432"/>
      <c r="G432"/>
      <c r="H432"/>
      <c r="I432"/>
    </row>
    <row r="433" spans="1:9" ht="15.75" x14ac:dyDescent="0.25">
      <c r="A433"/>
      <c r="B433"/>
      <c r="C433"/>
      <c r="D433"/>
      <c r="E433"/>
      <c r="F433"/>
      <c r="G433"/>
      <c r="H433"/>
      <c r="I433"/>
    </row>
    <row r="434" spans="1:9" ht="15.75" x14ac:dyDescent="0.25">
      <c r="A434"/>
      <c r="B434"/>
      <c r="C434"/>
      <c r="D434"/>
      <c r="E434"/>
      <c r="F434"/>
      <c r="G434"/>
      <c r="H434"/>
      <c r="I434"/>
    </row>
    <row r="435" spans="1:9" ht="15.75" x14ac:dyDescent="0.25">
      <c r="A435"/>
      <c r="B435"/>
      <c r="C435"/>
      <c r="D435"/>
      <c r="E435"/>
      <c r="F435"/>
      <c r="G435"/>
      <c r="H435"/>
      <c r="I435"/>
    </row>
    <row r="436" spans="1:9" ht="15.75" x14ac:dyDescent="0.25">
      <c r="A436"/>
      <c r="B436"/>
      <c r="C436"/>
      <c r="D436"/>
      <c r="E436"/>
      <c r="F436"/>
      <c r="G436"/>
      <c r="H436"/>
      <c r="I436"/>
    </row>
    <row r="437" spans="1:9" ht="15.75" x14ac:dyDescent="0.25">
      <c r="A437"/>
      <c r="B437"/>
      <c r="C437"/>
      <c r="D437"/>
      <c r="E437"/>
      <c r="F437"/>
      <c r="G437"/>
      <c r="H437"/>
      <c r="I437"/>
    </row>
    <row r="438" spans="1:9" ht="15.75" x14ac:dyDescent="0.25">
      <c r="A438"/>
      <c r="B438"/>
      <c r="C438"/>
      <c r="D438"/>
      <c r="E438"/>
      <c r="F438"/>
      <c r="G438"/>
      <c r="H438"/>
      <c r="I438"/>
    </row>
    <row r="439" spans="1:9" ht="15.75" x14ac:dyDescent="0.25">
      <c r="A439"/>
      <c r="B439"/>
      <c r="C439"/>
      <c r="D439"/>
      <c r="E439"/>
      <c r="F439"/>
      <c r="G439"/>
      <c r="H439"/>
      <c r="I439"/>
    </row>
    <row r="440" spans="1:9" ht="15.75" x14ac:dyDescent="0.25">
      <c r="A440"/>
      <c r="B440"/>
      <c r="C440"/>
      <c r="D440"/>
      <c r="E440"/>
      <c r="F440"/>
      <c r="G440"/>
      <c r="H440"/>
      <c r="I440"/>
    </row>
    <row r="441" spans="1:9" ht="15.75" x14ac:dyDescent="0.25">
      <c r="A441"/>
      <c r="B441"/>
      <c r="C441"/>
      <c r="D441"/>
      <c r="E441"/>
      <c r="F441"/>
      <c r="G441"/>
      <c r="H441"/>
      <c r="I441"/>
    </row>
    <row r="442" spans="1:9" ht="15.75" x14ac:dyDescent="0.25">
      <c r="A442"/>
      <c r="B442"/>
      <c r="C442"/>
      <c r="D442"/>
      <c r="E442"/>
      <c r="F442"/>
      <c r="G442"/>
      <c r="H442"/>
      <c r="I442"/>
    </row>
    <row r="443" spans="1:9" ht="15.75" x14ac:dyDescent="0.25">
      <c r="A443"/>
      <c r="B443"/>
      <c r="C443"/>
      <c r="D443"/>
      <c r="E443"/>
      <c r="F443"/>
      <c r="G443"/>
      <c r="H443"/>
      <c r="I443"/>
    </row>
    <row r="444" spans="1:9" ht="15.75" x14ac:dyDescent="0.25">
      <c r="A444"/>
      <c r="B444"/>
      <c r="C444"/>
      <c r="D444"/>
      <c r="E444"/>
      <c r="F444"/>
      <c r="G444"/>
      <c r="H444"/>
      <c r="I444"/>
    </row>
    <row r="445" spans="1:9" ht="15.75" x14ac:dyDescent="0.25">
      <c r="A445"/>
      <c r="B445"/>
      <c r="C445"/>
      <c r="D445"/>
      <c r="E445"/>
      <c r="F445"/>
      <c r="G445"/>
      <c r="H445"/>
      <c r="I445"/>
    </row>
    <row r="446" spans="1:9" ht="15.75" x14ac:dyDescent="0.25">
      <c r="A446"/>
      <c r="B446"/>
      <c r="C446"/>
      <c r="D446"/>
      <c r="E446"/>
      <c r="F446"/>
      <c r="G446"/>
      <c r="H446"/>
      <c r="I446"/>
    </row>
    <row r="447" spans="1:9" ht="15.75" x14ac:dyDescent="0.25">
      <c r="A447"/>
      <c r="B447"/>
      <c r="C447"/>
      <c r="D447"/>
      <c r="E447"/>
      <c r="F447"/>
      <c r="G447"/>
      <c r="H447"/>
      <c r="I447"/>
    </row>
    <row r="448" spans="1:9" ht="15.75" x14ac:dyDescent="0.25">
      <c r="A448"/>
      <c r="B448"/>
      <c r="C448"/>
      <c r="D448"/>
      <c r="E448"/>
      <c r="F448"/>
      <c r="G448"/>
      <c r="H448"/>
      <c r="I448"/>
    </row>
    <row r="449" spans="1:9" ht="15.75" x14ac:dyDescent="0.25">
      <c r="A449"/>
      <c r="B449"/>
      <c r="C449"/>
      <c r="D449"/>
      <c r="E449"/>
      <c r="F449"/>
      <c r="G449"/>
      <c r="H449"/>
      <c r="I449"/>
    </row>
    <row r="450" spans="1:9" ht="15.75" x14ac:dyDescent="0.25">
      <c r="A450"/>
      <c r="B450"/>
      <c r="C450"/>
      <c r="D450"/>
      <c r="E450"/>
      <c r="F450"/>
      <c r="G450"/>
      <c r="H450"/>
      <c r="I450"/>
    </row>
    <row r="451" spans="1:9" ht="15.75" x14ac:dyDescent="0.25">
      <c r="A451"/>
      <c r="B451"/>
      <c r="C451"/>
      <c r="D451"/>
      <c r="E451"/>
      <c r="F451"/>
      <c r="G451"/>
      <c r="H451"/>
      <c r="I451"/>
    </row>
    <row r="452" spans="1:9" ht="15.75" x14ac:dyDescent="0.25">
      <c r="A452"/>
      <c r="B452"/>
      <c r="C452"/>
      <c r="D452"/>
      <c r="E452"/>
      <c r="F452"/>
      <c r="G452"/>
      <c r="H452"/>
      <c r="I452"/>
    </row>
    <row r="453" spans="1:9" ht="15.75" x14ac:dyDescent="0.25">
      <c r="A453"/>
      <c r="B453"/>
      <c r="C453"/>
      <c r="D453"/>
      <c r="E453"/>
      <c r="F453"/>
      <c r="G453"/>
      <c r="H453"/>
      <c r="I453"/>
    </row>
    <row r="454" spans="1:9" ht="15.75" x14ac:dyDescent="0.25">
      <c r="A454"/>
      <c r="B454"/>
      <c r="C454"/>
      <c r="D454"/>
      <c r="E454"/>
      <c r="F454"/>
      <c r="G454"/>
      <c r="H454"/>
      <c r="I454"/>
    </row>
    <row r="455" spans="1:9" ht="15.75" x14ac:dyDescent="0.25">
      <c r="A455"/>
      <c r="B455"/>
      <c r="C455"/>
      <c r="D455"/>
      <c r="E455"/>
      <c r="F455"/>
      <c r="G455"/>
      <c r="H455"/>
      <c r="I455"/>
    </row>
    <row r="456" spans="1:9" ht="15.75" x14ac:dyDescent="0.25">
      <c r="A456"/>
      <c r="B456"/>
      <c r="C456"/>
      <c r="D456"/>
      <c r="E456"/>
      <c r="F456"/>
      <c r="G456"/>
      <c r="H456"/>
      <c r="I456"/>
    </row>
    <row r="457" spans="1:9" ht="15.75" x14ac:dyDescent="0.25">
      <c r="A457"/>
      <c r="B457"/>
      <c r="C457"/>
      <c r="D457"/>
      <c r="E457"/>
      <c r="F457"/>
      <c r="G457"/>
      <c r="H457"/>
      <c r="I457"/>
    </row>
    <row r="458" spans="1:9" ht="15.75" x14ac:dyDescent="0.25">
      <c r="A458"/>
      <c r="B458"/>
      <c r="C458"/>
      <c r="D458"/>
      <c r="E458"/>
      <c r="F458"/>
      <c r="G458"/>
      <c r="H458"/>
      <c r="I458"/>
    </row>
    <row r="459" spans="1:9" ht="15.75" x14ac:dyDescent="0.25">
      <c r="A459"/>
      <c r="B459"/>
      <c r="C459"/>
      <c r="D459"/>
      <c r="E459"/>
      <c r="F459"/>
      <c r="G459"/>
      <c r="H459"/>
      <c r="I459"/>
    </row>
    <row r="460" spans="1:9" ht="15.75" x14ac:dyDescent="0.25">
      <c r="A460"/>
      <c r="B460"/>
      <c r="C460"/>
      <c r="D460"/>
      <c r="E460"/>
      <c r="F460"/>
      <c r="G460"/>
      <c r="H460"/>
      <c r="I460"/>
    </row>
    <row r="461" spans="1:9" ht="15.75" x14ac:dyDescent="0.25">
      <c r="A461"/>
      <c r="B461"/>
      <c r="C461"/>
      <c r="D461"/>
      <c r="E461"/>
      <c r="F461"/>
      <c r="G461"/>
      <c r="H461"/>
      <c r="I461"/>
    </row>
    <row r="462" spans="1:9" ht="15.75" x14ac:dyDescent="0.25">
      <c r="A462"/>
      <c r="B462"/>
      <c r="C462"/>
      <c r="D462"/>
      <c r="E462"/>
      <c r="F462"/>
      <c r="G462"/>
      <c r="H462"/>
      <c r="I462"/>
    </row>
    <row r="463" spans="1:9" ht="15.75" x14ac:dyDescent="0.25">
      <c r="A463"/>
      <c r="B463"/>
      <c r="C463"/>
      <c r="D463"/>
      <c r="E463"/>
      <c r="F463"/>
      <c r="G463"/>
      <c r="H463"/>
      <c r="I463"/>
    </row>
    <row r="464" spans="1:9" ht="15.75" x14ac:dyDescent="0.25">
      <c r="A464"/>
      <c r="B464"/>
      <c r="C464"/>
      <c r="D464"/>
      <c r="E464"/>
      <c r="F464"/>
      <c r="G464"/>
      <c r="H464"/>
      <c r="I464"/>
    </row>
    <row r="465" spans="1:9" ht="15.75" x14ac:dyDescent="0.25">
      <c r="A465"/>
      <c r="B465"/>
      <c r="C465"/>
      <c r="D465"/>
      <c r="E465"/>
      <c r="F465"/>
      <c r="G465"/>
      <c r="H465"/>
      <c r="I465"/>
    </row>
    <row r="466" spans="1:9" ht="15.75" x14ac:dyDescent="0.25">
      <c r="A466"/>
      <c r="B466"/>
      <c r="C466"/>
      <c r="D466"/>
      <c r="E466"/>
      <c r="F466"/>
      <c r="G466"/>
      <c r="H466"/>
      <c r="I466"/>
    </row>
    <row r="467" spans="1:9" ht="15.75" x14ac:dyDescent="0.25">
      <c r="A467"/>
      <c r="B467"/>
      <c r="C467"/>
      <c r="D467"/>
      <c r="E467"/>
      <c r="F467"/>
      <c r="G467"/>
      <c r="H467"/>
      <c r="I467"/>
    </row>
    <row r="468" spans="1:9" ht="15.75" x14ac:dyDescent="0.25">
      <c r="A468"/>
      <c r="B468"/>
      <c r="C468"/>
      <c r="D468"/>
      <c r="E468"/>
      <c r="F468"/>
      <c r="G468"/>
      <c r="H468"/>
      <c r="I468"/>
    </row>
    <row r="469" spans="1:9" ht="15.75" x14ac:dyDescent="0.25">
      <c r="A469"/>
      <c r="B469"/>
      <c r="C469"/>
      <c r="D469"/>
      <c r="E469"/>
      <c r="F469"/>
      <c r="G469"/>
      <c r="H469"/>
      <c r="I469"/>
    </row>
    <row r="470" spans="1:9" ht="15.75" x14ac:dyDescent="0.25">
      <c r="A470"/>
      <c r="B470"/>
      <c r="C470"/>
      <c r="D470"/>
      <c r="E470"/>
      <c r="F470"/>
      <c r="G470"/>
      <c r="H470"/>
      <c r="I470"/>
    </row>
    <row r="471" spans="1:9" ht="15.75" x14ac:dyDescent="0.25">
      <c r="A471"/>
      <c r="B471"/>
      <c r="C471"/>
      <c r="D471"/>
      <c r="E471"/>
      <c r="F471"/>
      <c r="G471"/>
      <c r="H471"/>
      <c r="I471"/>
    </row>
    <row r="472" spans="1:9" ht="15.75" x14ac:dyDescent="0.25">
      <c r="A472"/>
      <c r="B472"/>
      <c r="C472"/>
      <c r="D472"/>
      <c r="E472"/>
      <c r="F472"/>
      <c r="G472"/>
      <c r="H472"/>
      <c r="I472"/>
    </row>
    <row r="473" spans="1:9" ht="15.75" x14ac:dyDescent="0.25">
      <c r="A473"/>
      <c r="B473"/>
      <c r="C473"/>
      <c r="D473"/>
      <c r="E473"/>
      <c r="F473"/>
      <c r="G473"/>
      <c r="H473"/>
      <c r="I473"/>
    </row>
    <row r="474" spans="1:9" ht="15.75" x14ac:dyDescent="0.25">
      <c r="A474"/>
      <c r="B474"/>
      <c r="C474"/>
      <c r="D474"/>
      <c r="E474"/>
      <c r="F474"/>
      <c r="G474"/>
      <c r="H474"/>
      <c r="I474"/>
    </row>
    <row r="475" spans="1:9" ht="15.75" x14ac:dyDescent="0.25">
      <c r="A475"/>
      <c r="B475"/>
      <c r="C475"/>
      <c r="D475"/>
      <c r="E475"/>
      <c r="F475"/>
      <c r="G475"/>
      <c r="H475"/>
      <c r="I475"/>
    </row>
    <row r="476" spans="1:9" ht="15.75" x14ac:dyDescent="0.25">
      <c r="A476"/>
      <c r="B476"/>
      <c r="C476"/>
      <c r="D476"/>
      <c r="E476"/>
      <c r="F476"/>
      <c r="G476"/>
      <c r="H476"/>
      <c r="I476"/>
    </row>
    <row r="477" spans="1:9" ht="15.75" x14ac:dyDescent="0.25">
      <c r="A477"/>
      <c r="B477"/>
      <c r="C477"/>
      <c r="D477"/>
      <c r="E477"/>
      <c r="F477"/>
      <c r="G477"/>
      <c r="H477"/>
      <c r="I477"/>
    </row>
    <row r="478" spans="1:9" ht="15.75" x14ac:dyDescent="0.25">
      <c r="A478"/>
      <c r="B478"/>
      <c r="C478"/>
      <c r="D478"/>
      <c r="E478"/>
      <c r="F478"/>
      <c r="G478"/>
      <c r="H478"/>
      <c r="I478"/>
    </row>
    <row r="479" spans="1:9" ht="15.75" x14ac:dyDescent="0.25">
      <c r="A479"/>
      <c r="B479"/>
      <c r="C479"/>
      <c r="D479"/>
      <c r="E479"/>
      <c r="F479"/>
      <c r="G479"/>
      <c r="H479"/>
      <c r="I479"/>
    </row>
    <row r="480" spans="1:9" ht="15.75" x14ac:dyDescent="0.25">
      <c r="A480"/>
      <c r="B480"/>
      <c r="C480"/>
      <c r="D480"/>
      <c r="E480"/>
      <c r="F480"/>
      <c r="G480"/>
      <c r="H480"/>
      <c r="I480"/>
    </row>
    <row r="481" spans="1:9" ht="15.75" x14ac:dyDescent="0.25">
      <c r="A481"/>
      <c r="B481"/>
      <c r="C481"/>
      <c r="D481"/>
      <c r="E481"/>
      <c r="F481"/>
      <c r="G481"/>
      <c r="H481"/>
      <c r="I481"/>
    </row>
    <row r="482" spans="1:9" ht="15.75" x14ac:dyDescent="0.25">
      <c r="A482"/>
      <c r="B482"/>
      <c r="C482"/>
      <c r="D482"/>
      <c r="E482"/>
      <c r="F482"/>
      <c r="G482"/>
      <c r="H482"/>
      <c r="I482"/>
    </row>
    <row r="483" spans="1:9" ht="15.75" x14ac:dyDescent="0.25">
      <c r="A483"/>
      <c r="B483"/>
      <c r="C483"/>
      <c r="D483"/>
      <c r="E483"/>
      <c r="F483"/>
      <c r="G483"/>
      <c r="H483"/>
      <c r="I483"/>
    </row>
    <row r="484" spans="1:9" ht="15.75" x14ac:dyDescent="0.25">
      <c r="A484"/>
      <c r="B484"/>
      <c r="C484"/>
      <c r="D484"/>
      <c r="E484"/>
      <c r="F484"/>
      <c r="G484"/>
      <c r="H484"/>
      <c r="I484"/>
    </row>
    <row r="485" spans="1:9" ht="15.75" x14ac:dyDescent="0.25">
      <c r="A485"/>
      <c r="B485"/>
      <c r="C485"/>
      <c r="D485"/>
      <c r="E485"/>
      <c r="F485"/>
      <c r="G485"/>
      <c r="H485"/>
      <c r="I485"/>
    </row>
    <row r="486" spans="1:9" ht="15.75" x14ac:dyDescent="0.25">
      <c r="A486"/>
      <c r="B486"/>
      <c r="C486"/>
      <c r="D486"/>
      <c r="E486"/>
      <c r="F486"/>
      <c r="G486"/>
      <c r="H486"/>
      <c r="I486"/>
    </row>
    <row r="487" spans="1:9" ht="15.75" x14ac:dyDescent="0.25">
      <c r="A487"/>
      <c r="B487"/>
      <c r="C487"/>
      <c r="D487"/>
      <c r="E487"/>
      <c r="F487"/>
      <c r="G487"/>
      <c r="H487"/>
      <c r="I487"/>
    </row>
    <row r="488" spans="1:9" ht="15.75" x14ac:dyDescent="0.25">
      <c r="A488"/>
      <c r="B488"/>
      <c r="C488"/>
      <c r="D488"/>
      <c r="E488"/>
      <c r="F488"/>
      <c r="G488"/>
      <c r="H488"/>
      <c r="I488"/>
    </row>
    <row r="489" spans="1:9" ht="15.75" x14ac:dyDescent="0.25">
      <c r="A489"/>
      <c r="B489"/>
      <c r="C489"/>
      <c r="D489"/>
      <c r="E489"/>
      <c r="F489"/>
      <c r="G489"/>
      <c r="H489"/>
      <c r="I489"/>
    </row>
    <row r="490" spans="1:9" ht="15.75" x14ac:dyDescent="0.25">
      <c r="A490"/>
      <c r="B490"/>
      <c r="C490"/>
      <c r="D490"/>
      <c r="E490"/>
      <c r="F490"/>
      <c r="G490"/>
      <c r="H490"/>
      <c r="I490"/>
    </row>
    <row r="491" spans="1:9" ht="15.75" x14ac:dyDescent="0.25">
      <c r="A491"/>
      <c r="B491"/>
      <c r="C491"/>
      <c r="D491"/>
      <c r="E491"/>
      <c r="F491"/>
      <c r="G491"/>
      <c r="H491"/>
      <c r="I491"/>
    </row>
    <row r="492" spans="1:9" ht="15.75" x14ac:dyDescent="0.25">
      <c r="A492"/>
      <c r="B492"/>
      <c r="C492"/>
      <c r="D492"/>
      <c r="E492"/>
      <c r="F492"/>
      <c r="G492"/>
      <c r="H492"/>
      <c r="I492"/>
    </row>
    <row r="493" spans="1:9" ht="15.75" x14ac:dyDescent="0.25">
      <c r="A493"/>
      <c r="B493"/>
      <c r="C493"/>
      <c r="D493"/>
      <c r="E493"/>
      <c r="F493"/>
      <c r="G493"/>
      <c r="H493"/>
      <c r="I493"/>
    </row>
    <row r="494" spans="1:9" ht="15.75" x14ac:dyDescent="0.25">
      <c r="A494"/>
      <c r="B494"/>
      <c r="C494"/>
      <c r="D494"/>
      <c r="E494"/>
      <c r="F494"/>
      <c r="G494"/>
      <c r="H494"/>
      <c r="I494"/>
    </row>
    <row r="495" spans="1:9" ht="15.75" x14ac:dyDescent="0.25">
      <c r="A495"/>
      <c r="B495"/>
      <c r="C495"/>
      <c r="D495"/>
      <c r="E495"/>
      <c r="F495"/>
      <c r="G495"/>
      <c r="H495"/>
      <c r="I495"/>
    </row>
    <row r="496" spans="1:9" ht="15.75" x14ac:dyDescent="0.25">
      <c r="A496"/>
      <c r="B496"/>
      <c r="C496"/>
      <c r="D496"/>
      <c r="E496"/>
      <c r="F496"/>
      <c r="G496"/>
      <c r="H496"/>
      <c r="I496"/>
    </row>
    <row r="497" spans="1:9" ht="15.75" x14ac:dyDescent="0.25">
      <c r="A497"/>
      <c r="B497"/>
      <c r="C497"/>
      <c r="D497"/>
      <c r="E497"/>
      <c r="F497"/>
      <c r="G497"/>
      <c r="H497"/>
      <c r="I497"/>
    </row>
    <row r="498" spans="1:9" ht="15.75" x14ac:dyDescent="0.25">
      <c r="A498"/>
      <c r="B498"/>
      <c r="C498"/>
      <c r="D498"/>
      <c r="E498"/>
      <c r="F498"/>
      <c r="G498"/>
      <c r="H498"/>
      <c r="I498"/>
    </row>
    <row r="499" spans="1:9" ht="15.75" x14ac:dyDescent="0.25">
      <c r="A499"/>
      <c r="B499"/>
      <c r="C499"/>
      <c r="D499"/>
      <c r="E499"/>
      <c r="F499"/>
      <c r="G499"/>
      <c r="H499"/>
      <c r="I499"/>
    </row>
    <row r="500" spans="1:9" ht="15.75" x14ac:dyDescent="0.25">
      <c r="A500"/>
      <c r="B500"/>
      <c r="C500"/>
      <c r="D500"/>
      <c r="E500"/>
      <c r="F500"/>
      <c r="G500"/>
      <c r="H500"/>
      <c r="I500"/>
    </row>
    <row r="501" spans="1:9" ht="15.75" x14ac:dyDescent="0.25">
      <c r="A501"/>
      <c r="B501"/>
      <c r="C501"/>
      <c r="D501"/>
      <c r="E501"/>
      <c r="F501"/>
      <c r="G501"/>
      <c r="H501"/>
      <c r="I501"/>
    </row>
    <row r="502" spans="1:9" ht="15.75" x14ac:dyDescent="0.25">
      <c r="A502"/>
      <c r="B502"/>
      <c r="C502"/>
      <c r="D502"/>
      <c r="E502"/>
      <c r="F502"/>
      <c r="G502"/>
      <c r="H502"/>
      <c r="I502"/>
    </row>
    <row r="503" spans="1:9" ht="15.75" x14ac:dyDescent="0.25">
      <c r="A503"/>
      <c r="B503"/>
      <c r="C503"/>
      <c r="D503"/>
      <c r="E503"/>
      <c r="F503"/>
      <c r="G503"/>
      <c r="H503"/>
      <c r="I503"/>
    </row>
    <row r="504" spans="1:9" ht="15.75" x14ac:dyDescent="0.25">
      <c r="A504"/>
      <c r="B504"/>
      <c r="C504"/>
      <c r="D504"/>
      <c r="E504"/>
      <c r="F504"/>
      <c r="G504"/>
      <c r="H504"/>
      <c r="I504"/>
    </row>
    <row r="505" spans="1:9" ht="15.75" x14ac:dyDescent="0.25">
      <c r="A505"/>
      <c r="B505"/>
      <c r="C505"/>
      <c r="D505"/>
      <c r="E505"/>
      <c r="F505"/>
      <c r="G505"/>
      <c r="H505"/>
      <c r="I505"/>
    </row>
    <row r="506" spans="1:9" ht="15.75" x14ac:dyDescent="0.25">
      <c r="A506"/>
      <c r="B506"/>
      <c r="C506"/>
      <c r="D506"/>
      <c r="E506"/>
      <c r="F506"/>
      <c r="G506"/>
      <c r="H506"/>
      <c r="I506"/>
    </row>
    <row r="507" spans="1:9" ht="15.75" x14ac:dyDescent="0.25">
      <c r="A507"/>
      <c r="B507"/>
      <c r="C507"/>
      <c r="D507"/>
      <c r="E507"/>
      <c r="F507"/>
      <c r="G507"/>
      <c r="H507"/>
      <c r="I507"/>
    </row>
    <row r="508" spans="1:9" ht="15.75" x14ac:dyDescent="0.25">
      <c r="A508"/>
      <c r="B508"/>
      <c r="C508"/>
      <c r="D508"/>
      <c r="E508"/>
      <c r="F508"/>
      <c r="G508"/>
      <c r="H508"/>
      <c r="I508"/>
    </row>
    <row r="509" spans="1:9" ht="15.75" x14ac:dyDescent="0.25">
      <c r="A509"/>
      <c r="B509"/>
      <c r="C509"/>
      <c r="D509"/>
      <c r="E509"/>
      <c r="F509"/>
      <c r="G509"/>
      <c r="H509"/>
      <c r="I509"/>
    </row>
    <row r="510" spans="1:9" ht="15.75" x14ac:dyDescent="0.25">
      <c r="A510"/>
      <c r="B510"/>
      <c r="C510"/>
      <c r="D510"/>
      <c r="E510"/>
      <c r="F510"/>
      <c r="G510"/>
      <c r="H510"/>
      <c r="I510"/>
    </row>
    <row r="511" spans="1:9" ht="15.75" x14ac:dyDescent="0.25">
      <c r="A511"/>
      <c r="B511"/>
      <c r="C511"/>
      <c r="D511"/>
      <c r="E511"/>
      <c r="F511"/>
      <c r="G511"/>
      <c r="H511"/>
      <c r="I511"/>
    </row>
    <row r="512" spans="1:9" ht="15.75" x14ac:dyDescent="0.25">
      <c r="A512"/>
      <c r="B512"/>
      <c r="C512"/>
      <c r="D512"/>
      <c r="E512"/>
      <c r="F512"/>
      <c r="G512"/>
      <c r="H512"/>
      <c r="I512"/>
    </row>
    <row r="513" spans="1:9" ht="15.75" x14ac:dyDescent="0.25">
      <c r="A513"/>
      <c r="B513"/>
      <c r="C513"/>
      <c r="D513"/>
      <c r="E513"/>
      <c r="F513"/>
      <c r="G513"/>
      <c r="H513"/>
      <c r="I513"/>
    </row>
    <row r="514" spans="1:9" ht="15.75" x14ac:dyDescent="0.25">
      <c r="A514"/>
      <c r="B514"/>
      <c r="C514"/>
      <c r="D514"/>
      <c r="E514"/>
      <c r="F514"/>
      <c r="G514"/>
      <c r="H514"/>
      <c r="I514"/>
    </row>
    <row r="515" spans="1:9" ht="15.75" x14ac:dyDescent="0.25">
      <c r="A515"/>
      <c r="B515"/>
      <c r="C515"/>
      <c r="D515"/>
      <c r="E515"/>
      <c r="F515"/>
      <c r="G515"/>
      <c r="H515"/>
      <c r="I515"/>
    </row>
    <row r="516" spans="1:9" ht="15.75" x14ac:dyDescent="0.25">
      <c r="A516"/>
      <c r="B516"/>
      <c r="C516"/>
      <c r="D516"/>
      <c r="E516"/>
      <c r="F516"/>
      <c r="G516"/>
      <c r="H516"/>
      <c r="I516"/>
    </row>
    <row r="517" spans="1:9" ht="15.75" x14ac:dyDescent="0.25">
      <c r="A517"/>
      <c r="B517"/>
      <c r="C517"/>
      <c r="D517"/>
      <c r="E517"/>
      <c r="F517"/>
      <c r="G517"/>
      <c r="H517"/>
      <c r="I517"/>
    </row>
    <row r="518" spans="1:9" ht="15.75" x14ac:dyDescent="0.25">
      <c r="A518"/>
      <c r="B518"/>
      <c r="C518"/>
      <c r="D518"/>
      <c r="E518"/>
      <c r="F518"/>
      <c r="G518"/>
      <c r="H518"/>
      <c r="I518"/>
    </row>
    <row r="519" spans="1:9" ht="15.75" x14ac:dyDescent="0.25">
      <c r="A519"/>
      <c r="B519"/>
      <c r="C519"/>
      <c r="D519"/>
      <c r="E519"/>
      <c r="F519"/>
      <c r="G519"/>
      <c r="H519"/>
      <c r="I519"/>
    </row>
    <row r="520" spans="1:9" ht="15.75" x14ac:dyDescent="0.25">
      <c r="A520"/>
      <c r="B520"/>
      <c r="C520"/>
      <c r="D520"/>
      <c r="E520"/>
      <c r="F520"/>
      <c r="G520"/>
      <c r="H520"/>
      <c r="I520"/>
    </row>
    <row r="521" spans="1:9" ht="15.75" x14ac:dyDescent="0.25">
      <c r="A521"/>
      <c r="B521"/>
      <c r="C521"/>
      <c r="D521"/>
      <c r="E521"/>
      <c r="F521"/>
      <c r="G521"/>
      <c r="H521"/>
      <c r="I521"/>
    </row>
    <row r="522" spans="1:9" ht="15.75" x14ac:dyDescent="0.25">
      <c r="A522"/>
      <c r="B522"/>
      <c r="C522"/>
      <c r="D522"/>
      <c r="E522"/>
      <c r="F522"/>
      <c r="G522"/>
      <c r="H522"/>
      <c r="I522"/>
    </row>
    <row r="523" spans="1:9" ht="15.75" x14ac:dyDescent="0.25">
      <c r="A523"/>
      <c r="B523"/>
      <c r="C523"/>
      <c r="D523"/>
      <c r="E523"/>
      <c r="F523"/>
      <c r="G523"/>
      <c r="H523"/>
      <c r="I523"/>
    </row>
    <row r="524" spans="1:9" ht="15.75" x14ac:dyDescent="0.25">
      <c r="A524"/>
      <c r="B524"/>
      <c r="C524"/>
      <c r="D524"/>
      <c r="E524"/>
      <c r="F524"/>
      <c r="G524"/>
      <c r="H524"/>
      <c r="I524"/>
    </row>
    <row r="525" spans="1:9" ht="15.75" x14ac:dyDescent="0.25">
      <c r="A525"/>
      <c r="B525"/>
      <c r="C525"/>
      <c r="D525"/>
      <c r="E525"/>
      <c r="F525"/>
      <c r="G525"/>
      <c r="H525"/>
      <c r="I525"/>
    </row>
    <row r="526" spans="1:9" ht="15.75" x14ac:dyDescent="0.25">
      <c r="A526"/>
      <c r="B526"/>
      <c r="C526"/>
      <c r="D526"/>
      <c r="E526"/>
      <c r="F526"/>
      <c r="G526"/>
      <c r="H526"/>
      <c r="I526"/>
    </row>
    <row r="527" spans="1:9" ht="15.75" x14ac:dyDescent="0.25">
      <c r="A527"/>
      <c r="B527"/>
      <c r="C527"/>
      <c r="D527"/>
      <c r="E527"/>
      <c r="F527"/>
      <c r="G527"/>
      <c r="H527"/>
      <c r="I527"/>
    </row>
    <row r="528" spans="1:9" ht="15.75" x14ac:dyDescent="0.25">
      <c r="A528"/>
      <c r="B528"/>
      <c r="C528"/>
      <c r="D528"/>
      <c r="E528"/>
      <c r="F528"/>
      <c r="G528"/>
      <c r="H528"/>
      <c r="I528"/>
    </row>
    <row r="529" spans="1:9" ht="15.75" x14ac:dyDescent="0.25">
      <c r="A529"/>
      <c r="B529"/>
      <c r="C529"/>
      <c r="D529"/>
      <c r="E529"/>
      <c r="F529"/>
      <c r="G529"/>
      <c r="H529"/>
      <c r="I529"/>
    </row>
    <row r="530" spans="1:9" ht="15.75" x14ac:dyDescent="0.25">
      <c r="A530"/>
      <c r="B530"/>
      <c r="C530"/>
      <c r="D530"/>
      <c r="E530"/>
      <c r="F530"/>
      <c r="G530"/>
      <c r="H530"/>
      <c r="I530"/>
    </row>
    <row r="531" spans="1:9" ht="15.75" x14ac:dyDescent="0.25">
      <c r="A531"/>
      <c r="B531"/>
      <c r="C531"/>
      <c r="D531"/>
      <c r="E531"/>
      <c r="F531"/>
      <c r="G531"/>
      <c r="H531"/>
      <c r="I531"/>
    </row>
    <row r="532" spans="1:9" ht="15.75" x14ac:dyDescent="0.25">
      <c r="A532"/>
      <c r="B532"/>
      <c r="C532"/>
      <c r="D532"/>
      <c r="E532"/>
      <c r="F532"/>
      <c r="G532"/>
      <c r="H532"/>
      <c r="I532"/>
    </row>
    <row r="533" spans="1:9" ht="15.75" x14ac:dyDescent="0.25">
      <c r="A533"/>
      <c r="B533"/>
      <c r="C533"/>
      <c r="D533"/>
      <c r="E533"/>
      <c r="F533"/>
      <c r="G533"/>
      <c r="H533"/>
      <c r="I533"/>
    </row>
    <row r="534" spans="1:9" ht="15.75" x14ac:dyDescent="0.25">
      <c r="A534"/>
      <c r="B534"/>
      <c r="C534"/>
      <c r="D534"/>
      <c r="E534"/>
      <c r="F534"/>
      <c r="G534"/>
      <c r="H534"/>
      <c r="I534"/>
    </row>
    <row r="535" spans="1:9" ht="15.75" x14ac:dyDescent="0.25">
      <c r="A535"/>
      <c r="B535"/>
      <c r="C535"/>
      <c r="D535"/>
      <c r="E535"/>
      <c r="F535"/>
      <c r="G535"/>
      <c r="H535"/>
      <c r="I535"/>
    </row>
    <row r="536" spans="1:9" ht="15.75" x14ac:dyDescent="0.25">
      <c r="A536"/>
      <c r="B536"/>
      <c r="C536"/>
      <c r="D536"/>
      <c r="E536"/>
      <c r="F536"/>
      <c r="G536"/>
      <c r="H536"/>
      <c r="I536"/>
    </row>
    <row r="537" spans="1:9" ht="15.75" x14ac:dyDescent="0.25">
      <c r="A537"/>
      <c r="B537"/>
      <c r="C537"/>
      <c r="D537"/>
      <c r="E537"/>
      <c r="F537"/>
      <c r="G537"/>
      <c r="H537"/>
      <c r="I537"/>
    </row>
    <row r="538" spans="1:9" ht="15.75" x14ac:dyDescent="0.25">
      <c r="A538"/>
      <c r="B538"/>
      <c r="C538"/>
      <c r="D538"/>
      <c r="E538"/>
      <c r="F538"/>
      <c r="G538"/>
      <c r="H538"/>
      <c r="I538"/>
    </row>
    <row r="539" spans="1:9" ht="15.75" x14ac:dyDescent="0.25">
      <c r="A539"/>
      <c r="B539"/>
      <c r="C539"/>
      <c r="D539"/>
      <c r="E539"/>
      <c r="F539"/>
      <c r="G539"/>
      <c r="H539"/>
      <c r="I539"/>
    </row>
    <row r="540" spans="1:9" ht="15.75" x14ac:dyDescent="0.25">
      <c r="A540"/>
      <c r="B540"/>
      <c r="C540"/>
      <c r="D540"/>
      <c r="E540"/>
      <c r="F540"/>
      <c r="G540"/>
      <c r="H540"/>
      <c r="I540"/>
    </row>
    <row r="541" spans="1:9" ht="15.75" x14ac:dyDescent="0.25">
      <c r="A541"/>
      <c r="B541"/>
      <c r="C541"/>
      <c r="D541"/>
      <c r="E541"/>
      <c r="F541"/>
      <c r="G541"/>
      <c r="H541"/>
      <c r="I541"/>
    </row>
    <row r="542" spans="1:9" ht="15.75" x14ac:dyDescent="0.25">
      <c r="A542"/>
      <c r="B542"/>
      <c r="C542"/>
      <c r="D542"/>
      <c r="E542"/>
      <c r="F542"/>
      <c r="G542"/>
      <c r="H542"/>
      <c r="I542"/>
    </row>
    <row r="543" spans="1:9" ht="15.75" x14ac:dyDescent="0.25">
      <c r="A543"/>
      <c r="B543"/>
      <c r="C543"/>
      <c r="D543"/>
      <c r="E543"/>
      <c r="F543"/>
      <c r="G543"/>
      <c r="H543"/>
      <c r="I543"/>
    </row>
    <row r="544" spans="1:9" ht="15.75" x14ac:dyDescent="0.25">
      <c r="A544"/>
      <c r="B544"/>
      <c r="C544"/>
      <c r="D544"/>
      <c r="E544"/>
      <c r="F544"/>
      <c r="G544"/>
      <c r="H544"/>
      <c r="I544"/>
    </row>
    <row r="545" spans="1:9" ht="15.75" x14ac:dyDescent="0.25">
      <c r="A545"/>
      <c r="B545"/>
      <c r="C545"/>
      <c r="D545"/>
      <c r="E545"/>
      <c r="F545"/>
      <c r="G545"/>
      <c r="H545"/>
      <c r="I545"/>
    </row>
    <row r="546" spans="1:9" ht="15.75" x14ac:dyDescent="0.25">
      <c r="A546"/>
      <c r="B546"/>
      <c r="C546"/>
      <c r="D546"/>
      <c r="E546"/>
      <c r="F546"/>
      <c r="G546"/>
      <c r="H546"/>
      <c r="I546"/>
    </row>
    <row r="547" spans="1:9" ht="15.75" x14ac:dyDescent="0.25">
      <c r="A547"/>
      <c r="B547"/>
      <c r="C547"/>
      <c r="D547"/>
      <c r="E547"/>
      <c r="F547"/>
      <c r="G547"/>
      <c r="H547"/>
      <c r="I547"/>
    </row>
    <row r="548" spans="1:9" ht="15.75" x14ac:dyDescent="0.25">
      <c r="A548"/>
      <c r="B548"/>
      <c r="C548"/>
      <c r="D548"/>
      <c r="E548"/>
      <c r="F548"/>
      <c r="G548"/>
      <c r="H548"/>
      <c r="I548"/>
    </row>
    <row r="549" spans="1:9" ht="15.75" x14ac:dyDescent="0.25">
      <c r="A549"/>
      <c r="B549"/>
      <c r="C549"/>
      <c r="D549"/>
      <c r="E549"/>
      <c r="F549"/>
      <c r="G549"/>
      <c r="H549"/>
      <c r="I549"/>
    </row>
    <row r="550" spans="1:9" ht="15.75" x14ac:dyDescent="0.25">
      <c r="A550"/>
      <c r="B550"/>
      <c r="C550"/>
      <c r="D550"/>
      <c r="E550"/>
      <c r="F550"/>
      <c r="G550"/>
      <c r="H550"/>
      <c r="I550"/>
    </row>
    <row r="551" spans="1:9" ht="15.75" x14ac:dyDescent="0.25">
      <c r="A551"/>
      <c r="B551"/>
      <c r="C551"/>
      <c r="D551"/>
      <c r="E551"/>
      <c r="F551"/>
      <c r="G551"/>
      <c r="H551"/>
      <c r="I551"/>
    </row>
    <row r="552" spans="1:9" ht="15.75" x14ac:dyDescent="0.25">
      <c r="A552"/>
      <c r="B552"/>
      <c r="C552"/>
      <c r="D552"/>
      <c r="E552"/>
      <c r="F552"/>
      <c r="G552"/>
      <c r="H552"/>
      <c r="I552"/>
    </row>
    <row r="553" spans="1:9" ht="15.75" x14ac:dyDescent="0.25">
      <c r="A553"/>
      <c r="B553"/>
      <c r="C553"/>
      <c r="D553"/>
      <c r="E553"/>
      <c r="F553"/>
      <c r="G553"/>
      <c r="H553"/>
      <c r="I553"/>
    </row>
    <row r="554" spans="1:9" ht="15.75" x14ac:dyDescent="0.25">
      <c r="A554"/>
      <c r="B554"/>
      <c r="C554"/>
      <c r="D554"/>
      <c r="E554"/>
      <c r="F554"/>
      <c r="G554"/>
      <c r="H554"/>
      <c r="I554"/>
    </row>
    <row r="555" spans="1:9" ht="15.75" x14ac:dyDescent="0.25">
      <c r="A555"/>
      <c r="B555"/>
      <c r="C555"/>
      <c r="D555"/>
      <c r="E555"/>
      <c r="F555"/>
      <c r="G555"/>
      <c r="H555"/>
      <c r="I555"/>
    </row>
    <row r="556" spans="1:9" ht="15.75" x14ac:dyDescent="0.25">
      <c r="A556"/>
      <c r="B556"/>
      <c r="C556"/>
      <c r="D556"/>
      <c r="E556"/>
      <c r="F556"/>
      <c r="G556"/>
      <c r="H556"/>
      <c r="I556"/>
    </row>
    <row r="557" spans="1:9" ht="15.75" x14ac:dyDescent="0.25">
      <c r="A557"/>
      <c r="B557"/>
      <c r="C557"/>
      <c r="D557"/>
      <c r="E557"/>
      <c r="F557"/>
      <c r="G557"/>
      <c r="H557"/>
      <c r="I557"/>
    </row>
    <row r="558" spans="1:9" ht="15.75" x14ac:dyDescent="0.25">
      <c r="A558"/>
      <c r="B558"/>
      <c r="C558"/>
      <c r="D558"/>
      <c r="E558"/>
      <c r="F558"/>
      <c r="G558"/>
      <c r="H558"/>
      <c r="I558"/>
    </row>
    <row r="559" spans="1:9" ht="15.75" x14ac:dyDescent="0.25">
      <c r="A559"/>
      <c r="B559"/>
      <c r="C559"/>
      <c r="D559"/>
      <c r="E559"/>
      <c r="F559"/>
      <c r="G559"/>
      <c r="H559"/>
      <c r="I559"/>
    </row>
    <row r="560" spans="1:9" ht="15.75" x14ac:dyDescent="0.25">
      <c r="A560"/>
      <c r="B560"/>
      <c r="C560"/>
      <c r="D560"/>
      <c r="E560"/>
      <c r="F560"/>
      <c r="G560"/>
      <c r="H560"/>
      <c r="I560"/>
    </row>
    <row r="561" spans="1:9" ht="15.75" x14ac:dyDescent="0.25">
      <c r="A561"/>
      <c r="B561"/>
      <c r="C561"/>
      <c r="D561"/>
      <c r="E561"/>
      <c r="F561"/>
      <c r="G561"/>
      <c r="H561"/>
      <c r="I561"/>
    </row>
    <row r="562" spans="1:9" ht="15.75" x14ac:dyDescent="0.25">
      <c r="A562"/>
      <c r="B562"/>
      <c r="C562"/>
      <c r="D562"/>
      <c r="E562"/>
      <c r="F562"/>
      <c r="G562"/>
      <c r="H562"/>
      <c r="I562"/>
    </row>
    <row r="563" spans="1:9" ht="15.75" x14ac:dyDescent="0.25">
      <c r="A563"/>
      <c r="B563"/>
      <c r="C563"/>
      <c r="D563"/>
      <c r="E563"/>
      <c r="F563"/>
      <c r="G563"/>
      <c r="H563"/>
      <c r="I563"/>
    </row>
    <row r="564" spans="1:9" ht="15.75" x14ac:dyDescent="0.25">
      <c r="A564"/>
      <c r="B564"/>
      <c r="C564"/>
      <c r="D564"/>
      <c r="E564"/>
      <c r="F564"/>
      <c r="G564"/>
      <c r="H564"/>
      <c r="I564"/>
    </row>
    <row r="565" spans="1:9" ht="15.75" x14ac:dyDescent="0.25">
      <c r="A565"/>
      <c r="B565"/>
      <c r="C565"/>
      <c r="D565"/>
      <c r="E565"/>
      <c r="F565"/>
      <c r="G565"/>
      <c r="H565"/>
      <c r="I565"/>
    </row>
    <row r="566" spans="1:9" ht="15.75" x14ac:dyDescent="0.25">
      <c r="A566"/>
      <c r="B566"/>
      <c r="C566"/>
      <c r="D566"/>
      <c r="E566"/>
      <c r="F566"/>
      <c r="G566"/>
      <c r="H566"/>
      <c r="I566"/>
    </row>
    <row r="567" spans="1:9" ht="15.75" x14ac:dyDescent="0.25">
      <c r="A567"/>
      <c r="B567"/>
      <c r="C567"/>
      <c r="D567"/>
      <c r="E567"/>
      <c r="F567"/>
      <c r="G567"/>
      <c r="H567"/>
      <c r="I567"/>
    </row>
    <row r="568" spans="1:9" ht="15.75" x14ac:dyDescent="0.25">
      <c r="A568"/>
      <c r="B568"/>
      <c r="C568"/>
      <c r="D568"/>
      <c r="E568"/>
      <c r="F568"/>
      <c r="G568"/>
      <c r="H568"/>
      <c r="I568"/>
    </row>
    <row r="569" spans="1:9" ht="15.75" x14ac:dyDescent="0.25">
      <c r="A569"/>
      <c r="B569"/>
      <c r="C569"/>
      <c r="D569"/>
      <c r="E569"/>
      <c r="F569"/>
      <c r="G569"/>
      <c r="H569"/>
      <c r="I569"/>
    </row>
    <row r="570" spans="1:9" ht="15.75" x14ac:dyDescent="0.25">
      <c r="A570"/>
      <c r="B570"/>
      <c r="C570"/>
      <c r="D570"/>
      <c r="E570"/>
      <c r="F570"/>
      <c r="G570"/>
      <c r="H570"/>
      <c r="I570"/>
    </row>
    <row r="571" spans="1:9" ht="15.75" x14ac:dyDescent="0.25">
      <c r="A571"/>
      <c r="B571"/>
      <c r="C571"/>
      <c r="D571"/>
      <c r="E571"/>
      <c r="F571"/>
      <c r="G571"/>
      <c r="H571"/>
      <c r="I571"/>
    </row>
    <row r="572" spans="1:9" ht="15.75" x14ac:dyDescent="0.25">
      <c r="A572"/>
      <c r="B572"/>
      <c r="C572"/>
      <c r="D572"/>
      <c r="E572"/>
      <c r="F572"/>
      <c r="G572"/>
      <c r="H572"/>
      <c r="I572"/>
    </row>
    <row r="573" spans="1:9" ht="15.75" x14ac:dyDescent="0.25">
      <c r="A573"/>
      <c r="B573"/>
      <c r="C573"/>
      <c r="D573"/>
      <c r="E573"/>
      <c r="F573"/>
      <c r="G573"/>
      <c r="H573"/>
      <c r="I573"/>
    </row>
    <row r="574" spans="1:9" ht="15.75" x14ac:dyDescent="0.25">
      <c r="A574"/>
      <c r="B574"/>
      <c r="C574"/>
      <c r="D574"/>
      <c r="E574"/>
      <c r="F574"/>
      <c r="G574"/>
      <c r="H574"/>
      <c r="I574"/>
    </row>
    <row r="575" spans="1:9" ht="15.75" x14ac:dyDescent="0.25">
      <c r="A575"/>
      <c r="B575"/>
      <c r="C575"/>
      <c r="D575"/>
      <c r="E575"/>
      <c r="F575"/>
      <c r="G575"/>
      <c r="H575"/>
      <c r="I575"/>
    </row>
    <row r="576" spans="1:9" ht="15.75" x14ac:dyDescent="0.25">
      <c r="A576"/>
      <c r="B576"/>
      <c r="C576"/>
      <c r="D576"/>
      <c r="E576"/>
      <c r="F576"/>
      <c r="G576"/>
      <c r="H576"/>
      <c r="I576"/>
    </row>
    <row r="577" spans="1:9" ht="15.75" x14ac:dyDescent="0.25">
      <c r="A577"/>
      <c r="B577"/>
      <c r="C577"/>
      <c r="D577"/>
      <c r="E577"/>
      <c r="F577"/>
      <c r="G577"/>
      <c r="H577"/>
      <c r="I577"/>
    </row>
    <row r="578" spans="1:9" ht="15.75" x14ac:dyDescent="0.25">
      <c r="A578"/>
      <c r="B578"/>
      <c r="C578"/>
      <c r="D578"/>
      <c r="E578"/>
      <c r="F578"/>
      <c r="G578"/>
      <c r="H578"/>
      <c r="I578"/>
    </row>
    <row r="579" spans="1:9" ht="15.75" x14ac:dyDescent="0.25">
      <c r="A579"/>
      <c r="B579"/>
      <c r="C579"/>
      <c r="D579"/>
      <c r="E579"/>
      <c r="F579"/>
      <c r="G579"/>
      <c r="H579"/>
      <c r="I579"/>
    </row>
    <row r="580" spans="1:9" ht="15.75" x14ac:dyDescent="0.25">
      <c r="A580"/>
      <c r="B580"/>
      <c r="C580"/>
      <c r="D580"/>
      <c r="E580"/>
      <c r="F580"/>
      <c r="G580"/>
      <c r="H580"/>
      <c r="I580"/>
    </row>
    <row r="581" spans="1:9" ht="15.75" x14ac:dyDescent="0.25">
      <c r="A581"/>
      <c r="B581"/>
      <c r="C581"/>
      <c r="D581"/>
      <c r="E581"/>
      <c r="F581"/>
      <c r="G581"/>
      <c r="H581"/>
      <c r="I581"/>
    </row>
    <row r="582" spans="1:9" ht="15.75" x14ac:dyDescent="0.25">
      <c r="A582"/>
      <c r="B582"/>
      <c r="C582"/>
      <c r="D582"/>
      <c r="E582"/>
      <c r="F582"/>
      <c r="G582"/>
      <c r="H582"/>
      <c r="I582"/>
    </row>
    <row r="583" spans="1:9" ht="15.75" x14ac:dyDescent="0.25">
      <c r="A583"/>
      <c r="B583"/>
      <c r="C583"/>
      <c r="D583"/>
      <c r="E583"/>
      <c r="F583"/>
      <c r="G583"/>
      <c r="H583"/>
      <c r="I583"/>
    </row>
    <row r="584" spans="1:9" ht="15.75" x14ac:dyDescent="0.25">
      <c r="A584"/>
      <c r="B584"/>
      <c r="C584"/>
      <c r="D584"/>
      <c r="E584"/>
      <c r="F584"/>
      <c r="G584"/>
      <c r="H584"/>
      <c r="I584"/>
    </row>
    <row r="585" spans="1:9" ht="15.75" x14ac:dyDescent="0.25">
      <c r="A585"/>
      <c r="B585"/>
      <c r="C585"/>
      <c r="D585"/>
      <c r="E585"/>
      <c r="F585"/>
      <c r="G585"/>
      <c r="H585"/>
      <c r="I585"/>
    </row>
    <row r="586" spans="1:9" ht="15.75" x14ac:dyDescent="0.25">
      <c r="A586"/>
      <c r="B586"/>
      <c r="C586"/>
      <c r="D586"/>
      <c r="E586"/>
      <c r="F586"/>
      <c r="G586"/>
      <c r="H586"/>
      <c r="I586"/>
    </row>
    <row r="587" spans="1:9" ht="15.75" x14ac:dyDescent="0.25">
      <c r="A587"/>
      <c r="B587"/>
      <c r="C587"/>
      <c r="D587"/>
      <c r="E587"/>
      <c r="F587"/>
      <c r="G587"/>
      <c r="H587"/>
      <c r="I587"/>
    </row>
    <row r="588" spans="1:9" ht="15.75" x14ac:dyDescent="0.25">
      <c r="A588"/>
      <c r="B588"/>
      <c r="C588"/>
      <c r="D588"/>
      <c r="E588"/>
      <c r="F588"/>
      <c r="G588"/>
      <c r="H588"/>
      <c r="I588"/>
    </row>
    <row r="589" spans="1:9" ht="15.75" x14ac:dyDescent="0.25">
      <c r="A589"/>
      <c r="B589"/>
      <c r="C589"/>
      <c r="D589"/>
      <c r="E589"/>
      <c r="F589"/>
      <c r="G589"/>
      <c r="H589"/>
      <c r="I589"/>
    </row>
    <row r="590" spans="1:9" ht="15.75" x14ac:dyDescent="0.25">
      <c r="A590"/>
      <c r="B590"/>
      <c r="C590"/>
      <c r="D590"/>
      <c r="E590"/>
      <c r="F590"/>
      <c r="G590"/>
      <c r="H590"/>
      <c r="I590"/>
    </row>
    <row r="591" spans="1:9" ht="15.75" x14ac:dyDescent="0.25">
      <c r="A591"/>
      <c r="B591"/>
      <c r="C591"/>
      <c r="D591"/>
      <c r="E591"/>
      <c r="F591"/>
      <c r="G591"/>
      <c r="H591"/>
      <c r="I591"/>
    </row>
    <row r="592" spans="1:9" ht="15.75" x14ac:dyDescent="0.25">
      <c r="A592"/>
      <c r="B592"/>
      <c r="C592"/>
      <c r="D592"/>
      <c r="E592"/>
      <c r="F592"/>
      <c r="G592"/>
      <c r="H592"/>
      <c r="I592"/>
    </row>
    <row r="593" spans="1:9" ht="15.75" x14ac:dyDescent="0.25">
      <c r="A593"/>
      <c r="B593"/>
      <c r="C593"/>
      <c r="D593"/>
      <c r="E593"/>
      <c r="F593"/>
      <c r="G593"/>
      <c r="H593"/>
      <c r="I593"/>
    </row>
    <row r="594" spans="1:9" ht="15.75" x14ac:dyDescent="0.25">
      <c r="A594"/>
      <c r="B594"/>
      <c r="C594"/>
      <c r="D594"/>
      <c r="E594"/>
      <c r="F594"/>
      <c r="G594"/>
      <c r="H594"/>
      <c r="I594"/>
    </row>
    <row r="595" spans="1:9" ht="15.75" x14ac:dyDescent="0.25">
      <c r="A595"/>
      <c r="B595"/>
      <c r="C595"/>
      <c r="D595"/>
      <c r="E595"/>
      <c r="F595"/>
      <c r="G595"/>
      <c r="H595"/>
      <c r="I595"/>
    </row>
    <row r="596" spans="1:9" ht="15.75" x14ac:dyDescent="0.25">
      <c r="A596"/>
      <c r="B596"/>
      <c r="C596"/>
      <c r="D596"/>
      <c r="E596"/>
      <c r="F596"/>
      <c r="G596"/>
      <c r="H596"/>
      <c r="I596"/>
    </row>
    <row r="597" spans="1:9" ht="15.75" x14ac:dyDescent="0.25">
      <c r="A597"/>
      <c r="B597"/>
      <c r="C597"/>
      <c r="D597"/>
      <c r="E597"/>
      <c r="F597"/>
      <c r="G597"/>
      <c r="H597"/>
      <c r="I597"/>
    </row>
    <row r="598" spans="1:9" ht="15.75" x14ac:dyDescent="0.25">
      <c r="A598"/>
      <c r="B598"/>
      <c r="C598"/>
      <c r="D598"/>
      <c r="E598"/>
      <c r="F598"/>
      <c r="G598"/>
      <c r="H598"/>
      <c r="I598"/>
    </row>
    <row r="599" spans="1:9" ht="15.75" x14ac:dyDescent="0.25">
      <c r="A599"/>
      <c r="B599"/>
      <c r="C599"/>
      <c r="D599"/>
      <c r="E599"/>
      <c r="F599"/>
      <c r="G599"/>
      <c r="H599"/>
      <c r="I599"/>
    </row>
    <row r="600" spans="1:9" ht="15.75" x14ac:dyDescent="0.25">
      <c r="A600"/>
      <c r="B600"/>
      <c r="C600"/>
      <c r="D600"/>
      <c r="E600"/>
      <c r="F600"/>
      <c r="G600"/>
      <c r="H600"/>
      <c r="I600"/>
    </row>
    <row r="601" spans="1:9" ht="15.75" x14ac:dyDescent="0.25">
      <c r="A601"/>
      <c r="B601"/>
      <c r="C601"/>
      <c r="D601"/>
      <c r="E601"/>
      <c r="F601"/>
      <c r="G601"/>
      <c r="H601"/>
      <c r="I601"/>
    </row>
    <row r="602" spans="1:9" ht="15.75" x14ac:dyDescent="0.25">
      <c r="A602"/>
      <c r="B602"/>
      <c r="C602"/>
      <c r="D602"/>
      <c r="E602"/>
      <c r="F602"/>
      <c r="G602"/>
      <c r="H602"/>
      <c r="I602"/>
    </row>
    <row r="603" spans="1:9" ht="15.75" x14ac:dyDescent="0.25">
      <c r="A603"/>
      <c r="B603"/>
      <c r="C603"/>
      <c r="D603"/>
      <c r="E603"/>
      <c r="F603"/>
      <c r="G603"/>
      <c r="H603"/>
      <c r="I603"/>
    </row>
    <row r="604" spans="1:9" ht="15.75" x14ac:dyDescent="0.25">
      <c r="A604"/>
      <c r="B604"/>
      <c r="C604"/>
      <c r="D604"/>
      <c r="E604"/>
      <c r="F604"/>
      <c r="G604"/>
      <c r="H604"/>
      <c r="I604"/>
    </row>
    <row r="605" spans="1:9" ht="15.75" x14ac:dyDescent="0.25">
      <c r="A605"/>
      <c r="B605"/>
      <c r="C605"/>
      <c r="D605"/>
      <c r="E605"/>
      <c r="F605"/>
      <c r="G605"/>
      <c r="H605"/>
      <c r="I605"/>
    </row>
    <row r="606" spans="1:9" ht="15.75" x14ac:dyDescent="0.25">
      <c r="A606"/>
      <c r="B606"/>
      <c r="C606"/>
      <c r="D606"/>
      <c r="E606"/>
      <c r="F606"/>
      <c r="G606"/>
      <c r="H606"/>
      <c r="I606"/>
    </row>
    <row r="607" spans="1:9" ht="15.75" x14ac:dyDescent="0.25">
      <c r="A607"/>
      <c r="B607"/>
      <c r="C607"/>
      <c r="D607"/>
      <c r="E607"/>
      <c r="F607"/>
      <c r="G607"/>
      <c r="H607"/>
      <c r="I607"/>
    </row>
    <row r="608" spans="1:9" ht="15.75" x14ac:dyDescent="0.25">
      <c r="A608"/>
      <c r="B608"/>
      <c r="C608"/>
      <c r="D608"/>
      <c r="E608"/>
      <c r="F608"/>
      <c r="G608"/>
      <c r="H608"/>
      <c r="I608"/>
    </row>
    <row r="609" spans="1:9" ht="15.75" x14ac:dyDescent="0.25">
      <c r="A609"/>
      <c r="B609"/>
      <c r="C609"/>
      <c r="D609"/>
      <c r="E609"/>
      <c r="F609"/>
      <c r="G609"/>
      <c r="H609"/>
      <c r="I609"/>
    </row>
    <row r="610" spans="1:9" ht="15.75" x14ac:dyDescent="0.25">
      <c r="A610"/>
      <c r="B610"/>
      <c r="C610"/>
      <c r="D610"/>
      <c r="E610"/>
      <c r="F610"/>
      <c r="G610"/>
      <c r="H610"/>
      <c r="I610"/>
    </row>
    <row r="611" spans="1:9" ht="15.75" x14ac:dyDescent="0.25">
      <c r="A611"/>
      <c r="B611"/>
      <c r="C611"/>
      <c r="D611"/>
      <c r="E611"/>
      <c r="F611"/>
      <c r="G611"/>
      <c r="H611"/>
      <c r="I611"/>
    </row>
    <row r="612" spans="1:9" ht="15.75" x14ac:dyDescent="0.25">
      <c r="A612"/>
      <c r="B612"/>
      <c r="C612"/>
      <c r="D612"/>
      <c r="E612"/>
      <c r="F612"/>
      <c r="G612"/>
      <c r="H612"/>
      <c r="I612"/>
    </row>
    <row r="613" spans="1:9" ht="15.75" x14ac:dyDescent="0.25">
      <c r="A613"/>
      <c r="B613"/>
      <c r="C613"/>
      <c r="D613"/>
      <c r="E613"/>
      <c r="F613"/>
      <c r="G613"/>
      <c r="H613"/>
      <c r="I613"/>
    </row>
    <row r="614" spans="1:9" ht="15.75" x14ac:dyDescent="0.25">
      <c r="A614"/>
      <c r="B614"/>
      <c r="C614"/>
      <c r="D614"/>
      <c r="E614"/>
      <c r="F614"/>
      <c r="G614"/>
      <c r="H614"/>
      <c r="I614"/>
    </row>
    <row r="615" spans="1:9" ht="15.75" x14ac:dyDescent="0.25">
      <c r="A615"/>
      <c r="B615"/>
      <c r="C615"/>
      <c r="D615"/>
      <c r="E615"/>
      <c r="F615"/>
      <c r="G615"/>
      <c r="H615"/>
      <c r="I615"/>
    </row>
    <row r="616" spans="1:9" ht="15.75" x14ac:dyDescent="0.25">
      <c r="A616"/>
      <c r="B616"/>
      <c r="C616"/>
      <c r="D616"/>
      <c r="E616"/>
      <c r="F616"/>
      <c r="G616"/>
      <c r="H616"/>
      <c r="I616"/>
    </row>
    <row r="617" spans="1:9" ht="15.75" x14ac:dyDescent="0.25">
      <c r="A617"/>
      <c r="B617"/>
      <c r="C617"/>
      <c r="D617"/>
      <c r="E617"/>
      <c r="F617"/>
      <c r="G617"/>
      <c r="H617"/>
      <c r="I617"/>
    </row>
    <row r="618" spans="1:9" ht="15.75" x14ac:dyDescent="0.25">
      <c r="A618"/>
      <c r="B618"/>
      <c r="C618"/>
      <c r="D618"/>
      <c r="E618"/>
      <c r="F618"/>
      <c r="G618"/>
      <c r="H618"/>
      <c r="I618"/>
    </row>
    <row r="619" spans="1:9" ht="15.75" x14ac:dyDescent="0.25">
      <c r="A619"/>
      <c r="B619"/>
      <c r="C619"/>
      <c r="D619"/>
      <c r="E619"/>
      <c r="F619"/>
      <c r="G619"/>
      <c r="H619"/>
      <c r="I619"/>
    </row>
    <row r="620" spans="1:9" ht="15.75" x14ac:dyDescent="0.25">
      <c r="A620"/>
      <c r="B620"/>
      <c r="C620"/>
      <c r="D620"/>
      <c r="E620"/>
      <c r="F620"/>
      <c r="G620"/>
      <c r="H620"/>
      <c r="I620"/>
    </row>
    <row r="621" spans="1:9" ht="15.75" x14ac:dyDescent="0.25">
      <c r="A621"/>
      <c r="B621"/>
      <c r="C621"/>
      <c r="D621"/>
      <c r="E621"/>
      <c r="F621"/>
      <c r="G621"/>
      <c r="H621"/>
      <c r="I621"/>
    </row>
    <row r="622" spans="1:9" ht="15.75" x14ac:dyDescent="0.25">
      <c r="A622"/>
      <c r="B622"/>
      <c r="C622"/>
      <c r="D622"/>
      <c r="E622"/>
      <c r="F622"/>
      <c r="G622"/>
      <c r="H622"/>
      <c r="I622"/>
    </row>
    <row r="623" spans="1:9" ht="15.75" x14ac:dyDescent="0.25">
      <c r="A623"/>
      <c r="B623"/>
      <c r="C623"/>
      <c r="D623"/>
      <c r="E623"/>
      <c r="F623"/>
      <c r="G623"/>
      <c r="H623"/>
      <c r="I623"/>
    </row>
    <row r="624" spans="1:9" ht="15.75" x14ac:dyDescent="0.25">
      <c r="A624"/>
      <c r="B624"/>
      <c r="C624"/>
      <c r="D624"/>
      <c r="E624"/>
      <c r="F624"/>
      <c r="G624"/>
      <c r="H624"/>
      <c r="I624"/>
    </row>
    <row r="625" spans="1:9" ht="15.75" x14ac:dyDescent="0.25">
      <c r="A625"/>
      <c r="B625"/>
      <c r="C625"/>
      <c r="D625"/>
      <c r="E625"/>
      <c r="F625"/>
      <c r="G625"/>
      <c r="H625"/>
      <c r="I625"/>
    </row>
    <row r="626" spans="1:9" ht="15.75" x14ac:dyDescent="0.25">
      <c r="A626"/>
      <c r="B626"/>
      <c r="C626"/>
      <c r="D626"/>
      <c r="E626"/>
      <c r="F626"/>
      <c r="G626"/>
      <c r="H626"/>
      <c r="I626"/>
    </row>
    <row r="627" spans="1:9" ht="15.75" x14ac:dyDescent="0.25">
      <c r="A627"/>
      <c r="B627"/>
      <c r="C627"/>
      <c r="D627"/>
      <c r="E627"/>
      <c r="F627"/>
      <c r="G627"/>
      <c r="H627"/>
      <c r="I627"/>
    </row>
    <row r="628" spans="1:9" ht="15.75" x14ac:dyDescent="0.25">
      <c r="A628"/>
      <c r="B628"/>
      <c r="C628"/>
      <c r="D628"/>
      <c r="E628"/>
      <c r="F628"/>
      <c r="G628"/>
      <c r="H628"/>
      <c r="I628"/>
    </row>
    <row r="629" spans="1:9" ht="15.75" x14ac:dyDescent="0.25">
      <c r="A629"/>
      <c r="B629"/>
      <c r="C629"/>
      <c r="D629"/>
      <c r="E629"/>
      <c r="F629"/>
      <c r="G629"/>
      <c r="H629"/>
      <c r="I629"/>
    </row>
    <row r="630" spans="1:9" ht="15.75" x14ac:dyDescent="0.25">
      <c r="A630"/>
      <c r="B630"/>
      <c r="C630"/>
      <c r="D630"/>
      <c r="E630"/>
      <c r="F630"/>
      <c r="G630"/>
      <c r="H630"/>
      <c r="I630"/>
    </row>
    <row r="631" spans="1:9" ht="15.75" x14ac:dyDescent="0.25">
      <c r="A631"/>
      <c r="B631"/>
      <c r="C631"/>
      <c r="D631"/>
      <c r="E631"/>
      <c r="F631"/>
      <c r="G631"/>
      <c r="H631"/>
      <c r="I631"/>
    </row>
    <row r="632" spans="1:9" ht="15.75" x14ac:dyDescent="0.25">
      <c r="A632"/>
      <c r="B632"/>
      <c r="C632"/>
      <c r="D632"/>
      <c r="E632"/>
      <c r="F632"/>
      <c r="G632"/>
      <c r="H632"/>
      <c r="I632"/>
    </row>
    <row r="633" spans="1:9" ht="15.75" x14ac:dyDescent="0.25">
      <c r="A633"/>
      <c r="B633"/>
      <c r="C633"/>
      <c r="D633"/>
      <c r="E633"/>
      <c r="F633"/>
      <c r="G633"/>
      <c r="H633"/>
      <c r="I633"/>
    </row>
    <row r="634" spans="1:9" ht="15.75" x14ac:dyDescent="0.25">
      <c r="A634"/>
      <c r="B634"/>
      <c r="C634"/>
      <c r="D634"/>
      <c r="E634"/>
      <c r="F634"/>
      <c r="G634"/>
      <c r="H634"/>
      <c r="I634"/>
    </row>
    <row r="635" spans="1:9" ht="15.75" x14ac:dyDescent="0.25">
      <c r="A635"/>
      <c r="B635"/>
      <c r="C635"/>
      <c r="D635"/>
      <c r="E635"/>
      <c r="F635"/>
      <c r="G635"/>
      <c r="H635"/>
      <c r="I635"/>
    </row>
    <row r="636" spans="1:9" ht="15.75" x14ac:dyDescent="0.25">
      <c r="A636"/>
      <c r="B636"/>
      <c r="C636"/>
      <c r="D636"/>
      <c r="E636"/>
      <c r="F636"/>
      <c r="G636"/>
      <c r="H636"/>
      <c r="I636"/>
    </row>
    <row r="637" spans="1:9" ht="15.75" x14ac:dyDescent="0.25">
      <c r="A637"/>
      <c r="B637"/>
      <c r="C637"/>
      <c r="D637"/>
      <c r="E637"/>
      <c r="F637"/>
      <c r="G637"/>
      <c r="H637"/>
      <c r="I637"/>
    </row>
    <row r="638" spans="1:9" ht="15.75" x14ac:dyDescent="0.25">
      <c r="A638"/>
      <c r="B638"/>
      <c r="C638"/>
      <c r="D638"/>
      <c r="E638"/>
      <c r="F638"/>
      <c r="G638"/>
      <c r="H638"/>
      <c r="I638"/>
    </row>
    <row r="639" spans="1:9" ht="15.75" x14ac:dyDescent="0.25">
      <c r="A639"/>
      <c r="B639"/>
      <c r="C639"/>
      <c r="D639"/>
      <c r="E639"/>
      <c r="F639"/>
      <c r="G639"/>
      <c r="H639"/>
      <c r="I639"/>
    </row>
    <row r="640" spans="1:9" ht="15.75" x14ac:dyDescent="0.25">
      <c r="A640"/>
      <c r="B640"/>
      <c r="C640"/>
      <c r="D640"/>
      <c r="E640"/>
      <c r="F640"/>
      <c r="G640"/>
      <c r="H640"/>
      <c r="I640"/>
    </row>
    <row r="641" spans="1:9" ht="15.75" x14ac:dyDescent="0.25">
      <c r="A641"/>
      <c r="B641"/>
      <c r="C641"/>
      <c r="D641"/>
      <c r="E641"/>
      <c r="F641"/>
      <c r="G641"/>
      <c r="H641"/>
      <c r="I641"/>
    </row>
    <row r="642" spans="1:9" ht="15.75" x14ac:dyDescent="0.25">
      <c r="A642"/>
      <c r="B642"/>
      <c r="C642"/>
      <c r="D642"/>
      <c r="E642"/>
      <c r="F642"/>
      <c r="G642"/>
      <c r="H642"/>
      <c r="I642"/>
    </row>
    <row r="643" spans="1:9" ht="15.75" x14ac:dyDescent="0.25">
      <c r="A643"/>
      <c r="B643"/>
      <c r="C643"/>
      <c r="D643"/>
      <c r="E643"/>
      <c r="F643"/>
      <c r="G643"/>
      <c r="H643"/>
      <c r="I643"/>
    </row>
    <row r="644" spans="1:9" ht="15.75" x14ac:dyDescent="0.25">
      <c r="A644"/>
      <c r="B644"/>
      <c r="C644"/>
      <c r="D644"/>
      <c r="E644"/>
      <c r="F644"/>
      <c r="G644"/>
      <c r="H644"/>
      <c r="I644"/>
    </row>
    <row r="645" spans="1:9" ht="15.75" x14ac:dyDescent="0.25">
      <c r="A645"/>
      <c r="B645"/>
      <c r="C645"/>
      <c r="D645"/>
      <c r="E645"/>
      <c r="F645"/>
      <c r="G645"/>
      <c r="H645"/>
      <c r="I645"/>
    </row>
    <row r="646" spans="1:9" ht="15.75" x14ac:dyDescent="0.25">
      <c r="A646"/>
      <c r="B646"/>
      <c r="C646"/>
      <c r="D646"/>
      <c r="E646"/>
      <c r="F646"/>
      <c r="G646"/>
      <c r="H646"/>
      <c r="I646"/>
    </row>
    <row r="647" spans="1:9" ht="15.75" x14ac:dyDescent="0.25">
      <c r="A647"/>
      <c r="B647"/>
      <c r="C647"/>
      <c r="D647"/>
      <c r="E647"/>
      <c r="F647"/>
      <c r="G647"/>
      <c r="H647"/>
      <c r="I647"/>
    </row>
    <row r="648" spans="1:9" ht="15.75" x14ac:dyDescent="0.25">
      <c r="A648"/>
      <c r="B648"/>
      <c r="C648"/>
      <c r="D648"/>
      <c r="E648"/>
      <c r="F648"/>
      <c r="G648"/>
      <c r="H648"/>
      <c r="I648"/>
    </row>
    <row r="649" spans="1:9" ht="15.75" x14ac:dyDescent="0.25">
      <c r="A649"/>
      <c r="B649"/>
      <c r="C649"/>
      <c r="D649"/>
      <c r="E649"/>
      <c r="F649"/>
      <c r="G649"/>
      <c r="H649"/>
      <c r="I649"/>
    </row>
    <row r="650" spans="1:9" ht="15.75" x14ac:dyDescent="0.25">
      <c r="A650"/>
      <c r="B650"/>
      <c r="C650"/>
      <c r="D650"/>
      <c r="E650"/>
      <c r="F650"/>
      <c r="G650"/>
      <c r="H650"/>
      <c r="I650"/>
    </row>
    <row r="651" spans="1:9" ht="15.75" x14ac:dyDescent="0.25">
      <c r="A651"/>
      <c r="B651"/>
      <c r="C651"/>
      <c r="D651"/>
      <c r="E651"/>
      <c r="F651"/>
      <c r="G651"/>
      <c r="H651"/>
      <c r="I651"/>
    </row>
    <row r="652" spans="1:9" ht="15.75" x14ac:dyDescent="0.25">
      <c r="A652"/>
      <c r="B652"/>
      <c r="C652"/>
      <c r="D652"/>
      <c r="E652"/>
      <c r="F652"/>
      <c r="G652"/>
      <c r="H652"/>
      <c r="I652"/>
    </row>
    <row r="653" spans="1:9" ht="15.75" x14ac:dyDescent="0.25">
      <c r="A653"/>
      <c r="B653"/>
      <c r="C653"/>
      <c r="D653"/>
      <c r="E653"/>
      <c r="F653"/>
      <c r="G653"/>
      <c r="H653"/>
      <c r="I653"/>
    </row>
    <row r="654" spans="1:9" ht="15.75" x14ac:dyDescent="0.25">
      <c r="A654"/>
      <c r="B654"/>
      <c r="C654"/>
      <c r="D654"/>
      <c r="E654"/>
      <c r="F654"/>
      <c r="G654"/>
      <c r="H654"/>
      <c r="I654"/>
    </row>
    <row r="655" spans="1:9" ht="15.75" x14ac:dyDescent="0.25">
      <c r="A655"/>
      <c r="B655"/>
      <c r="C655"/>
      <c r="D655"/>
      <c r="E655"/>
      <c r="F655"/>
      <c r="G655"/>
      <c r="H655"/>
      <c r="I655"/>
    </row>
    <row r="656" spans="1:9" ht="15.75" x14ac:dyDescent="0.25">
      <c r="A656"/>
      <c r="B656"/>
      <c r="C656"/>
      <c r="D656"/>
      <c r="E656"/>
      <c r="F656"/>
      <c r="G656"/>
      <c r="H656"/>
      <c r="I656"/>
    </row>
    <row r="657" spans="1:9" ht="15.75" x14ac:dyDescent="0.25">
      <c r="A657"/>
      <c r="B657"/>
      <c r="C657"/>
      <c r="D657"/>
      <c r="E657"/>
      <c r="F657"/>
      <c r="G657"/>
      <c r="H657"/>
      <c r="I657"/>
    </row>
    <row r="658" spans="1:9" ht="15.75" x14ac:dyDescent="0.25">
      <c r="A658"/>
      <c r="B658"/>
      <c r="C658"/>
      <c r="D658"/>
      <c r="E658"/>
      <c r="F658"/>
      <c r="G658"/>
      <c r="H658"/>
      <c r="I658"/>
    </row>
    <row r="659" spans="1:9" ht="15.75" x14ac:dyDescent="0.25">
      <c r="A659"/>
      <c r="B659"/>
      <c r="C659"/>
      <c r="D659"/>
      <c r="E659"/>
      <c r="F659"/>
      <c r="G659"/>
      <c r="H659"/>
      <c r="I659"/>
    </row>
    <row r="660" spans="1:9" ht="15.75" x14ac:dyDescent="0.25">
      <c r="A660"/>
      <c r="B660"/>
      <c r="C660"/>
      <c r="D660"/>
      <c r="E660"/>
      <c r="F660"/>
      <c r="G660"/>
      <c r="H660"/>
      <c r="I660"/>
    </row>
    <row r="661" spans="1:9" ht="15.75" x14ac:dyDescent="0.25">
      <c r="A661"/>
      <c r="B661"/>
      <c r="C661"/>
      <c r="D661"/>
      <c r="E661"/>
      <c r="F661"/>
      <c r="G661"/>
      <c r="H661"/>
      <c r="I661"/>
    </row>
    <row r="662" spans="1:9" ht="15.75" x14ac:dyDescent="0.25">
      <c r="A662"/>
      <c r="B662"/>
      <c r="C662"/>
      <c r="D662"/>
      <c r="E662"/>
      <c r="F662"/>
      <c r="G662"/>
      <c r="H662"/>
      <c r="I662"/>
    </row>
    <row r="663" spans="1:9" ht="15.75" x14ac:dyDescent="0.25">
      <c r="A663"/>
      <c r="B663"/>
      <c r="C663"/>
      <c r="D663"/>
      <c r="E663"/>
      <c r="F663"/>
      <c r="G663"/>
      <c r="H663"/>
      <c r="I663"/>
    </row>
    <row r="664" spans="1:9" ht="15.75" x14ac:dyDescent="0.25">
      <c r="A664"/>
      <c r="B664"/>
      <c r="C664"/>
      <c r="D664"/>
      <c r="E664"/>
      <c r="F664"/>
      <c r="G664"/>
      <c r="H664"/>
      <c r="I664"/>
    </row>
    <row r="665" spans="1:9" ht="15.75" x14ac:dyDescent="0.25">
      <c r="A665"/>
      <c r="B665"/>
      <c r="C665"/>
      <c r="D665"/>
      <c r="E665"/>
      <c r="F665"/>
      <c r="G665"/>
      <c r="H665"/>
      <c r="I665"/>
    </row>
    <row r="666" spans="1:9" ht="15.75" x14ac:dyDescent="0.25">
      <c r="A666"/>
      <c r="B666"/>
      <c r="C666"/>
      <c r="D666"/>
      <c r="E666"/>
      <c r="F666"/>
      <c r="G666"/>
      <c r="H666"/>
      <c r="I666"/>
    </row>
    <row r="667" spans="1:9" ht="15.75" x14ac:dyDescent="0.25">
      <c r="A667"/>
      <c r="B667"/>
      <c r="C667"/>
      <c r="D667"/>
      <c r="E667"/>
      <c r="F667"/>
      <c r="G667"/>
      <c r="H667"/>
      <c r="I667"/>
    </row>
    <row r="668" spans="1:9" ht="15.75" x14ac:dyDescent="0.25">
      <c r="A668"/>
      <c r="B668"/>
      <c r="C668"/>
      <c r="D668"/>
      <c r="E668"/>
      <c r="F668"/>
      <c r="G668"/>
      <c r="H668"/>
      <c r="I668"/>
    </row>
    <row r="669" spans="1:9" ht="15.75" x14ac:dyDescent="0.25">
      <c r="A669"/>
      <c r="B669"/>
      <c r="C669"/>
      <c r="D669"/>
      <c r="E669"/>
      <c r="F669"/>
      <c r="G669"/>
      <c r="H669"/>
      <c r="I669"/>
    </row>
    <row r="670" spans="1:9" ht="15.75" x14ac:dyDescent="0.25">
      <c r="A670"/>
      <c r="B670"/>
      <c r="C670"/>
      <c r="D670"/>
      <c r="E670"/>
      <c r="F670"/>
      <c r="G670"/>
      <c r="H670"/>
      <c r="I670"/>
    </row>
    <row r="671" spans="1:9" ht="15.75" x14ac:dyDescent="0.25">
      <c r="A671"/>
      <c r="B671"/>
      <c r="C671"/>
      <c r="D671"/>
      <c r="E671"/>
      <c r="F671"/>
      <c r="G671"/>
      <c r="H671"/>
      <c r="I671"/>
    </row>
    <row r="672" spans="1:9" ht="15.75" x14ac:dyDescent="0.25">
      <c r="A672"/>
      <c r="B672"/>
      <c r="C672"/>
      <c r="D672"/>
      <c r="E672"/>
      <c r="F672"/>
      <c r="G672"/>
      <c r="H672"/>
      <c r="I672"/>
    </row>
    <row r="673" spans="1:9" ht="15.75" x14ac:dyDescent="0.25">
      <c r="A673"/>
      <c r="B673"/>
      <c r="C673"/>
      <c r="D673"/>
      <c r="E673"/>
      <c r="F673"/>
      <c r="G673"/>
      <c r="H673"/>
      <c r="I673"/>
    </row>
    <row r="674" spans="1:9" ht="15.75" x14ac:dyDescent="0.25">
      <c r="A674"/>
      <c r="B674"/>
      <c r="C674"/>
      <c r="D674"/>
      <c r="E674"/>
      <c r="F674"/>
      <c r="G674"/>
      <c r="H674"/>
      <c r="I674"/>
    </row>
    <row r="675" spans="1:9" ht="15.75" x14ac:dyDescent="0.25">
      <c r="A675"/>
      <c r="B675"/>
      <c r="C675"/>
      <c r="D675"/>
      <c r="E675"/>
      <c r="F675"/>
      <c r="G675"/>
      <c r="H675"/>
      <c r="I675"/>
    </row>
    <row r="676" spans="1:9" ht="15.75" x14ac:dyDescent="0.25">
      <c r="A676"/>
      <c r="B676"/>
      <c r="C676"/>
      <c r="D676"/>
      <c r="E676"/>
      <c r="F676"/>
      <c r="G676"/>
      <c r="H676"/>
      <c r="I676"/>
    </row>
    <row r="677" spans="1:9" ht="15.75" x14ac:dyDescent="0.25">
      <c r="A677"/>
      <c r="B677"/>
      <c r="C677"/>
      <c r="D677"/>
      <c r="E677"/>
      <c r="F677"/>
      <c r="G677"/>
      <c r="H677"/>
      <c r="I677"/>
    </row>
    <row r="678" spans="1:9" ht="15.75" x14ac:dyDescent="0.25">
      <c r="A678"/>
      <c r="B678"/>
      <c r="C678"/>
      <c r="D678"/>
      <c r="E678"/>
      <c r="F678"/>
      <c r="G678"/>
      <c r="H678"/>
      <c r="I678"/>
    </row>
    <row r="679" spans="1:9" ht="15.75" x14ac:dyDescent="0.25">
      <c r="A679"/>
      <c r="B679"/>
      <c r="C679"/>
      <c r="D679"/>
      <c r="E679"/>
      <c r="F679"/>
      <c r="G679"/>
      <c r="H679"/>
      <c r="I679"/>
    </row>
    <row r="680" spans="1:9" ht="15.75" x14ac:dyDescent="0.25">
      <c r="A680"/>
      <c r="B680"/>
      <c r="C680"/>
      <c r="D680"/>
      <c r="E680"/>
      <c r="F680"/>
      <c r="G680"/>
      <c r="H680"/>
      <c r="I680"/>
    </row>
    <row r="681" spans="1:9" ht="15.75" x14ac:dyDescent="0.25">
      <c r="A681"/>
      <c r="B681"/>
      <c r="C681"/>
      <c r="D681"/>
      <c r="E681"/>
      <c r="F681"/>
      <c r="G681"/>
      <c r="H681"/>
      <c r="I681"/>
    </row>
    <row r="682" spans="1:9" ht="15.75" x14ac:dyDescent="0.25">
      <c r="A682"/>
      <c r="B682"/>
      <c r="C682"/>
      <c r="D682"/>
      <c r="E682"/>
      <c r="F682"/>
      <c r="G682"/>
      <c r="H682"/>
      <c r="I682"/>
    </row>
    <row r="683" spans="1:9" ht="15.75" x14ac:dyDescent="0.25">
      <c r="A683"/>
      <c r="B683"/>
      <c r="C683"/>
      <c r="D683"/>
      <c r="E683"/>
      <c r="F683"/>
      <c r="G683"/>
      <c r="H683"/>
      <c r="I683"/>
    </row>
    <row r="684" spans="1:9" ht="15.75" x14ac:dyDescent="0.25">
      <c r="A684"/>
      <c r="B684"/>
      <c r="C684"/>
      <c r="D684"/>
      <c r="E684"/>
      <c r="F684"/>
      <c r="G684"/>
      <c r="H684"/>
      <c r="I684"/>
    </row>
    <row r="685" spans="1:9" ht="15.75" x14ac:dyDescent="0.25">
      <c r="A685"/>
      <c r="B685"/>
      <c r="C685"/>
      <c r="D685"/>
      <c r="E685"/>
      <c r="F685"/>
      <c r="G685"/>
      <c r="H685"/>
      <c r="I685"/>
    </row>
    <row r="686" spans="1:9" ht="15.75" x14ac:dyDescent="0.25">
      <c r="A686"/>
      <c r="B686"/>
      <c r="C686"/>
      <c r="D686"/>
      <c r="E686"/>
      <c r="F686"/>
      <c r="G686"/>
      <c r="H686"/>
      <c r="I686"/>
    </row>
    <row r="687" spans="1:9" ht="15.75" x14ac:dyDescent="0.25">
      <c r="A687"/>
      <c r="B687"/>
      <c r="C687"/>
      <c r="D687"/>
      <c r="E687"/>
      <c r="F687"/>
      <c r="G687"/>
      <c r="H687"/>
      <c r="I687"/>
    </row>
    <row r="688" spans="1:9" ht="15.75" x14ac:dyDescent="0.25">
      <c r="A688"/>
      <c r="B688"/>
      <c r="C688"/>
      <c r="D688"/>
      <c r="E688"/>
      <c r="F688"/>
      <c r="G688"/>
      <c r="H688"/>
      <c r="I688"/>
    </row>
    <row r="689" spans="1:9" ht="15.75" x14ac:dyDescent="0.25">
      <c r="A689"/>
      <c r="B689"/>
      <c r="C689"/>
      <c r="D689"/>
      <c r="E689"/>
      <c r="F689"/>
      <c r="G689"/>
      <c r="H689"/>
      <c r="I689"/>
    </row>
    <row r="690" spans="1:9" ht="15.75" x14ac:dyDescent="0.25">
      <c r="A690"/>
      <c r="B690"/>
      <c r="C690"/>
      <c r="D690"/>
      <c r="E690"/>
      <c r="F690"/>
      <c r="G690"/>
      <c r="H690"/>
      <c r="I690"/>
    </row>
    <row r="691" spans="1:9" ht="15.75" x14ac:dyDescent="0.25">
      <c r="A691"/>
      <c r="B691"/>
      <c r="C691"/>
      <c r="D691"/>
      <c r="E691"/>
      <c r="F691"/>
      <c r="G691"/>
      <c r="H691"/>
      <c r="I691"/>
    </row>
    <row r="692" spans="1:9" ht="15.75" x14ac:dyDescent="0.25">
      <c r="A692"/>
      <c r="B692"/>
      <c r="C692"/>
      <c r="D692"/>
      <c r="E692"/>
      <c r="F692"/>
      <c r="G692"/>
      <c r="H692"/>
      <c r="I692"/>
    </row>
    <row r="693" spans="1:9" ht="15.75" x14ac:dyDescent="0.25">
      <c r="A693"/>
      <c r="B693"/>
      <c r="C693"/>
      <c r="D693"/>
      <c r="E693"/>
      <c r="F693"/>
      <c r="G693"/>
      <c r="H693"/>
      <c r="I693"/>
    </row>
    <row r="694" spans="1:9" ht="15.75" x14ac:dyDescent="0.25">
      <c r="A694"/>
      <c r="B694"/>
      <c r="C694"/>
      <c r="D694"/>
      <c r="E694"/>
      <c r="F694"/>
      <c r="G694"/>
      <c r="H694"/>
      <c r="I694"/>
    </row>
    <row r="695" spans="1:9" ht="15.75" x14ac:dyDescent="0.25">
      <c r="A695"/>
      <c r="B695"/>
      <c r="C695"/>
      <c r="D695"/>
      <c r="E695"/>
      <c r="F695"/>
      <c r="G695"/>
      <c r="H695"/>
      <c r="I695"/>
    </row>
    <row r="696" spans="1:9" ht="15.75" x14ac:dyDescent="0.25">
      <c r="A696"/>
      <c r="B696"/>
      <c r="C696"/>
      <c r="D696"/>
      <c r="E696"/>
      <c r="F696"/>
      <c r="G696"/>
      <c r="H696"/>
      <c r="I696"/>
    </row>
    <row r="697" spans="1:9" ht="15.75" x14ac:dyDescent="0.25">
      <c r="A697"/>
      <c r="B697"/>
      <c r="C697"/>
      <c r="D697"/>
      <c r="E697"/>
      <c r="F697"/>
      <c r="G697"/>
      <c r="H697"/>
      <c r="I697"/>
    </row>
    <row r="698" spans="1:9" ht="15.75" x14ac:dyDescent="0.25">
      <c r="A698"/>
      <c r="B698"/>
      <c r="C698"/>
      <c r="D698"/>
      <c r="E698"/>
      <c r="F698"/>
      <c r="G698"/>
      <c r="H698"/>
      <c r="I698"/>
    </row>
    <row r="699" spans="1:9" ht="15.75" x14ac:dyDescent="0.25">
      <c r="A699"/>
      <c r="B699"/>
      <c r="C699"/>
      <c r="D699"/>
      <c r="E699"/>
      <c r="F699"/>
      <c r="G699"/>
      <c r="H699"/>
      <c r="I699"/>
    </row>
    <row r="700" spans="1:9" ht="15.75" x14ac:dyDescent="0.25">
      <c r="A700"/>
      <c r="B700"/>
      <c r="C700"/>
      <c r="D700"/>
      <c r="E700"/>
      <c r="F700"/>
      <c r="G700"/>
      <c r="H700"/>
      <c r="I700"/>
    </row>
    <row r="701" spans="1:9" ht="15.75" x14ac:dyDescent="0.25">
      <c r="A701"/>
      <c r="B701"/>
      <c r="C701"/>
      <c r="D701"/>
      <c r="E701"/>
      <c r="F701"/>
      <c r="G701"/>
      <c r="H701"/>
      <c r="I701"/>
    </row>
    <row r="702" spans="1:9" ht="15.75" x14ac:dyDescent="0.25">
      <c r="A702"/>
      <c r="B702"/>
      <c r="C702"/>
      <c r="D702"/>
      <c r="E702"/>
      <c r="F702"/>
      <c r="G702"/>
      <c r="H702"/>
      <c r="I702"/>
    </row>
    <row r="703" spans="1:9" ht="15.75" x14ac:dyDescent="0.25">
      <c r="A703"/>
      <c r="B703"/>
      <c r="C703"/>
      <c r="D703"/>
      <c r="E703"/>
      <c r="F703"/>
      <c r="G703"/>
      <c r="H703"/>
      <c r="I703"/>
    </row>
    <row r="704" spans="1:9" ht="15.75" x14ac:dyDescent="0.25">
      <c r="A704"/>
      <c r="B704"/>
      <c r="C704"/>
      <c r="D704"/>
      <c r="E704"/>
      <c r="F704"/>
      <c r="G704"/>
      <c r="H704"/>
      <c r="I704"/>
    </row>
    <row r="705" spans="1:9" ht="15.75" x14ac:dyDescent="0.25">
      <c r="A705"/>
      <c r="B705"/>
      <c r="C705"/>
      <c r="D705"/>
      <c r="E705"/>
      <c r="F705"/>
      <c r="G705"/>
      <c r="H705"/>
      <c r="I705"/>
    </row>
    <row r="706" spans="1:9" ht="15.75" x14ac:dyDescent="0.25">
      <c r="A706"/>
      <c r="B706"/>
      <c r="C706"/>
      <c r="D706"/>
      <c r="E706"/>
      <c r="F706"/>
      <c r="G706"/>
      <c r="H706"/>
      <c r="I706"/>
    </row>
    <row r="707" spans="1:9" ht="15.75" x14ac:dyDescent="0.25">
      <c r="A707"/>
      <c r="B707"/>
      <c r="C707"/>
      <c r="D707"/>
      <c r="E707"/>
      <c r="F707"/>
      <c r="G707"/>
      <c r="H707"/>
      <c r="I707"/>
    </row>
    <row r="708" spans="1:9" ht="15.75" x14ac:dyDescent="0.25">
      <c r="A708"/>
      <c r="B708"/>
      <c r="C708"/>
      <c r="D708"/>
      <c r="E708"/>
      <c r="F708"/>
      <c r="G708"/>
      <c r="H708"/>
      <c r="I708"/>
    </row>
    <row r="709" spans="1:9" ht="15.75" x14ac:dyDescent="0.25">
      <c r="A709"/>
      <c r="B709"/>
      <c r="C709"/>
      <c r="D709"/>
      <c r="E709"/>
      <c r="F709"/>
      <c r="G709"/>
      <c r="H709"/>
      <c r="I709"/>
    </row>
    <row r="710" spans="1:9" ht="15.75" x14ac:dyDescent="0.25">
      <c r="A710"/>
      <c r="B710"/>
      <c r="C710"/>
      <c r="D710"/>
      <c r="E710"/>
      <c r="F710"/>
      <c r="G710"/>
      <c r="H710"/>
      <c r="I710"/>
    </row>
    <row r="711" spans="1:9" ht="15.75" x14ac:dyDescent="0.25">
      <c r="A711"/>
      <c r="B711"/>
      <c r="C711"/>
      <c r="D711"/>
      <c r="E711"/>
      <c r="F711"/>
      <c r="G711"/>
      <c r="H711"/>
      <c r="I711"/>
    </row>
    <row r="712" spans="1:9" ht="15.75" x14ac:dyDescent="0.25">
      <c r="A712"/>
      <c r="B712"/>
      <c r="C712"/>
      <c r="D712"/>
      <c r="E712"/>
      <c r="F712"/>
      <c r="G712"/>
      <c r="H712"/>
      <c r="I712"/>
    </row>
    <row r="713" spans="1:9" ht="15.75" x14ac:dyDescent="0.25">
      <c r="A713"/>
      <c r="B713"/>
      <c r="C713"/>
      <c r="D713"/>
      <c r="E713"/>
      <c r="F713"/>
      <c r="G713"/>
      <c r="H713"/>
      <c r="I713"/>
    </row>
    <row r="714" spans="1:9" ht="15.75" x14ac:dyDescent="0.25">
      <c r="A714"/>
      <c r="B714"/>
      <c r="C714"/>
      <c r="D714"/>
      <c r="E714"/>
      <c r="F714"/>
      <c r="G714"/>
      <c r="H714"/>
      <c r="I714"/>
    </row>
    <row r="715" spans="1:9" ht="15.75" x14ac:dyDescent="0.25">
      <c r="A715"/>
      <c r="B715"/>
      <c r="C715"/>
      <c r="D715"/>
      <c r="E715"/>
      <c r="F715"/>
      <c r="G715"/>
      <c r="H715"/>
      <c r="I715"/>
    </row>
    <row r="716" spans="1:9" ht="15.75" x14ac:dyDescent="0.25">
      <c r="A716"/>
      <c r="B716"/>
      <c r="C716"/>
      <c r="D716"/>
      <c r="E716"/>
      <c r="F716"/>
      <c r="G716"/>
      <c r="H716"/>
      <c r="I716"/>
    </row>
    <row r="717" spans="1:9" ht="15.75" x14ac:dyDescent="0.25">
      <c r="A717"/>
      <c r="B717"/>
      <c r="C717"/>
      <c r="D717"/>
      <c r="E717"/>
      <c r="F717"/>
      <c r="G717"/>
      <c r="H717"/>
      <c r="I717"/>
    </row>
    <row r="718" spans="1:9" ht="15.75" x14ac:dyDescent="0.25">
      <c r="A718"/>
      <c r="B718"/>
      <c r="C718"/>
      <c r="D718"/>
      <c r="E718"/>
      <c r="F718"/>
      <c r="G718"/>
      <c r="H718"/>
      <c r="I718"/>
    </row>
    <row r="719" spans="1:9" ht="15.75" x14ac:dyDescent="0.25">
      <c r="A719"/>
      <c r="B719"/>
      <c r="C719"/>
      <c r="D719"/>
      <c r="E719"/>
      <c r="F719"/>
      <c r="G719"/>
      <c r="H719"/>
      <c r="I719"/>
    </row>
    <row r="720" spans="1:9" ht="15.75" x14ac:dyDescent="0.25">
      <c r="A720"/>
      <c r="B720"/>
      <c r="C720"/>
      <c r="D720"/>
      <c r="E720"/>
      <c r="F720"/>
      <c r="G720"/>
      <c r="H720"/>
      <c r="I720"/>
    </row>
    <row r="721" spans="1:9" ht="15.75" x14ac:dyDescent="0.25">
      <c r="A721"/>
      <c r="B721"/>
      <c r="C721"/>
      <c r="D721"/>
      <c r="E721"/>
      <c r="F721"/>
      <c r="G721"/>
      <c r="H721"/>
      <c r="I721"/>
    </row>
    <row r="722" spans="1:9" ht="15.75" x14ac:dyDescent="0.25">
      <c r="A722"/>
      <c r="B722"/>
      <c r="C722"/>
      <c r="D722"/>
      <c r="E722"/>
      <c r="F722"/>
      <c r="G722"/>
      <c r="H722"/>
      <c r="I722"/>
    </row>
    <row r="723" spans="1:9" ht="15.75" x14ac:dyDescent="0.25">
      <c r="A723"/>
      <c r="B723"/>
      <c r="C723"/>
      <c r="D723"/>
      <c r="E723"/>
      <c r="F723"/>
      <c r="G723"/>
      <c r="H723"/>
      <c r="I723"/>
    </row>
    <row r="724" spans="1:9" ht="15.75" x14ac:dyDescent="0.25">
      <c r="A724"/>
      <c r="B724"/>
      <c r="C724"/>
      <c r="D724"/>
      <c r="E724"/>
      <c r="F724"/>
      <c r="G724"/>
      <c r="H724"/>
      <c r="I724"/>
    </row>
    <row r="725" spans="1:9" ht="15.75" x14ac:dyDescent="0.25">
      <c r="A725"/>
      <c r="B725"/>
      <c r="C725"/>
      <c r="D725"/>
      <c r="E725"/>
      <c r="F725"/>
      <c r="G725"/>
      <c r="H725"/>
      <c r="I725"/>
    </row>
    <row r="726" spans="1:9" ht="15.75" x14ac:dyDescent="0.25">
      <c r="A726"/>
      <c r="B726"/>
      <c r="C726"/>
      <c r="D726"/>
      <c r="E726"/>
      <c r="F726"/>
      <c r="G726"/>
      <c r="H726"/>
      <c r="I726"/>
    </row>
    <row r="727" spans="1:9" ht="15.75" x14ac:dyDescent="0.25">
      <c r="A727"/>
      <c r="B727"/>
      <c r="C727"/>
      <c r="D727"/>
      <c r="E727"/>
      <c r="F727"/>
      <c r="G727"/>
      <c r="H727"/>
      <c r="I727"/>
    </row>
    <row r="728" spans="1:9" ht="15.75" x14ac:dyDescent="0.25">
      <c r="A728"/>
      <c r="B728"/>
      <c r="C728"/>
      <c r="D728"/>
      <c r="E728"/>
      <c r="F728"/>
      <c r="G728"/>
      <c r="H728"/>
      <c r="I728"/>
    </row>
    <row r="729" spans="1:9" ht="15.75" x14ac:dyDescent="0.25">
      <c r="A729"/>
      <c r="B729"/>
      <c r="C729"/>
      <c r="D729"/>
      <c r="E729"/>
      <c r="F729"/>
      <c r="G729"/>
      <c r="H729"/>
      <c r="I729"/>
    </row>
    <row r="730" spans="1:9" ht="15.75" x14ac:dyDescent="0.25">
      <c r="A730"/>
      <c r="B730"/>
      <c r="C730"/>
      <c r="D730"/>
      <c r="E730"/>
      <c r="F730"/>
      <c r="G730"/>
      <c r="H730"/>
      <c r="I730"/>
    </row>
    <row r="731" spans="1:9" ht="15.75" x14ac:dyDescent="0.25">
      <c r="A731"/>
      <c r="B731"/>
      <c r="C731"/>
      <c r="D731"/>
      <c r="E731"/>
      <c r="F731"/>
      <c r="G731"/>
      <c r="H731"/>
      <c r="I731"/>
    </row>
    <row r="732" spans="1:9" ht="15.75" x14ac:dyDescent="0.25">
      <c r="A732"/>
      <c r="B732"/>
      <c r="C732"/>
      <c r="D732"/>
      <c r="E732"/>
      <c r="F732"/>
      <c r="G732"/>
      <c r="H732"/>
      <c r="I732"/>
    </row>
    <row r="733" spans="1:9" ht="15.75" x14ac:dyDescent="0.25">
      <c r="A733"/>
      <c r="B733"/>
      <c r="C733"/>
      <c r="D733"/>
      <c r="E733"/>
      <c r="F733"/>
      <c r="G733"/>
      <c r="H733"/>
      <c r="I733"/>
    </row>
    <row r="734" spans="1:9" ht="15.75" x14ac:dyDescent="0.25">
      <c r="A734"/>
      <c r="B734"/>
      <c r="C734"/>
      <c r="D734"/>
      <c r="E734"/>
      <c r="F734"/>
      <c r="G734"/>
      <c r="H734"/>
      <c r="I734"/>
    </row>
    <row r="735" spans="1:9" ht="15.75" x14ac:dyDescent="0.25">
      <c r="A735"/>
      <c r="B735"/>
      <c r="C735"/>
      <c r="D735"/>
      <c r="E735"/>
      <c r="F735"/>
      <c r="G735"/>
      <c r="H735"/>
      <c r="I735"/>
    </row>
    <row r="736" spans="1:9" ht="15.75" x14ac:dyDescent="0.25">
      <c r="A736"/>
      <c r="B736"/>
      <c r="C736"/>
      <c r="D736"/>
      <c r="E736"/>
      <c r="F736"/>
      <c r="G736"/>
      <c r="H736"/>
      <c r="I736"/>
    </row>
    <row r="737" spans="1:9" ht="15.75" x14ac:dyDescent="0.25">
      <c r="A737"/>
      <c r="B737"/>
      <c r="C737"/>
      <c r="D737"/>
      <c r="E737"/>
      <c r="F737"/>
      <c r="G737"/>
      <c r="H737"/>
      <c r="I737"/>
    </row>
    <row r="738" spans="1:9" ht="15.75" x14ac:dyDescent="0.25">
      <c r="A738"/>
      <c r="B738"/>
      <c r="C738"/>
      <c r="D738"/>
      <c r="E738"/>
      <c r="F738"/>
      <c r="G738"/>
      <c r="H738"/>
      <c r="I738"/>
    </row>
    <row r="739" spans="1:9" ht="15.75" x14ac:dyDescent="0.25">
      <c r="A739"/>
      <c r="B739"/>
      <c r="C739"/>
      <c r="D739"/>
      <c r="E739"/>
      <c r="F739"/>
      <c r="G739"/>
      <c r="H739"/>
      <c r="I739"/>
    </row>
    <row r="740" spans="1:9" ht="15.75" x14ac:dyDescent="0.25">
      <c r="A740"/>
      <c r="B740"/>
      <c r="C740"/>
      <c r="D740"/>
      <c r="E740"/>
      <c r="F740"/>
      <c r="G740"/>
      <c r="H740"/>
      <c r="I740"/>
    </row>
    <row r="741" spans="1:9" ht="15.75" x14ac:dyDescent="0.25">
      <c r="A741"/>
      <c r="B741"/>
      <c r="C741"/>
      <c r="D741"/>
      <c r="E741"/>
      <c r="F741"/>
      <c r="G741"/>
      <c r="H741"/>
      <c r="I741"/>
    </row>
    <row r="742" spans="1:9" ht="15.75" x14ac:dyDescent="0.25">
      <c r="A742"/>
      <c r="B742"/>
      <c r="C742"/>
      <c r="D742"/>
      <c r="E742"/>
      <c r="F742"/>
      <c r="G742"/>
      <c r="H742"/>
      <c r="I742"/>
    </row>
    <row r="743" spans="1:9" ht="15.75" x14ac:dyDescent="0.25">
      <c r="A743"/>
      <c r="B743"/>
      <c r="C743"/>
      <c r="D743"/>
      <c r="E743"/>
      <c r="F743"/>
      <c r="G743"/>
      <c r="H743"/>
      <c r="I743"/>
    </row>
    <row r="744" spans="1:9" ht="15.75" x14ac:dyDescent="0.25">
      <c r="A744"/>
      <c r="B744"/>
      <c r="C744"/>
      <c r="D744"/>
      <c r="E744"/>
      <c r="F744"/>
      <c r="G744"/>
      <c r="H744"/>
      <c r="I744"/>
    </row>
    <row r="745" spans="1:9" ht="15.75" x14ac:dyDescent="0.25">
      <c r="A745"/>
      <c r="B745"/>
      <c r="C745"/>
      <c r="D745"/>
      <c r="E745"/>
      <c r="F745"/>
      <c r="G745"/>
      <c r="H745"/>
      <c r="I745"/>
    </row>
    <row r="746" spans="1:9" ht="15.75" x14ac:dyDescent="0.25">
      <c r="A746"/>
      <c r="B746"/>
      <c r="C746"/>
      <c r="D746"/>
      <c r="E746"/>
      <c r="F746"/>
      <c r="G746"/>
      <c r="H746"/>
      <c r="I746"/>
    </row>
    <row r="747" spans="1:9" ht="15.75" x14ac:dyDescent="0.25">
      <c r="A747"/>
      <c r="B747"/>
      <c r="C747"/>
      <c r="D747"/>
      <c r="E747"/>
      <c r="F747"/>
      <c r="G747"/>
      <c r="H747"/>
      <c r="I747"/>
    </row>
    <row r="748" spans="1:9" ht="15.75" x14ac:dyDescent="0.25">
      <c r="A748"/>
      <c r="B748"/>
      <c r="C748"/>
      <c r="D748"/>
      <c r="E748"/>
      <c r="F748"/>
      <c r="G748"/>
      <c r="H748"/>
      <c r="I748"/>
    </row>
    <row r="749" spans="1:9" ht="15.75" x14ac:dyDescent="0.25">
      <c r="A749"/>
      <c r="B749"/>
      <c r="C749"/>
      <c r="D749"/>
      <c r="E749"/>
      <c r="F749"/>
      <c r="G749"/>
      <c r="H749"/>
      <c r="I749"/>
    </row>
    <row r="750" spans="1:9" ht="15.75" x14ac:dyDescent="0.25">
      <c r="A750"/>
      <c r="B750"/>
      <c r="C750"/>
      <c r="D750"/>
      <c r="E750"/>
      <c r="F750"/>
      <c r="G750"/>
      <c r="H750"/>
      <c r="I750"/>
    </row>
    <row r="751" spans="1:9" ht="15.75" x14ac:dyDescent="0.25">
      <c r="A751"/>
      <c r="B751"/>
      <c r="C751"/>
      <c r="D751"/>
      <c r="E751"/>
      <c r="F751"/>
      <c r="G751"/>
      <c r="H751"/>
      <c r="I751"/>
    </row>
    <row r="752" spans="1:9" ht="15.75" x14ac:dyDescent="0.25">
      <c r="A752"/>
      <c r="B752"/>
      <c r="C752"/>
      <c r="D752"/>
      <c r="E752"/>
      <c r="F752"/>
      <c r="G752"/>
      <c r="H752"/>
      <c r="I752"/>
    </row>
    <row r="753" spans="1:9" ht="15.75" x14ac:dyDescent="0.25">
      <c r="A753"/>
      <c r="B753"/>
      <c r="C753"/>
      <c r="D753"/>
      <c r="E753"/>
      <c r="F753"/>
      <c r="G753"/>
      <c r="H753"/>
      <c r="I753"/>
    </row>
    <row r="754" spans="1:9" ht="15.75" x14ac:dyDescent="0.25">
      <c r="A754"/>
      <c r="B754"/>
      <c r="C754"/>
      <c r="D754"/>
      <c r="E754"/>
      <c r="F754"/>
      <c r="G754"/>
      <c r="H754"/>
      <c r="I754"/>
    </row>
    <row r="755" spans="1:9" ht="15.75" x14ac:dyDescent="0.25">
      <c r="A755"/>
      <c r="B755"/>
      <c r="C755"/>
      <c r="D755"/>
      <c r="E755"/>
      <c r="F755"/>
      <c r="G755"/>
      <c r="H755"/>
      <c r="I755"/>
    </row>
    <row r="756" spans="1:9" ht="15.75" x14ac:dyDescent="0.25">
      <c r="A756"/>
      <c r="B756"/>
      <c r="C756"/>
      <c r="D756"/>
      <c r="E756"/>
      <c r="F756"/>
      <c r="G756"/>
      <c r="H756"/>
      <c r="I756"/>
    </row>
    <row r="757" spans="1:9" ht="15.75" x14ac:dyDescent="0.25">
      <c r="A757"/>
      <c r="B757"/>
      <c r="C757"/>
      <c r="D757"/>
      <c r="E757"/>
      <c r="F757"/>
      <c r="G757"/>
      <c r="H757"/>
      <c r="I757"/>
    </row>
    <row r="758" spans="1:9" ht="15.75" x14ac:dyDescent="0.25">
      <c r="A758"/>
      <c r="B758"/>
      <c r="C758"/>
      <c r="D758"/>
      <c r="E758"/>
      <c r="F758"/>
      <c r="G758"/>
      <c r="H758"/>
      <c r="I758"/>
    </row>
    <row r="759" spans="1:9" ht="15.75" x14ac:dyDescent="0.25">
      <c r="A759"/>
      <c r="B759"/>
      <c r="C759"/>
      <c r="D759"/>
      <c r="E759"/>
      <c r="F759"/>
      <c r="G759"/>
      <c r="H759"/>
      <c r="I759"/>
    </row>
    <row r="760" spans="1:9" ht="15.75" x14ac:dyDescent="0.25">
      <c r="A760"/>
      <c r="B760"/>
      <c r="C760"/>
      <c r="D760"/>
      <c r="E760"/>
      <c r="F760"/>
      <c r="G760"/>
      <c r="H760"/>
      <c r="I760"/>
    </row>
    <row r="761" spans="1:9" ht="15.75" x14ac:dyDescent="0.25">
      <c r="A761"/>
      <c r="B761"/>
      <c r="C761"/>
      <c r="D761"/>
      <c r="E761"/>
      <c r="F761"/>
      <c r="G761"/>
      <c r="H761"/>
      <c r="I761"/>
    </row>
    <row r="762" spans="1:9" ht="15.75" x14ac:dyDescent="0.25">
      <c r="A762"/>
      <c r="B762"/>
      <c r="C762"/>
      <c r="D762"/>
      <c r="E762"/>
      <c r="F762"/>
      <c r="G762"/>
      <c r="H762"/>
      <c r="I762"/>
    </row>
    <row r="763" spans="1:9" ht="15.75" x14ac:dyDescent="0.25">
      <c r="A763"/>
      <c r="B763"/>
      <c r="C763"/>
      <c r="D763"/>
      <c r="E763"/>
      <c r="F763"/>
      <c r="G763"/>
      <c r="H763"/>
      <c r="I763"/>
    </row>
    <row r="764" spans="1:9" ht="15.75" x14ac:dyDescent="0.25">
      <c r="A764"/>
      <c r="B764"/>
      <c r="C764"/>
      <c r="D764"/>
      <c r="E764"/>
      <c r="F764"/>
      <c r="G764"/>
      <c r="H764"/>
      <c r="I764"/>
    </row>
    <row r="765" spans="1:9" ht="15.75" x14ac:dyDescent="0.25">
      <c r="A765"/>
      <c r="B765"/>
      <c r="C765"/>
      <c r="D765"/>
      <c r="E765"/>
      <c r="F765"/>
      <c r="G765"/>
      <c r="H765"/>
      <c r="I765"/>
    </row>
    <row r="766" spans="1:9" ht="15.75" x14ac:dyDescent="0.25">
      <c r="A766"/>
      <c r="B766"/>
      <c r="C766"/>
      <c r="D766"/>
      <c r="E766"/>
      <c r="F766"/>
      <c r="G766"/>
      <c r="H766"/>
      <c r="I766"/>
    </row>
    <row r="767" spans="1:9" ht="15.75" x14ac:dyDescent="0.25">
      <c r="A767"/>
      <c r="B767"/>
      <c r="C767"/>
      <c r="D767"/>
      <c r="E767"/>
      <c r="F767"/>
      <c r="G767"/>
      <c r="H767"/>
      <c r="I767"/>
    </row>
    <row r="768" spans="1:9" ht="15.75" x14ac:dyDescent="0.25">
      <c r="A768"/>
      <c r="B768"/>
      <c r="C768"/>
      <c r="D768"/>
      <c r="E768"/>
      <c r="F768"/>
      <c r="G768"/>
      <c r="H768"/>
      <c r="I768"/>
    </row>
    <row r="769" spans="1:9" ht="15.75" x14ac:dyDescent="0.25">
      <c r="A769"/>
      <c r="B769"/>
      <c r="C769"/>
      <c r="D769"/>
      <c r="E769"/>
      <c r="F769"/>
      <c r="G769"/>
      <c r="H769"/>
      <c r="I769"/>
    </row>
    <row r="770" spans="1:9" ht="15.75" x14ac:dyDescent="0.25">
      <c r="A770"/>
      <c r="B770"/>
      <c r="C770"/>
      <c r="D770"/>
      <c r="E770"/>
      <c r="F770"/>
      <c r="G770"/>
      <c r="H770"/>
      <c r="I770"/>
    </row>
    <row r="771" spans="1:9" ht="15.75" x14ac:dyDescent="0.25">
      <c r="A771"/>
      <c r="B771"/>
      <c r="C771"/>
      <c r="D771"/>
      <c r="E771"/>
      <c r="F771"/>
      <c r="G771"/>
      <c r="H771"/>
      <c r="I771"/>
    </row>
    <row r="772" spans="1:9" ht="15.75" x14ac:dyDescent="0.25">
      <c r="A772"/>
      <c r="B772"/>
      <c r="C772"/>
      <c r="D772"/>
      <c r="E772"/>
      <c r="F772"/>
      <c r="G772"/>
      <c r="H772"/>
      <c r="I772"/>
    </row>
    <row r="773" spans="1:9" ht="15.75" x14ac:dyDescent="0.25">
      <c r="A773"/>
      <c r="B773"/>
      <c r="C773"/>
      <c r="D773"/>
      <c r="E773"/>
      <c r="F773"/>
      <c r="G773"/>
      <c r="H773"/>
      <c r="I773"/>
    </row>
    <row r="774" spans="1:9" ht="15.75" x14ac:dyDescent="0.25">
      <c r="A774"/>
      <c r="B774"/>
      <c r="C774"/>
      <c r="D774"/>
      <c r="E774"/>
      <c r="F774"/>
      <c r="G774"/>
      <c r="H774"/>
      <c r="I774"/>
    </row>
    <row r="775" spans="1:9" ht="15.75" x14ac:dyDescent="0.25">
      <c r="A775"/>
      <c r="B775"/>
      <c r="C775"/>
      <c r="D775"/>
      <c r="E775"/>
      <c r="F775"/>
      <c r="G775"/>
      <c r="H775"/>
      <c r="I775"/>
    </row>
    <row r="776" spans="1:9" ht="15.75" x14ac:dyDescent="0.25">
      <c r="A776"/>
      <c r="B776"/>
      <c r="C776"/>
      <c r="D776"/>
      <c r="E776"/>
      <c r="F776"/>
      <c r="G776"/>
      <c r="H776"/>
      <c r="I776"/>
    </row>
    <row r="777" spans="1:9" ht="15.75" x14ac:dyDescent="0.25">
      <c r="A777"/>
      <c r="B777"/>
      <c r="C777"/>
      <c r="D777"/>
      <c r="E777"/>
      <c r="F777"/>
      <c r="G777"/>
      <c r="H777"/>
      <c r="I777"/>
    </row>
    <row r="778" spans="1:9" ht="15.75" x14ac:dyDescent="0.25">
      <c r="A778"/>
      <c r="B778"/>
      <c r="C778"/>
      <c r="D778"/>
      <c r="E778"/>
      <c r="F778"/>
      <c r="G778"/>
      <c r="H778"/>
      <c r="I778"/>
    </row>
    <row r="779" spans="1:9" ht="15.75" x14ac:dyDescent="0.25">
      <c r="A779"/>
      <c r="B779"/>
      <c r="C779"/>
      <c r="D779"/>
      <c r="E779"/>
      <c r="F779"/>
      <c r="G779"/>
      <c r="H779"/>
      <c r="I779"/>
    </row>
    <row r="780" spans="1:9" ht="15.75" x14ac:dyDescent="0.25">
      <c r="A780"/>
      <c r="B780"/>
      <c r="C780"/>
      <c r="D780"/>
      <c r="E780"/>
      <c r="F780"/>
      <c r="G780"/>
      <c r="H780"/>
      <c r="I780"/>
    </row>
    <row r="781" spans="1:9" ht="15.75" x14ac:dyDescent="0.25">
      <c r="A781"/>
      <c r="B781"/>
      <c r="C781"/>
      <c r="D781"/>
      <c r="E781"/>
      <c r="F781"/>
      <c r="G781"/>
      <c r="H781"/>
      <c r="I781"/>
    </row>
    <row r="782" spans="1:9" ht="15.75" x14ac:dyDescent="0.25">
      <c r="A782"/>
      <c r="B782"/>
      <c r="C782"/>
      <c r="D782"/>
      <c r="E782"/>
      <c r="F782"/>
      <c r="G782"/>
      <c r="H782"/>
      <c r="I782"/>
    </row>
    <row r="783" spans="1:9" ht="15.75" x14ac:dyDescent="0.25">
      <c r="A783"/>
      <c r="B783"/>
      <c r="C783"/>
      <c r="D783"/>
      <c r="E783"/>
      <c r="F783"/>
      <c r="G783"/>
      <c r="H783"/>
      <c r="I783"/>
    </row>
    <row r="784" spans="1:9" ht="15.75" x14ac:dyDescent="0.25">
      <c r="A784"/>
      <c r="B784"/>
      <c r="C784"/>
      <c r="D784"/>
      <c r="E784"/>
      <c r="F784"/>
      <c r="G784"/>
      <c r="H784"/>
      <c r="I784"/>
    </row>
    <row r="785" spans="1:9" ht="15.75" x14ac:dyDescent="0.25">
      <c r="A785"/>
      <c r="B785"/>
      <c r="C785"/>
      <c r="D785"/>
      <c r="E785"/>
      <c r="F785"/>
      <c r="G785"/>
      <c r="H785"/>
      <c r="I785"/>
    </row>
    <row r="786" spans="1:9" ht="15.75" x14ac:dyDescent="0.25">
      <c r="A786"/>
      <c r="B786"/>
      <c r="C786"/>
      <c r="D786"/>
      <c r="E786"/>
      <c r="F786"/>
      <c r="G786"/>
      <c r="H786"/>
      <c r="I786"/>
    </row>
    <row r="787" spans="1:9" ht="15.75" x14ac:dyDescent="0.25">
      <c r="A787"/>
      <c r="B787"/>
      <c r="C787"/>
      <c r="D787"/>
      <c r="E787"/>
      <c r="F787"/>
      <c r="G787"/>
      <c r="H787"/>
      <c r="I787"/>
    </row>
    <row r="788" spans="1:9" ht="15.75" x14ac:dyDescent="0.25">
      <c r="A788"/>
      <c r="B788"/>
      <c r="C788"/>
      <c r="D788"/>
      <c r="E788"/>
      <c r="F788"/>
      <c r="G788"/>
      <c r="H788"/>
      <c r="I788"/>
    </row>
    <row r="789" spans="1:9" ht="15.75" x14ac:dyDescent="0.25">
      <c r="A789"/>
      <c r="B789"/>
      <c r="C789"/>
      <c r="D789"/>
      <c r="E789"/>
      <c r="F789"/>
      <c r="G789"/>
      <c r="H789"/>
      <c r="I789"/>
    </row>
    <row r="790" spans="1:9" ht="15.75" x14ac:dyDescent="0.25">
      <c r="A790"/>
      <c r="B790"/>
      <c r="C790"/>
      <c r="D790"/>
      <c r="E790"/>
      <c r="F790"/>
      <c r="G790"/>
      <c r="H790"/>
      <c r="I790"/>
    </row>
    <row r="791" spans="1:9" ht="15.75" x14ac:dyDescent="0.25">
      <c r="A791"/>
      <c r="B791"/>
      <c r="C791"/>
      <c r="D791"/>
      <c r="E791"/>
      <c r="F791"/>
      <c r="G791"/>
      <c r="H791"/>
      <c r="I791"/>
    </row>
    <row r="792" spans="1:9" ht="15.75" x14ac:dyDescent="0.25">
      <c r="A792"/>
      <c r="B792"/>
      <c r="C792"/>
      <c r="D792"/>
      <c r="E792"/>
      <c r="F792"/>
      <c r="G792"/>
      <c r="H792"/>
      <c r="I792"/>
    </row>
    <row r="793" spans="1:9" ht="15.75" x14ac:dyDescent="0.25">
      <c r="A793"/>
      <c r="B793"/>
      <c r="C793"/>
      <c r="D793"/>
      <c r="E793"/>
      <c r="F793"/>
      <c r="G793"/>
      <c r="H793"/>
      <c r="I793"/>
    </row>
    <row r="794" spans="1:9" ht="15.75" x14ac:dyDescent="0.25">
      <c r="A794"/>
      <c r="B794"/>
      <c r="C794"/>
      <c r="D794"/>
      <c r="E794"/>
      <c r="F794"/>
      <c r="G794"/>
      <c r="H794"/>
      <c r="I794"/>
    </row>
    <row r="795" spans="1:9" ht="15.75" x14ac:dyDescent="0.25">
      <c r="A795"/>
      <c r="B795"/>
      <c r="C795"/>
      <c r="D795"/>
      <c r="E795"/>
      <c r="F795"/>
      <c r="G795"/>
      <c r="H795"/>
      <c r="I795"/>
    </row>
    <row r="796" spans="1:9" ht="15.75" x14ac:dyDescent="0.25">
      <c r="A796"/>
      <c r="B796"/>
      <c r="C796"/>
      <c r="D796"/>
      <c r="E796"/>
      <c r="F796"/>
      <c r="G796"/>
      <c r="H796"/>
      <c r="I796"/>
    </row>
    <row r="797" spans="1:9" ht="15.75" x14ac:dyDescent="0.25">
      <c r="A797"/>
      <c r="B797"/>
      <c r="C797"/>
      <c r="D797"/>
      <c r="E797"/>
      <c r="F797"/>
      <c r="G797"/>
      <c r="H797"/>
      <c r="I797"/>
    </row>
    <row r="798" spans="1:9" ht="15.75" x14ac:dyDescent="0.25">
      <c r="A798"/>
      <c r="B798"/>
      <c r="C798"/>
      <c r="D798"/>
      <c r="E798"/>
      <c r="F798"/>
      <c r="G798"/>
      <c r="H798"/>
      <c r="I798"/>
    </row>
    <row r="799" spans="1:9" ht="15.75" x14ac:dyDescent="0.25">
      <c r="A799"/>
      <c r="B799"/>
      <c r="C799"/>
      <c r="D799"/>
      <c r="E799"/>
      <c r="F799"/>
      <c r="G799"/>
      <c r="H799"/>
      <c r="I799"/>
    </row>
    <row r="800" spans="1:9" ht="15.75" x14ac:dyDescent="0.25">
      <c r="A800"/>
      <c r="B800"/>
      <c r="C800"/>
      <c r="D800"/>
      <c r="E800"/>
      <c r="F800"/>
      <c r="G800"/>
      <c r="H800"/>
      <c r="I800"/>
    </row>
    <row r="801" spans="1:9" ht="15.75" x14ac:dyDescent="0.25">
      <c r="A801"/>
      <c r="B801"/>
      <c r="C801"/>
      <c r="D801"/>
      <c r="E801"/>
      <c r="F801"/>
      <c r="G801"/>
      <c r="H801"/>
      <c r="I801"/>
    </row>
    <row r="802" spans="1:9" ht="15.75" x14ac:dyDescent="0.25">
      <c r="A802"/>
      <c r="B802"/>
      <c r="C802"/>
      <c r="D802"/>
      <c r="E802"/>
      <c r="F802"/>
      <c r="G802"/>
      <c r="H802"/>
      <c r="I802"/>
    </row>
    <row r="803" spans="1:9" ht="15.75" x14ac:dyDescent="0.25">
      <c r="A803"/>
      <c r="B803"/>
      <c r="C803"/>
      <c r="D803"/>
      <c r="E803"/>
      <c r="F803"/>
      <c r="G803"/>
      <c r="H803"/>
      <c r="I803"/>
    </row>
    <row r="804" spans="1:9" ht="15.75" x14ac:dyDescent="0.25">
      <c r="A804"/>
      <c r="B804"/>
      <c r="C804"/>
      <c r="D804"/>
      <c r="E804"/>
      <c r="F804"/>
      <c r="G804"/>
      <c r="H804"/>
      <c r="I804"/>
    </row>
    <row r="805" spans="1:9" ht="15.75" x14ac:dyDescent="0.25">
      <c r="A805"/>
      <c r="B805"/>
      <c r="C805"/>
      <c r="D805"/>
      <c r="E805"/>
      <c r="F805"/>
      <c r="G805"/>
      <c r="H805"/>
      <c r="I805"/>
    </row>
    <row r="806" spans="1:9" ht="15.75" x14ac:dyDescent="0.25">
      <c r="A806"/>
      <c r="B806"/>
      <c r="C806"/>
      <c r="D806"/>
      <c r="E806"/>
      <c r="F806"/>
      <c r="G806"/>
      <c r="H806"/>
      <c r="I806"/>
    </row>
    <row r="807" spans="1:9" ht="15.75" x14ac:dyDescent="0.25">
      <c r="A807"/>
      <c r="B807"/>
      <c r="C807"/>
      <c r="D807"/>
      <c r="E807"/>
      <c r="F807"/>
      <c r="G807"/>
      <c r="H807"/>
      <c r="I807"/>
    </row>
    <row r="808" spans="1:9" ht="15.75" x14ac:dyDescent="0.25">
      <c r="A808"/>
      <c r="B808"/>
      <c r="C808"/>
      <c r="D808"/>
      <c r="E808"/>
      <c r="F808"/>
      <c r="G808"/>
      <c r="H808"/>
      <c r="I808"/>
    </row>
    <row r="809" spans="1:9" ht="15.75" x14ac:dyDescent="0.25">
      <c r="A809"/>
      <c r="B809"/>
      <c r="C809"/>
      <c r="D809"/>
      <c r="E809"/>
      <c r="F809"/>
      <c r="G809"/>
      <c r="H809"/>
      <c r="I809"/>
    </row>
    <row r="810" spans="1:9" ht="15.75" x14ac:dyDescent="0.25">
      <c r="A810"/>
      <c r="B810"/>
      <c r="C810"/>
      <c r="D810"/>
      <c r="E810"/>
      <c r="F810"/>
      <c r="G810"/>
      <c r="H810"/>
      <c r="I810"/>
    </row>
    <row r="811" spans="1:9" ht="15.75" x14ac:dyDescent="0.25">
      <c r="A811"/>
      <c r="B811"/>
      <c r="C811"/>
      <c r="D811"/>
      <c r="E811"/>
      <c r="F811"/>
      <c r="G811"/>
      <c r="H811"/>
      <c r="I811"/>
    </row>
    <row r="812" spans="1:9" ht="15.75" x14ac:dyDescent="0.25">
      <c r="A812"/>
      <c r="B812"/>
      <c r="C812"/>
      <c r="D812"/>
      <c r="E812"/>
      <c r="F812"/>
      <c r="G812"/>
      <c r="H812"/>
      <c r="I812"/>
    </row>
    <row r="813" spans="1:9" ht="15.75" x14ac:dyDescent="0.25">
      <c r="A813"/>
      <c r="B813"/>
      <c r="C813"/>
      <c r="D813"/>
      <c r="E813"/>
      <c r="F813"/>
      <c r="G813"/>
      <c r="H813"/>
      <c r="I813"/>
    </row>
    <row r="814" spans="1:9" ht="15.75" x14ac:dyDescent="0.25">
      <c r="A814"/>
      <c r="B814"/>
      <c r="C814"/>
      <c r="D814"/>
      <c r="E814"/>
      <c r="F814"/>
      <c r="G814"/>
      <c r="H814"/>
      <c r="I814"/>
    </row>
    <row r="815" spans="1:9" ht="15.75" x14ac:dyDescent="0.25">
      <c r="A815"/>
      <c r="B815"/>
      <c r="C815"/>
      <c r="D815"/>
      <c r="E815"/>
      <c r="F815"/>
      <c r="G815"/>
      <c r="H815"/>
      <c r="I815"/>
    </row>
    <row r="816" spans="1:9" ht="15.75" x14ac:dyDescent="0.25">
      <c r="A816"/>
      <c r="B816"/>
      <c r="C816"/>
      <c r="D816"/>
      <c r="E816"/>
      <c r="F816"/>
      <c r="G816"/>
      <c r="H816"/>
      <c r="I816"/>
    </row>
    <row r="817" spans="1:9" ht="15.75" x14ac:dyDescent="0.25">
      <c r="A817"/>
      <c r="B817"/>
      <c r="C817"/>
      <c r="D817"/>
      <c r="E817"/>
      <c r="F817"/>
      <c r="G817"/>
      <c r="H817"/>
      <c r="I817"/>
    </row>
    <row r="818" spans="1:9" ht="15.75" x14ac:dyDescent="0.25">
      <c r="A818"/>
      <c r="B818"/>
      <c r="C818"/>
      <c r="D818"/>
      <c r="E818"/>
      <c r="F818"/>
      <c r="G818"/>
      <c r="H818"/>
      <c r="I818"/>
    </row>
    <row r="819" spans="1:9" ht="15.75" x14ac:dyDescent="0.25">
      <c r="A819"/>
      <c r="B819"/>
      <c r="C819"/>
      <c r="D819"/>
      <c r="E819"/>
      <c r="F819"/>
      <c r="G819"/>
      <c r="H819"/>
      <c r="I819"/>
    </row>
    <row r="820" spans="1:9" ht="15.75" x14ac:dyDescent="0.25">
      <c r="A820"/>
      <c r="B820"/>
      <c r="C820"/>
      <c r="D820"/>
      <c r="E820"/>
      <c r="F820"/>
      <c r="G820"/>
      <c r="H820"/>
      <c r="I820"/>
    </row>
    <row r="821" spans="1:9" ht="15.75" x14ac:dyDescent="0.25">
      <c r="A821"/>
      <c r="B821"/>
      <c r="C821"/>
      <c r="D821"/>
      <c r="E821"/>
      <c r="F821"/>
      <c r="G821"/>
      <c r="H821"/>
      <c r="I821"/>
    </row>
    <row r="822" spans="1:9" ht="15.75" x14ac:dyDescent="0.25">
      <c r="A822"/>
      <c r="B822"/>
      <c r="C822"/>
      <c r="D822"/>
      <c r="E822"/>
      <c r="F822"/>
      <c r="G822"/>
      <c r="H822"/>
      <c r="I822"/>
    </row>
    <row r="823" spans="1:9" ht="15.75" x14ac:dyDescent="0.25">
      <c r="A823"/>
      <c r="B823"/>
      <c r="C823"/>
      <c r="D823"/>
      <c r="E823"/>
      <c r="F823"/>
      <c r="G823"/>
      <c r="H823"/>
      <c r="I823"/>
    </row>
    <row r="824" spans="1:9" ht="15.75" x14ac:dyDescent="0.25">
      <c r="A824"/>
      <c r="B824"/>
      <c r="C824"/>
      <c r="D824"/>
      <c r="E824"/>
      <c r="F824"/>
      <c r="G824"/>
      <c r="H824"/>
      <c r="I824"/>
    </row>
    <row r="825" spans="1:9" ht="15.75" x14ac:dyDescent="0.25">
      <c r="A825"/>
      <c r="B825"/>
      <c r="C825"/>
      <c r="D825"/>
      <c r="E825"/>
      <c r="F825"/>
      <c r="G825"/>
      <c r="H825"/>
      <c r="I825"/>
    </row>
    <row r="826" spans="1:9" ht="15.75" x14ac:dyDescent="0.25">
      <c r="A826"/>
      <c r="B826"/>
      <c r="C826"/>
      <c r="D826"/>
      <c r="E826"/>
      <c r="F826"/>
      <c r="G826"/>
      <c r="H826"/>
      <c r="I826"/>
    </row>
    <row r="827" spans="1:9" ht="15.75" x14ac:dyDescent="0.25">
      <c r="A827"/>
      <c r="B827"/>
      <c r="C827"/>
      <c r="D827"/>
      <c r="E827"/>
      <c r="F827"/>
      <c r="G827"/>
      <c r="H827"/>
      <c r="I827"/>
    </row>
    <row r="828" spans="1:9" ht="15.75" x14ac:dyDescent="0.25">
      <c r="A828"/>
      <c r="B828"/>
      <c r="C828"/>
      <c r="D828"/>
      <c r="E828"/>
      <c r="F828"/>
      <c r="G828"/>
      <c r="H828"/>
      <c r="I828"/>
    </row>
    <row r="829" spans="1:9" ht="15.75" x14ac:dyDescent="0.25">
      <c r="A829"/>
      <c r="B829"/>
      <c r="C829"/>
      <c r="D829"/>
      <c r="E829"/>
      <c r="F829"/>
      <c r="G829"/>
      <c r="H829"/>
      <c r="I829"/>
    </row>
    <row r="830" spans="1:9" ht="15.75" x14ac:dyDescent="0.25">
      <c r="A830"/>
      <c r="B830"/>
      <c r="C830"/>
      <c r="D830"/>
      <c r="E830"/>
      <c r="F830"/>
      <c r="G830"/>
      <c r="H830"/>
      <c r="I830"/>
    </row>
    <row r="831" spans="1:9" ht="15.75" x14ac:dyDescent="0.25">
      <c r="A831"/>
      <c r="B831"/>
      <c r="C831"/>
      <c r="D831"/>
      <c r="E831"/>
      <c r="F831"/>
      <c r="G831"/>
      <c r="H831"/>
      <c r="I831"/>
    </row>
    <row r="832" spans="1:9" ht="15.75" x14ac:dyDescent="0.25">
      <c r="A832"/>
      <c r="B832"/>
      <c r="C832"/>
      <c r="D832"/>
      <c r="E832"/>
      <c r="F832"/>
      <c r="G832"/>
      <c r="H832"/>
      <c r="I832"/>
    </row>
    <row r="833" spans="1:9" ht="15.75" x14ac:dyDescent="0.25">
      <c r="A833"/>
      <c r="B833"/>
      <c r="C833"/>
      <c r="D833"/>
      <c r="E833"/>
      <c r="F833"/>
      <c r="G833"/>
      <c r="H833"/>
      <c r="I833"/>
    </row>
    <row r="834" spans="1:9" ht="15.75" x14ac:dyDescent="0.25">
      <c r="A834"/>
      <c r="B834"/>
      <c r="C834"/>
      <c r="D834"/>
      <c r="E834"/>
      <c r="F834"/>
      <c r="G834"/>
      <c r="H834"/>
      <c r="I834"/>
    </row>
    <row r="835" spans="1:9" ht="15.75" x14ac:dyDescent="0.25">
      <c r="A835"/>
      <c r="B835"/>
      <c r="C835"/>
      <c r="D835"/>
      <c r="E835"/>
      <c r="F835"/>
      <c r="G835"/>
      <c r="H835"/>
      <c r="I835"/>
    </row>
    <row r="836" spans="1:9" ht="15.75" x14ac:dyDescent="0.25">
      <c r="A836"/>
      <c r="B836"/>
      <c r="C836"/>
      <c r="D836"/>
      <c r="E836"/>
      <c r="F836"/>
      <c r="G836"/>
      <c r="H836"/>
      <c r="I836"/>
    </row>
    <row r="837" spans="1:9" ht="15.75" x14ac:dyDescent="0.25">
      <c r="A837"/>
      <c r="B837"/>
      <c r="C837"/>
      <c r="D837"/>
      <c r="E837"/>
      <c r="F837"/>
      <c r="G837"/>
      <c r="H837"/>
      <c r="I837"/>
    </row>
    <row r="838" spans="1:9" ht="15.75" x14ac:dyDescent="0.25">
      <c r="A838"/>
      <c r="B838"/>
      <c r="C838"/>
      <c r="D838"/>
      <c r="E838"/>
      <c r="F838"/>
      <c r="G838"/>
      <c r="H838"/>
      <c r="I838"/>
    </row>
    <row r="839" spans="1:9" ht="15.75" x14ac:dyDescent="0.25">
      <c r="A839"/>
      <c r="B839"/>
      <c r="C839"/>
      <c r="D839"/>
      <c r="E839"/>
      <c r="F839"/>
      <c r="G839"/>
      <c r="H839"/>
      <c r="I839"/>
    </row>
    <row r="840" spans="1:9" ht="15.75" x14ac:dyDescent="0.25">
      <c r="A840"/>
      <c r="B840"/>
      <c r="C840"/>
      <c r="D840"/>
      <c r="E840"/>
      <c r="F840"/>
      <c r="G840"/>
      <c r="H840"/>
      <c r="I840"/>
    </row>
    <row r="841" spans="1:9" ht="15.75" x14ac:dyDescent="0.25">
      <c r="A841"/>
      <c r="B841"/>
      <c r="C841"/>
      <c r="D841"/>
      <c r="E841"/>
      <c r="F841"/>
      <c r="G841"/>
      <c r="H841"/>
      <c r="I841"/>
    </row>
    <row r="842" spans="1:9" ht="15.75" x14ac:dyDescent="0.25">
      <c r="A842"/>
      <c r="B842"/>
      <c r="C842"/>
      <c r="D842"/>
      <c r="E842"/>
      <c r="F842"/>
      <c r="G842"/>
      <c r="H842"/>
      <c r="I842"/>
    </row>
    <row r="843" spans="1:9" ht="15.75" x14ac:dyDescent="0.25">
      <c r="A843"/>
      <c r="B843"/>
      <c r="C843"/>
      <c r="D843"/>
      <c r="E843"/>
      <c r="F843"/>
      <c r="G843"/>
      <c r="H843"/>
      <c r="I843"/>
    </row>
    <row r="844" spans="1:9" ht="15.75" x14ac:dyDescent="0.25">
      <c r="A844"/>
      <c r="B844"/>
      <c r="C844"/>
      <c r="D844"/>
      <c r="E844"/>
      <c r="F844"/>
      <c r="G844"/>
      <c r="H844"/>
      <c r="I844"/>
    </row>
    <row r="845" spans="1:9" ht="15.75" x14ac:dyDescent="0.25">
      <c r="A845"/>
      <c r="B845"/>
      <c r="C845"/>
      <c r="D845"/>
      <c r="E845"/>
      <c r="F845"/>
      <c r="G845"/>
      <c r="H845"/>
      <c r="I845"/>
    </row>
    <row r="846" spans="1:9" ht="15.75" x14ac:dyDescent="0.25">
      <c r="A846"/>
      <c r="B846"/>
      <c r="C846"/>
      <c r="D846"/>
      <c r="E846"/>
      <c r="F846"/>
      <c r="G846"/>
      <c r="H846"/>
      <c r="I846"/>
    </row>
    <row r="847" spans="1:9" ht="15.75" x14ac:dyDescent="0.25">
      <c r="A847"/>
      <c r="B847"/>
      <c r="C847"/>
      <c r="D847"/>
      <c r="E847"/>
      <c r="F847"/>
      <c r="G847"/>
      <c r="H847"/>
      <c r="I847"/>
    </row>
    <row r="848" spans="1:9" ht="15.75" x14ac:dyDescent="0.25">
      <c r="A848"/>
      <c r="B848"/>
      <c r="C848"/>
      <c r="D848"/>
      <c r="E848"/>
      <c r="F848"/>
      <c r="G848"/>
      <c r="H848"/>
      <c r="I848"/>
    </row>
    <row r="849" spans="1:9" ht="15.75" x14ac:dyDescent="0.25">
      <c r="A849"/>
      <c r="B849"/>
      <c r="C849"/>
      <c r="D849"/>
      <c r="E849"/>
      <c r="F849"/>
      <c r="G849"/>
      <c r="H849"/>
      <c r="I849"/>
    </row>
    <row r="850" spans="1:9" ht="15.75" x14ac:dyDescent="0.25">
      <c r="A850"/>
      <c r="B850"/>
      <c r="C850"/>
      <c r="D850"/>
      <c r="E850"/>
      <c r="F850"/>
      <c r="G850"/>
      <c r="H850"/>
      <c r="I850"/>
    </row>
    <row r="851" spans="1:9" ht="15.75" x14ac:dyDescent="0.25">
      <c r="A851"/>
      <c r="B851"/>
      <c r="C851"/>
      <c r="D851"/>
      <c r="E851"/>
      <c r="F851"/>
      <c r="G851"/>
      <c r="H851"/>
      <c r="I851"/>
    </row>
    <row r="852" spans="1:9" ht="15.75" x14ac:dyDescent="0.25">
      <c r="A852"/>
      <c r="B852"/>
      <c r="C852"/>
      <c r="D852"/>
      <c r="E852"/>
      <c r="F852"/>
      <c r="G852"/>
      <c r="H852"/>
      <c r="I852"/>
    </row>
    <row r="853" spans="1:9" ht="15.75" x14ac:dyDescent="0.25">
      <c r="A853"/>
      <c r="B853"/>
      <c r="C853"/>
      <c r="D853"/>
      <c r="E853"/>
      <c r="F853"/>
      <c r="G853"/>
      <c r="H853"/>
      <c r="I853"/>
    </row>
    <row r="854" spans="1:9" ht="15.75" x14ac:dyDescent="0.25">
      <c r="A854"/>
      <c r="B854"/>
      <c r="C854"/>
      <c r="D854"/>
      <c r="E854"/>
      <c r="F854"/>
      <c r="G854"/>
      <c r="H854"/>
      <c r="I854"/>
    </row>
    <row r="855" spans="1:9" ht="15.75" x14ac:dyDescent="0.25">
      <c r="A855"/>
      <c r="B855"/>
      <c r="C855"/>
      <c r="D855"/>
      <c r="E855"/>
      <c r="F855"/>
      <c r="G855"/>
      <c r="H855"/>
      <c r="I855"/>
    </row>
    <row r="856" spans="1:9" ht="15.75" x14ac:dyDescent="0.25">
      <c r="A856"/>
      <c r="B856"/>
      <c r="C856"/>
      <c r="D856"/>
      <c r="E856"/>
      <c r="F856"/>
      <c r="G856"/>
      <c r="H856"/>
      <c r="I856"/>
    </row>
    <row r="857" spans="1:9" ht="15.75" x14ac:dyDescent="0.25">
      <c r="A857"/>
      <c r="B857"/>
      <c r="C857"/>
      <c r="D857"/>
      <c r="E857"/>
      <c r="F857"/>
      <c r="G857"/>
      <c r="H857"/>
      <c r="I857"/>
    </row>
    <row r="858" spans="1:9" ht="15.75" x14ac:dyDescent="0.25">
      <c r="A858"/>
      <c r="B858"/>
      <c r="C858"/>
      <c r="D858"/>
      <c r="E858"/>
      <c r="F858"/>
      <c r="G858"/>
      <c r="H858"/>
      <c r="I858"/>
    </row>
    <row r="859" spans="1:9" ht="15.75" x14ac:dyDescent="0.25">
      <c r="A859"/>
      <c r="B859"/>
      <c r="C859"/>
      <c r="D859"/>
      <c r="E859"/>
      <c r="F859"/>
      <c r="G859"/>
      <c r="H859"/>
      <c r="I859"/>
    </row>
    <row r="860" spans="1:9" ht="15.75" x14ac:dyDescent="0.25">
      <c r="A860"/>
      <c r="B860"/>
      <c r="C860"/>
      <c r="D860"/>
      <c r="E860"/>
      <c r="F860"/>
      <c r="G860"/>
      <c r="H860"/>
      <c r="I860"/>
    </row>
    <row r="861" spans="1:9" ht="15.75" x14ac:dyDescent="0.25">
      <c r="A861"/>
      <c r="B861"/>
      <c r="C861"/>
      <c r="D861"/>
      <c r="E861"/>
      <c r="F861"/>
      <c r="G861"/>
      <c r="H861"/>
      <c r="I861"/>
    </row>
    <row r="862" spans="1:9" ht="15.75" x14ac:dyDescent="0.25">
      <c r="A862"/>
      <c r="B862"/>
      <c r="C862"/>
      <c r="D862"/>
      <c r="E862"/>
      <c r="F862"/>
      <c r="G862"/>
      <c r="H862"/>
      <c r="I862"/>
    </row>
    <row r="863" spans="1:9" ht="15.75" x14ac:dyDescent="0.25">
      <c r="A863"/>
      <c r="B863"/>
      <c r="C863"/>
      <c r="D863"/>
      <c r="E863"/>
      <c r="F863"/>
      <c r="G863"/>
      <c r="H863"/>
      <c r="I863"/>
    </row>
    <row r="864" spans="1:9" ht="15.75" x14ac:dyDescent="0.25">
      <c r="A864"/>
      <c r="B864"/>
      <c r="C864"/>
      <c r="D864"/>
      <c r="E864"/>
      <c r="F864"/>
      <c r="G864"/>
      <c r="H864"/>
      <c r="I864"/>
    </row>
    <row r="865" spans="1:9" ht="15.75" x14ac:dyDescent="0.25">
      <c r="A865"/>
      <c r="B865"/>
      <c r="C865"/>
      <c r="D865"/>
      <c r="E865"/>
      <c r="F865"/>
      <c r="G865"/>
      <c r="H865"/>
      <c r="I865"/>
    </row>
    <row r="866" spans="1:9" ht="15.75" x14ac:dyDescent="0.25">
      <c r="A866"/>
      <c r="B866"/>
      <c r="C866"/>
      <c r="D866"/>
      <c r="E866"/>
      <c r="F866"/>
      <c r="G866"/>
      <c r="H866"/>
      <c r="I866"/>
    </row>
    <row r="867" spans="1:9" ht="15.75" x14ac:dyDescent="0.25">
      <c r="A867"/>
      <c r="B867"/>
      <c r="C867"/>
      <c r="D867"/>
      <c r="E867"/>
      <c r="F867"/>
      <c r="G867"/>
      <c r="H867"/>
      <c r="I867"/>
    </row>
    <row r="868" spans="1:9" ht="15.75" x14ac:dyDescent="0.25">
      <c r="A868"/>
      <c r="B868"/>
      <c r="C868"/>
      <c r="D868"/>
      <c r="E868"/>
      <c r="F868"/>
      <c r="G868"/>
      <c r="H868"/>
      <c r="I868"/>
    </row>
    <row r="869" spans="1:9" ht="15.75" x14ac:dyDescent="0.25">
      <c r="A869"/>
      <c r="B869"/>
      <c r="C869"/>
      <c r="D869"/>
      <c r="E869"/>
      <c r="F869"/>
      <c r="G869"/>
      <c r="H869"/>
      <c r="I869"/>
    </row>
    <row r="870" spans="1:9" ht="15.75" x14ac:dyDescent="0.25">
      <c r="A870"/>
      <c r="B870"/>
      <c r="C870"/>
      <c r="D870"/>
      <c r="E870"/>
      <c r="F870"/>
      <c r="G870"/>
      <c r="H870"/>
      <c r="I870"/>
    </row>
    <row r="871" spans="1:9" ht="15.75" x14ac:dyDescent="0.25">
      <c r="A871"/>
      <c r="B871"/>
      <c r="C871"/>
      <c r="D871"/>
      <c r="E871"/>
      <c r="F871"/>
      <c r="G871"/>
      <c r="H871"/>
      <c r="I871"/>
    </row>
    <row r="872" spans="1:9" ht="15.75" x14ac:dyDescent="0.25">
      <c r="A872"/>
      <c r="B872"/>
      <c r="C872"/>
      <c r="D872"/>
      <c r="E872"/>
      <c r="F872"/>
      <c r="G872"/>
      <c r="H872"/>
      <c r="I872"/>
    </row>
    <row r="873" spans="1:9" ht="15.75" x14ac:dyDescent="0.25">
      <c r="A873"/>
      <c r="B873"/>
      <c r="C873"/>
      <c r="D873"/>
      <c r="E873"/>
      <c r="F873"/>
      <c r="G873"/>
      <c r="H873"/>
      <c r="I873"/>
    </row>
    <row r="874" spans="1:9" ht="15.75" x14ac:dyDescent="0.25">
      <c r="A874"/>
      <c r="B874"/>
      <c r="C874"/>
      <c r="D874"/>
      <c r="E874"/>
      <c r="F874"/>
      <c r="G874"/>
      <c r="H874"/>
      <c r="I874"/>
    </row>
    <row r="875" spans="1:9" ht="15.75" x14ac:dyDescent="0.25">
      <c r="A875"/>
      <c r="B875"/>
      <c r="C875"/>
      <c r="D875"/>
      <c r="E875"/>
      <c r="F875"/>
      <c r="G875"/>
      <c r="H875"/>
      <c r="I875"/>
    </row>
    <row r="876" spans="1:9" ht="15.75" x14ac:dyDescent="0.25">
      <c r="A876"/>
      <c r="B876"/>
      <c r="C876"/>
      <c r="D876"/>
      <c r="E876"/>
      <c r="F876"/>
      <c r="G876"/>
      <c r="H876"/>
      <c r="I876"/>
    </row>
    <row r="877" spans="1:9" ht="15.75" x14ac:dyDescent="0.25">
      <c r="A877"/>
      <c r="B877"/>
      <c r="C877"/>
      <c r="D877"/>
      <c r="E877"/>
      <c r="F877"/>
      <c r="G877"/>
      <c r="H877"/>
      <c r="I877"/>
    </row>
    <row r="878" spans="1:9" ht="15.75" x14ac:dyDescent="0.25">
      <c r="A878"/>
      <c r="B878"/>
      <c r="C878"/>
      <c r="D878"/>
      <c r="E878"/>
      <c r="F878"/>
      <c r="G878"/>
      <c r="H878"/>
      <c r="I878"/>
    </row>
    <row r="879" spans="1:9" ht="15.75" x14ac:dyDescent="0.25">
      <c r="A879"/>
      <c r="B879"/>
      <c r="C879"/>
      <c r="D879"/>
      <c r="E879"/>
      <c r="F879"/>
      <c r="G879"/>
      <c r="H879"/>
      <c r="I879"/>
    </row>
    <row r="880" spans="1:9" ht="15.75" x14ac:dyDescent="0.25">
      <c r="A880"/>
      <c r="B880"/>
      <c r="C880"/>
      <c r="D880"/>
      <c r="E880"/>
      <c r="F880"/>
      <c r="G880"/>
      <c r="H880"/>
      <c r="I880"/>
    </row>
    <row r="881" spans="1:9" ht="15.75" x14ac:dyDescent="0.25">
      <c r="A881"/>
      <c r="B881"/>
      <c r="C881"/>
      <c r="D881"/>
      <c r="E881"/>
      <c r="F881"/>
      <c r="G881"/>
      <c r="H881"/>
      <c r="I881"/>
    </row>
    <row r="882" spans="1:9" ht="15.75" x14ac:dyDescent="0.25">
      <c r="A882"/>
      <c r="B882"/>
      <c r="C882"/>
      <c r="D882"/>
      <c r="E882"/>
      <c r="F882"/>
      <c r="G882"/>
      <c r="H882"/>
      <c r="I882"/>
    </row>
    <row r="883" spans="1:9" ht="15.75" x14ac:dyDescent="0.25">
      <c r="A883"/>
      <c r="B883"/>
      <c r="C883"/>
      <c r="D883"/>
      <c r="E883"/>
      <c r="F883"/>
      <c r="G883"/>
      <c r="H883"/>
      <c r="I883"/>
    </row>
    <row r="884" spans="1:9" ht="15.75" x14ac:dyDescent="0.25">
      <c r="A884"/>
      <c r="B884"/>
      <c r="C884"/>
      <c r="D884"/>
      <c r="E884"/>
      <c r="F884"/>
      <c r="G884"/>
      <c r="H884"/>
      <c r="I884"/>
    </row>
    <row r="885" spans="1:9" ht="15.75" x14ac:dyDescent="0.25">
      <c r="A885"/>
      <c r="B885"/>
      <c r="C885"/>
      <c r="D885"/>
      <c r="E885"/>
      <c r="F885"/>
      <c r="G885"/>
      <c r="H885"/>
      <c r="I885"/>
    </row>
    <row r="886" spans="1:9" ht="15.75" x14ac:dyDescent="0.25">
      <c r="A886"/>
      <c r="B886"/>
      <c r="C886"/>
      <c r="D886"/>
      <c r="E886"/>
      <c r="F886"/>
      <c r="G886"/>
      <c r="H886"/>
      <c r="I886"/>
    </row>
    <row r="887" spans="1:9" ht="15.75" x14ac:dyDescent="0.25">
      <c r="A887"/>
      <c r="B887"/>
      <c r="C887"/>
      <c r="D887"/>
      <c r="E887"/>
      <c r="F887"/>
      <c r="G887"/>
      <c r="H887"/>
      <c r="I887"/>
    </row>
    <row r="888" spans="1:9" ht="15.75" x14ac:dyDescent="0.25">
      <c r="A888"/>
      <c r="B888"/>
      <c r="C888"/>
      <c r="D888"/>
      <c r="E888"/>
      <c r="F888"/>
      <c r="G888"/>
      <c r="H888"/>
      <c r="I888"/>
    </row>
    <row r="889" spans="1:9" ht="15.75" x14ac:dyDescent="0.25">
      <c r="A889"/>
      <c r="B889"/>
      <c r="C889"/>
      <c r="D889"/>
      <c r="E889"/>
      <c r="F889"/>
      <c r="G889"/>
      <c r="H889"/>
      <c r="I889"/>
    </row>
    <row r="890" spans="1:9" ht="15.75" x14ac:dyDescent="0.25">
      <c r="A890"/>
      <c r="B890"/>
      <c r="C890"/>
      <c r="D890"/>
      <c r="E890"/>
      <c r="F890"/>
      <c r="G890"/>
      <c r="H890"/>
      <c r="I890"/>
    </row>
    <row r="891" spans="1:9" ht="15.75" x14ac:dyDescent="0.25">
      <c r="A891"/>
      <c r="B891"/>
      <c r="C891"/>
      <c r="D891"/>
      <c r="E891"/>
      <c r="F891"/>
      <c r="G891"/>
      <c r="H891"/>
      <c r="I891"/>
    </row>
    <row r="892" spans="1:9" ht="15.75" x14ac:dyDescent="0.25">
      <c r="A892"/>
      <c r="B892"/>
      <c r="C892"/>
      <c r="D892"/>
      <c r="E892"/>
      <c r="F892"/>
      <c r="G892"/>
      <c r="H892"/>
      <c r="I892"/>
    </row>
    <row r="893" spans="1:9" ht="15.75" x14ac:dyDescent="0.25">
      <c r="A893"/>
      <c r="B893"/>
      <c r="C893"/>
      <c r="D893"/>
      <c r="E893"/>
      <c r="F893"/>
      <c r="G893"/>
      <c r="H893"/>
      <c r="I893"/>
    </row>
    <row r="894" spans="1:9" ht="15.75" x14ac:dyDescent="0.25">
      <c r="A894"/>
      <c r="B894"/>
      <c r="C894"/>
      <c r="D894"/>
      <c r="E894"/>
      <c r="F894"/>
      <c r="G894"/>
      <c r="H894"/>
      <c r="I894"/>
    </row>
    <row r="895" spans="1:9" ht="15.75" x14ac:dyDescent="0.25">
      <c r="A895"/>
      <c r="B895"/>
      <c r="C895"/>
      <c r="D895"/>
      <c r="E895"/>
      <c r="F895"/>
      <c r="G895"/>
      <c r="H895"/>
      <c r="I895"/>
    </row>
    <row r="896" spans="1:9" ht="15.75" x14ac:dyDescent="0.25">
      <c r="A896"/>
      <c r="B896"/>
      <c r="C896"/>
      <c r="D896"/>
      <c r="E896"/>
      <c r="F896"/>
      <c r="G896"/>
      <c r="H896"/>
      <c r="I896"/>
    </row>
    <row r="897" spans="1:9" ht="15.75" x14ac:dyDescent="0.25">
      <c r="A897"/>
      <c r="B897"/>
      <c r="C897"/>
      <c r="D897"/>
      <c r="E897"/>
      <c r="F897"/>
      <c r="G897"/>
      <c r="H897"/>
      <c r="I897"/>
    </row>
    <row r="898" spans="1:9" ht="15.75" x14ac:dyDescent="0.25">
      <c r="A898"/>
      <c r="B898"/>
      <c r="C898"/>
      <c r="D898"/>
      <c r="E898"/>
      <c r="F898"/>
      <c r="G898"/>
      <c r="H898"/>
      <c r="I898"/>
    </row>
    <row r="899" spans="1:9" ht="15.75" x14ac:dyDescent="0.25">
      <c r="A899"/>
      <c r="B899"/>
      <c r="C899"/>
      <c r="D899"/>
      <c r="E899"/>
      <c r="F899"/>
      <c r="G899"/>
      <c r="H899"/>
      <c r="I899"/>
    </row>
    <row r="900" spans="1:9" ht="15.75" x14ac:dyDescent="0.25">
      <c r="A900"/>
      <c r="B900"/>
      <c r="C900"/>
      <c r="D900"/>
      <c r="E900"/>
      <c r="F900"/>
      <c r="G900"/>
      <c r="H900"/>
      <c r="I900"/>
    </row>
    <row r="901" spans="1:9" ht="15.75" x14ac:dyDescent="0.25">
      <c r="A901"/>
      <c r="B901"/>
      <c r="C901"/>
      <c r="D901"/>
      <c r="E901"/>
      <c r="F901"/>
      <c r="G901"/>
      <c r="H901"/>
      <c r="I901"/>
    </row>
    <row r="902" spans="1:9" ht="15.75" x14ac:dyDescent="0.25">
      <c r="A902"/>
      <c r="B902"/>
      <c r="C902"/>
      <c r="D902"/>
      <c r="E902"/>
      <c r="F902"/>
      <c r="G902"/>
      <c r="H902"/>
      <c r="I902"/>
    </row>
    <row r="903" spans="1:9" ht="15.75" x14ac:dyDescent="0.25">
      <c r="A903"/>
      <c r="B903"/>
      <c r="C903"/>
      <c r="D903"/>
      <c r="E903"/>
      <c r="F903"/>
      <c r="G903"/>
      <c r="H903"/>
      <c r="I903"/>
    </row>
    <row r="904" spans="1:9" ht="15.75" x14ac:dyDescent="0.25">
      <c r="A904"/>
      <c r="B904"/>
      <c r="C904"/>
      <c r="D904"/>
      <c r="E904"/>
      <c r="F904"/>
      <c r="G904"/>
      <c r="H904"/>
      <c r="I904"/>
    </row>
    <row r="905" spans="1:9" ht="15.75" x14ac:dyDescent="0.25">
      <c r="A905"/>
      <c r="B905"/>
      <c r="C905"/>
      <c r="D905"/>
      <c r="E905"/>
      <c r="F905"/>
      <c r="G905"/>
      <c r="H905"/>
      <c r="I905"/>
    </row>
    <row r="906" spans="1:9" ht="15.75" x14ac:dyDescent="0.25">
      <c r="A906"/>
      <c r="B906"/>
      <c r="C906"/>
      <c r="D906"/>
      <c r="E906"/>
      <c r="F906"/>
      <c r="G906"/>
      <c r="H906"/>
      <c r="I906"/>
    </row>
    <row r="907" spans="1:9" ht="15.75" x14ac:dyDescent="0.25">
      <c r="A907"/>
      <c r="B907"/>
      <c r="C907"/>
      <c r="D907"/>
      <c r="E907"/>
      <c r="F907"/>
      <c r="G907"/>
      <c r="H907"/>
      <c r="I907"/>
    </row>
    <row r="908" spans="1:9" ht="15.75" x14ac:dyDescent="0.25">
      <c r="A908"/>
      <c r="B908"/>
      <c r="C908"/>
      <c r="D908"/>
      <c r="E908"/>
      <c r="F908"/>
      <c r="G908"/>
      <c r="H908"/>
      <c r="I908"/>
    </row>
    <row r="909" spans="1:9" ht="15.75" x14ac:dyDescent="0.25">
      <c r="A909"/>
      <c r="B909"/>
      <c r="C909"/>
      <c r="D909"/>
      <c r="E909"/>
      <c r="F909"/>
      <c r="G909"/>
      <c r="H909"/>
      <c r="I909"/>
    </row>
    <row r="910" spans="1:9" ht="15.75" x14ac:dyDescent="0.25">
      <c r="A910"/>
      <c r="B910"/>
      <c r="C910"/>
      <c r="D910"/>
      <c r="E910"/>
      <c r="F910"/>
      <c r="G910"/>
      <c r="H910"/>
      <c r="I910"/>
    </row>
    <row r="911" spans="1:9" ht="15.75" x14ac:dyDescent="0.25">
      <c r="A911"/>
      <c r="B911"/>
      <c r="C911"/>
      <c r="D911"/>
      <c r="E911"/>
      <c r="F911"/>
      <c r="G911"/>
      <c r="H911"/>
      <c r="I911"/>
    </row>
    <row r="912" spans="1:9" ht="15.75" x14ac:dyDescent="0.25">
      <c r="A912"/>
      <c r="B912"/>
      <c r="C912"/>
      <c r="D912"/>
      <c r="E912"/>
      <c r="F912"/>
      <c r="G912"/>
      <c r="H912"/>
      <c r="I912"/>
    </row>
    <row r="913" spans="1:9" ht="15.75" x14ac:dyDescent="0.25">
      <c r="A913"/>
      <c r="B913"/>
      <c r="C913"/>
      <c r="D913"/>
      <c r="E913"/>
      <c r="F913"/>
      <c r="G913"/>
      <c r="H913"/>
      <c r="I913"/>
    </row>
    <row r="914" spans="1:9" ht="15.75" x14ac:dyDescent="0.25">
      <c r="A914"/>
      <c r="B914"/>
      <c r="C914"/>
      <c r="D914"/>
      <c r="E914"/>
      <c r="F914"/>
      <c r="G914"/>
      <c r="H914"/>
      <c r="I914"/>
    </row>
    <row r="915" spans="1:9" ht="15.75" x14ac:dyDescent="0.25">
      <c r="A915"/>
      <c r="B915"/>
      <c r="C915"/>
      <c r="D915"/>
      <c r="E915"/>
      <c r="F915"/>
      <c r="G915"/>
      <c r="H915"/>
      <c r="I915"/>
    </row>
    <row r="916" spans="1:9" ht="15.75" x14ac:dyDescent="0.25">
      <c r="A916"/>
      <c r="B916"/>
      <c r="C916"/>
      <c r="D916"/>
      <c r="E916"/>
      <c r="F916"/>
      <c r="G916"/>
      <c r="H916"/>
      <c r="I916"/>
    </row>
    <row r="917" spans="1:9" ht="15.75" x14ac:dyDescent="0.25">
      <c r="A917"/>
      <c r="B917"/>
      <c r="C917"/>
      <c r="D917"/>
      <c r="E917"/>
      <c r="F917"/>
      <c r="G917"/>
      <c r="H917"/>
      <c r="I917"/>
    </row>
    <row r="918" spans="1:9" ht="15.75" x14ac:dyDescent="0.25">
      <c r="A918"/>
      <c r="B918"/>
      <c r="C918"/>
      <c r="D918"/>
      <c r="E918"/>
      <c r="F918"/>
      <c r="G918"/>
      <c r="H918"/>
      <c r="I918"/>
    </row>
    <row r="919" spans="1:9" ht="15.75" x14ac:dyDescent="0.25">
      <c r="A919"/>
      <c r="B919"/>
      <c r="C919"/>
      <c r="D919"/>
      <c r="E919"/>
      <c r="F919"/>
      <c r="G919"/>
      <c r="H919"/>
      <c r="I919"/>
    </row>
    <row r="920" spans="1:9" ht="15.75" x14ac:dyDescent="0.25">
      <c r="A920"/>
      <c r="B920"/>
      <c r="C920"/>
      <c r="D920"/>
      <c r="E920"/>
      <c r="F920"/>
      <c r="G920"/>
      <c r="H920"/>
      <c r="I920"/>
    </row>
    <row r="921" spans="1:9" ht="15.75" x14ac:dyDescent="0.25">
      <c r="A921"/>
      <c r="B921"/>
      <c r="C921"/>
      <c r="D921"/>
      <c r="E921"/>
      <c r="F921"/>
      <c r="G921"/>
      <c r="H921"/>
      <c r="I921"/>
    </row>
    <row r="922" spans="1:9" ht="15.75" x14ac:dyDescent="0.25">
      <c r="A922"/>
      <c r="B922"/>
      <c r="C922"/>
      <c r="D922"/>
      <c r="E922"/>
      <c r="F922"/>
      <c r="G922"/>
      <c r="H922"/>
      <c r="I922"/>
    </row>
    <row r="923" spans="1:9" ht="15.75" x14ac:dyDescent="0.25">
      <c r="A923"/>
      <c r="B923"/>
      <c r="C923"/>
      <c r="D923"/>
      <c r="E923"/>
      <c r="F923"/>
      <c r="G923"/>
      <c r="H923"/>
      <c r="I923"/>
    </row>
    <row r="924" spans="1:9" ht="15.75" x14ac:dyDescent="0.25">
      <c r="A924"/>
      <c r="B924"/>
      <c r="C924"/>
      <c r="D924"/>
      <c r="E924"/>
      <c r="F924"/>
      <c r="G924"/>
      <c r="H924"/>
      <c r="I924"/>
    </row>
    <row r="925" spans="1:9" ht="15.75" x14ac:dyDescent="0.25">
      <c r="A925"/>
      <c r="B925"/>
      <c r="C925"/>
      <c r="D925"/>
      <c r="E925"/>
      <c r="F925"/>
      <c r="G925"/>
      <c r="H925"/>
      <c r="I925"/>
    </row>
    <row r="926" spans="1:9" ht="15.75" x14ac:dyDescent="0.25">
      <c r="A926"/>
      <c r="B926"/>
      <c r="C926"/>
      <c r="D926"/>
      <c r="E926"/>
      <c r="F926"/>
      <c r="G926"/>
      <c r="H926"/>
      <c r="I926"/>
    </row>
    <row r="927" spans="1:9" ht="15.75" x14ac:dyDescent="0.25">
      <c r="A927"/>
      <c r="B927"/>
      <c r="C927"/>
      <c r="D927"/>
      <c r="E927"/>
      <c r="F927"/>
      <c r="G927"/>
      <c r="H927"/>
      <c r="I927"/>
    </row>
    <row r="928" spans="1:9" ht="15.75" x14ac:dyDescent="0.25">
      <c r="A928"/>
      <c r="B928"/>
      <c r="C928"/>
      <c r="D928"/>
      <c r="E928"/>
      <c r="F928"/>
      <c r="G928"/>
      <c r="H928"/>
      <c r="I928"/>
    </row>
    <row r="929" spans="1:9" ht="15.75" x14ac:dyDescent="0.25">
      <c r="A929"/>
      <c r="B929"/>
      <c r="C929"/>
      <c r="D929"/>
      <c r="E929"/>
      <c r="F929"/>
      <c r="G929"/>
      <c r="H929"/>
      <c r="I929"/>
    </row>
    <row r="930" spans="1:9" ht="15.75" x14ac:dyDescent="0.25">
      <c r="A930"/>
      <c r="B930"/>
      <c r="C930"/>
      <c r="D930"/>
      <c r="E930"/>
      <c r="F930"/>
      <c r="G930"/>
      <c r="H930"/>
      <c r="I930"/>
    </row>
    <row r="931" spans="1:9" ht="15.75" x14ac:dyDescent="0.25">
      <c r="A931"/>
      <c r="B931"/>
      <c r="C931"/>
      <c r="D931"/>
      <c r="E931"/>
      <c r="F931"/>
      <c r="G931"/>
      <c r="H931"/>
      <c r="I931"/>
    </row>
    <row r="932" spans="1:9" ht="15.75" x14ac:dyDescent="0.25">
      <c r="A932"/>
      <c r="B932"/>
      <c r="C932"/>
      <c r="D932"/>
      <c r="E932"/>
      <c r="F932"/>
      <c r="G932"/>
      <c r="H932"/>
      <c r="I932"/>
    </row>
    <row r="933" spans="1:9" ht="15.75" x14ac:dyDescent="0.25">
      <c r="A933"/>
      <c r="B933"/>
      <c r="C933"/>
      <c r="D933"/>
      <c r="E933"/>
      <c r="F933"/>
      <c r="G933"/>
      <c r="H933"/>
      <c r="I933"/>
    </row>
    <row r="934" spans="1:9" ht="15.75" x14ac:dyDescent="0.25">
      <c r="A934"/>
      <c r="B934"/>
      <c r="C934"/>
      <c r="D934"/>
      <c r="E934"/>
      <c r="F934"/>
      <c r="G934"/>
      <c r="H934"/>
      <c r="I934"/>
    </row>
    <row r="935" spans="1:9" ht="15.75" x14ac:dyDescent="0.25">
      <c r="A935"/>
      <c r="B935"/>
      <c r="C935"/>
      <c r="D935"/>
      <c r="E935"/>
      <c r="F935"/>
      <c r="G935"/>
      <c r="H935"/>
      <c r="I935"/>
    </row>
    <row r="936" spans="1:9" ht="15.75" x14ac:dyDescent="0.25">
      <c r="A936"/>
      <c r="B936"/>
      <c r="C936"/>
      <c r="D936"/>
      <c r="E936"/>
      <c r="F936"/>
      <c r="G936"/>
      <c r="H936"/>
      <c r="I936"/>
    </row>
    <row r="937" spans="1:9" ht="15.75" x14ac:dyDescent="0.25">
      <c r="A937"/>
      <c r="B937"/>
      <c r="C937"/>
      <c r="D937"/>
      <c r="E937"/>
      <c r="F937"/>
      <c r="G937"/>
      <c r="H937"/>
      <c r="I937"/>
    </row>
    <row r="938" spans="1:9" ht="15.75" x14ac:dyDescent="0.25">
      <c r="A938"/>
      <c r="B938"/>
      <c r="C938"/>
      <c r="D938"/>
      <c r="E938"/>
      <c r="F938"/>
      <c r="G938"/>
      <c r="H938"/>
      <c r="I938"/>
    </row>
    <row r="939" spans="1:9" ht="15.75" x14ac:dyDescent="0.25">
      <c r="A939"/>
      <c r="B939"/>
      <c r="C939"/>
      <c r="D939"/>
      <c r="E939"/>
      <c r="F939"/>
      <c r="G939"/>
      <c r="H939"/>
      <c r="I939"/>
    </row>
    <row r="940" spans="1:9" ht="15.75" x14ac:dyDescent="0.25">
      <c r="A940"/>
      <c r="B940"/>
      <c r="C940"/>
      <c r="D940"/>
      <c r="E940"/>
      <c r="F940"/>
      <c r="G940"/>
      <c r="H940"/>
      <c r="I940"/>
    </row>
    <row r="941" spans="1:9" ht="15.75" x14ac:dyDescent="0.25">
      <c r="A941"/>
      <c r="B941"/>
      <c r="C941"/>
      <c r="D941"/>
      <c r="E941"/>
      <c r="F941"/>
      <c r="G941"/>
      <c r="H941"/>
      <c r="I941"/>
    </row>
    <row r="942" spans="1:9" ht="15.75" x14ac:dyDescent="0.25">
      <c r="A942"/>
      <c r="B942"/>
      <c r="C942"/>
      <c r="D942"/>
      <c r="E942"/>
      <c r="F942"/>
      <c r="G942"/>
      <c r="H942"/>
      <c r="I942"/>
    </row>
    <row r="943" spans="1:9" ht="15.75" x14ac:dyDescent="0.25">
      <c r="A943"/>
      <c r="B943"/>
      <c r="C943"/>
      <c r="D943"/>
      <c r="E943"/>
      <c r="F943"/>
      <c r="G943"/>
      <c r="H943"/>
      <c r="I943"/>
    </row>
    <row r="944" spans="1:9" ht="15.75" x14ac:dyDescent="0.25">
      <c r="A944"/>
      <c r="B944"/>
      <c r="C944"/>
      <c r="D944"/>
      <c r="E944"/>
      <c r="F944"/>
      <c r="G944"/>
      <c r="H944"/>
      <c r="I944"/>
    </row>
    <row r="945" spans="1:9" ht="15.75" x14ac:dyDescent="0.25">
      <c r="A945"/>
      <c r="B945"/>
      <c r="C945"/>
      <c r="D945"/>
      <c r="E945"/>
      <c r="F945"/>
      <c r="G945"/>
      <c r="H945"/>
      <c r="I945"/>
    </row>
    <row r="946" spans="1:9" ht="15.75" x14ac:dyDescent="0.25">
      <c r="A946"/>
      <c r="B946"/>
      <c r="C946"/>
      <c r="D946"/>
      <c r="E946"/>
      <c r="F946"/>
      <c r="G946"/>
      <c r="H946"/>
      <c r="I946"/>
    </row>
    <row r="947" spans="1:9" ht="15.75" x14ac:dyDescent="0.25">
      <c r="A947"/>
      <c r="B947"/>
      <c r="C947"/>
      <c r="D947"/>
      <c r="E947"/>
      <c r="F947"/>
      <c r="G947"/>
      <c r="H947"/>
      <c r="I947"/>
    </row>
    <row r="948" spans="1:9" ht="15.75" x14ac:dyDescent="0.25">
      <c r="A948"/>
      <c r="B948"/>
      <c r="C948"/>
      <c r="D948"/>
      <c r="E948"/>
      <c r="F948"/>
      <c r="G948"/>
      <c r="H948"/>
      <c r="I948"/>
    </row>
    <row r="949" spans="1:9" ht="15.75" x14ac:dyDescent="0.25">
      <c r="A949"/>
      <c r="B949"/>
      <c r="C949"/>
      <c r="D949"/>
      <c r="E949"/>
      <c r="F949"/>
      <c r="G949"/>
      <c r="H949"/>
      <c r="I949"/>
    </row>
    <row r="950" spans="1:9" ht="15.75" x14ac:dyDescent="0.25">
      <c r="A950"/>
      <c r="B950"/>
      <c r="C950"/>
      <c r="D950"/>
      <c r="E950"/>
      <c r="F950"/>
      <c r="G950"/>
      <c r="H950"/>
      <c r="I950"/>
    </row>
    <row r="951" spans="1:9" ht="15.75" x14ac:dyDescent="0.25">
      <c r="A951"/>
      <c r="B951"/>
      <c r="C951"/>
      <c r="D951"/>
      <c r="E951"/>
      <c r="F951"/>
      <c r="G951"/>
      <c r="H951"/>
      <c r="I951"/>
    </row>
    <row r="952" spans="1:9" ht="15.75" x14ac:dyDescent="0.25">
      <c r="A952"/>
      <c r="B952"/>
      <c r="C952"/>
      <c r="D952"/>
      <c r="E952"/>
      <c r="F952"/>
      <c r="G952"/>
      <c r="H952"/>
      <c r="I952"/>
    </row>
    <row r="953" spans="1:9" ht="15.75" x14ac:dyDescent="0.25">
      <c r="A953"/>
      <c r="B953"/>
      <c r="C953"/>
      <c r="D953"/>
      <c r="E953"/>
      <c r="F953"/>
      <c r="G953"/>
      <c r="H953"/>
      <c r="I953"/>
    </row>
    <row r="954" spans="1:9" ht="15.75" x14ac:dyDescent="0.25">
      <c r="A954"/>
      <c r="B954"/>
      <c r="C954"/>
      <c r="D954"/>
      <c r="E954"/>
      <c r="F954"/>
      <c r="G954"/>
      <c r="H954"/>
      <c r="I954"/>
    </row>
    <row r="955" spans="1:9" ht="15.75" x14ac:dyDescent="0.25">
      <c r="A955"/>
      <c r="B955"/>
      <c r="C955"/>
      <c r="D955"/>
      <c r="E955"/>
      <c r="F955"/>
      <c r="G955"/>
      <c r="H955"/>
      <c r="I955"/>
    </row>
    <row r="956" spans="1:9" ht="15.75" x14ac:dyDescent="0.25">
      <c r="A956"/>
      <c r="B956"/>
      <c r="C956"/>
      <c r="D956"/>
      <c r="E956"/>
      <c r="F956"/>
      <c r="G956"/>
      <c r="H956"/>
      <c r="I956"/>
    </row>
    <row r="957" spans="1:9" ht="15.75" x14ac:dyDescent="0.25">
      <c r="A957"/>
      <c r="B957"/>
      <c r="C957"/>
      <c r="D957"/>
      <c r="E957"/>
      <c r="F957"/>
      <c r="G957"/>
      <c r="H957"/>
      <c r="I957"/>
    </row>
    <row r="958" spans="1:9" ht="15.75" x14ac:dyDescent="0.25">
      <c r="A958"/>
      <c r="B958"/>
      <c r="C958"/>
      <c r="D958"/>
      <c r="E958"/>
      <c r="F958"/>
      <c r="G958"/>
      <c r="H958"/>
      <c r="I958"/>
    </row>
    <row r="959" spans="1:9" ht="15.75" x14ac:dyDescent="0.25">
      <c r="A959"/>
      <c r="B959"/>
      <c r="C959"/>
      <c r="D959"/>
      <c r="E959"/>
      <c r="F959"/>
      <c r="G959"/>
      <c r="H959"/>
      <c r="I959"/>
    </row>
    <row r="960" spans="1:9" ht="15.75" x14ac:dyDescent="0.25">
      <c r="A960"/>
      <c r="B960"/>
      <c r="C960"/>
      <c r="D960"/>
      <c r="E960"/>
      <c r="F960"/>
      <c r="G960"/>
      <c r="H960"/>
      <c r="I960"/>
    </row>
    <row r="961" spans="1:9" ht="15.75" x14ac:dyDescent="0.25">
      <c r="A961"/>
      <c r="B961"/>
      <c r="C961"/>
      <c r="D961"/>
      <c r="E961"/>
      <c r="F961"/>
      <c r="G961"/>
      <c r="H961"/>
      <c r="I961"/>
    </row>
    <row r="962" spans="1:9" ht="15.75" x14ac:dyDescent="0.25">
      <c r="A962"/>
      <c r="B962"/>
      <c r="C962"/>
      <c r="D962"/>
      <c r="E962"/>
      <c r="F962"/>
      <c r="G962"/>
      <c r="H962"/>
      <c r="I962"/>
    </row>
    <row r="963" spans="1:9" ht="15.75" x14ac:dyDescent="0.25">
      <c r="A963"/>
      <c r="B963"/>
      <c r="C963"/>
      <c r="D963"/>
      <c r="E963"/>
      <c r="F963"/>
      <c r="G963"/>
      <c r="H963"/>
      <c r="I963"/>
    </row>
    <row r="964" spans="1:9" ht="15.75" x14ac:dyDescent="0.25">
      <c r="A964"/>
      <c r="B964"/>
      <c r="C964"/>
      <c r="D964"/>
      <c r="E964"/>
      <c r="F964"/>
      <c r="G964"/>
      <c r="H964"/>
      <c r="I964"/>
    </row>
    <row r="965" spans="1:9" ht="15.75" x14ac:dyDescent="0.25">
      <c r="A965"/>
      <c r="B965"/>
      <c r="C965"/>
      <c r="D965"/>
      <c r="E965"/>
      <c r="F965"/>
      <c r="G965"/>
      <c r="H965"/>
      <c r="I965"/>
    </row>
    <row r="966" spans="1:9" ht="15.75" x14ac:dyDescent="0.25">
      <c r="A966"/>
      <c r="B966"/>
      <c r="C966"/>
      <c r="D966"/>
      <c r="E966"/>
      <c r="F966"/>
      <c r="G966"/>
      <c r="H966"/>
      <c r="I966"/>
    </row>
    <row r="967" spans="1:9" ht="15.75" x14ac:dyDescent="0.25">
      <c r="A967"/>
      <c r="B967"/>
      <c r="C967"/>
      <c r="D967"/>
      <c r="E967"/>
      <c r="F967"/>
      <c r="G967"/>
      <c r="H967"/>
      <c r="I967"/>
    </row>
    <row r="968" spans="1:9" ht="15.75" x14ac:dyDescent="0.25">
      <c r="A968"/>
      <c r="B968"/>
      <c r="C968"/>
      <c r="D968"/>
      <c r="E968"/>
      <c r="F968"/>
      <c r="G968"/>
      <c r="H968"/>
      <c r="I968"/>
    </row>
    <row r="969" spans="1:9" ht="15.75" x14ac:dyDescent="0.25">
      <c r="A969"/>
      <c r="B969"/>
      <c r="C969"/>
      <c r="D969"/>
      <c r="E969"/>
      <c r="F969"/>
      <c r="G969"/>
      <c r="H969"/>
      <c r="I969"/>
    </row>
    <row r="970" spans="1:9" ht="15.75" x14ac:dyDescent="0.25">
      <c r="A970"/>
      <c r="B970"/>
      <c r="C970"/>
      <c r="D970"/>
      <c r="E970"/>
      <c r="F970"/>
      <c r="G970"/>
      <c r="H970"/>
      <c r="I970"/>
    </row>
    <row r="971" spans="1:9" ht="15.75" x14ac:dyDescent="0.25">
      <c r="A971"/>
      <c r="B971"/>
      <c r="C971"/>
      <c r="D971"/>
      <c r="E971"/>
      <c r="F971"/>
      <c r="G971"/>
      <c r="H971"/>
      <c r="I971"/>
    </row>
    <row r="972" spans="1:9" ht="15.75" x14ac:dyDescent="0.25">
      <c r="A972"/>
      <c r="B972"/>
      <c r="C972"/>
      <c r="D972"/>
      <c r="E972"/>
      <c r="F972"/>
      <c r="G972"/>
      <c r="H972"/>
      <c r="I972"/>
    </row>
    <row r="973" spans="1:9" ht="15.75" x14ac:dyDescent="0.25">
      <c r="A973"/>
      <c r="B973"/>
      <c r="C973"/>
      <c r="D973"/>
      <c r="E973"/>
      <c r="F973"/>
      <c r="G973"/>
      <c r="H973"/>
      <c r="I973"/>
    </row>
    <row r="974" spans="1:9" ht="15.75" x14ac:dyDescent="0.25">
      <c r="A974"/>
      <c r="B974"/>
      <c r="C974"/>
      <c r="D974"/>
      <c r="E974"/>
      <c r="F974"/>
      <c r="G974"/>
      <c r="H974"/>
      <c r="I974"/>
    </row>
    <row r="975" spans="1:9" ht="15.75" x14ac:dyDescent="0.25">
      <c r="A975"/>
      <c r="B975"/>
      <c r="C975"/>
      <c r="D975"/>
      <c r="E975"/>
      <c r="F975"/>
      <c r="G975"/>
      <c r="H975"/>
      <c r="I975"/>
    </row>
    <row r="976" spans="1:9" ht="15.75" x14ac:dyDescent="0.25">
      <c r="A976"/>
      <c r="B976"/>
      <c r="C976"/>
      <c r="D976"/>
      <c r="E976"/>
      <c r="F976"/>
      <c r="G976"/>
      <c r="H976"/>
      <c r="I976"/>
    </row>
    <row r="977" spans="1:9" ht="15.75" x14ac:dyDescent="0.25">
      <c r="A977"/>
      <c r="B977"/>
      <c r="C977"/>
      <c r="D977"/>
      <c r="E977"/>
      <c r="F977"/>
      <c r="G977"/>
      <c r="H977"/>
      <c r="I977"/>
    </row>
    <row r="978" spans="1:9" ht="15.75" x14ac:dyDescent="0.25">
      <c r="A978"/>
      <c r="B978"/>
      <c r="C978"/>
      <c r="D978"/>
      <c r="E978"/>
      <c r="F978"/>
      <c r="G978"/>
      <c r="H978"/>
      <c r="I978"/>
    </row>
    <row r="979" spans="1:9" ht="15.75" x14ac:dyDescent="0.25">
      <c r="A979"/>
      <c r="B979"/>
      <c r="C979"/>
      <c r="D979"/>
      <c r="E979"/>
      <c r="F979"/>
      <c r="G979"/>
      <c r="H979"/>
      <c r="I979"/>
    </row>
    <row r="980" spans="1:9" ht="15.75" x14ac:dyDescent="0.25">
      <c r="A980"/>
      <c r="B980"/>
      <c r="C980"/>
      <c r="D980"/>
      <c r="E980"/>
      <c r="F980"/>
      <c r="G980"/>
      <c r="H980"/>
      <c r="I980"/>
    </row>
    <row r="981" spans="1:9" ht="15.75" x14ac:dyDescent="0.25">
      <c r="A981"/>
      <c r="B981"/>
      <c r="C981"/>
      <c r="D981"/>
      <c r="E981"/>
      <c r="F981"/>
      <c r="G981"/>
      <c r="H981"/>
      <c r="I981"/>
    </row>
    <row r="982" spans="1:9" ht="15.75" x14ac:dyDescent="0.25">
      <c r="A982"/>
      <c r="B982"/>
      <c r="C982"/>
      <c r="D982"/>
      <c r="E982"/>
      <c r="F982"/>
      <c r="G982"/>
      <c r="H982"/>
      <c r="I982"/>
    </row>
    <row r="983" spans="1:9" ht="15.75" x14ac:dyDescent="0.25">
      <c r="A983"/>
      <c r="B983"/>
      <c r="C983"/>
      <c r="D983"/>
      <c r="E983"/>
      <c r="F983"/>
      <c r="G983"/>
      <c r="H983"/>
      <c r="I983"/>
    </row>
    <row r="984" spans="1:9" ht="15.75" x14ac:dyDescent="0.25">
      <c r="A984"/>
      <c r="B984"/>
      <c r="C984"/>
      <c r="D984"/>
      <c r="E984"/>
      <c r="F984"/>
      <c r="G984"/>
      <c r="H984"/>
      <c r="I984"/>
    </row>
    <row r="985" spans="1:9" ht="15.75" x14ac:dyDescent="0.25">
      <c r="A985"/>
      <c r="B985"/>
      <c r="C985"/>
      <c r="D985"/>
      <c r="E985"/>
      <c r="F985"/>
      <c r="G985"/>
      <c r="H985"/>
      <c r="I985"/>
    </row>
    <row r="986" spans="1:9" ht="15.75" x14ac:dyDescent="0.25">
      <c r="A986"/>
      <c r="B986"/>
      <c r="C986"/>
      <c r="D986"/>
      <c r="E986"/>
      <c r="F986"/>
      <c r="G986"/>
      <c r="H986"/>
      <c r="I986"/>
    </row>
    <row r="987" spans="1:9" ht="15.75" x14ac:dyDescent="0.25">
      <c r="A987"/>
      <c r="B987"/>
      <c r="C987"/>
      <c r="D987"/>
      <c r="E987"/>
      <c r="F987"/>
      <c r="G987"/>
      <c r="H987"/>
      <c r="I987"/>
    </row>
    <row r="988" spans="1:9" ht="15.75" x14ac:dyDescent="0.25">
      <c r="A988"/>
      <c r="B988"/>
      <c r="C988"/>
      <c r="D988"/>
      <c r="E988"/>
      <c r="F988"/>
      <c r="G988"/>
      <c r="H988"/>
      <c r="I988"/>
    </row>
    <row r="989" spans="1:9" ht="15.75" x14ac:dyDescent="0.25">
      <c r="A989"/>
      <c r="B989"/>
      <c r="C989"/>
      <c r="D989"/>
      <c r="E989"/>
      <c r="F989"/>
      <c r="G989"/>
      <c r="H989"/>
      <c r="I989"/>
    </row>
    <row r="990" spans="1:9" ht="15.75" x14ac:dyDescent="0.25">
      <c r="A990"/>
      <c r="B990"/>
      <c r="C990"/>
      <c r="D990"/>
      <c r="E990"/>
      <c r="F990"/>
      <c r="G990"/>
      <c r="H990"/>
      <c r="I990"/>
    </row>
    <row r="991" spans="1:9" ht="15.75" x14ac:dyDescent="0.25">
      <c r="A991"/>
      <c r="B991"/>
      <c r="C991"/>
      <c r="D991"/>
      <c r="E991"/>
      <c r="F991"/>
      <c r="G991"/>
      <c r="H991"/>
      <c r="I991"/>
    </row>
    <row r="992" spans="1:9" ht="15.75" x14ac:dyDescent="0.25">
      <c r="A992"/>
      <c r="B992"/>
      <c r="C992"/>
      <c r="D992"/>
      <c r="E992"/>
      <c r="F992"/>
      <c r="G992"/>
      <c r="H992"/>
      <c r="I992"/>
    </row>
    <row r="993" spans="1:9" ht="15.75" x14ac:dyDescent="0.25">
      <c r="A993"/>
      <c r="B993"/>
      <c r="C993"/>
      <c r="D993"/>
      <c r="E993"/>
      <c r="F993"/>
      <c r="G993"/>
      <c r="H993"/>
      <c r="I993"/>
    </row>
    <row r="994" spans="1:9" ht="15.75" x14ac:dyDescent="0.25">
      <c r="A994"/>
      <c r="B994"/>
      <c r="C994"/>
      <c r="D994"/>
      <c r="E994"/>
      <c r="F994"/>
      <c r="G994"/>
      <c r="H994"/>
      <c r="I994"/>
    </row>
  </sheetData>
  <conditionalFormatting pivot="1" sqref="H10:H93">
    <cfRule type="cellIs" dxfId="15" priority="4" operator="lessThan">
      <formula>0</formula>
    </cfRule>
  </conditionalFormatting>
  <conditionalFormatting pivot="1" sqref="H101:H110">
    <cfRule type="cellIs" dxfId="14" priority="3" operator="lessThan">
      <formula>0</formula>
    </cfRule>
  </conditionalFormatting>
  <conditionalFormatting pivot="1" sqref="E10:E93">
    <cfRule type="cellIs" dxfId="13" priority="2" operator="lessThan">
      <formula>0</formula>
    </cfRule>
  </conditionalFormatting>
  <conditionalFormatting pivot="1" sqref="E101:E110">
    <cfRule type="cellIs" dxfId="12" priority="1" operator="lessThan">
      <formula>0</formula>
    </cfRule>
  </conditionalFormatting>
  <pageMargins left="0.25" right="0.25" top="0.25" bottom="0.25" header="0.3" footer="0.3"/>
  <pageSetup scale="80" orientation="portrait" copies="2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3"/>
  <sheetViews>
    <sheetView showGridLines="0" zoomScaleNormal="100" workbookViewId="0">
      <pane ySplit="9" topLeftCell="A10" activePane="bottomLeft" state="frozen"/>
      <selection activeCell="A10" sqref="A10"/>
      <selection pane="bottomLeft" activeCell="A10" sqref="A10"/>
    </sheetView>
  </sheetViews>
  <sheetFormatPr defaultColWidth="8.875" defaultRowHeight="12.75" x14ac:dyDescent="0.2"/>
  <cols>
    <col min="1" max="1" width="33" style="8" customWidth="1"/>
    <col min="2" max="2" width="6.875" style="8" customWidth="1"/>
    <col min="3" max="3" width="6" style="8" customWidth="1"/>
    <col min="4" max="5" width="6.375" style="8" customWidth="1"/>
    <col min="6" max="6" width="1.875" style="8" customWidth="1"/>
    <col min="7" max="7" width="7.125" style="8" customWidth="1"/>
    <col min="8" max="8" width="6.5" style="8" customWidth="1"/>
    <col min="9" max="9" width="7" style="8" customWidth="1"/>
    <col min="10" max="10" width="2" style="8" customWidth="1"/>
    <col min="11" max="11" width="7.5" style="8" customWidth="1"/>
    <col min="12" max="12" width="6.125" style="8" customWidth="1"/>
    <col min="13" max="13" width="7.375" style="8" customWidth="1"/>
    <col min="14" max="16384" width="8.875" style="8"/>
  </cols>
  <sheetData>
    <row r="1" spans="1:13" ht="17.25" x14ac:dyDescent="0.3">
      <c r="A1" s="7" t="s">
        <v>195</v>
      </c>
    </row>
    <row r="2" spans="1:13" ht="17.25" x14ac:dyDescent="0.3">
      <c r="A2" s="7" t="s">
        <v>0</v>
      </c>
    </row>
    <row r="3" spans="1:13" ht="17.25" x14ac:dyDescent="0.3">
      <c r="A3" s="3" t="str">
        <f>SUMM!A3</f>
        <v>1 - 31 MAR 2020</v>
      </c>
    </row>
    <row r="5" spans="1:13" x14ac:dyDescent="0.2">
      <c r="A5" s="8" t="s">
        <v>4</v>
      </c>
      <c r="B5" s="8" t="s">
        <v>2</v>
      </c>
    </row>
    <row r="6" spans="1:13" x14ac:dyDescent="0.2">
      <c r="A6" s="8" t="s">
        <v>1</v>
      </c>
      <c r="B6" s="8" t="s">
        <v>2</v>
      </c>
    </row>
    <row r="8" spans="1:13" x14ac:dyDescent="0.2">
      <c r="B8" s="8" t="s">
        <v>3</v>
      </c>
      <c r="G8" s="9" t="s">
        <v>202</v>
      </c>
      <c r="H8" s="9"/>
      <c r="I8" s="9"/>
      <c r="K8" s="25" t="s">
        <v>203</v>
      </c>
      <c r="L8" s="9"/>
      <c r="M8" s="9"/>
    </row>
    <row r="9" spans="1:13" x14ac:dyDescent="0.2">
      <c r="A9" s="8" t="s">
        <v>5</v>
      </c>
      <c r="B9" s="8" t="s">
        <v>8</v>
      </c>
      <c r="C9" s="8" t="s">
        <v>9</v>
      </c>
      <c r="D9" s="8" t="s">
        <v>10</v>
      </c>
      <c r="E9" s="8" t="s">
        <v>204</v>
      </c>
      <c r="G9" s="10">
        <f>IF((MID(A3,5,2)-2)&lt;2,1,MID(A3,5,2)-2)</f>
        <v>29</v>
      </c>
      <c r="H9" s="11">
        <f>G9+1</f>
        <v>30</v>
      </c>
      <c r="I9" s="11">
        <f>H9+1</f>
        <v>31</v>
      </c>
      <c r="K9" s="10">
        <f>IF((MID(A3,5,2)-2)&lt;2,1,MID(A3,5,2)-2)</f>
        <v>29</v>
      </c>
      <c r="L9" s="11">
        <f>K9+1</f>
        <v>30</v>
      </c>
      <c r="M9" s="11">
        <f>L9+1</f>
        <v>31</v>
      </c>
    </row>
    <row r="10" spans="1:13" ht="12" customHeight="1" x14ac:dyDescent="0.2">
      <c r="A10" s="8" t="s">
        <v>13</v>
      </c>
      <c r="B10" s="13">
        <v>0.91879564554567894</v>
      </c>
      <c r="C10" s="13">
        <v>0.14136932098765431</v>
      </c>
      <c r="D10" s="13">
        <v>0.13922123969448652</v>
      </c>
      <c r="E10" s="13">
        <v>-2.1480812931677917E-3</v>
      </c>
      <c r="G10" s="26">
        <f>VLOOKUP(A10,'[1]DATA GP'!$B$2:$AG$85,$G$9+1,FALSE)</f>
        <v>0.13861811296715454</v>
      </c>
      <c r="H10" s="26">
        <f>VLOOKUP(A10,'[1]DATA GP'!$B$2:$AG$85,$H$9+1,FALSE)</f>
        <v>0</v>
      </c>
      <c r="I10" s="26">
        <f>VLOOKUP(A10,'[1]DATA GP'!$B$2:$AG$85,$I$9+1,FALSE)</f>
        <v>0.13922123969448652</v>
      </c>
      <c r="K10" s="26">
        <f>VLOOKUP(A10,'[1]DATA GP'!$B$89:$AG$172,$K$9+1,FALSE)</f>
        <v>0.13861811296715454</v>
      </c>
      <c r="L10" s="26">
        <f>VLOOKUP(A10,'[1]DATA GP'!$B$89:$AG$172,$L$9+1,FALSE)</f>
        <v>-0.13861811296715454</v>
      </c>
      <c r="M10" s="26">
        <f>VLOOKUP(A10,'[1]DATA GP'!$B$89:$AG$172,$M$9+1,FALSE)</f>
        <v>0.13922123969448652</v>
      </c>
    </row>
    <row r="11" spans="1:13" ht="12" customHeight="1" x14ac:dyDescent="0.2">
      <c r="A11" s="8" t="s">
        <v>14</v>
      </c>
      <c r="B11" s="13">
        <v>0.73527705088896556</v>
      </c>
      <c r="C11" s="13">
        <v>0.14287319540229884</v>
      </c>
      <c r="D11" s="13">
        <v>0.16671713379340494</v>
      </c>
      <c r="E11" s="13">
        <v>2.3843938391106101E-2</v>
      </c>
      <c r="G11" s="26">
        <f>VLOOKUP(A11,'[1]DATA GP'!$B$2:$AG$85,$G$9+1,FALSE)</f>
        <v>0.16664590609585461</v>
      </c>
      <c r="H11" s="26">
        <f>VLOOKUP(A11,'[1]DATA GP'!$B$2:$AG$85,$H$9+1,FALSE)</f>
        <v>0</v>
      </c>
      <c r="I11" s="26">
        <f>VLOOKUP(A11,'[1]DATA GP'!$B$2:$AG$85,$I$9+1,FALSE)</f>
        <v>0.16671713379340494</v>
      </c>
      <c r="K11" s="26">
        <f>VLOOKUP(A11,'[1]DATA GP'!$B$89:$AG$172,$K$9+1,FALSE)</f>
        <v>0.16664590609585461</v>
      </c>
      <c r="L11" s="26">
        <f>VLOOKUP(A11,'[1]DATA GP'!$B$89:$AG$172,$L$9+1,FALSE)</f>
        <v>-0.16664590609585461</v>
      </c>
      <c r="M11" s="26">
        <f>VLOOKUP(A11,'[1]DATA GP'!$B$89:$AG$172,$M$9+1,FALSE)</f>
        <v>0.16671713379340494</v>
      </c>
    </row>
    <row r="12" spans="1:13" ht="12" customHeight="1" x14ac:dyDescent="0.2">
      <c r="A12" s="8" t="s">
        <v>15</v>
      </c>
      <c r="B12" s="13">
        <v>0.57564953233278016</v>
      </c>
      <c r="C12" s="13">
        <v>0.11211925311203319</v>
      </c>
      <c r="D12" s="13">
        <v>0.17611169859482029</v>
      </c>
      <c r="E12" s="13">
        <v>6.3992445482787097E-2</v>
      </c>
      <c r="G12" s="26">
        <f>VLOOKUP(A12,'[1]DATA GP'!$B$2:$AG$85,$G$9+1,FALSE)</f>
        <v>0.17611169859482029</v>
      </c>
      <c r="H12" s="26">
        <f>VLOOKUP(A12,'[1]DATA GP'!$B$2:$AG$85,$H$9+1,FALSE)</f>
        <v>0</v>
      </c>
      <c r="I12" s="26">
        <f>VLOOKUP(A12,'[1]DATA GP'!$B$2:$AG$85,$I$9+1,FALSE)</f>
        <v>0.17611169859482029</v>
      </c>
      <c r="K12" s="26">
        <f>VLOOKUP(A12,'[1]DATA GP'!$B$89:$AG$172,$K$9+1,FALSE)</f>
        <v>0.17611169859482029</v>
      </c>
      <c r="L12" s="26">
        <f>VLOOKUP(A12,'[1]DATA GP'!$B$89:$AG$172,$L$9+1,FALSE)</f>
        <v>-0.17611169859482029</v>
      </c>
      <c r="M12" s="26">
        <f>VLOOKUP(A12,'[1]DATA GP'!$B$89:$AG$172,$M$9+1,FALSE)</f>
        <v>0.17611169859482029</v>
      </c>
    </row>
    <row r="13" spans="1:13" ht="12" customHeight="1" x14ac:dyDescent="0.2">
      <c r="A13" s="8" t="s">
        <v>16</v>
      </c>
      <c r="B13" s="13">
        <v>0.85085493145357138</v>
      </c>
      <c r="C13" s="13">
        <v>0.14188011904761905</v>
      </c>
      <c r="D13" s="13">
        <v>0.21016376425751115</v>
      </c>
      <c r="E13" s="13">
        <v>6.8283645209892108E-2</v>
      </c>
      <c r="G13" s="26">
        <f>VLOOKUP(A13,'[1]DATA GP'!$B$2:$AG$85,$G$9+1,FALSE)</f>
        <v>0.20557281754907508</v>
      </c>
      <c r="H13" s="26">
        <f>VLOOKUP(A13,'[1]DATA GP'!$B$2:$AG$85,$H$9+1,FALSE)</f>
        <v>0</v>
      </c>
      <c r="I13" s="26">
        <f>VLOOKUP(A13,'[1]DATA GP'!$B$2:$AG$85,$I$9+1,FALSE)</f>
        <v>0.21016376425751115</v>
      </c>
      <c r="K13" s="26">
        <f>VLOOKUP(A13,'[1]DATA GP'!$B$89:$AG$172,$K$9+1,FALSE)</f>
        <v>0.20557281754907508</v>
      </c>
      <c r="L13" s="26">
        <f>VLOOKUP(A13,'[1]DATA GP'!$B$89:$AG$172,$L$9+1,FALSE)</f>
        <v>-0.20557281754907508</v>
      </c>
      <c r="M13" s="26">
        <f>VLOOKUP(A13,'[1]DATA GP'!$B$89:$AG$172,$M$9+1,FALSE)</f>
        <v>0.21016376425751115</v>
      </c>
    </row>
    <row r="14" spans="1:13" ht="12" customHeight="1" x14ac:dyDescent="0.2">
      <c r="A14" s="8" t="s">
        <v>17</v>
      </c>
      <c r="B14" s="13">
        <v>0.83256600124909097</v>
      </c>
      <c r="C14" s="13">
        <v>0.16157163636363636</v>
      </c>
      <c r="D14" s="13">
        <v>0.15770164257501174</v>
      </c>
      <c r="E14" s="13">
        <v>-3.8699937886246261E-3</v>
      </c>
      <c r="G14" s="26">
        <f>VLOOKUP(A14,'[1]DATA GP'!$B$2:$AG$85,$G$9+1,FALSE)</f>
        <v>0.15595702614967677</v>
      </c>
      <c r="H14" s="26">
        <f>VLOOKUP(A14,'[1]DATA GP'!$B$2:$AG$85,$H$9+1,FALSE)</f>
        <v>0</v>
      </c>
      <c r="I14" s="26">
        <f>VLOOKUP(A14,'[1]DATA GP'!$B$2:$AG$85,$I$9+1,FALSE)</f>
        <v>0.15770164257501174</v>
      </c>
      <c r="K14" s="26">
        <f>VLOOKUP(A14,'[1]DATA GP'!$B$89:$AG$172,$K$9+1,FALSE)</f>
        <v>0.15595702614967677</v>
      </c>
      <c r="L14" s="26">
        <f>VLOOKUP(A14,'[1]DATA GP'!$B$89:$AG$172,$L$9+1,FALSE)</f>
        <v>-0.15595702614967677</v>
      </c>
      <c r="M14" s="26">
        <f>VLOOKUP(A14,'[1]DATA GP'!$B$89:$AG$172,$M$9+1,FALSE)</f>
        <v>0.15770164257501174</v>
      </c>
    </row>
    <row r="15" spans="1:13" ht="12" customHeight="1" x14ac:dyDescent="0.2">
      <c r="A15" s="8" t="s">
        <v>18</v>
      </c>
      <c r="B15" s="13">
        <v>0.6809608745785235</v>
      </c>
      <c r="C15" s="13">
        <v>0.10896389261744967</v>
      </c>
      <c r="D15" s="13">
        <v>0.20834497542462649</v>
      </c>
      <c r="E15" s="13">
        <v>9.9381082807176821E-2</v>
      </c>
      <c r="G15" s="26">
        <f>VLOOKUP(A15,'[1]DATA GP'!$B$2:$AG$85,$G$9+1,FALSE)</f>
        <v>0.20834497542462649</v>
      </c>
      <c r="H15" s="26">
        <f>VLOOKUP(A15,'[1]DATA GP'!$B$2:$AG$85,$H$9+1,FALSE)</f>
        <v>0</v>
      </c>
      <c r="I15" s="26">
        <f>VLOOKUP(A15,'[1]DATA GP'!$B$2:$AG$85,$I$9+1,FALSE)</f>
        <v>0.20834497542462649</v>
      </c>
      <c r="K15" s="26">
        <f>VLOOKUP(A15,'[1]DATA GP'!$B$89:$AG$172,$K$9+1,FALSE)</f>
        <v>0.20834497542462649</v>
      </c>
      <c r="L15" s="26">
        <f>VLOOKUP(A15,'[1]DATA GP'!$B$89:$AG$172,$L$9+1,FALSE)</f>
        <v>-0.20834497542462649</v>
      </c>
      <c r="M15" s="26">
        <f>VLOOKUP(A15,'[1]DATA GP'!$B$89:$AG$172,$M$9+1,FALSE)</f>
        <v>0.20834497542462649</v>
      </c>
    </row>
    <row r="16" spans="1:13" ht="12" customHeight="1" x14ac:dyDescent="0.2">
      <c r="A16" s="8" t="s">
        <v>19</v>
      </c>
      <c r="B16" s="13">
        <v>0.85228033647289159</v>
      </c>
      <c r="C16" s="13">
        <v>0.13221439759036144</v>
      </c>
      <c r="D16" s="13">
        <v>0.16646730086124861</v>
      </c>
      <c r="E16" s="13">
        <v>3.4252903270887175E-2</v>
      </c>
      <c r="G16" s="26">
        <f>VLOOKUP(A16,'[1]DATA GP'!$B$2:$AG$85,$G$9+1,FALSE)</f>
        <v>0.16570575157391282</v>
      </c>
      <c r="H16" s="26">
        <f>VLOOKUP(A16,'[1]DATA GP'!$B$2:$AG$85,$H$9+1,FALSE)</f>
        <v>0</v>
      </c>
      <c r="I16" s="26">
        <f>VLOOKUP(A16,'[1]DATA GP'!$B$2:$AG$85,$I$9+1,FALSE)</f>
        <v>0.16646730086124861</v>
      </c>
      <c r="K16" s="26">
        <f>VLOOKUP(A16,'[1]DATA GP'!$B$89:$AG$172,$K$9+1,FALSE)</f>
        <v>0.16570575157391282</v>
      </c>
      <c r="L16" s="26">
        <f>VLOOKUP(A16,'[1]DATA GP'!$B$89:$AG$172,$L$9+1,FALSE)</f>
        <v>-0.16570575157391282</v>
      </c>
      <c r="M16" s="26">
        <f>VLOOKUP(A16,'[1]DATA GP'!$B$89:$AG$172,$M$9+1,FALSE)</f>
        <v>0.16646730086124861</v>
      </c>
    </row>
    <row r="17" spans="1:13" ht="12" customHeight="1" x14ac:dyDescent="0.2">
      <c r="A17" s="8" t="s">
        <v>20</v>
      </c>
      <c r="B17" s="13">
        <v>1.0795969961192633</v>
      </c>
      <c r="C17" s="13">
        <v>0.12429676233635448</v>
      </c>
      <c r="D17" s="13">
        <v>-0.19407991626011303</v>
      </c>
      <c r="E17" s="13">
        <v>-0.31837667859646751</v>
      </c>
      <c r="G17" s="26">
        <f>VLOOKUP(A17,'[1]DATA GP'!$B$2:$AG$85,$G$9+1,FALSE)</f>
        <v>-0.19752873277652916</v>
      </c>
      <c r="H17" s="26">
        <f>VLOOKUP(A17,'[1]DATA GP'!$B$2:$AG$85,$H$9+1,FALSE)</f>
        <v>0</v>
      </c>
      <c r="I17" s="26">
        <f>VLOOKUP(A17,'[1]DATA GP'!$B$2:$AG$85,$I$9+1,FALSE)</f>
        <v>-0.19407991626011303</v>
      </c>
      <c r="K17" s="26">
        <f>VLOOKUP(A17,'[1]DATA GP'!$B$89:$AG$172,$K$9+1,FALSE)</f>
        <v>-0.19752873277652916</v>
      </c>
      <c r="L17" s="26">
        <f>VLOOKUP(A17,'[1]DATA GP'!$B$89:$AG$172,$L$9+1,FALSE)</f>
        <v>0.19752873277652916</v>
      </c>
      <c r="M17" s="26">
        <f>VLOOKUP(A17,'[1]DATA GP'!$B$89:$AG$172,$M$9+1,FALSE)</f>
        <v>-0.19407991626011303</v>
      </c>
    </row>
    <row r="18" spans="1:13" ht="12" customHeight="1" x14ac:dyDescent="0.2">
      <c r="A18" s="8" t="s">
        <v>21</v>
      </c>
      <c r="B18" s="13">
        <v>1.010462207380306</v>
      </c>
      <c r="C18" s="13">
        <v>0.10817205946626052</v>
      </c>
      <c r="D18" s="13">
        <v>4.497658080455634E-2</v>
      </c>
      <c r="E18" s="13">
        <v>-6.3195478661704177E-2</v>
      </c>
      <c r="G18" s="26">
        <f>VLOOKUP(A18,'[1]DATA GP'!$B$2:$AG$85,$G$9+1,FALSE)</f>
        <v>4.4026238273037407E-2</v>
      </c>
      <c r="H18" s="26">
        <f>VLOOKUP(A18,'[1]DATA GP'!$B$2:$AG$85,$H$9+1,FALSE)</f>
        <v>0</v>
      </c>
      <c r="I18" s="26">
        <f>VLOOKUP(A18,'[1]DATA GP'!$B$2:$AG$85,$I$9+1,FALSE)</f>
        <v>4.497658080455634E-2</v>
      </c>
      <c r="K18" s="26">
        <f>VLOOKUP(A18,'[1]DATA GP'!$B$89:$AG$172,$K$9+1,FALSE)</f>
        <v>4.4026238273037407E-2</v>
      </c>
      <c r="L18" s="26">
        <f>VLOOKUP(A18,'[1]DATA GP'!$B$89:$AG$172,$L$9+1,FALSE)</f>
        <v>-4.4026238273037407E-2</v>
      </c>
      <c r="M18" s="26">
        <f>VLOOKUP(A18,'[1]DATA GP'!$B$89:$AG$172,$M$9+1,FALSE)</f>
        <v>4.497658080455634E-2</v>
      </c>
    </row>
    <row r="19" spans="1:13" ht="12" customHeight="1" x14ac:dyDescent="0.2">
      <c r="A19" s="8" t="s">
        <v>22</v>
      </c>
      <c r="B19" s="13">
        <v>0.87316837352475729</v>
      </c>
      <c r="C19" s="13">
        <v>0.11912975728155339</v>
      </c>
      <c r="D19" s="13">
        <v>0.18235714380940635</v>
      </c>
      <c r="E19" s="13">
        <v>6.3227386527852952E-2</v>
      </c>
      <c r="G19" s="26">
        <f>VLOOKUP(A19,'[1]DATA GP'!$B$2:$AG$85,$G$9+1,FALSE)</f>
        <v>0.18317527477343526</v>
      </c>
      <c r="H19" s="26">
        <f>VLOOKUP(A19,'[1]DATA GP'!$B$2:$AG$85,$H$9+1,FALSE)</f>
        <v>0</v>
      </c>
      <c r="I19" s="26">
        <f>VLOOKUP(A19,'[1]DATA GP'!$B$2:$AG$85,$I$9+1,FALSE)</f>
        <v>0.18235714380940635</v>
      </c>
      <c r="K19" s="26">
        <f>VLOOKUP(A19,'[1]DATA GP'!$B$89:$AG$172,$K$9+1,FALSE)</f>
        <v>0.18317527477343526</v>
      </c>
      <c r="L19" s="26">
        <f>VLOOKUP(A19,'[1]DATA GP'!$B$89:$AG$172,$L$9+1,FALSE)</f>
        <v>-0.18317527477343526</v>
      </c>
      <c r="M19" s="26">
        <f>VLOOKUP(A19,'[1]DATA GP'!$B$89:$AG$172,$M$9+1,FALSE)</f>
        <v>0.18235714380940635</v>
      </c>
    </row>
    <row r="20" spans="1:13" ht="12" customHeight="1" x14ac:dyDescent="0.2">
      <c r="A20" s="8" t="s">
        <v>23</v>
      </c>
      <c r="B20" s="13">
        <v>0.84717802727647062</v>
      </c>
      <c r="C20" s="13">
        <v>0.10924540106951872</v>
      </c>
      <c r="D20" s="13">
        <v>0.2093467529365472</v>
      </c>
      <c r="E20" s="13">
        <v>0.10010135186702848</v>
      </c>
      <c r="G20" s="26">
        <f>VLOOKUP(A20,'[1]DATA GP'!$B$2:$AG$85,$G$9+1,FALSE)</f>
        <v>0.18506279278434579</v>
      </c>
      <c r="H20" s="26">
        <f>VLOOKUP(A20,'[1]DATA GP'!$B$2:$AG$85,$H$9+1,FALSE)</f>
        <v>0</v>
      </c>
      <c r="I20" s="26">
        <f>VLOOKUP(A20,'[1]DATA GP'!$B$2:$AG$85,$I$9+1,FALSE)</f>
        <v>0.2093467529365472</v>
      </c>
      <c r="K20" s="26">
        <f>VLOOKUP(A20,'[1]DATA GP'!$B$89:$AG$172,$K$9+1,FALSE)</f>
        <v>0.18506279278434579</v>
      </c>
      <c r="L20" s="26">
        <f>VLOOKUP(A20,'[1]DATA GP'!$B$89:$AG$172,$L$9+1,FALSE)</f>
        <v>-0.18506279278434579</v>
      </c>
      <c r="M20" s="26">
        <f>VLOOKUP(A20,'[1]DATA GP'!$B$89:$AG$172,$M$9+1,FALSE)</f>
        <v>0.2093467529365472</v>
      </c>
    </row>
    <row r="21" spans="1:13" ht="12" customHeight="1" x14ac:dyDescent="0.2">
      <c r="A21" s="8" t="s">
        <v>24</v>
      </c>
      <c r="B21" s="13">
        <v>0.72886922465144499</v>
      </c>
      <c r="C21" s="13">
        <v>0.12801791907514451</v>
      </c>
      <c r="D21" s="13">
        <v>-1.6359645655516467E-2</v>
      </c>
      <c r="E21" s="13">
        <v>-0.14437756473066099</v>
      </c>
      <c r="G21" s="26">
        <f>VLOOKUP(A21,'[1]DATA GP'!$B$2:$AG$85,$G$9+1,FALSE)</f>
        <v>-2.089686137901612E-2</v>
      </c>
      <c r="H21" s="26">
        <f>VLOOKUP(A21,'[1]DATA GP'!$B$2:$AG$85,$H$9+1,FALSE)</f>
        <v>0</v>
      </c>
      <c r="I21" s="26">
        <f>VLOOKUP(A21,'[1]DATA GP'!$B$2:$AG$85,$I$9+1,FALSE)</f>
        <v>-1.6359645655516467E-2</v>
      </c>
      <c r="K21" s="26">
        <f>VLOOKUP(A21,'[1]DATA GP'!$B$89:$AG$172,$K$9+1,FALSE)</f>
        <v>-2.089686137901612E-2</v>
      </c>
      <c r="L21" s="26">
        <f>VLOOKUP(A21,'[1]DATA GP'!$B$89:$AG$172,$L$9+1,FALSE)</f>
        <v>2.089686137901612E-2</v>
      </c>
      <c r="M21" s="26">
        <f>VLOOKUP(A21,'[1]DATA GP'!$B$89:$AG$172,$M$9+1,FALSE)</f>
        <v>-1.6359645655516467E-2</v>
      </c>
    </row>
    <row r="22" spans="1:13" ht="12" customHeight="1" x14ac:dyDescent="0.2">
      <c r="A22" s="8" t="s">
        <v>25</v>
      </c>
      <c r="B22" s="13">
        <v>0.89945947358598133</v>
      </c>
      <c r="C22" s="13">
        <v>0.12605392523364486</v>
      </c>
      <c r="D22" s="13">
        <v>0.15082497355227995</v>
      </c>
      <c r="E22" s="13">
        <v>2.477104831863508E-2</v>
      </c>
      <c r="G22" s="26">
        <f>VLOOKUP(A22,'[1]DATA GP'!$B$2:$AG$85,$G$9+1,FALSE)</f>
        <v>0.14932274943859922</v>
      </c>
      <c r="H22" s="26">
        <f>VLOOKUP(A22,'[1]DATA GP'!$B$2:$AG$85,$H$9+1,FALSE)</f>
        <v>0</v>
      </c>
      <c r="I22" s="26">
        <f>VLOOKUP(A22,'[1]DATA GP'!$B$2:$AG$85,$I$9+1,FALSE)</f>
        <v>0.15082497355227995</v>
      </c>
      <c r="K22" s="26">
        <f>VLOOKUP(A22,'[1]DATA GP'!$B$89:$AG$172,$K$9+1,FALSE)</f>
        <v>0.14932274943859922</v>
      </c>
      <c r="L22" s="26">
        <f>VLOOKUP(A22,'[1]DATA GP'!$B$89:$AG$172,$L$9+1,FALSE)</f>
        <v>-0.14932274943859922</v>
      </c>
      <c r="M22" s="26">
        <f>VLOOKUP(A22,'[1]DATA GP'!$B$89:$AG$172,$M$9+1,FALSE)</f>
        <v>0.15082497355227995</v>
      </c>
    </row>
    <row r="23" spans="1:13" ht="12" customHeight="1" x14ac:dyDescent="0.2">
      <c r="A23" s="8" t="s">
        <v>26</v>
      </c>
      <c r="B23" s="13">
        <v>0.96009031431543479</v>
      </c>
      <c r="C23" s="13">
        <v>0.12614848005134238</v>
      </c>
      <c r="D23" s="13">
        <v>0.13785178215191166</v>
      </c>
      <c r="E23" s="13">
        <v>1.1703302100569274E-2</v>
      </c>
      <c r="G23" s="26">
        <f>VLOOKUP(A23,'[1]DATA GP'!$B$2:$AG$85,$G$9+1,FALSE)</f>
        <v>0.13714815925829815</v>
      </c>
      <c r="H23" s="26">
        <f>VLOOKUP(A23,'[1]DATA GP'!$B$2:$AG$85,$H$9+1,FALSE)</f>
        <v>0</v>
      </c>
      <c r="I23" s="26">
        <f>VLOOKUP(A23,'[1]DATA GP'!$B$2:$AG$85,$I$9+1,FALSE)</f>
        <v>0.13785178215191166</v>
      </c>
      <c r="K23" s="26">
        <f>VLOOKUP(A23,'[1]DATA GP'!$B$89:$AG$172,$K$9+1,FALSE)</f>
        <v>0.13714815925829815</v>
      </c>
      <c r="L23" s="26">
        <f>VLOOKUP(A23,'[1]DATA GP'!$B$89:$AG$172,$L$9+1,FALSE)</f>
        <v>-0.13714815925829815</v>
      </c>
      <c r="M23" s="26">
        <f>VLOOKUP(A23,'[1]DATA GP'!$B$89:$AG$172,$M$9+1,FALSE)</f>
        <v>0.13785178215191166</v>
      </c>
    </row>
    <row r="24" spans="1:13" ht="12" customHeight="1" x14ac:dyDescent="0.2">
      <c r="A24" s="8" t="s">
        <v>27</v>
      </c>
      <c r="B24" s="13">
        <v>0.96561953028386527</v>
      </c>
      <c r="C24" s="13">
        <v>0.12093697455508164</v>
      </c>
      <c r="D24" s="13">
        <v>0.17970103990051345</v>
      </c>
      <c r="E24" s="13">
        <v>5.8764065345431812E-2</v>
      </c>
      <c r="G24" s="26">
        <f>VLOOKUP(A24,'[1]DATA GP'!$B$2:$AG$85,$G$9+1,FALSE)</f>
        <v>0.17986001574836122</v>
      </c>
      <c r="H24" s="26">
        <f>VLOOKUP(A24,'[1]DATA GP'!$B$2:$AG$85,$H$9+1,FALSE)</f>
        <v>0</v>
      </c>
      <c r="I24" s="26">
        <f>VLOOKUP(A24,'[1]DATA GP'!$B$2:$AG$85,$I$9+1,FALSE)</f>
        <v>0.17970103990051345</v>
      </c>
      <c r="K24" s="26">
        <f>VLOOKUP(A24,'[1]DATA GP'!$B$89:$AG$172,$K$9+1,FALSE)</f>
        <v>0.17986001574836122</v>
      </c>
      <c r="L24" s="26">
        <f>VLOOKUP(A24,'[1]DATA GP'!$B$89:$AG$172,$L$9+1,FALSE)</f>
        <v>-0.17986001574836122</v>
      </c>
      <c r="M24" s="26">
        <f>VLOOKUP(A24,'[1]DATA GP'!$B$89:$AG$172,$M$9+1,FALSE)</f>
        <v>0.17970103990051345</v>
      </c>
    </row>
    <row r="25" spans="1:13" ht="12" customHeight="1" x14ac:dyDescent="0.2">
      <c r="A25" s="8" t="s">
        <v>28</v>
      </c>
      <c r="B25" s="13">
        <v>0.89996630388365384</v>
      </c>
      <c r="C25" s="13">
        <v>0.12530394230769232</v>
      </c>
      <c r="D25" s="13">
        <v>8.7947344067623459E-2</v>
      </c>
      <c r="E25" s="13">
        <v>-3.7356598240068858E-2</v>
      </c>
      <c r="G25" s="26">
        <f>VLOOKUP(A25,'[1]DATA GP'!$B$2:$AG$85,$G$9+1,FALSE)</f>
        <v>9.0926185734557019E-2</v>
      </c>
      <c r="H25" s="26">
        <f>VLOOKUP(A25,'[1]DATA GP'!$B$2:$AG$85,$H$9+1,FALSE)</f>
        <v>0</v>
      </c>
      <c r="I25" s="26">
        <f>VLOOKUP(A25,'[1]DATA GP'!$B$2:$AG$85,$I$9+1,FALSE)</f>
        <v>8.7947344067623459E-2</v>
      </c>
      <c r="K25" s="26">
        <f>VLOOKUP(A25,'[1]DATA GP'!$B$89:$AG$172,$K$9+1,FALSE)</f>
        <v>9.0926185734557019E-2</v>
      </c>
      <c r="L25" s="26">
        <f>VLOOKUP(A25,'[1]DATA GP'!$B$89:$AG$172,$L$9+1,FALSE)</f>
        <v>-9.0926185734557019E-2</v>
      </c>
      <c r="M25" s="26">
        <f>VLOOKUP(A25,'[1]DATA GP'!$B$89:$AG$172,$M$9+1,FALSE)</f>
        <v>8.7947344067623459E-2</v>
      </c>
    </row>
    <row r="26" spans="1:13" ht="12" customHeight="1" x14ac:dyDescent="0.2">
      <c r="A26" s="8" t="s">
        <v>29</v>
      </c>
      <c r="B26" s="13">
        <v>0.8762004653507246</v>
      </c>
      <c r="C26" s="13">
        <v>0.12179347826086956</v>
      </c>
      <c r="D26" s="13">
        <v>0.17435470966210739</v>
      </c>
      <c r="E26" s="13">
        <v>5.2561231401237835E-2</v>
      </c>
      <c r="G26" s="26">
        <f>VLOOKUP(A26,'[1]DATA GP'!$B$2:$AG$85,$G$9+1,FALSE)</f>
        <v>0.17382548413273163</v>
      </c>
      <c r="H26" s="26">
        <f>VLOOKUP(A26,'[1]DATA GP'!$B$2:$AG$85,$H$9+1,FALSE)</f>
        <v>0</v>
      </c>
      <c r="I26" s="26">
        <f>VLOOKUP(A26,'[1]DATA GP'!$B$2:$AG$85,$I$9+1,FALSE)</f>
        <v>0.17435470966210739</v>
      </c>
      <c r="K26" s="26">
        <f>VLOOKUP(A26,'[1]DATA GP'!$B$89:$AG$172,$K$9+1,FALSE)</f>
        <v>0.17382548413273163</v>
      </c>
      <c r="L26" s="26">
        <f>VLOOKUP(A26,'[1]DATA GP'!$B$89:$AG$172,$L$9+1,FALSE)</f>
        <v>-0.17382548413273163</v>
      </c>
      <c r="M26" s="26">
        <f>VLOOKUP(A26,'[1]DATA GP'!$B$89:$AG$172,$M$9+1,FALSE)</f>
        <v>0.17435470966210739</v>
      </c>
    </row>
    <row r="27" spans="1:13" ht="12" customHeight="1" x14ac:dyDescent="0.2">
      <c r="A27" s="8" t="s">
        <v>30</v>
      </c>
      <c r="B27" s="13">
        <v>1.0006853518068377</v>
      </c>
      <c r="C27" s="13">
        <v>0.1357805982905983</v>
      </c>
      <c r="D27" s="13">
        <v>4.8461694001564734E-2</v>
      </c>
      <c r="E27" s="13">
        <v>-8.7318904289033564E-2</v>
      </c>
      <c r="G27" s="26">
        <f>VLOOKUP(A27,'[1]DATA GP'!$B$2:$AG$85,$G$9+1,FALSE)</f>
        <v>4.6989020341941343E-2</v>
      </c>
      <c r="H27" s="26">
        <f>VLOOKUP(A27,'[1]DATA GP'!$B$2:$AG$85,$H$9+1,FALSE)</f>
        <v>0</v>
      </c>
      <c r="I27" s="26">
        <f>VLOOKUP(A27,'[1]DATA GP'!$B$2:$AG$85,$I$9+1,FALSE)</f>
        <v>4.8461694001564734E-2</v>
      </c>
      <c r="K27" s="26">
        <f>VLOOKUP(A27,'[1]DATA GP'!$B$89:$AG$172,$K$9+1,FALSE)</f>
        <v>4.6989020341941343E-2</v>
      </c>
      <c r="L27" s="26">
        <f>VLOOKUP(A27,'[1]DATA GP'!$B$89:$AG$172,$L$9+1,FALSE)</f>
        <v>-4.6989020341941343E-2</v>
      </c>
      <c r="M27" s="26">
        <f>VLOOKUP(A27,'[1]DATA GP'!$B$89:$AG$172,$M$9+1,FALSE)</f>
        <v>4.8461694001564734E-2</v>
      </c>
    </row>
    <row r="28" spans="1:13" ht="12" customHeight="1" x14ac:dyDescent="0.2">
      <c r="A28" s="8" t="s">
        <v>31</v>
      </c>
      <c r="B28" s="13">
        <v>1.0964051781202249</v>
      </c>
      <c r="C28" s="13">
        <v>0.13200719101123595</v>
      </c>
      <c r="D28" s="13">
        <v>0.13747869388963194</v>
      </c>
      <c r="E28" s="13">
        <v>5.471502878395984E-3</v>
      </c>
      <c r="G28" s="26">
        <f>VLOOKUP(A28,'[1]DATA GP'!$B$2:$AG$85,$G$9+1,FALSE)</f>
        <v>0.15286077715645668</v>
      </c>
      <c r="H28" s="26">
        <f>VLOOKUP(A28,'[1]DATA GP'!$B$2:$AG$85,$H$9+1,FALSE)</f>
        <v>0</v>
      </c>
      <c r="I28" s="26">
        <f>VLOOKUP(A28,'[1]DATA GP'!$B$2:$AG$85,$I$9+1,FALSE)</f>
        <v>0.13747869388963194</v>
      </c>
      <c r="K28" s="26">
        <f>VLOOKUP(A28,'[1]DATA GP'!$B$89:$AG$172,$K$9+1,FALSE)</f>
        <v>0.15286077715645668</v>
      </c>
      <c r="L28" s="26">
        <f>VLOOKUP(A28,'[1]DATA GP'!$B$89:$AG$172,$L$9+1,FALSE)</f>
        <v>-0.15286077715645668</v>
      </c>
      <c r="M28" s="26">
        <f>VLOOKUP(A28,'[1]DATA GP'!$B$89:$AG$172,$M$9+1,FALSE)</f>
        <v>0.13747869388963194</v>
      </c>
    </row>
    <row r="29" spans="1:13" ht="12" customHeight="1" x14ac:dyDescent="0.2">
      <c r="A29" s="8" t="s">
        <v>32</v>
      </c>
      <c r="B29" s="13">
        <v>0.8377142054862069</v>
      </c>
      <c r="C29" s="13">
        <v>0.11459594827586207</v>
      </c>
      <c r="D29" s="13">
        <v>0.129935013102952</v>
      </c>
      <c r="E29" s="13">
        <v>1.5339064827089924E-2</v>
      </c>
      <c r="G29" s="26">
        <f>VLOOKUP(A29,'[1]DATA GP'!$B$2:$AG$85,$G$9+1,FALSE)</f>
        <v>0.12793531907782135</v>
      </c>
      <c r="H29" s="26">
        <f>VLOOKUP(A29,'[1]DATA GP'!$B$2:$AG$85,$H$9+1,FALSE)</f>
        <v>0</v>
      </c>
      <c r="I29" s="26">
        <f>VLOOKUP(A29,'[1]DATA GP'!$B$2:$AG$85,$I$9+1,FALSE)</f>
        <v>0.129935013102952</v>
      </c>
      <c r="K29" s="26">
        <f>VLOOKUP(A29,'[1]DATA GP'!$B$89:$AG$172,$K$9+1,FALSE)</f>
        <v>0.12793531907782135</v>
      </c>
      <c r="L29" s="26">
        <f>VLOOKUP(A29,'[1]DATA GP'!$B$89:$AG$172,$L$9+1,FALSE)</f>
        <v>-0.12793531907782135</v>
      </c>
      <c r="M29" s="26">
        <f>VLOOKUP(A29,'[1]DATA GP'!$B$89:$AG$172,$M$9+1,FALSE)</f>
        <v>0.129935013102952</v>
      </c>
    </row>
    <row r="30" spans="1:13" ht="12" customHeight="1" x14ac:dyDescent="0.2">
      <c r="A30" s="8" t="s">
        <v>33</v>
      </c>
      <c r="B30" s="13">
        <v>0.89746468081286557</v>
      </c>
      <c r="C30" s="13">
        <v>0.1322595321637427</v>
      </c>
      <c r="D30" s="13">
        <v>0.22153713816149753</v>
      </c>
      <c r="E30" s="13">
        <v>8.9277605997754833E-2</v>
      </c>
      <c r="G30" s="26">
        <f>VLOOKUP(A30,'[1]DATA GP'!$B$2:$AG$85,$G$9+1,FALSE)</f>
        <v>0.22183249019100296</v>
      </c>
      <c r="H30" s="26">
        <f>VLOOKUP(A30,'[1]DATA GP'!$B$2:$AG$85,$H$9+1,FALSE)</f>
        <v>0</v>
      </c>
      <c r="I30" s="26">
        <f>VLOOKUP(A30,'[1]DATA GP'!$B$2:$AG$85,$I$9+1,FALSE)</f>
        <v>0.22153713816149753</v>
      </c>
      <c r="K30" s="26">
        <f>VLOOKUP(A30,'[1]DATA GP'!$B$89:$AG$172,$K$9+1,FALSE)</f>
        <v>0.22183249019100296</v>
      </c>
      <c r="L30" s="26">
        <f>VLOOKUP(A30,'[1]DATA GP'!$B$89:$AG$172,$L$9+1,FALSE)</f>
        <v>-0.22183249019100296</v>
      </c>
      <c r="M30" s="26">
        <f>VLOOKUP(A30,'[1]DATA GP'!$B$89:$AG$172,$M$9+1,FALSE)</f>
        <v>0.22153713816149753</v>
      </c>
    </row>
    <row r="31" spans="1:13" ht="12" customHeight="1" x14ac:dyDescent="0.2">
      <c r="A31" s="8" t="s">
        <v>34</v>
      </c>
      <c r="B31" s="13">
        <v>0.90558378418852459</v>
      </c>
      <c r="C31" s="13">
        <v>0.12151885245901639</v>
      </c>
      <c r="D31" s="13">
        <v>0.19801256595574346</v>
      </c>
      <c r="E31" s="13">
        <v>7.6493713496727067E-2</v>
      </c>
      <c r="G31" s="26">
        <f>VLOOKUP(A31,'[1]DATA GP'!$B$2:$AG$85,$G$9+1,FALSE)</f>
        <v>0.19888225779998697</v>
      </c>
      <c r="H31" s="26">
        <f>VLOOKUP(A31,'[1]DATA GP'!$B$2:$AG$85,$H$9+1,FALSE)</f>
        <v>0</v>
      </c>
      <c r="I31" s="26">
        <f>VLOOKUP(A31,'[1]DATA GP'!$B$2:$AG$85,$I$9+1,FALSE)</f>
        <v>0.19801256595574346</v>
      </c>
      <c r="K31" s="26">
        <f>VLOOKUP(A31,'[1]DATA GP'!$B$89:$AG$172,$K$9+1,FALSE)</f>
        <v>0.19888225779998697</v>
      </c>
      <c r="L31" s="26">
        <f>VLOOKUP(A31,'[1]DATA GP'!$B$89:$AG$172,$L$9+1,FALSE)</f>
        <v>-0.19888225779998697</v>
      </c>
      <c r="M31" s="26">
        <f>VLOOKUP(A31,'[1]DATA GP'!$B$89:$AG$172,$M$9+1,FALSE)</f>
        <v>0.19801256595574346</v>
      </c>
    </row>
    <row r="32" spans="1:13" ht="12" customHeight="1" x14ac:dyDescent="0.2">
      <c r="A32" s="8" t="s">
        <v>35</v>
      </c>
      <c r="B32" s="13">
        <v>0.86626694672375004</v>
      </c>
      <c r="C32" s="13">
        <v>0.1266826875</v>
      </c>
      <c r="D32" s="13">
        <v>0.1971177152949872</v>
      </c>
      <c r="E32" s="13">
        <v>7.0435027794987198E-2</v>
      </c>
      <c r="G32" s="26">
        <f>VLOOKUP(A32,'[1]DATA GP'!$B$2:$AG$85,$G$9+1,FALSE)</f>
        <v>0.19811156446469005</v>
      </c>
      <c r="H32" s="26">
        <f>VLOOKUP(A32,'[1]DATA GP'!$B$2:$AG$85,$H$9+1,FALSE)</f>
        <v>0</v>
      </c>
      <c r="I32" s="26">
        <f>VLOOKUP(A32,'[1]DATA GP'!$B$2:$AG$85,$I$9+1,FALSE)</f>
        <v>0.1971177152949872</v>
      </c>
      <c r="K32" s="26">
        <f>VLOOKUP(A32,'[1]DATA GP'!$B$89:$AG$172,$K$9+1,FALSE)</f>
        <v>0.19811156446469005</v>
      </c>
      <c r="L32" s="26">
        <f>VLOOKUP(A32,'[1]DATA GP'!$B$89:$AG$172,$L$9+1,FALSE)</f>
        <v>-0.19811156446469005</v>
      </c>
      <c r="M32" s="26">
        <f>VLOOKUP(A32,'[1]DATA GP'!$B$89:$AG$172,$M$9+1,FALSE)</f>
        <v>0.1971177152949872</v>
      </c>
    </row>
    <row r="33" spans="1:13" ht="12" customHeight="1" x14ac:dyDescent="0.2">
      <c r="A33" s="8" t="s">
        <v>36</v>
      </c>
      <c r="B33" s="13">
        <v>1.1253260039347825</v>
      </c>
      <c r="C33" s="13">
        <v>0.11166760869565218</v>
      </c>
      <c r="D33" s="13">
        <v>0.15393949947638264</v>
      </c>
      <c r="E33" s="13">
        <v>4.2271890780730459E-2</v>
      </c>
      <c r="G33" s="26">
        <f>VLOOKUP(A33,'[1]DATA GP'!$B$2:$AG$85,$G$9+1,FALSE)</f>
        <v>0.15441351789028029</v>
      </c>
      <c r="H33" s="26">
        <f>VLOOKUP(A33,'[1]DATA GP'!$B$2:$AG$85,$H$9+1,FALSE)</f>
        <v>0</v>
      </c>
      <c r="I33" s="26">
        <f>VLOOKUP(A33,'[1]DATA GP'!$B$2:$AG$85,$I$9+1,FALSE)</f>
        <v>0.15393949947638264</v>
      </c>
      <c r="K33" s="26">
        <f>VLOOKUP(A33,'[1]DATA GP'!$B$89:$AG$172,$K$9+1,FALSE)</f>
        <v>0.15441351789028029</v>
      </c>
      <c r="L33" s="26">
        <f>VLOOKUP(A33,'[1]DATA GP'!$B$89:$AG$172,$L$9+1,FALSE)</f>
        <v>-0.15441351789028029</v>
      </c>
      <c r="M33" s="26">
        <f>VLOOKUP(A33,'[1]DATA GP'!$B$89:$AG$172,$M$9+1,FALSE)</f>
        <v>0.15393949947638264</v>
      </c>
    </row>
    <row r="34" spans="1:13" ht="12" customHeight="1" x14ac:dyDescent="0.2">
      <c r="A34" s="8" t="s">
        <v>37</v>
      </c>
      <c r="B34" s="13">
        <v>0.86638564856470579</v>
      </c>
      <c r="C34" s="13">
        <v>0.12828941176470587</v>
      </c>
      <c r="D34" s="13">
        <v>0.14096852391082143</v>
      </c>
      <c r="E34" s="13">
        <v>1.2679112146115556E-2</v>
      </c>
      <c r="G34" s="26">
        <f>VLOOKUP(A34,'[1]DATA GP'!$B$2:$AG$85,$G$9+1,FALSE)</f>
        <v>0.14184856431085263</v>
      </c>
      <c r="H34" s="26">
        <f>VLOOKUP(A34,'[1]DATA GP'!$B$2:$AG$85,$H$9+1,FALSE)</f>
        <v>0</v>
      </c>
      <c r="I34" s="26">
        <f>VLOOKUP(A34,'[1]DATA GP'!$B$2:$AG$85,$I$9+1,FALSE)</f>
        <v>0.14096852391082143</v>
      </c>
      <c r="K34" s="26">
        <f>VLOOKUP(A34,'[1]DATA GP'!$B$89:$AG$172,$K$9+1,FALSE)</f>
        <v>0.14184856431085263</v>
      </c>
      <c r="L34" s="26">
        <f>VLOOKUP(A34,'[1]DATA GP'!$B$89:$AG$172,$L$9+1,FALSE)</f>
        <v>-0.14184856431085263</v>
      </c>
      <c r="M34" s="26">
        <f>VLOOKUP(A34,'[1]DATA GP'!$B$89:$AG$172,$M$9+1,FALSE)</f>
        <v>0.14096852391082143</v>
      </c>
    </row>
    <row r="35" spans="1:13" ht="12" customHeight="1" x14ac:dyDescent="0.2">
      <c r="A35" s="8" t="s">
        <v>38</v>
      </c>
      <c r="B35" s="13">
        <v>0.84426539388160371</v>
      </c>
      <c r="C35" s="13">
        <v>0.11863207547169811</v>
      </c>
      <c r="D35" s="13">
        <v>0.17883156433124853</v>
      </c>
      <c r="E35" s="13">
        <v>6.0199488859550412E-2</v>
      </c>
      <c r="G35" s="26">
        <f>VLOOKUP(A35,'[1]DATA GP'!$B$2:$AG$85,$G$9+1,FALSE)</f>
        <v>0.17892260793245029</v>
      </c>
      <c r="H35" s="26">
        <f>VLOOKUP(A35,'[1]DATA GP'!$B$2:$AG$85,$H$9+1,FALSE)</f>
        <v>0</v>
      </c>
      <c r="I35" s="26">
        <f>VLOOKUP(A35,'[1]DATA GP'!$B$2:$AG$85,$I$9+1,FALSE)</f>
        <v>0.17883156433124853</v>
      </c>
      <c r="K35" s="26">
        <f>VLOOKUP(A35,'[1]DATA GP'!$B$89:$AG$172,$K$9+1,FALSE)</f>
        <v>0.17892260793245029</v>
      </c>
      <c r="L35" s="26">
        <f>VLOOKUP(A35,'[1]DATA GP'!$B$89:$AG$172,$L$9+1,FALSE)</f>
        <v>-0.17892260793245029</v>
      </c>
      <c r="M35" s="26">
        <f>VLOOKUP(A35,'[1]DATA GP'!$B$89:$AG$172,$M$9+1,FALSE)</f>
        <v>0.17883156433124853</v>
      </c>
    </row>
    <row r="36" spans="1:13" ht="12" customHeight="1" x14ac:dyDescent="0.2">
      <c r="A36" s="8" t="s">
        <v>39</v>
      </c>
      <c r="B36" s="13">
        <v>0.85300726502692314</v>
      </c>
      <c r="C36" s="13">
        <v>0.11272394903846154</v>
      </c>
      <c r="D36" s="13">
        <v>0.1618683950205409</v>
      </c>
      <c r="E36" s="13">
        <v>4.9144445982079357E-2</v>
      </c>
      <c r="G36" s="26">
        <f>VLOOKUP(A36,'[1]DATA GP'!$B$2:$AG$85,$G$9+1,FALSE)</f>
        <v>0.16176726529594992</v>
      </c>
      <c r="H36" s="26">
        <f>VLOOKUP(A36,'[1]DATA GP'!$B$2:$AG$85,$H$9+1,FALSE)</f>
        <v>0</v>
      </c>
      <c r="I36" s="26">
        <f>VLOOKUP(A36,'[1]DATA GP'!$B$2:$AG$85,$I$9+1,FALSE)</f>
        <v>0.1618683950205409</v>
      </c>
      <c r="K36" s="26">
        <f>VLOOKUP(A36,'[1]DATA GP'!$B$89:$AG$172,$K$9+1,FALSE)</f>
        <v>0.16176726529594992</v>
      </c>
      <c r="L36" s="26">
        <f>VLOOKUP(A36,'[1]DATA GP'!$B$89:$AG$172,$L$9+1,FALSE)</f>
        <v>-0.16176726529594992</v>
      </c>
      <c r="M36" s="26">
        <f>VLOOKUP(A36,'[1]DATA GP'!$B$89:$AG$172,$M$9+1,FALSE)</f>
        <v>0.1618683950205409</v>
      </c>
    </row>
    <row r="37" spans="1:13" ht="12" customHeight="1" x14ac:dyDescent="0.2">
      <c r="A37" s="8" t="s">
        <v>40</v>
      </c>
      <c r="B37" s="13">
        <v>0.63984962293859649</v>
      </c>
      <c r="C37" s="13">
        <v>0.14175333333333334</v>
      </c>
      <c r="D37" s="13">
        <v>0.17310996911463652</v>
      </c>
      <c r="E37" s="13">
        <v>3.1356635781303183E-2</v>
      </c>
      <c r="G37" s="26">
        <f>VLOOKUP(A37,'[1]DATA GP'!$B$2:$AG$85,$G$9+1,FALSE)</f>
        <v>0.1735550671085633</v>
      </c>
      <c r="H37" s="26">
        <f>VLOOKUP(A37,'[1]DATA GP'!$B$2:$AG$85,$H$9+1,FALSE)</f>
        <v>0</v>
      </c>
      <c r="I37" s="26">
        <f>VLOOKUP(A37,'[1]DATA GP'!$B$2:$AG$85,$I$9+1,FALSE)</f>
        <v>0.17310996911463652</v>
      </c>
      <c r="K37" s="26">
        <f>VLOOKUP(A37,'[1]DATA GP'!$B$89:$AG$172,$K$9+1,FALSE)</f>
        <v>0.1735550671085633</v>
      </c>
      <c r="L37" s="26">
        <f>VLOOKUP(A37,'[1]DATA GP'!$B$89:$AG$172,$L$9+1,FALSE)</f>
        <v>-0.1735550671085633</v>
      </c>
      <c r="M37" s="26">
        <f>VLOOKUP(A37,'[1]DATA GP'!$B$89:$AG$172,$M$9+1,FALSE)</f>
        <v>0.17310996911463652</v>
      </c>
    </row>
    <row r="38" spans="1:13" ht="12" customHeight="1" x14ac:dyDescent="0.2">
      <c r="A38" s="8" t="s">
        <v>41</v>
      </c>
      <c r="B38" s="13">
        <v>0.78597154362837851</v>
      </c>
      <c r="C38" s="13">
        <v>0.11591270270270271</v>
      </c>
      <c r="D38" s="13">
        <v>6.7117663193079893E-2</v>
      </c>
      <c r="E38" s="13">
        <v>-4.8795039509622815E-2</v>
      </c>
      <c r="G38" s="26">
        <f>VLOOKUP(A38,'[1]DATA GP'!$B$2:$AG$85,$G$9+1,FALSE)</f>
        <v>6.6119227246732262E-2</v>
      </c>
      <c r="H38" s="26">
        <f>VLOOKUP(A38,'[1]DATA GP'!$B$2:$AG$85,$H$9+1,FALSE)</f>
        <v>0</v>
      </c>
      <c r="I38" s="26">
        <f>VLOOKUP(A38,'[1]DATA GP'!$B$2:$AG$85,$I$9+1,FALSE)</f>
        <v>6.7117663193079893E-2</v>
      </c>
      <c r="K38" s="26">
        <f>VLOOKUP(A38,'[1]DATA GP'!$B$89:$AG$172,$K$9+1,FALSE)</f>
        <v>6.6119227246732262E-2</v>
      </c>
      <c r="L38" s="26">
        <f>VLOOKUP(A38,'[1]DATA GP'!$B$89:$AG$172,$L$9+1,FALSE)</f>
        <v>-6.6119227246732262E-2</v>
      </c>
      <c r="M38" s="26">
        <f>VLOOKUP(A38,'[1]DATA GP'!$B$89:$AG$172,$M$9+1,FALSE)</f>
        <v>6.7117663193079893E-2</v>
      </c>
    </row>
    <row r="39" spans="1:13" ht="12" customHeight="1" x14ac:dyDescent="0.2">
      <c r="A39" s="8" t="s">
        <v>42</v>
      </c>
      <c r="B39" s="13">
        <v>1.0098174635939285</v>
      </c>
      <c r="C39" s="13">
        <v>0.11404464285714286</v>
      </c>
      <c r="D39" s="13">
        <v>0.15936698383208292</v>
      </c>
      <c r="E39" s="13">
        <v>4.5322340974940062E-2</v>
      </c>
      <c r="G39" s="26">
        <f>VLOOKUP(A39,'[1]DATA GP'!$B$2:$AG$85,$G$9+1,FALSE)</f>
        <v>0.15931285527640371</v>
      </c>
      <c r="H39" s="26">
        <f>VLOOKUP(A39,'[1]DATA GP'!$B$2:$AG$85,$H$9+1,FALSE)</f>
        <v>0</v>
      </c>
      <c r="I39" s="26">
        <f>VLOOKUP(A39,'[1]DATA GP'!$B$2:$AG$85,$I$9+1,FALSE)</f>
        <v>0.15936698383208292</v>
      </c>
      <c r="K39" s="26">
        <f>VLOOKUP(A39,'[1]DATA GP'!$B$89:$AG$172,$K$9+1,FALSE)</f>
        <v>0.15931285527640371</v>
      </c>
      <c r="L39" s="26">
        <f>VLOOKUP(A39,'[1]DATA GP'!$B$89:$AG$172,$L$9+1,FALSE)</f>
        <v>-0.15931285527640371</v>
      </c>
      <c r="M39" s="26">
        <f>VLOOKUP(A39,'[1]DATA GP'!$B$89:$AG$172,$M$9+1,FALSE)</f>
        <v>0.15936698383208292</v>
      </c>
    </row>
    <row r="40" spans="1:13" ht="12" customHeight="1" x14ac:dyDescent="0.2">
      <c r="A40" s="8" t="s">
        <v>43</v>
      </c>
      <c r="B40" s="13">
        <v>1.0847436562030768</v>
      </c>
      <c r="C40" s="13">
        <v>0.1294223076923077</v>
      </c>
      <c r="D40" s="13">
        <v>0.30768397863675084</v>
      </c>
      <c r="E40" s="13">
        <v>0.17826167094444315</v>
      </c>
      <c r="G40" s="26">
        <f>VLOOKUP(A40,'[1]DATA GP'!$B$2:$AG$85,$G$9+1,FALSE)</f>
        <v>0.26545230649659896</v>
      </c>
      <c r="H40" s="26">
        <f>VLOOKUP(A40,'[1]DATA GP'!$B$2:$AG$85,$H$9+1,FALSE)</f>
        <v>0</v>
      </c>
      <c r="I40" s="26">
        <f>VLOOKUP(A40,'[1]DATA GP'!$B$2:$AG$85,$I$9+1,FALSE)</f>
        <v>0.30768397863675084</v>
      </c>
      <c r="K40" s="26">
        <f>VLOOKUP(A40,'[1]DATA GP'!$B$89:$AG$172,$K$9+1,FALSE)</f>
        <v>0.26545230649659896</v>
      </c>
      <c r="L40" s="26">
        <f>VLOOKUP(A40,'[1]DATA GP'!$B$89:$AG$172,$L$9+1,FALSE)</f>
        <v>-0.26545230649659896</v>
      </c>
      <c r="M40" s="26">
        <f>VLOOKUP(A40,'[1]DATA GP'!$B$89:$AG$172,$M$9+1,FALSE)</f>
        <v>0.30768397863675084</v>
      </c>
    </row>
    <row r="41" spans="1:13" ht="12" customHeight="1" x14ac:dyDescent="0.2">
      <c r="A41" s="8" t="s">
        <v>44</v>
      </c>
      <c r="B41" s="13">
        <v>1.0243411590755589</v>
      </c>
      <c r="C41" s="13">
        <v>0.11792009433072352</v>
      </c>
      <c r="D41" s="13">
        <v>-5.6473661374364902E-2</v>
      </c>
      <c r="E41" s="13">
        <v>-0.17439375570508842</v>
      </c>
      <c r="G41" s="26">
        <f>VLOOKUP(A41,'[1]DATA GP'!$B$2:$AG$85,$G$9+1,FALSE)</f>
        <v>-6.3529164523150633E-2</v>
      </c>
      <c r="H41" s="26">
        <f>VLOOKUP(A41,'[1]DATA GP'!$B$2:$AG$85,$H$9+1,FALSE)</f>
        <v>0</v>
      </c>
      <c r="I41" s="26">
        <f>VLOOKUP(A41,'[1]DATA GP'!$B$2:$AG$85,$I$9+1,FALSE)</f>
        <v>-5.6473661374364902E-2</v>
      </c>
      <c r="K41" s="26">
        <f>VLOOKUP(A41,'[1]DATA GP'!$B$89:$AG$172,$K$9+1,FALSE)</f>
        <v>-6.3529164523150633E-2</v>
      </c>
      <c r="L41" s="26">
        <f>VLOOKUP(A41,'[1]DATA GP'!$B$89:$AG$172,$L$9+1,FALSE)</f>
        <v>6.3529164523150633E-2</v>
      </c>
      <c r="M41" s="26">
        <f>VLOOKUP(A41,'[1]DATA GP'!$B$89:$AG$172,$M$9+1,FALSE)</f>
        <v>-5.6473661374364902E-2</v>
      </c>
    </row>
    <row r="42" spans="1:13" ht="12" customHeight="1" x14ac:dyDescent="0.2">
      <c r="A42" s="8" t="s">
        <v>45</v>
      </c>
      <c r="B42" s="13">
        <v>0.72091881647647071</v>
      </c>
      <c r="C42" s="13">
        <v>0.17896705882352942</v>
      </c>
      <c r="D42" s="13">
        <v>0.18627946329980336</v>
      </c>
      <c r="E42" s="13">
        <v>7.3124044762739315E-3</v>
      </c>
      <c r="G42" s="26">
        <f>VLOOKUP(A42,'[1]DATA GP'!$B$2:$AG$85,$G$9+1,FALSE)</f>
        <v>0.19094980843662046</v>
      </c>
      <c r="H42" s="26">
        <f>VLOOKUP(A42,'[1]DATA GP'!$B$2:$AG$85,$H$9+1,FALSE)</f>
        <v>0</v>
      </c>
      <c r="I42" s="26">
        <f>VLOOKUP(A42,'[1]DATA GP'!$B$2:$AG$85,$I$9+1,FALSE)</f>
        <v>0.18627946329980336</v>
      </c>
      <c r="K42" s="26">
        <f>VLOOKUP(A42,'[1]DATA GP'!$B$89:$AG$172,$K$9+1,FALSE)</f>
        <v>0.19094980843662046</v>
      </c>
      <c r="L42" s="26">
        <f>VLOOKUP(A42,'[1]DATA GP'!$B$89:$AG$172,$L$9+1,FALSE)</f>
        <v>-0.19094980843662046</v>
      </c>
      <c r="M42" s="26">
        <f>VLOOKUP(A42,'[1]DATA GP'!$B$89:$AG$172,$M$9+1,FALSE)</f>
        <v>0.18627946329980336</v>
      </c>
    </row>
    <row r="43" spans="1:13" ht="12" customHeight="1" x14ac:dyDescent="0.2">
      <c r="A43" s="8" t="s">
        <v>46</v>
      </c>
      <c r="B43" s="13">
        <v>0.79237613450707067</v>
      </c>
      <c r="C43" s="13">
        <v>0.12919858585858585</v>
      </c>
      <c r="D43" s="13">
        <v>0.10327918276979806</v>
      </c>
      <c r="E43" s="13">
        <v>-2.591940308878779E-2</v>
      </c>
      <c r="G43" s="26">
        <f>VLOOKUP(A43,'[1]DATA GP'!$B$2:$AG$85,$G$9+1,FALSE)</f>
        <v>0.1024034360721276</v>
      </c>
      <c r="H43" s="26">
        <f>VLOOKUP(A43,'[1]DATA GP'!$B$2:$AG$85,$H$9+1,FALSE)</f>
        <v>0</v>
      </c>
      <c r="I43" s="26">
        <f>VLOOKUP(A43,'[1]DATA GP'!$B$2:$AG$85,$I$9+1,FALSE)</f>
        <v>0.10327918276979806</v>
      </c>
      <c r="K43" s="26">
        <f>VLOOKUP(A43,'[1]DATA GP'!$B$89:$AG$172,$K$9+1,FALSE)</f>
        <v>0.1024034360721276</v>
      </c>
      <c r="L43" s="26">
        <f>VLOOKUP(A43,'[1]DATA GP'!$B$89:$AG$172,$L$9+1,FALSE)</f>
        <v>-0.1024034360721276</v>
      </c>
      <c r="M43" s="26">
        <f>VLOOKUP(A43,'[1]DATA GP'!$B$89:$AG$172,$M$9+1,FALSE)</f>
        <v>0.10327918276979806</v>
      </c>
    </row>
    <row r="44" spans="1:13" ht="12" customHeight="1" x14ac:dyDescent="0.2">
      <c r="A44" s="8" t="s">
        <v>47</v>
      </c>
      <c r="B44" s="13">
        <v>0.57007016217407402</v>
      </c>
      <c r="C44" s="13">
        <v>0.18790197530864197</v>
      </c>
      <c r="D44" s="13">
        <v>0.16296017698148874</v>
      </c>
      <c r="E44" s="13">
        <v>-2.4941798327153236E-2</v>
      </c>
      <c r="G44" s="26">
        <f>VLOOKUP(A44,'[1]DATA GP'!$B$2:$AG$85,$G$9+1,FALSE)</f>
        <v>0.16296017698148874</v>
      </c>
      <c r="H44" s="26">
        <f>VLOOKUP(A44,'[1]DATA GP'!$B$2:$AG$85,$H$9+1,FALSE)</f>
        <v>0</v>
      </c>
      <c r="I44" s="26">
        <f>VLOOKUP(A44,'[1]DATA GP'!$B$2:$AG$85,$I$9+1,FALSE)</f>
        <v>0.16296017698148874</v>
      </c>
      <c r="K44" s="26">
        <f>VLOOKUP(A44,'[1]DATA GP'!$B$89:$AG$172,$K$9+1,FALSE)</f>
        <v>0.16296017698148874</v>
      </c>
      <c r="L44" s="26">
        <f>VLOOKUP(A44,'[1]DATA GP'!$B$89:$AG$172,$L$9+1,FALSE)</f>
        <v>-0.16296017698148874</v>
      </c>
      <c r="M44" s="26">
        <f>VLOOKUP(A44,'[1]DATA GP'!$B$89:$AG$172,$M$9+1,FALSE)</f>
        <v>0.16296017698148874</v>
      </c>
    </row>
    <row r="45" spans="1:13" ht="12" customHeight="1" x14ac:dyDescent="0.2">
      <c r="A45" s="8" t="s">
        <v>48</v>
      </c>
      <c r="B45" s="13">
        <v>0.80592471118586828</v>
      </c>
      <c r="C45" s="13">
        <v>0.13004475905961813</v>
      </c>
      <c r="D45" s="13">
        <v>8.8510536676140047E-2</v>
      </c>
      <c r="E45" s="13">
        <v>-4.1534222383478078E-2</v>
      </c>
      <c r="G45" s="26">
        <f>VLOOKUP(A45,'[1]DATA GP'!$B$2:$AG$85,$G$9+1,FALSE)</f>
        <v>8.8077522917872936E-2</v>
      </c>
      <c r="H45" s="26">
        <f>VLOOKUP(A45,'[1]DATA GP'!$B$2:$AG$85,$H$9+1,FALSE)</f>
        <v>0</v>
      </c>
      <c r="I45" s="26">
        <f>VLOOKUP(A45,'[1]DATA GP'!$B$2:$AG$85,$I$9+1,FALSE)</f>
        <v>8.8510536676140047E-2</v>
      </c>
      <c r="K45" s="26">
        <f>VLOOKUP(A45,'[1]DATA GP'!$B$89:$AG$172,$K$9+1,FALSE)</f>
        <v>8.8077522917872936E-2</v>
      </c>
      <c r="L45" s="26">
        <f>VLOOKUP(A45,'[1]DATA GP'!$B$89:$AG$172,$L$9+1,FALSE)</f>
        <v>-8.8077522917872936E-2</v>
      </c>
      <c r="M45" s="26">
        <f>VLOOKUP(A45,'[1]DATA GP'!$B$89:$AG$172,$M$9+1,FALSE)</f>
        <v>8.8510536676140047E-2</v>
      </c>
    </row>
    <row r="46" spans="1:13" ht="12" customHeight="1" x14ac:dyDescent="0.2">
      <c r="A46" s="8" t="s">
        <v>49</v>
      </c>
      <c r="B46" s="13">
        <v>0.90850570367499994</v>
      </c>
      <c r="C46" s="13">
        <v>0.15266220454545454</v>
      </c>
      <c r="D46" s="13">
        <v>0.20606710581249843</v>
      </c>
      <c r="E46" s="13">
        <v>5.3404901267043892E-2</v>
      </c>
      <c r="G46" s="26">
        <f>VLOOKUP(A46,'[1]DATA GP'!$B$2:$AG$85,$G$9+1,FALSE)</f>
        <v>0.20707870166462425</v>
      </c>
      <c r="H46" s="26">
        <f>VLOOKUP(A46,'[1]DATA GP'!$B$2:$AG$85,$H$9+1,FALSE)</f>
        <v>0</v>
      </c>
      <c r="I46" s="26">
        <f>VLOOKUP(A46,'[1]DATA GP'!$B$2:$AG$85,$I$9+1,FALSE)</f>
        <v>0.20606710581249843</v>
      </c>
      <c r="K46" s="26">
        <f>VLOOKUP(A46,'[1]DATA GP'!$B$89:$AG$172,$K$9+1,FALSE)</f>
        <v>0.20707870166462425</v>
      </c>
      <c r="L46" s="26">
        <f>VLOOKUP(A46,'[1]DATA GP'!$B$89:$AG$172,$L$9+1,FALSE)</f>
        <v>-0.20707870166462425</v>
      </c>
      <c r="M46" s="26">
        <f>VLOOKUP(A46,'[1]DATA GP'!$B$89:$AG$172,$M$9+1,FALSE)</f>
        <v>0.20606710581249843</v>
      </c>
    </row>
    <row r="47" spans="1:13" ht="12" customHeight="1" x14ac:dyDescent="0.2">
      <c r="A47" s="8" t="s">
        <v>50</v>
      </c>
      <c r="B47" s="13">
        <v>0.84510566765757578</v>
      </c>
      <c r="C47" s="13">
        <v>0.18082653679653679</v>
      </c>
      <c r="D47" s="13">
        <v>0.23210743087932723</v>
      </c>
      <c r="E47" s="13">
        <v>5.1280894082790435E-2</v>
      </c>
      <c r="G47" s="26">
        <f>VLOOKUP(A47,'[1]DATA GP'!$B$2:$AG$85,$G$9+1,FALSE)</f>
        <v>0.2334113606664078</v>
      </c>
      <c r="H47" s="26">
        <f>VLOOKUP(A47,'[1]DATA GP'!$B$2:$AG$85,$H$9+1,FALSE)</f>
        <v>0</v>
      </c>
      <c r="I47" s="26">
        <f>VLOOKUP(A47,'[1]DATA GP'!$B$2:$AG$85,$I$9+1,FALSE)</f>
        <v>0.23210743087932723</v>
      </c>
      <c r="K47" s="26">
        <f>VLOOKUP(A47,'[1]DATA GP'!$B$89:$AG$172,$K$9+1,FALSE)</f>
        <v>0.2334113606664078</v>
      </c>
      <c r="L47" s="26">
        <f>VLOOKUP(A47,'[1]DATA GP'!$B$89:$AG$172,$L$9+1,FALSE)</f>
        <v>-0.2334113606664078</v>
      </c>
      <c r="M47" s="26">
        <f>VLOOKUP(A47,'[1]DATA GP'!$B$89:$AG$172,$M$9+1,FALSE)</f>
        <v>0.23210743087932723</v>
      </c>
    </row>
    <row r="48" spans="1:13" ht="12" customHeight="1" x14ac:dyDescent="0.2">
      <c r="A48" s="8" t="s">
        <v>51</v>
      </c>
      <c r="B48" s="13">
        <v>1.0497054671956523</v>
      </c>
      <c r="C48" s="13">
        <v>0.14008927536231883</v>
      </c>
      <c r="D48" s="13">
        <v>0.11206165120683084</v>
      </c>
      <c r="E48" s="13">
        <v>-2.8027624155487985E-2</v>
      </c>
      <c r="G48" s="26">
        <f>VLOOKUP(A48,'[1]DATA GP'!$B$2:$AG$85,$G$9+1,FALSE)</f>
        <v>0.11332178917920756</v>
      </c>
      <c r="H48" s="26">
        <f>VLOOKUP(A48,'[1]DATA GP'!$B$2:$AG$85,$H$9+1,FALSE)</f>
        <v>0</v>
      </c>
      <c r="I48" s="26">
        <f>VLOOKUP(A48,'[1]DATA GP'!$B$2:$AG$85,$I$9+1,FALSE)</f>
        <v>0.11206165120683084</v>
      </c>
      <c r="K48" s="26">
        <f>VLOOKUP(A48,'[1]DATA GP'!$B$89:$AG$172,$K$9+1,FALSE)</f>
        <v>0.11332178917920756</v>
      </c>
      <c r="L48" s="26">
        <f>VLOOKUP(A48,'[1]DATA GP'!$B$89:$AG$172,$L$9+1,FALSE)</f>
        <v>-0.11332178917920756</v>
      </c>
      <c r="M48" s="26">
        <f>VLOOKUP(A48,'[1]DATA GP'!$B$89:$AG$172,$M$9+1,FALSE)</f>
        <v>0.11206165120683084</v>
      </c>
    </row>
    <row r="49" spans="1:13" ht="12" customHeight="1" x14ac:dyDescent="0.2">
      <c r="A49" s="8" t="s">
        <v>52</v>
      </c>
      <c r="B49" s="13">
        <v>0.91640348005873018</v>
      </c>
      <c r="C49" s="13">
        <v>0.12208642857142857</v>
      </c>
      <c r="D49" s="13">
        <v>0.14121383376387581</v>
      </c>
      <c r="E49" s="13">
        <v>1.9127405192447239E-2</v>
      </c>
      <c r="G49" s="26">
        <f>VLOOKUP(A49,'[1]DATA GP'!$B$2:$AG$85,$G$9+1,FALSE)</f>
        <v>0.14328480485869333</v>
      </c>
      <c r="H49" s="26">
        <f>VLOOKUP(A49,'[1]DATA GP'!$B$2:$AG$85,$H$9+1,FALSE)</f>
        <v>0</v>
      </c>
      <c r="I49" s="26">
        <f>VLOOKUP(A49,'[1]DATA GP'!$B$2:$AG$85,$I$9+1,FALSE)</f>
        <v>0.14121383376387581</v>
      </c>
      <c r="K49" s="26">
        <f>VLOOKUP(A49,'[1]DATA GP'!$B$89:$AG$172,$K$9+1,FALSE)</f>
        <v>0.14328480485869333</v>
      </c>
      <c r="L49" s="26">
        <f>VLOOKUP(A49,'[1]DATA GP'!$B$89:$AG$172,$L$9+1,FALSE)</f>
        <v>-0.14328480485869333</v>
      </c>
      <c r="M49" s="26">
        <f>VLOOKUP(A49,'[1]DATA GP'!$B$89:$AG$172,$M$9+1,FALSE)</f>
        <v>0.14121383376387581</v>
      </c>
    </row>
    <row r="50" spans="1:13" ht="12" customHeight="1" x14ac:dyDescent="0.2">
      <c r="A50" s="8" t="s">
        <v>53</v>
      </c>
      <c r="B50" s="13">
        <v>0.74093109501463417</v>
      </c>
      <c r="C50" s="13">
        <v>0.11516878048780488</v>
      </c>
      <c r="D50" s="13">
        <v>-0.13711297272514208</v>
      </c>
      <c r="E50" s="13">
        <v>-0.25228175321294699</v>
      </c>
      <c r="G50" s="26">
        <f>VLOOKUP(A50,'[1]DATA GP'!$B$2:$AG$85,$G$9+1,FALSE)</f>
        <v>-0.13944790061310242</v>
      </c>
      <c r="H50" s="26">
        <f>VLOOKUP(A50,'[1]DATA GP'!$B$2:$AG$85,$H$9+1,FALSE)</f>
        <v>0</v>
      </c>
      <c r="I50" s="26">
        <f>VLOOKUP(A50,'[1]DATA GP'!$B$2:$AG$85,$I$9+1,FALSE)</f>
        <v>-0.13711297272514208</v>
      </c>
      <c r="K50" s="26">
        <f>VLOOKUP(A50,'[1]DATA GP'!$B$89:$AG$172,$K$9+1,FALSE)</f>
        <v>-0.13944790061310242</v>
      </c>
      <c r="L50" s="26">
        <f>VLOOKUP(A50,'[1]DATA GP'!$B$89:$AG$172,$L$9+1,FALSE)</f>
        <v>0.13944790061310242</v>
      </c>
      <c r="M50" s="26">
        <f>VLOOKUP(A50,'[1]DATA GP'!$B$89:$AG$172,$M$9+1,FALSE)</f>
        <v>-0.13711297272514208</v>
      </c>
    </row>
    <row r="51" spans="1:13" ht="12" customHeight="1" x14ac:dyDescent="0.2">
      <c r="A51" s="8" t="s">
        <v>54</v>
      </c>
      <c r="B51" s="13">
        <v>0.75643021139960931</v>
      </c>
      <c r="C51" s="13">
        <v>0.106868437890625</v>
      </c>
      <c r="D51" s="13">
        <v>0.21051006866678093</v>
      </c>
      <c r="E51" s="13">
        <v>0.10364163077615593</v>
      </c>
      <c r="G51" s="26">
        <f>VLOOKUP(A51,'[1]DATA GP'!$B$2:$AG$85,$G$9+1,FALSE)</f>
        <v>0.21051006866678093</v>
      </c>
      <c r="H51" s="26">
        <f>VLOOKUP(A51,'[1]DATA GP'!$B$2:$AG$85,$H$9+1,FALSE)</f>
        <v>0</v>
      </c>
      <c r="I51" s="26">
        <f>VLOOKUP(A51,'[1]DATA GP'!$B$2:$AG$85,$I$9+1,FALSE)</f>
        <v>0.21051006866678093</v>
      </c>
      <c r="K51" s="26">
        <f>VLOOKUP(A51,'[1]DATA GP'!$B$89:$AG$172,$K$9+1,FALSE)</f>
        <v>0.21051006866678093</v>
      </c>
      <c r="L51" s="26">
        <f>VLOOKUP(A51,'[1]DATA GP'!$B$89:$AG$172,$L$9+1,FALSE)</f>
        <v>-0.21051006866678093</v>
      </c>
      <c r="M51" s="26">
        <f>VLOOKUP(A51,'[1]DATA GP'!$B$89:$AG$172,$M$9+1,FALSE)</f>
        <v>0.21051006866678093</v>
      </c>
    </row>
    <row r="52" spans="1:13" ht="12" customHeight="1" x14ac:dyDescent="0.2">
      <c r="A52" s="8" t="s">
        <v>55</v>
      </c>
      <c r="B52" s="13">
        <v>0.6500570199711766</v>
      </c>
      <c r="C52" s="13">
        <v>0.13214788235294117</v>
      </c>
      <c r="D52" s="13">
        <v>0.16620427275490385</v>
      </c>
      <c r="E52" s="13">
        <v>3.4056390401962677E-2</v>
      </c>
      <c r="G52" s="26">
        <f>VLOOKUP(A52,'[1]DATA GP'!$B$2:$AG$85,$G$9+1,FALSE)</f>
        <v>0.16551558857536822</v>
      </c>
      <c r="H52" s="26">
        <f>VLOOKUP(A52,'[1]DATA GP'!$B$2:$AG$85,$H$9+1,FALSE)</f>
        <v>0</v>
      </c>
      <c r="I52" s="26">
        <f>VLOOKUP(A52,'[1]DATA GP'!$B$2:$AG$85,$I$9+1,FALSE)</f>
        <v>0.16620427275490385</v>
      </c>
      <c r="K52" s="26">
        <f>VLOOKUP(A52,'[1]DATA GP'!$B$89:$AG$172,$K$9+1,FALSE)</f>
        <v>0.16551558857536822</v>
      </c>
      <c r="L52" s="26">
        <f>VLOOKUP(A52,'[1]DATA GP'!$B$89:$AG$172,$L$9+1,FALSE)</f>
        <v>-0.16551558857536822</v>
      </c>
      <c r="M52" s="26">
        <f>VLOOKUP(A52,'[1]DATA GP'!$B$89:$AG$172,$M$9+1,FALSE)</f>
        <v>0.16620427275490385</v>
      </c>
    </row>
    <row r="53" spans="1:13" ht="12" customHeight="1" x14ac:dyDescent="0.2">
      <c r="A53" s="8" t="s">
        <v>56</v>
      </c>
      <c r="B53" s="13">
        <v>0.8653157821103703</v>
      </c>
      <c r="C53" s="13">
        <v>0.12280911111111111</v>
      </c>
      <c r="D53" s="13">
        <v>-0.12456519521275863</v>
      </c>
      <c r="E53" s="13">
        <v>-0.24737430632386975</v>
      </c>
      <c r="G53" s="26">
        <f>VLOOKUP(A53,'[1]DATA GP'!$B$2:$AG$85,$G$9+1,FALSE)</f>
        <v>-9.3279536181258782E-2</v>
      </c>
      <c r="H53" s="26">
        <f>VLOOKUP(A53,'[1]DATA GP'!$B$2:$AG$85,$H$9+1,FALSE)</f>
        <v>0</v>
      </c>
      <c r="I53" s="26">
        <f>VLOOKUP(A53,'[1]DATA GP'!$B$2:$AG$85,$I$9+1,FALSE)</f>
        <v>-0.12456519521275863</v>
      </c>
      <c r="K53" s="26">
        <f>VLOOKUP(A53,'[1]DATA GP'!$B$89:$AG$172,$K$9+1,FALSE)</f>
        <v>-9.3279536181258782E-2</v>
      </c>
      <c r="L53" s="26">
        <f>VLOOKUP(A53,'[1]DATA GP'!$B$89:$AG$172,$L$9+1,FALSE)</f>
        <v>9.3279536181258782E-2</v>
      </c>
      <c r="M53" s="26">
        <f>VLOOKUP(A53,'[1]DATA GP'!$B$89:$AG$172,$M$9+1,FALSE)</f>
        <v>-0.12456519521275863</v>
      </c>
    </row>
    <row r="54" spans="1:13" ht="12" customHeight="1" x14ac:dyDescent="0.2">
      <c r="A54" s="8" t="s">
        <v>57</v>
      </c>
      <c r="B54" s="13">
        <v>0.67706742202500003</v>
      </c>
      <c r="C54" s="13">
        <v>0.15002967391304348</v>
      </c>
      <c r="D54" s="13">
        <v>0.16415182064526537</v>
      </c>
      <c r="E54" s="13">
        <v>1.4122146732221896E-2</v>
      </c>
      <c r="G54" s="26">
        <f>VLOOKUP(A54,'[1]DATA GP'!$B$2:$AG$85,$G$9+1,FALSE)</f>
        <v>0.16718384295147312</v>
      </c>
      <c r="H54" s="26">
        <f>VLOOKUP(A54,'[1]DATA GP'!$B$2:$AG$85,$H$9+1,FALSE)</f>
        <v>0</v>
      </c>
      <c r="I54" s="26">
        <f>VLOOKUP(A54,'[1]DATA GP'!$B$2:$AG$85,$I$9+1,FALSE)</f>
        <v>0.16415182064526537</v>
      </c>
      <c r="K54" s="26">
        <f>VLOOKUP(A54,'[1]DATA GP'!$B$89:$AG$172,$K$9+1,FALSE)</f>
        <v>0.16718384295147312</v>
      </c>
      <c r="L54" s="26">
        <f>VLOOKUP(A54,'[1]DATA GP'!$B$89:$AG$172,$L$9+1,FALSE)</f>
        <v>-0.16718384295147312</v>
      </c>
      <c r="M54" s="26">
        <f>VLOOKUP(A54,'[1]DATA GP'!$B$89:$AG$172,$M$9+1,FALSE)</f>
        <v>0.16415182064526537</v>
      </c>
    </row>
    <row r="55" spans="1:13" ht="12" customHeight="1" x14ac:dyDescent="0.2">
      <c r="A55" s="8" t="s">
        <v>58</v>
      </c>
      <c r="B55" s="13">
        <v>0.73606758315833332</v>
      </c>
      <c r="C55" s="13">
        <v>0.15554897435897436</v>
      </c>
      <c r="D55" s="13">
        <v>0.16542890337834354</v>
      </c>
      <c r="E55" s="13">
        <v>9.8799290193691824E-3</v>
      </c>
      <c r="G55" s="26">
        <f>VLOOKUP(A55,'[1]DATA GP'!$B$2:$AG$85,$G$9+1,FALSE)</f>
        <v>0.16542890337834354</v>
      </c>
      <c r="H55" s="26">
        <f>VLOOKUP(A55,'[1]DATA GP'!$B$2:$AG$85,$H$9+1,FALSE)</f>
        <v>0</v>
      </c>
      <c r="I55" s="26">
        <f>VLOOKUP(A55,'[1]DATA GP'!$B$2:$AG$85,$I$9+1,FALSE)</f>
        <v>0.16542890337834354</v>
      </c>
      <c r="K55" s="26">
        <f>VLOOKUP(A55,'[1]DATA GP'!$B$89:$AG$172,$K$9+1,FALSE)</f>
        <v>0.16542890337834354</v>
      </c>
      <c r="L55" s="26">
        <f>VLOOKUP(A55,'[1]DATA GP'!$B$89:$AG$172,$L$9+1,FALSE)</f>
        <v>-0.16542890337834354</v>
      </c>
      <c r="M55" s="26">
        <f>VLOOKUP(A55,'[1]DATA GP'!$B$89:$AG$172,$M$9+1,FALSE)</f>
        <v>0.16542890337834354</v>
      </c>
    </row>
    <row r="56" spans="1:13" ht="12" customHeight="1" x14ac:dyDescent="0.2">
      <c r="A56" s="8" t="s">
        <v>59</v>
      </c>
      <c r="B56" s="13">
        <v>0.89883710065744682</v>
      </c>
      <c r="C56" s="13">
        <v>0.13611691489361702</v>
      </c>
      <c r="D56" s="13">
        <v>0.15025637273385653</v>
      </c>
      <c r="E56" s="13">
        <v>1.4139457840239511E-2</v>
      </c>
      <c r="G56" s="26">
        <f>VLOOKUP(A56,'[1]DATA GP'!$B$2:$AG$85,$G$9+1,FALSE)</f>
        <v>0.17224243969253267</v>
      </c>
      <c r="H56" s="26">
        <f>VLOOKUP(A56,'[1]DATA GP'!$B$2:$AG$85,$H$9+1,FALSE)</f>
        <v>0</v>
      </c>
      <c r="I56" s="26">
        <f>VLOOKUP(A56,'[1]DATA GP'!$B$2:$AG$85,$I$9+1,FALSE)</f>
        <v>0.15025637273385653</v>
      </c>
      <c r="K56" s="26">
        <f>VLOOKUP(A56,'[1]DATA GP'!$B$89:$AG$172,$K$9+1,FALSE)</f>
        <v>0.17224243969253267</v>
      </c>
      <c r="L56" s="26">
        <f>VLOOKUP(A56,'[1]DATA GP'!$B$89:$AG$172,$L$9+1,FALSE)</f>
        <v>-0.17224243969253267</v>
      </c>
      <c r="M56" s="26">
        <f>VLOOKUP(A56,'[1]DATA GP'!$B$89:$AG$172,$M$9+1,FALSE)</f>
        <v>0.15025637273385653</v>
      </c>
    </row>
    <row r="57" spans="1:13" ht="12" customHeight="1" x14ac:dyDescent="0.2">
      <c r="A57" s="8" t="s">
        <v>60</v>
      </c>
      <c r="B57" s="13">
        <v>0.68326034154319248</v>
      </c>
      <c r="C57" s="13">
        <v>0.14518446009389671</v>
      </c>
      <c r="D57" s="13">
        <v>0.12575112589526316</v>
      </c>
      <c r="E57" s="13">
        <v>-1.9433334198633551E-2</v>
      </c>
      <c r="G57" s="26">
        <f>VLOOKUP(A57,'[1]DATA GP'!$B$2:$AG$85,$G$9+1,FALSE)</f>
        <v>0.12455054444876099</v>
      </c>
      <c r="H57" s="26">
        <f>VLOOKUP(A57,'[1]DATA GP'!$B$2:$AG$85,$H$9+1,FALSE)</f>
        <v>0</v>
      </c>
      <c r="I57" s="26">
        <f>VLOOKUP(A57,'[1]DATA GP'!$B$2:$AG$85,$I$9+1,FALSE)</f>
        <v>0.12575112589526316</v>
      </c>
      <c r="K57" s="26">
        <f>VLOOKUP(A57,'[1]DATA GP'!$B$89:$AG$172,$K$9+1,FALSE)</f>
        <v>0.12455054444876099</v>
      </c>
      <c r="L57" s="26">
        <f>VLOOKUP(A57,'[1]DATA GP'!$B$89:$AG$172,$L$9+1,FALSE)</f>
        <v>-0.12455054444876099</v>
      </c>
      <c r="M57" s="26">
        <f>VLOOKUP(A57,'[1]DATA GP'!$B$89:$AG$172,$M$9+1,FALSE)</f>
        <v>0.12575112589526316</v>
      </c>
    </row>
    <row r="58" spans="1:13" ht="12" customHeight="1" x14ac:dyDescent="0.2">
      <c r="A58" s="8" t="s">
        <v>61</v>
      </c>
      <c r="B58" s="13">
        <v>1.0103272150234781</v>
      </c>
      <c r="C58" s="13">
        <v>0.11679104347826087</v>
      </c>
      <c r="D58" s="13">
        <v>0.12888550348944652</v>
      </c>
      <c r="E58" s="13">
        <v>1.2094460011185651E-2</v>
      </c>
      <c r="G58" s="26">
        <f>VLOOKUP(A58,'[1]DATA GP'!$B$2:$AG$85,$G$9+1,FALSE)</f>
        <v>0.1280926588558351</v>
      </c>
      <c r="H58" s="26">
        <f>VLOOKUP(A58,'[1]DATA GP'!$B$2:$AG$85,$H$9+1,FALSE)</f>
        <v>0</v>
      </c>
      <c r="I58" s="26">
        <f>VLOOKUP(A58,'[1]DATA GP'!$B$2:$AG$85,$I$9+1,FALSE)</f>
        <v>0.12888550348944652</v>
      </c>
      <c r="K58" s="26">
        <f>VLOOKUP(A58,'[1]DATA GP'!$B$89:$AG$172,$K$9+1,FALSE)</f>
        <v>0.1280926588558351</v>
      </c>
      <c r="L58" s="26">
        <f>VLOOKUP(A58,'[1]DATA GP'!$B$89:$AG$172,$L$9+1,FALSE)</f>
        <v>-0.1280926588558351</v>
      </c>
      <c r="M58" s="26">
        <f>VLOOKUP(A58,'[1]DATA GP'!$B$89:$AG$172,$M$9+1,FALSE)</f>
        <v>0.12888550348944652</v>
      </c>
    </row>
    <row r="59" spans="1:13" ht="12" customHeight="1" x14ac:dyDescent="0.2">
      <c r="A59" s="8" t="s">
        <v>62</v>
      </c>
      <c r="B59" s="13">
        <v>0.86590712943769232</v>
      </c>
      <c r="C59" s="13">
        <v>0.15805484615384616</v>
      </c>
      <c r="D59" s="13">
        <v>0.23769191599348244</v>
      </c>
      <c r="E59" s="13">
        <v>7.9637069839636282E-2</v>
      </c>
      <c r="G59" s="26">
        <f>VLOOKUP(A59,'[1]DATA GP'!$B$2:$AG$85,$G$9+1,FALSE)</f>
        <v>0.23977812726816719</v>
      </c>
      <c r="H59" s="26">
        <f>VLOOKUP(A59,'[1]DATA GP'!$B$2:$AG$85,$H$9+1,FALSE)</f>
        <v>0</v>
      </c>
      <c r="I59" s="26">
        <f>VLOOKUP(A59,'[1]DATA GP'!$B$2:$AG$85,$I$9+1,FALSE)</f>
        <v>0.23769191599348244</v>
      </c>
      <c r="K59" s="26">
        <f>VLOOKUP(A59,'[1]DATA GP'!$B$89:$AG$172,$K$9+1,FALSE)</f>
        <v>0.23977812726816719</v>
      </c>
      <c r="L59" s="26">
        <f>VLOOKUP(A59,'[1]DATA GP'!$B$89:$AG$172,$L$9+1,FALSE)</f>
        <v>-0.23977812726816719</v>
      </c>
      <c r="M59" s="26">
        <f>VLOOKUP(A59,'[1]DATA GP'!$B$89:$AG$172,$M$9+1,FALSE)</f>
        <v>0.23769191599348244</v>
      </c>
    </row>
    <row r="60" spans="1:13" ht="12" customHeight="1" x14ac:dyDescent="0.2">
      <c r="A60" s="8" t="s">
        <v>63</v>
      </c>
      <c r="B60" s="13">
        <v>0.79548705402906983</v>
      </c>
      <c r="C60" s="13">
        <v>0.12684767441860464</v>
      </c>
      <c r="D60" s="13">
        <v>0.13400592537187422</v>
      </c>
      <c r="E60" s="13">
        <v>7.1582509532695793E-3</v>
      </c>
      <c r="G60" s="26">
        <f>VLOOKUP(A60,'[1]DATA GP'!$B$2:$AG$85,$G$9+1,FALSE)</f>
        <v>0.13537143115743766</v>
      </c>
      <c r="H60" s="26">
        <f>VLOOKUP(A60,'[1]DATA GP'!$B$2:$AG$85,$H$9+1,FALSE)</f>
        <v>0</v>
      </c>
      <c r="I60" s="26">
        <f>VLOOKUP(A60,'[1]DATA GP'!$B$2:$AG$85,$I$9+1,FALSE)</f>
        <v>0.13400592537187422</v>
      </c>
      <c r="K60" s="26">
        <f>VLOOKUP(A60,'[1]DATA GP'!$B$89:$AG$172,$K$9+1,FALSE)</f>
        <v>0.13537143115743766</v>
      </c>
      <c r="L60" s="26">
        <f>VLOOKUP(A60,'[1]DATA GP'!$B$89:$AG$172,$L$9+1,FALSE)</f>
        <v>-0.13537143115743766</v>
      </c>
      <c r="M60" s="26">
        <f>VLOOKUP(A60,'[1]DATA GP'!$B$89:$AG$172,$M$9+1,FALSE)</f>
        <v>0.13400592537187422</v>
      </c>
    </row>
    <row r="61" spans="1:13" ht="12" customHeight="1" x14ac:dyDescent="0.2">
      <c r="A61" s="8" t="s">
        <v>64</v>
      </c>
      <c r="B61" s="13">
        <v>0.70324695831509443</v>
      </c>
      <c r="C61" s="13">
        <v>0.11767905660377359</v>
      </c>
      <c r="D61" s="13">
        <v>0.106192735747281</v>
      </c>
      <c r="E61" s="13">
        <v>-1.1486320856492593E-2</v>
      </c>
      <c r="G61" s="26">
        <f>VLOOKUP(A61,'[1]DATA GP'!$B$2:$AG$85,$G$9+1,FALSE)</f>
        <v>0.106192735747281</v>
      </c>
      <c r="H61" s="26">
        <f>VLOOKUP(A61,'[1]DATA GP'!$B$2:$AG$85,$H$9+1,FALSE)</f>
        <v>0</v>
      </c>
      <c r="I61" s="26">
        <f>VLOOKUP(A61,'[1]DATA GP'!$B$2:$AG$85,$I$9+1,FALSE)</f>
        <v>0.106192735747281</v>
      </c>
      <c r="K61" s="26">
        <f>VLOOKUP(A61,'[1]DATA GP'!$B$89:$AG$172,$K$9+1,FALSE)</f>
        <v>0.106192735747281</v>
      </c>
      <c r="L61" s="26">
        <f>VLOOKUP(A61,'[1]DATA GP'!$B$89:$AG$172,$L$9+1,FALSE)</f>
        <v>-0.106192735747281</v>
      </c>
      <c r="M61" s="26">
        <f>VLOOKUP(A61,'[1]DATA GP'!$B$89:$AG$172,$M$9+1,FALSE)</f>
        <v>0.106192735747281</v>
      </c>
    </row>
    <row r="62" spans="1:13" ht="12" customHeight="1" x14ac:dyDescent="0.2">
      <c r="A62" s="8" t="s">
        <v>65</v>
      </c>
      <c r="B62" s="13">
        <v>0.84530178276739132</v>
      </c>
      <c r="C62" s="13">
        <v>0.14015488043478261</v>
      </c>
      <c r="D62" s="13">
        <v>0.14101859642693507</v>
      </c>
      <c r="E62" s="13">
        <v>8.6371599215245842E-4</v>
      </c>
      <c r="G62" s="26">
        <f>VLOOKUP(A62,'[1]DATA GP'!$B$2:$AG$85,$G$9+1,FALSE)</f>
        <v>0.13919145550551676</v>
      </c>
      <c r="H62" s="26">
        <f>VLOOKUP(A62,'[1]DATA GP'!$B$2:$AG$85,$H$9+1,FALSE)</f>
        <v>0</v>
      </c>
      <c r="I62" s="26">
        <f>VLOOKUP(A62,'[1]DATA GP'!$B$2:$AG$85,$I$9+1,FALSE)</f>
        <v>0.14101859642693507</v>
      </c>
      <c r="K62" s="26">
        <f>VLOOKUP(A62,'[1]DATA GP'!$B$89:$AG$172,$K$9+1,FALSE)</f>
        <v>0.13919145550551676</v>
      </c>
      <c r="L62" s="26">
        <f>VLOOKUP(A62,'[1]DATA GP'!$B$89:$AG$172,$L$9+1,FALSE)</f>
        <v>-0.13919145550551676</v>
      </c>
      <c r="M62" s="26">
        <f>VLOOKUP(A62,'[1]DATA GP'!$B$89:$AG$172,$M$9+1,FALSE)</f>
        <v>0.14101859642693507</v>
      </c>
    </row>
    <row r="63" spans="1:13" ht="12" customHeight="1" x14ac:dyDescent="0.2">
      <c r="A63" s="8" t="s">
        <v>66</v>
      </c>
      <c r="B63" s="13">
        <v>0.64557882089152541</v>
      </c>
      <c r="C63" s="13">
        <v>0.15489033898305085</v>
      </c>
      <c r="D63" s="13">
        <v>-0.79393814592718315</v>
      </c>
      <c r="E63" s="13">
        <v>-0.94882848491023397</v>
      </c>
      <c r="G63" s="26">
        <f>VLOOKUP(A63,'[1]DATA GP'!$B$2:$AG$85,$G$9+1,FALSE)</f>
        <v>-0.79393814592718315</v>
      </c>
      <c r="H63" s="26">
        <f>VLOOKUP(A63,'[1]DATA GP'!$B$2:$AG$85,$H$9+1,FALSE)</f>
        <v>0</v>
      </c>
      <c r="I63" s="26">
        <f>VLOOKUP(A63,'[1]DATA GP'!$B$2:$AG$85,$I$9+1,FALSE)</f>
        <v>-0.79393814592718315</v>
      </c>
      <c r="K63" s="26">
        <f>VLOOKUP(A63,'[1]DATA GP'!$B$89:$AG$172,$K$9+1,FALSE)</f>
        <v>-0.79393814592718315</v>
      </c>
      <c r="L63" s="26">
        <f>VLOOKUP(A63,'[1]DATA GP'!$B$89:$AG$172,$L$9+1,FALSE)</f>
        <v>0.79393814592718315</v>
      </c>
      <c r="M63" s="26">
        <f>VLOOKUP(A63,'[1]DATA GP'!$B$89:$AG$172,$M$9+1,FALSE)</f>
        <v>-0.79393814592718315</v>
      </c>
    </row>
    <row r="64" spans="1:13" ht="12" customHeight="1" x14ac:dyDescent="0.2">
      <c r="A64" s="8" t="s">
        <v>67</v>
      </c>
      <c r="B64" s="13">
        <v>1.1177918866136363</v>
      </c>
      <c r="C64" s="13">
        <v>0.11166787878787879</v>
      </c>
      <c r="D64" s="13">
        <v>4.0552053864676502E-2</v>
      </c>
      <c r="E64" s="13">
        <v>-7.1115824923202287E-2</v>
      </c>
      <c r="G64" s="26">
        <f>VLOOKUP(A64,'[1]DATA GP'!$B$2:$AG$85,$G$9+1,FALSE)</f>
        <v>3.974405773221662E-2</v>
      </c>
      <c r="H64" s="26">
        <f>VLOOKUP(A64,'[1]DATA GP'!$B$2:$AG$85,$H$9+1,FALSE)</f>
        <v>0</v>
      </c>
      <c r="I64" s="26">
        <f>VLOOKUP(A64,'[1]DATA GP'!$B$2:$AG$85,$I$9+1,FALSE)</f>
        <v>4.0552053864676502E-2</v>
      </c>
      <c r="K64" s="26">
        <f>VLOOKUP(A64,'[1]DATA GP'!$B$89:$AG$172,$K$9+1,FALSE)</f>
        <v>3.974405773221662E-2</v>
      </c>
      <c r="L64" s="26">
        <f>VLOOKUP(A64,'[1]DATA GP'!$B$89:$AG$172,$L$9+1,FALSE)</f>
        <v>-3.974405773221662E-2</v>
      </c>
      <c r="M64" s="26">
        <f>VLOOKUP(A64,'[1]DATA GP'!$B$89:$AG$172,$M$9+1,FALSE)</f>
        <v>4.0552053864676502E-2</v>
      </c>
    </row>
    <row r="65" spans="1:13" ht="12" customHeight="1" x14ac:dyDescent="0.2">
      <c r="A65" s="8" t="s">
        <v>68</v>
      </c>
      <c r="B65" s="13">
        <v>0.96183999105352558</v>
      </c>
      <c r="C65" s="13">
        <v>0.11603544871794871</v>
      </c>
      <c r="D65" s="13">
        <v>0.22865805093173852</v>
      </c>
      <c r="E65" s="13">
        <v>0.11262260221378981</v>
      </c>
      <c r="G65" s="26">
        <f>VLOOKUP(A65,'[1]DATA GP'!$B$2:$AG$85,$G$9+1,FALSE)</f>
        <v>0.22993201894247184</v>
      </c>
      <c r="H65" s="26">
        <f>VLOOKUP(A65,'[1]DATA GP'!$B$2:$AG$85,$H$9+1,FALSE)</f>
        <v>0</v>
      </c>
      <c r="I65" s="26">
        <f>VLOOKUP(A65,'[1]DATA GP'!$B$2:$AG$85,$I$9+1,FALSE)</f>
        <v>0.22865805093173852</v>
      </c>
      <c r="K65" s="26">
        <f>VLOOKUP(A65,'[1]DATA GP'!$B$89:$AG$172,$K$9+1,FALSE)</f>
        <v>0.22993201894247184</v>
      </c>
      <c r="L65" s="26">
        <f>VLOOKUP(A65,'[1]DATA GP'!$B$89:$AG$172,$L$9+1,FALSE)</f>
        <v>-0.22993201894247184</v>
      </c>
      <c r="M65" s="26">
        <f>VLOOKUP(A65,'[1]DATA GP'!$B$89:$AG$172,$M$9+1,FALSE)</f>
        <v>0.22865805093173852</v>
      </c>
    </row>
    <row r="66" spans="1:13" ht="12" customHeight="1" x14ac:dyDescent="0.2">
      <c r="A66" s="8" t="s">
        <v>69</v>
      </c>
      <c r="B66" s="13">
        <v>0.88537517761181805</v>
      </c>
      <c r="C66" s="13">
        <v>0.11193090909090909</v>
      </c>
      <c r="D66" s="13">
        <v>0.14779939942960785</v>
      </c>
      <c r="E66" s="13">
        <v>3.5868490338698752E-2</v>
      </c>
      <c r="G66" s="26">
        <f>VLOOKUP(A66,'[1]DATA GP'!$B$2:$AG$85,$G$9+1,FALSE)</f>
        <v>0.14790341067211571</v>
      </c>
      <c r="H66" s="26">
        <f>VLOOKUP(A66,'[1]DATA GP'!$B$2:$AG$85,$H$9+1,FALSE)</f>
        <v>0</v>
      </c>
      <c r="I66" s="26">
        <f>VLOOKUP(A66,'[1]DATA GP'!$B$2:$AG$85,$I$9+1,FALSE)</f>
        <v>0.14779939942960785</v>
      </c>
      <c r="K66" s="26">
        <f>VLOOKUP(A66,'[1]DATA GP'!$B$89:$AG$172,$K$9+1,FALSE)</f>
        <v>0.14790341067211571</v>
      </c>
      <c r="L66" s="26">
        <f>VLOOKUP(A66,'[1]DATA GP'!$B$89:$AG$172,$L$9+1,FALSE)</f>
        <v>-0.14790341067211571</v>
      </c>
      <c r="M66" s="26">
        <f>VLOOKUP(A66,'[1]DATA GP'!$B$89:$AG$172,$M$9+1,FALSE)</f>
        <v>0.14779939942960785</v>
      </c>
    </row>
    <row r="67" spans="1:13" ht="12" customHeight="1" x14ac:dyDescent="0.2">
      <c r="A67" s="8" t="s">
        <v>70</v>
      </c>
      <c r="B67" s="13">
        <v>0.84777868682524282</v>
      </c>
      <c r="C67" s="13">
        <v>0.11880038834951456</v>
      </c>
      <c r="D67" s="13">
        <v>-0.13894367864837098</v>
      </c>
      <c r="E67" s="13">
        <v>-0.25774406699788555</v>
      </c>
      <c r="G67" s="26">
        <f>VLOOKUP(A67,'[1]DATA GP'!$B$2:$AG$85,$G$9+1,FALSE)</f>
        <v>-0.14288855349100296</v>
      </c>
      <c r="H67" s="26">
        <f>VLOOKUP(A67,'[1]DATA GP'!$B$2:$AG$85,$H$9+1,FALSE)</f>
        <v>0</v>
      </c>
      <c r="I67" s="26">
        <f>VLOOKUP(A67,'[1]DATA GP'!$B$2:$AG$85,$I$9+1,FALSE)</f>
        <v>-0.13894367864837098</v>
      </c>
      <c r="K67" s="26">
        <f>VLOOKUP(A67,'[1]DATA GP'!$B$89:$AG$172,$K$9+1,FALSE)</f>
        <v>-0.14288855349100296</v>
      </c>
      <c r="L67" s="26">
        <f>VLOOKUP(A67,'[1]DATA GP'!$B$89:$AG$172,$L$9+1,FALSE)</f>
        <v>0.14288855349100296</v>
      </c>
      <c r="M67" s="26">
        <f>VLOOKUP(A67,'[1]DATA GP'!$B$89:$AG$172,$M$9+1,FALSE)</f>
        <v>-0.13894367864837098</v>
      </c>
    </row>
    <row r="68" spans="1:13" ht="12" customHeight="1" x14ac:dyDescent="0.2">
      <c r="A68" s="8" t="s">
        <v>71</v>
      </c>
      <c r="B68" s="13">
        <v>0.80183182234258066</v>
      </c>
      <c r="C68" s="13">
        <v>0.13510329032258064</v>
      </c>
      <c r="D68" s="13">
        <v>0.20511546508370068</v>
      </c>
      <c r="E68" s="13">
        <v>7.0012174761120038E-2</v>
      </c>
      <c r="G68" s="26">
        <f>VLOOKUP(A68,'[1]DATA GP'!$B$2:$AG$85,$G$9+1,FALSE)</f>
        <v>0.20657063987846219</v>
      </c>
      <c r="H68" s="26">
        <f>VLOOKUP(A68,'[1]DATA GP'!$B$2:$AG$85,$H$9+1,FALSE)</f>
        <v>0</v>
      </c>
      <c r="I68" s="26">
        <f>VLOOKUP(A68,'[1]DATA GP'!$B$2:$AG$85,$I$9+1,FALSE)</f>
        <v>0.20511546508370068</v>
      </c>
      <c r="K68" s="26">
        <f>VLOOKUP(A68,'[1]DATA GP'!$B$89:$AG$172,$K$9+1,FALSE)</f>
        <v>0.20657063987846219</v>
      </c>
      <c r="L68" s="26">
        <f>VLOOKUP(A68,'[1]DATA GP'!$B$89:$AG$172,$L$9+1,FALSE)</f>
        <v>-0.20657063987846219</v>
      </c>
      <c r="M68" s="26">
        <f>VLOOKUP(A68,'[1]DATA GP'!$B$89:$AG$172,$M$9+1,FALSE)</f>
        <v>0.20511546508370068</v>
      </c>
    </row>
    <row r="69" spans="1:13" ht="12" customHeight="1" x14ac:dyDescent="0.2">
      <c r="A69" s="8" t="s">
        <v>72</v>
      </c>
      <c r="B69" s="13">
        <v>0.84586258158999994</v>
      </c>
      <c r="C69" s="13">
        <v>0.22808847368421054</v>
      </c>
      <c r="D69" s="13">
        <v>0.24324043437047654</v>
      </c>
      <c r="E69" s="13">
        <v>1.5151960686266008E-2</v>
      </c>
      <c r="G69" s="26">
        <f>VLOOKUP(A69,'[1]DATA GP'!$B$2:$AG$85,$G$9+1,FALSE)</f>
        <v>0.24401205541038776</v>
      </c>
      <c r="H69" s="26">
        <f>VLOOKUP(A69,'[1]DATA GP'!$B$2:$AG$85,$H$9+1,FALSE)</f>
        <v>0</v>
      </c>
      <c r="I69" s="26">
        <f>VLOOKUP(A69,'[1]DATA GP'!$B$2:$AG$85,$I$9+1,FALSE)</f>
        <v>0.24324043437047654</v>
      </c>
      <c r="K69" s="26">
        <f>VLOOKUP(A69,'[1]DATA GP'!$B$89:$AG$172,$K$9+1,FALSE)</f>
        <v>0.24401205541038776</v>
      </c>
      <c r="L69" s="26">
        <f>VLOOKUP(A69,'[1]DATA GP'!$B$89:$AG$172,$L$9+1,FALSE)</f>
        <v>-0.24401205541038776</v>
      </c>
      <c r="M69" s="26">
        <f>VLOOKUP(A69,'[1]DATA GP'!$B$89:$AG$172,$M$9+1,FALSE)</f>
        <v>0.24324043437047654</v>
      </c>
    </row>
    <row r="70" spans="1:13" ht="12" customHeight="1" x14ac:dyDescent="0.2">
      <c r="A70" s="8" t="s">
        <v>73</v>
      </c>
      <c r="B70" s="13">
        <v>0.73144402236086958</v>
      </c>
      <c r="C70" s="13">
        <v>0.1299933695652174</v>
      </c>
      <c r="D70" s="13">
        <v>0.13925493556499116</v>
      </c>
      <c r="E70" s="13">
        <v>9.2615659997737632E-3</v>
      </c>
      <c r="G70" s="26">
        <f>VLOOKUP(A70,'[1]DATA GP'!$B$2:$AG$85,$G$9+1,FALSE)</f>
        <v>0.1380532757216843</v>
      </c>
      <c r="H70" s="26">
        <f>VLOOKUP(A70,'[1]DATA GP'!$B$2:$AG$85,$H$9+1,FALSE)</f>
        <v>0</v>
      </c>
      <c r="I70" s="26">
        <f>VLOOKUP(A70,'[1]DATA GP'!$B$2:$AG$85,$I$9+1,FALSE)</f>
        <v>0.13925493556499116</v>
      </c>
      <c r="K70" s="26">
        <f>VLOOKUP(A70,'[1]DATA GP'!$B$89:$AG$172,$K$9+1,FALSE)</f>
        <v>0.1380532757216843</v>
      </c>
      <c r="L70" s="26">
        <f>VLOOKUP(A70,'[1]DATA GP'!$B$89:$AG$172,$L$9+1,FALSE)</f>
        <v>-0.1380532757216843</v>
      </c>
      <c r="M70" s="26">
        <f>VLOOKUP(A70,'[1]DATA GP'!$B$89:$AG$172,$M$9+1,FALSE)</f>
        <v>0.13925493556499116</v>
      </c>
    </row>
    <row r="71" spans="1:13" ht="12" customHeight="1" x14ac:dyDescent="0.2">
      <c r="A71" s="8" t="s">
        <v>74</v>
      </c>
      <c r="B71" s="13">
        <v>0.72922146021599998</v>
      </c>
      <c r="C71" s="13">
        <v>0.12140268571428571</v>
      </c>
      <c r="D71" s="13">
        <v>0.20014219060604813</v>
      </c>
      <c r="E71" s="13">
        <v>7.8739504891762416E-2</v>
      </c>
      <c r="G71" s="26">
        <f>VLOOKUP(A71,'[1]DATA GP'!$B$2:$AG$85,$G$9+1,FALSE)</f>
        <v>0.20071100667239974</v>
      </c>
      <c r="H71" s="26">
        <f>VLOOKUP(A71,'[1]DATA GP'!$B$2:$AG$85,$H$9+1,FALSE)</f>
        <v>0</v>
      </c>
      <c r="I71" s="26">
        <f>VLOOKUP(A71,'[1]DATA GP'!$B$2:$AG$85,$I$9+1,FALSE)</f>
        <v>0.20014219060604813</v>
      </c>
      <c r="K71" s="26">
        <f>VLOOKUP(A71,'[1]DATA GP'!$B$89:$AG$172,$K$9+1,FALSE)</f>
        <v>0.20071100667239974</v>
      </c>
      <c r="L71" s="26">
        <f>VLOOKUP(A71,'[1]DATA GP'!$B$89:$AG$172,$L$9+1,FALSE)</f>
        <v>-0.20071100667239974</v>
      </c>
      <c r="M71" s="26">
        <f>VLOOKUP(A71,'[1]DATA GP'!$B$89:$AG$172,$M$9+1,FALSE)</f>
        <v>0.20014219060604813</v>
      </c>
    </row>
    <row r="72" spans="1:13" ht="12" customHeight="1" x14ac:dyDescent="0.2">
      <c r="A72" s="8" t="s">
        <v>75</v>
      </c>
      <c r="B72" s="13">
        <v>1.070080125521405</v>
      </c>
      <c r="C72" s="13">
        <v>0.11310971947798512</v>
      </c>
      <c r="D72" s="13">
        <v>0.28464603880080647</v>
      </c>
      <c r="E72" s="13">
        <v>0.17153631932282135</v>
      </c>
      <c r="G72" s="26">
        <f>VLOOKUP(A72,'[1]DATA GP'!$B$2:$AG$85,$G$9+1,FALSE)</f>
        <v>0.2873080467487828</v>
      </c>
      <c r="H72" s="26">
        <f>VLOOKUP(A72,'[1]DATA GP'!$B$2:$AG$85,$H$9+1,FALSE)</f>
        <v>0</v>
      </c>
      <c r="I72" s="26">
        <f>VLOOKUP(A72,'[1]DATA GP'!$B$2:$AG$85,$I$9+1,FALSE)</f>
        <v>0.28464603880080647</v>
      </c>
      <c r="K72" s="26">
        <f>VLOOKUP(A72,'[1]DATA GP'!$B$89:$AG$172,$K$9+1,FALSE)</f>
        <v>0.2873080467487828</v>
      </c>
      <c r="L72" s="26">
        <f>VLOOKUP(A72,'[1]DATA GP'!$B$89:$AG$172,$L$9+1,FALSE)</f>
        <v>-0.2873080467487828</v>
      </c>
      <c r="M72" s="26">
        <f>VLOOKUP(A72,'[1]DATA GP'!$B$89:$AG$172,$M$9+1,FALSE)</f>
        <v>0.28464603880080647</v>
      </c>
    </row>
    <row r="73" spans="1:13" ht="12" customHeight="1" x14ac:dyDescent="0.2">
      <c r="A73" s="8" t="s">
        <v>76</v>
      </c>
      <c r="B73" s="13">
        <v>1.0053836358365384</v>
      </c>
      <c r="C73" s="13">
        <v>0.11050153846153846</v>
      </c>
      <c r="D73" s="13">
        <v>0.13104639364086895</v>
      </c>
      <c r="E73" s="13">
        <v>2.0544855179330496E-2</v>
      </c>
      <c r="G73" s="26">
        <f>VLOOKUP(A73,'[1]DATA GP'!$B$2:$AG$85,$G$9+1,FALSE)</f>
        <v>0.13063525314577082</v>
      </c>
      <c r="H73" s="26">
        <f>VLOOKUP(A73,'[1]DATA GP'!$B$2:$AG$85,$H$9+1,FALSE)</f>
        <v>0</v>
      </c>
      <c r="I73" s="26">
        <f>VLOOKUP(A73,'[1]DATA GP'!$B$2:$AG$85,$I$9+1,FALSE)</f>
        <v>0.13104639364086895</v>
      </c>
      <c r="K73" s="26">
        <f>VLOOKUP(A73,'[1]DATA GP'!$B$89:$AG$172,$K$9+1,FALSE)</f>
        <v>0.13063525314577082</v>
      </c>
      <c r="L73" s="26">
        <f>VLOOKUP(A73,'[1]DATA GP'!$B$89:$AG$172,$L$9+1,FALSE)</f>
        <v>-0.13063525314577082</v>
      </c>
      <c r="M73" s="26">
        <f>VLOOKUP(A73,'[1]DATA GP'!$B$89:$AG$172,$M$9+1,FALSE)</f>
        <v>0.13104639364086895</v>
      </c>
    </row>
    <row r="74" spans="1:13" ht="12" customHeight="1" x14ac:dyDescent="0.2">
      <c r="A74" s="8" t="s">
        <v>77</v>
      </c>
      <c r="B74" s="13">
        <v>0.75122969745670098</v>
      </c>
      <c r="C74" s="13">
        <v>0.15088505154639176</v>
      </c>
      <c r="D74" s="13">
        <v>0.12490921032425208</v>
      </c>
      <c r="E74" s="13">
        <v>-2.5975841222139681E-2</v>
      </c>
      <c r="G74" s="26">
        <f>VLOOKUP(A74,'[1]DATA GP'!$B$2:$AG$85,$G$9+1,FALSE)</f>
        <v>0.12152054317803558</v>
      </c>
      <c r="H74" s="26">
        <f>VLOOKUP(A74,'[1]DATA GP'!$B$2:$AG$85,$H$9+1,FALSE)</f>
        <v>0</v>
      </c>
      <c r="I74" s="26">
        <f>VLOOKUP(A74,'[1]DATA GP'!$B$2:$AG$85,$I$9+1,FALSE)</f>
        <v>0.12490921032425208</v>
      </c>
      <c r="K74" s="26">
        <f>VLOOKUP(A74,'[1]DATA GP'!$B$89:$AG$172,$K$9+1,FALSE)</f>
        <v>0.12152054317803558</v>
      </c>
      <c r="L74" s="26">
        <f>VLOOKUP(A74,'[1]DATA GP'!$B$89:$AG$172,$L$9+1,FALSE)</f>
        <v>-0.12152054317803558</v>
      </c>
      <c r="M74" s="26">
        <f>VLOOKUP(A74,'[1]DATA GP'!$B$89:$AG$172,$M$9+1,FALSE)</f>
        <v>0.12490921032425208</v>
      </c>
    </row>
    <row r="75" spans="1:13" ht="12" customHeight="1" x14ac:dyDescent="0.2">
      <c r="A75" s="8" t="s">
        <v>78</v>
      </c>
      <c r="B75" s="13">
        <v>0.94566004435089268</v>
      </c>
      <c r="C75" s="13">
        <v>0.1346170232142857</v>
      </c>
      <c r="D75" s="13">
        <v>0.14150623295215672</v>
      </c>
      <c r="E75" s="13">
        <v>6.8892097378710215E-3</v>
      </c>
      <c r="G75" s="26">
        <f>VLOOKUP(A75,'[1]DATA GP'!$B$2:$AG$85,$G$9+1,FALSE)</f>
        <v>0.14508882379536311</v>
      </c>
      <c r="H75" s="26">
        <f>VLOOKUP(A75,'[1]DATA GP'!$B$2:$AG$85,$H$9+1,FALSE)</f>
        <v>0</v>
      </c>
      <c r="I75" s="26">
        <f>VLOOKUP(A75,'[1]DATA GP'!$B$2:$AG$85,$I$9+1,FALSE)</f>
        <v>0.14150623295215672</v>
      </c>
      <c r="K75" s="26">
        <f>VLOOKUP(A75,'[1]DATA GP'!$B$89:$AG$172,$K$9+1,FALSE)</f>
        <v>0.14508882379536311</v>
      </c>
      <c r="L75" s="26">
        <f>VLOOKUP(A75,'[1]DATA GP'!$B$89:$AG$172,$L$9+1,FALSE)</f>
        <v>-0.14508882379536311</v>
      </c>
      <c r="M75" s="26">
        <f>VLOOKUP(A75,'[1]DATA GP'!$B$89:$AG$172,$M$9+1,FALSE)</f>
        <v>0.14150623295215672</v>
      </c>
    </row>
    <row r="76" spans="1:13" ht="12" customHeight="1" x14ac:dyDescent="0.2">
      <c r="A76" s="8" t="s">
        <v>79</v>
      </c>
      <c r="B76" s="13">
        <v>0.89509867727673265</v>
      </c>
      <c r="C76" s="13">
        <v>0.11233778342653787</v>
      </c>
      <c r="D76" s="13">
        <v>0.10647540054439507</v>
      </c>
      <c r="E76" s="13">
        <v>-5.8623828821428026E-3</v>
      </c>
      <c r="G76" s="26">
        <f>VLOOKUP(A76,'[1]DATA GP'!$B$2:$AG$85,$G$9+1,FALSE)</f>
        <v>0.1094330398944785</v>
      </c>
      <c r="H76" s="26">
        <f>VLOOKUP(A76,'[1]DATA GP'!$B$2:$AG$85,$H$9+1,FALSE)</f>
        <v>0</v>
      </c>
      <c r="I76" s="26">
        <f>VLOOKUP(A76,'[1]DATA GP'!$B$2:$AG$85,$I$9+1,FALSE)</f>
        <v>0.10647540054439507</v>
      </c>
      <c r="K76" s="26">
        <f>VLOOKUP(A76,'[1]DATA GP'!$B$89:$AG$172,$K$9+1,FALSE)</f>
        <v>0.1094330398944785</v>
      </c>
      <c r="L76" s="26">
        <f>VLOOKUP(A76,'[1]DATA GP'!$B$89:$AG$172,$L$9+1,FALSE)</f>
        <v>-0.1094330398944785</v>
      </c>
      <c r="M76" s="26">
        <f>VLOOKUP(A76,'[1]DATA GP'!$B$89:$AG$172,$M$9+1,FALSE)</f>
        <v>0.10647540054439507</v>
      </c>
    </row>
    <row r="77" spans="1:13" ht="12" customHeight="1" x14ac:dyDescent="0.2">
      <c r="A77" s="8" t="s">
        <v>80</v>
      </c>
      <c r="B77" s="13">
        <v>0.96006572477796626</v>
      </c>
      <c r="C77" s="13">
        <v>0.10947618644067797</v>
      </c>
      <c r="D77" s="13">
        <v>7.7143224343993566E-2</v>
      </c>
      <c r="E77" s="13">
        <v>-3.2332962096684403E-2</v>
      </c>
      <c r="G77" s="26">
        <f>VLOOKUP(A77,'[1]DATA GP'!$B$2:$AG$85,$G$9+1,FALSE)</f>
        <v>7.4729803221804766E-2</v>
      </c>
      <c r="H77" s="26">
        <f>VLOOKUP(A77,'[1]DATA GP'!$B$2:$AG$85,$H$9+1,FALSE)</f>
        <v>0</v>
      </c>
      <c r="I77" s="26">
        <f>VLOOKUP(A77,'[1]DATA GP'!$B$2:$AG$85,$I$9+1,FALSE)</f>
        <v>7.7143224343993566E-2</v>
      </c>
      <c r="K77" s="26">
        <f>VLOOKUP(A77,'[1]DATA GP'!$B$89:$AG$172,$K$9+1,FALSE)</f>
        <v>7.4729803221804766E-2</v>
      </c>
      <c r="L77" s="26">
        <f>VLOOKUP(A77,'[1]DATA GP'!$B$89:$AG$172,$L$9+1,FALSE)</f>
        <v>-7.4729803221804766E-2</v>
      </c>
      <c r="M77" s="26">
        <f>VLOOKUP(A77,'[1]DATA GP'!$B$89:$AG$172,$M$9+1,FALSE)</f>
        <v>7.7143224343993566E-2</v>
      </c>
    </row>
    <row r="78" spans="1:13" ht="12" customHeight="1" x14ac:dyDescent="0.2">
      <c r="A78" s="8" t="s">
        <v>81</v>
      </c>
      <c r="B78" s="13">
        <v>0.90414942859679726</v>
      </c>
      <c r="C78" s="13">
        <v>0.13575935943060499</v>
      </c>
      <c r="D78" s="13">
        <v>0.12404368508629529</v>
      </c>
      <c r="E78" s="13">
        <v>-1.1715674344309701E-2</v>
      </c>
      <c r="G78" s="26">
        <f>VLOOKUP(A78,'[1]DATA GP'!$B$2:$AG$85,$G$9+1,FALSE)</f>
        <v>0.12118665601418088</v>
      </c>
      <c r="H78" s="26">
        <f>VLOOKUP(A78,'[1]DATA GP'!$B$2:$AG$85,$H$9+1,FALSE)</f>
        <v>0</v>
      </c>
      <c r="I78" s="26">
        <f>VLOOKUP(A78,'[1]DATA GP'!$B$2:$AG$85,$I$9+1,FALSE)</f>
        <v>0.12404368508629529</v>
      </c>
      <c r="K78" s="26">
        <f>VLOOKUP(A78,'[1]DATA GP'!$B$89:$AG$172,$K$9+1,FALSE)</f>
        <v>0.12118665601418088</v>
      </c>
      <c r="L78" s="26">
        <f>VLOOKUP(A78,'[1]DATA GP'!$B$89:$AG$172,$L$9+1,FALSE)</f>
        <v>-0.12118665601418088</v>
      </c>
      <c r="M78" s="26">
        <f>VLOOKUP(A78,'[1]DATA GP'!$B$89:$AG$172,$M$9+1,FALSE)</f>
        <v>0.12404368508629529</v>
      </c>
    </row>
    <row r="79" spans="1:13" ht="12" customHeight="1" x14ac:dyDescent="0.2">
      <c r="A79" s="8" t="s">
        <v>199</v>
      </c>
      <c r="B79" s="13">
        <v>0.9030381515</v>
      </c>
      <c r="C79" s="13">
        <v>0.10915951333333333</v>
      </c>
      <c r="D79" s="13">
        <v>0.31673282864616603</v>
      </c>
      <c r="E79" s="13">
        <v>0.20757331531283268</v>
      </c>
      <c r="G79" s="26">
        <f>VLOOKUP(A79,'[1]DATA GP'!$B$2:$AG$85,$G$9+1,FALSE)</f>
        <v>0.18341462913389844</v>
      </c>
      <c r="H79" s="26">
        <f>VLOOKUP(A79,'[1]DATA GP'!$B$2:$AG$85,$H$9+1,FALSE)</f>
        <v>0</v>
      </c>
      <c r="I79" s="26">
        <f>VLOOKUP(A79,'[1]DATA GP'!$B$2:$AG$85,$I$9+1,FALSE)</f>
        <v>0.18329623606068363</v>
      </c>
      <c r="K79" s="26">
        <f>VLOOKUP(A79,'[1]DATA GP'!$B$89:$AG$172,$K$9+1,FALSE)</f>
        <v>0.18341462913389844</v>
      </c>
      <c r="L79" s="26">
        <f>VLOOKUP(A79,'[1]DATA GP'!$B$89:$AG$172,$L$9+1,FALSE)</f>
        <v>-0.18341462913389844</v>
      </c>
      <c r="M79" s="26">
        <f>VLOOKUP(A79,'[1]DATA GP'!$B$89:$AG$172,$M$9+1,FALSE)</f>
        <v>0.18329623606068363</v>
      </c>
    </row>
    <row r="80" spans="1:13" ht="12" customHeight="1" x14ac:dyDescent="0.2">
      <c r="A80" s="8" t="s">
        <v>82</v>
      </c>
      <c r="B80" s="13">
        <v>0.89597747007454542</v>
      </c>
      <c r="C80" s="13">
        <v>0.13143763636363637</v>
      </c>
      <c r="D80" s="13">
        <v>0.11993653244647812</v>
      </c>
      <c r="E80" s="13">
        <v>-1.1501103917158251E-2</v>
      </c>
      <c r="G80" s="26">
        <f>VLOOKUP(A80,'[1]DATA GP'!$B$2:$AG$85,$G$9+1,FALSE)</f>
        <v>0.30731636262979273</v>
      </c>
      <c r="H80" s="26">
        <f>VLOOKUP(A80,'[1]DATA GP'!$B$2:$AG$85,$H$9+1,FALSE)</f>
        <v>0</v>
      </c>
      <c r="I80" s="26">
        <f>VLOOKUP(A80,'[1]DATA GP'!$B$2:$AG$85,$I$9+1,FALSE)</f>
        <v>0.31673282864616603</v>
      </c>
      <c r="K80" s="26">
        <f>VLOOKUP(A80,'[1]DATA GP'!$B$89:$AG$172,$K$9+1,FALSE)</f>
        <v>0.30731636262979273</v>
      </c>
      <c r="L80" s="26">
        <f>VLOOKUP(A80,'[1]DATA GP'!$B$89:$AG$172,$L$9+1,FALSE)</f>
        <v>-0.30731636262979273</v>
      </c>
      <c r="M80" s="26">
        <f>VLOOKUP(A80,'[1]DATA GP'!$B$89:$AG$172,$M$9+1,FALSE)</f>
        <v>0.31673282864616603</v>
      </c>
    </row>
    <row r="81" spans="1:13" ht="12" customHeight="1" x14ac:dyDescent="0.2">
      <c r="A81" s="8" t="s">
        <v>83</v>
      </c>
      <c r="B81" s="13">
        <v>0.9461535708312081</v>
      </c>
      <c r="C81" s="13">
        <v>0.11097704697986577</v>
      </c>
      <c r="D81" s="13">
        <v>0.15829260208298512</v>
      </c>
      <c r="E81" s="13">
        <v>4.7315555103119356E-2</v>
      </c>
      <c r="G81" s="26">
        <f>VLOOKUP(A81,'[1]DATA GP'!$B$2:$AG$85,$G$9+1,FALSE)</f>
        <v>0.11860029369065628</v>
      </c>
      <c r="H81" s="26">
        <f>VLOOKUP(A81,'[1]DATA GP'!$B$2:$AG$85,$H$9+1,FALSE)</f>
        <v>0</v>
      </c>
      <c r="I81" s="26">
        <f>VLOOKUP(A81,'[1]DATA GP'!$B$2:$AG$85,$I$9+1,FALSE)</f>
        <v>0.11993653244647812</v>
      </c>
      <c r="K81" s="26">
        <f>VLOOKUP(A81,'[1]DATA GP'!$B$89:$AG$172,$K$9+1,FALSE)</f>
        <v>0.11860029369065628</v>
      </c>
      <c r="L81" s="26">
        <f>VLOOKUP(A81,'[1]DATA GP'!$B$89:$AG$172,$L$9+1,FALSE)</f>
        <v>-0.11860029369065628</v>
      </c>
      <c r="M81" s="26">
        <f>VLOOKUP(A81,'[1]DATA GP'!$B$89:$AG$172,$M$9+1,FALSE)</f>
        <v>0.11993653244647812</v>
      </c>
    </row>
    <row r="82" spans="1:13" ht="12" customHeight="1" x14ac:dyDescent="0.2">
      <c r="A82" s="8" t="s">
        <v>84</v>
      </c>
      <c r="B82" s="13">
        <v>0.78763945106105249</v>
      </c>
      <c r="C82" s="13">
        <v>0.11495715789473684</v>
      </c>
      <c r="D82" s="13">
        <v>4.7143680098377869E-2</v>
      </c>
      <c r="E82" s="13">
        <v>-6.7813477796358976E-2</v>
      </c>
      <c r="G82" s="26">
        <f>VLOOKUP(A82,'[1]DATA GP'!$B$2:$AG$85,$G$9+1,FALSE)</f>
        <v>0.15841185631471599</v>
      </c>
      <c r="H82" s="26">
        <f>VLOOKUP(A82,'[1]DATA GP'!$B$2:$AG$85,$H$9+1,FALSE)</f>
        <v>0</v>
      </c>
      <c r="I82" s="26">
        <f>VLOOKUP(A82,'[1]DATA GP'!$B$2:$AG$85,$I$9+1,FALSE)</f>
        <v>0.15829260208298512</v>
      </c>
      <c r="K82" s="26">
        <f>VLOOKUP(A82,'[1]DATA GP'!$B$89:$AG$172,$K$9+1,FALSE)</f>
        <v>0.15841185631471599</v>
      </c>
      <c r="L82" s="26">
        <f>VLOOKUP(A82,'[1]DATA GP'!$B$89:$AG$172,$L$9+1,FALSE)</f>
        <v>-0.15841185631471599</v>
      </c>
      <c r="M82" s="26">
        <f>VLOOKUP(A82,'[1]DATA GP'!$B$89:$AG$172,$M$9+1,FALSE)</f>
        <v>0.15829260208298512</v>
      </c>
    </row>
    <row r="83" spans="1:13" ht="12" customHeight="1" x14ac:dyDescent="0.2">
      <c r="A83" s="8" t="s">
        <v>85</v>
      </c>
      <c r="B83" s="13">
        <v>0.76979068182083343</v>
      </c>
      <c r="C83" s="13">
        <v>0.11358766666666667</v>
      </c>
      <c r="D83" s="13">
        <v>0.1490146726741817</v>
      </c>
      <c r="E83" s="13">
        <v>3.5427006007515027E-2</v>
      </c>
      <c r="G83" s="26">
        <f>VLOOKUP(A83,'[1]DATA GP'!$B$2:$AG$85,$G$9+1,FALSE)</f>
        <v>5.135903663631574E-2</v>
      </c>
      <c r="H83" s="26">
        <f>VLOOKUP(A83,'[1]DATA GP'!$B$2:$AG$85,$H$9+1,FALSE)</f>
        <v>0</v>
      </c>
      <c r="I83" s="26">
        <f>VLOOKUP(A83,'[1]DATA GP'!$B$2:$AG$85,$I$9+1,FALSE)</f>
        <v>4.7143680098377869E-2</v>
      </c>
      <c r="K83" s="26">
        <f>VLOOKUP(A83,'[1]DATA GP'!$B$89:$AG$172,$K$9+1,FALSE)</f>
        <v>5.135903663631574E-2</v>
      </c>
      <c r="L83" s="26">
        <f>VLOOKUP(A83,'[1]DATA GP'!$B$89:$AG$172,$L$9+1,FALSE)</f>
        <v>-5.135903663631574E-2</v>
      </c>
      <c r="M83" s="26">
        <f>VLOOKUP(A83,'[1]DATA GP'!$B$89:$AG$172,$M$9+1,FALSE)</f>
        <v>4.7143680098377869E-2</v>
      </c>
    </row>
    <row r="84" spans="1:13" ht="12" customHeight="1" x14ac:dyDescent="0.2">
      <c r="A84" s="8" t="s">
        <v>86</v>
      </c>
      <c r="B84" s="13">
        <v>0.94246413695268816</v>
      </c>
      <c r="C84" s="13">
        <v>0.11373290322580645</v>
      </c>
      <c r="D84" s="13">
        <v>0.10733608866521806</v>
      </c>
      <c r="E84" s="13">
        <v>-6.3968145605883958E-3</v>
      </c>
      <c r="G84" s="26">
        <f>VLOOKUP(A84,'[1]DATA GP'!$B$2:$AG$85,$G$9+1,FALSE)</f>
        <v>0.15008610714980417</v>
      </c>
      <c r="H84" s="26">
        <f>VLOOKUP(A84,'[1]DATA GP'!$B$2:$AG$85,$H$9+1,FALSE)</f>
        <v>0</v>
      </c>
      <c r="I84" s="26">
        <f>VLOOKUP(A84,'[1]DATA GP'!$B$2:$AG$85,$I$9+1,FALSE)</f>
        <v>0.1490146726741817</v>
      </c>
      <c r="K84" s="26">
        <f>VLOOKUP(A84,'[1]DATA GP'!$B$89:$AG$172,$K$9+1,FALSE)</f>
        <v>0.15008610714980417</v>
      </c>
      <c r="L84" s="26">
        <f>VLOOKUP(A84,'[1]DATA GP'!$B$89:$AG$172,$L$9+1,FALSE)</f>
        <v>-0.15008610714980417</v>
      </c>
      <c r="M84" s="26">
        <f>VLOOKUP(A84,'[1]DATA GP'!$B$89:$AG$172,$M$9+1,FALSE)</f>
        <v>0.1490146726741817</v>
      </c>
    </row>
    <row r="85" spans="1:13" ht="12" customHeight="1" x14ac:dyDescent="0.2">
      <c r="A85" s="8" t="s">
        <v>87</v>
      </c>
      <c r="B85" s="13">
        <v>0.84305931313141358</v>
      </c>
      <c r="C85" s="13">
        <v>0.12418670157068062</v>
      </c>
      <c r="D85" s="13">
        <v>0.14161738180120831</v>
      </c>
      <c r="E85" s="13">
        <v>1.7430680230527684E-2</v>
      </c>
      <c r="G85" s="26">
        <f>VLOOKUP(A85,'[1]DATA GP'!$B$2:$AG$85,$G$9+1,FALSE)</f>
        <v>0.10640996372329838</v>
      </c>
      <c r="H85" s="26">
        <f>VLOOKUP(A85,'[1]DATA GP'!$B$2:$AG$85,$H$9+1,FALSE)</f>
        <v>0</v>
      </c>
      <c r="I85" s="26">
        <f>VLOOKUP(A85,'[1]DATA GP'!$B$2:$AG$85,$I$9+1,FALSE)</f>
        <v>0.10733608866521806</v>
      </c>
      <c r="K85" s="26">
        <f>VLOOKUP(A85,'[1]DATA GP'!$B$89:$AG$172,$K$9+1,FALSE)</f>
        <v>0.10640996372329838</v>
      </c>
      <c r="L85" s="26">
        <f>VLOOKUP(A85,'[1]DATA GP'!$B$89:$AG$172,$L$9+1,FALSE)</f>
        <v>-0.10640996372329838</v>
      </c>
      <c r="M85" s="26">
        <f>VLOOKUP(A85,'[1]DATA GP'!$B$89:$AG$172,$M$9+1,FALSE)</f>
        <v>0.10733608866521806</v>
      </c>
    </row>
    <row r="86" spans="1:13" ht="12" customHeight="1" x14ac:dyDescent="0.2">
      <c r="A86" s="8" t="s">
        <v>88</v>
      </c>
      <c r="B86" s="13">
        <v>0.82777410582524269</v>
      </c>
      <c r="C86" s="13">
        <v>0.12015233009708738</v>
      </c>
      <c r="D86" s="13">
        <v>0.14366530919182377</v>
      </c>
      <c r="E86" s="13">
        <v>2.3512979094736389E-2</v>
      </c>
      <c r="G86" s="26">
        <f>VLOOKUP(A86,'[1]DATA GP'!$B$2:$AG$85,$G$9+1,FALSE)</f>
        <v>0.14137577661228229</v>
      </c>
      <c r="H86" s="26">
        <f>VLOOKUP(A86,'[1]DATA GP'!$B$2:$AG$85,$H$9+1,FALSE)</f>
        <v>0</v>
      </c>
      <c r="I86" s="26">
        <f>VLOOKUP(A86,'[1]DATA GP'!$B$2:$AG$85,$I$9+1,FALSE)</f>
        <v>0.14161738180120831</v>
      </c>
      <c r="K86" s="26">
        <f>VLOOKUP(A86,'[1]DATA GP'!$B$89:$AG$172,$K$9+1,FALSE)</f>
        <v>0.14137577661228229</v>
      </c>
      <c r="L86" s="26">
        <f>VLOOKUP(A86,'[1]DATA GP'!$B$89:$AG$172,$L$9+1,FALSE)</f>
        <v>-0.14137577661228229</v>
      </c>
      <c r="M86" s="26">
        <f>VLOOKUP(A86,'[1]DATA GP'!$B$89:$AG$172,$M$9+1,FALSE)</f>
        <v>0.14161738180120831</v>
      </c>
    </row>
    <row r="87" spans="1:13" ht="12" customHeight="1" x14ac:dyDescent="0.2">
      <c r="A87" s="8" t="s">
        <v>89</v>
      </c>
      <c r="B87" s="13">
        <v>0.82823492407570709</v>
      </c>
      <c r="C87" s="13">
        <v>0.11156961608775137</v>
      </c>
      <c r="D87" s="13">
        <v>0.10203264027655441</v>
      </c>
      <c r="E87" s="13">
        <v>-9.5369758111969599E-3</v>
      </c>
      <c r="G87" s="26">
        <f>VLOOKUP(A87,'[1]DATA GP'!$B$2:$AG$85,$G$9+1,FALSE)</f>
        <v>0.14403296709152638</v>
      </c>
      <c r="H87" s="26">
        <f>VLOOKUP(A87,'[1]DATA GP'!$B$2:$AG$85,$H$9+1,FALSE)</f>
        <v>0</v>
      </c>
      <c r="I87" s="26">
        <f>VLOOKUP(A87,'[1]DATA GP'!$B$2:$AG$85,$I$9+1,FALSE)</f>
        <v>0.14366530919182377</v>
      </c>
      <c r="K87" s="26">
        <f>VLOOKUP(A87,'[1]DATA GP'!$B$89:$AG$172,$K$9+1,FALSE)</f>
        <v>0.14403296709152638</v>
      </c>
      <c r="L87" s="26">
        <f>VLOOKUP(A87,'[1]DATA GP'!$B$89:$AG$172,$L$9+1,FALSE)</f>
        <v>-0.14403296709152638</v>
      </c>
      <c r="M87" s="26">
        <f>VLOOKUP(A87,'[1]DATA GP'!$B$89:$AG$172,$M$9+1,FALSE)</f>
        <v>0.14366530919182377</v>
      </c>
    </row>
    <row r="88" spans="1:13" ht="12" customHeight="1" x14ac:dyDescent="0.2">
      <c r="A88" s="8" t="s">
        <v>90</v>
      </c>
      <c r="B88" s="13">
        <v>0.82686637420124998</v>
      </c>
      <c r="C88" s="13">
        <v>0.1157985</v>
      </c>
      <c r="D88" s="13">
        <v>7.6553169700360413E-2</v>
      </c>
      <c r="E88" s="13">
        <v>-3.9245330299639586E-2</v>
      </c>
      <c r="G88" s="26">
        <f>VLOOKUP(A88,'[1]DATA GP'!$B$2:$AG$85,$G$9+1,FALSE)</f>
        <v>0.10364837844931454</v>
      </c>
      <c r="H88" s="26">
        <f>VLOOKUP(A88,'[1]DATA GP'!$B$2:$AG$85,$H$9+1,FALSE)</f>
        <v>0</v>
      </c>
      <c r="I88" s="26">
        <f>VLOOKUP(A88,'[1]DATA GP'!$B$2:$AG$85,$I$9+1,FALSE)</f>
        <v>0.10203264027655441</v>
      </c>
      <c r="K88" s="26">
        <f>VLOOKUP(A88,'[1]DATA GP'!$B$89:$AG$172,$K$9+1,FALSE)</f>
        <v>0.10364837844931454</v>
      </c>
      <c r="L88" s="26">
        <f>VLOOKUP(A88,'[1]DATA GP'!$B$89:$AG$172,$L$9+1,FALSE)</f>
        <v>-0.10364837844931454</v>
      </c>
      <c r="M88" s="26">
        <f>VLOOKUP(A88,'[1]DATA GP'!$B$89:$AG$172,$M$9+1,FALSE)</f>
        <v>0.10203264027655441</v>
      </c>
    </row>
    <row r="89" spans="1:13" ht="12" customHeight="1" x14ac:dyDescent="0.2">
      <c r="A89" s="8" t="s">
        <v>91</v>
      </c>
      <c r="B89" s="13">
        <v>0.78143716345410963</v>
      </c>
      <c r="C89" s="13">
        <v>0.11293876712328767</v>
      </c>
      <c r="D89" s="13">
        <v>0.20700490279817382</v>
      </c>
      <c r="E89" s="13">
        <v>9.4066135674886156E-2</v>
      </c>
      <c r="G89" s="26">
        <f>VLOOKUP(A89,'[1]DATA GP'!$B$2:$AG$85,$G$9+1,FALSE)</f>
        <v>8.2150942635463034E-2</v>
      </c>
      <c r="H89" s="26">
        <f>VLOOKUP(A89,'[1]DATA GP'!$B$2:$AG$85,$H$9+1,FALSE)</f>
        <v>0</v>
      </c>
      <c r="I89" s="26">
        <f>VLOOKUP(A89,'[1]DATA GP'!$B$2:$AG$85,$I$9+1,FALSE)</f>
        <v>7.6553169700360413E-2</v>
      </c>
      <c r="K89" s="26">
        <f>VLOOKUP(A89,'[1]DATA GP'!$B$89:$AG$172,$K$9+1,FALSE)</f>
        <v>8.2150942635463034E-2</v>
      </c>
      <c r="L89" s="26">
        <f>VLOOKUP(A89,'[1]DATA GP'!$B$89:$AG$172,$L$9+1,FALSE)</f>
        <v>-8.2150942635463034E-2</v>
      </c>
      <c r="M89" s="26">
        <f>VLOOKUP(A89,'[1]DATA GP'!$B$89:$AG$172,$M$9+1,FALSE)</f>
        <v>7.6553169700360413E-2</v>
      </c>
    </row>
    <row r="90" spans="1:13" ht="12" customHeight="1" x14ac:dyDescent="0.2">
      <c r="A90" s="8" t="s">
        <v>92</v>
      </c>
      <c r="B90" s="13">
        <v>0.74681124419523814</v>
      </c>
      <c r="C90" s="13">
        <v>0.11304085476190476</v>
      </c>
      <c r="D90" s="13">
        <v>0.15197737709278342</v>
      </c>
      <c r="E90" s="13">
        <v>3.8936522330878659E-2</v>
      </c>
      <c r="G90" s="26">
        <f>VLOOKUP(A90,'[1]DATA GP'!$B$2:$AG$85,$G$9+1,FALSE)</f>
        <v>0.20918664890768951</v>
      </c>
      <c r="H90" s="26">
        <f>VLOOKUP(A90,'[1]DATA GP'!$B$2:$AG$85,$H$9+1,FALSE)</f>
        <v>0</v>
      </c>
      <c r="I90" s="26">
        <f>VLOOKUP(A90,'[1]DATA GP'!$B$2:$AG$85,$I$9+1,FALSE)</f>
        <v>0.20700490279817382</v>
      </c>
      <c r="K90" s="26">
        <f>VLOOKUP(A90,'[1]DATA GP'!$B$89:$AG$172,$K$9+1,FALSE)</f>
        <v>0.20918664890768951</v>
      </c>
      <c r="L90" s="26">
        <f>VLOOKUP(A90,'[1]DATA GP'!$B$89:$AG$172,$L$9+1,FALSE)</f>
        <v>-0.20918664890768951</v>
      </c>
      <c r="M90" s="26">
        <f>VLOOKUP(A90,'[1]DATA GP'!$B$89:$AG$172,$M$9+1,FALSE)</f>
        <v>0.20700490279817382</v>
      </c>
    </row>
    <row r="91" spans="1:13" ht="12" customHeight="1" x14ac:dyDescent="0.2">
      <c r="A91" s="8" t="s">
        <v>93</v>
      </c>
      <c r="B91" s="13">
        <v>1.1103786256983241</v>
      </c>
      <c r="C91" s="13">
        <v>0.12533011173184358</v>
      </c>
      <c r="D91" s="13">
        <v>0.18329623606068363</v>
      </c>
      <c r="E91" s="13">
        <v>5.7966124328840046E-2</v>
      </c>
      <c r="G91" s="26">
        <f>VLOOKUP(A91,'[1]DATA GP'!$B$2:$AG$85,$G$9+1,FALSE)</f>
        <v>0.15197737709278342</v>
      </c>
      <c r="H91" s="26">
        <f>VLOOKUP(A91,'[1]DATA GP'!$B$2:$AG$85,$H$9+1,FALSE)</f>
        <v>0</v>
      </c>
      <c r="I91" s="26">
        <f>VLOOKUP(A91,'[1]DATA GP'!$B$2:$AG$85,$I$9+1,FALSE)</f>
        <v>0.15197737709278342</v>
      </c>
      <c r="K91" s="26">
        <f>VLOOKUP(A91,'[1]DATA GP'!$B$89:$AG$172,$K$9+1,FALSE)</f>
        <v>0.15197737709278342</v>
      </c>
      <c r="L91" s="26">
        <f>VLOOKUP(A91,'[1]DATA GP'!$B$89:$AG$172,$L$9+1,FALSE)</f>
        <v>-0.15197737709278342</v>
      </c>
      <c r="M91" s="26">
        <f>VLOOKUP(A91,'[1]DATA GP'!$B$89:$AG$172,$M$9+1,FALSE)</f>
        <v>0.15197737709278342</v>
      </c>
    </row>
    <row r="92" spans="1:13" ht="12" customHeight="1" thickBot="1" x14ac:dyDescent="0.25">
      <c r="A92" s="8" t="s">
        <v>104</v>
      </c>
      <c r="B92" s="13">
        <v>0.35563412035928144</v>
      </c>
      <c r="C92" s="13">
        <v>2.0520698602794412E-2</v>
      </c>
      <c r="D92" s="13">
        <v>-0.10912059772337404</v>
      </c>
      <c r="E92" s="13">
        <v>-0.12964129632616844</v>
      </c>
      <c r="G92" s="26">
        <f>VLOOKUP(A92,'[1]DATA GP'!$B$2:$AG$85,$G$9+1,FALSE)</f>
        <v>-9.6532468821314707E-2</v>
      </c>
      <c r="H92" s="26">
        <f>VLOOKUP(A92,'[1]DATA GP'!$B$2:$AG$85,$H$9+1,FALSE)</f>
        <v>0</v>
      </c>
      <c r="I92" s="26">
        <f>VLOOKUP(A92,'[1]DATA GP'!$B$2:$AG$85,$I$9+1,FALSE)</f>
        <v>-0.10912059772337404</v>
      </c>
      <c r="K92" s="26">
        <f>VLOOKUP(A92,'[1]DATA GP'!$B$89:$AG$172,$K$9+1,FALSE)</f>
        <v>0.18341462913389844</v>
      </c>
      <c r="L92" s="26">
        <f>VLOOKUP(A92,'[1]DATA GP'!$B$89:$AG$172,$L$9+1,FALSE)</f>
        <v>-0.18341462913389844</v>
      </c>
      <c r="M92" s="26">
        <f>VLOOKUP(A92,'[1]DATA GP'!$B$89:$AG$172,$M$9+1,FALSE)</f>
        <v>0.18329623606068363</v>
      </c>
    </row>
    <row r="93" spans="1:13" ht="12" customHeight="1" thickTop="1" x14ac:dyDescent="0.2">
      <c r="A93" s="8" t="s">
        <v>112</v>
      </c>
      <c r="B93" s="13">
        <v>0.83237342824964744</v>
      </c>
      <c r="C93" s="13">
        <v>0.12498929388316883</v>
      </c>
      <c r="D93" s="13">
        <v>0.13497930744024877</v>
      </c>
      <c r="E93" s="13">
        <v>9.9900135570799437E-3</v>
      </c>
      <c r="G93" s="27">
        <f>VLOOKUP(A93,'[1]DATA GP'!$B$2:$AG$85,$G$9+1,FALSE)</f>
        <v>0.13607450742467375</v>
      </c>
      <c r="H93" s="27">
        <f>VLOOKUP(A93,'[1]DATA GP'!$B$2:$AG$85,$H$9+1,FALSE)</f>
        <v>0</v>
      </c>
      <c r="I93" s="27">
        <f>VLOOKUP(A93,'[1]DATA GP'!$B$2:$AG$85,$I$9+1,FALSE)</f>
        <v>0.13497930744024877</v>
      </c>
      <c r="K93" s="27">
        <f>VLOOKUP(A93,'[1]DATA GP'!$B$89:$AG$172,$K$9+1,FALSE)</f>
        <v>0.13607450742467375</v>
      </c>
      <c r="L93" s="27">
        <f>VLOOKUP(A93,'[1]DATA GP'!$B$89:$AG$172,$L$9+1,FALSE)</f>
        <v>-0.13607450742467375</v>
      </c>
      <c r="M93" s="27">
        <f>VLOOKUP(A93,'[1]DATA GP'!$B$89:$AG$172,$M$9+1,FALSE)</f>
        <v>0.13497930744024877</v>
      </c>
    </row>
    <row r="94" spans="1:13" ht="12" customHeight="1" x14ac:dyDescent="0.25">
      <c r="A94"/>
      <c r="B94"/>
      <c r="C94"/>
      <c r="D94"/>
      <c r="E94"/>
    </row>
    <row r="95" spans="1:13" ht="12" customHeight="1" x14ac:dyDescent="0.25">
      <c r="A95"/>
      <c r="B95"/>
      <c r="C95"/>
      <c r="D95"/>
      <c r="E95"/>
    </row>
    <row r="96" spans="1:13" ht="12" customHeight="1" x14ac:dyDescent="0.25">
      <c r="A96"/>
      <c r="B96"/>
      <c r="C96"/>
      <c r="D96"/>
      <c r="E96"/>
    </row>
    <row r="97" spans="1:5" ht="12" customHeight="1" x14ac:dyDescent="0.25">
      <c r="A97"/>
      <c r="B97"/>
      <c r="C97" s="24"/>
      <c r="D97"/>
      <c r="E97"/>
    </row>
    <row r="98" spans="1:5" ht="12" customHeight="1" x14ac:dyDescent="0.25">
      <c r="A98"/>
      <c r="B98"/>
      <c r="C98"/>
      <c r="D98"/>
      <c r="E98"/>
    </row>
    <row r="99" spans="1:5" ht="12" customHeight="1" x14ac:dyDescent="0.25">
      <c r="A99"/>
      <c r="B99"/>
      <c r="C99"/>
      <c r="D99"/>
      <c r="E99"/>
    </row>
    <row r="100" spans="1:5" ht="12" customHeight="1" x14ac:dyDescent="0.25">
      <c r="A100"/>
      <c r="B100"/>
      <c r="C100"/>
      <c r="D100"/>
      <c r="E100"/>
    </row>
    <row r="101" spans="1:5" ht="12" customHeight="1" x14ac:dyDescent="0.25">
      <c r="A101"/>
      <c r="B101"/>
      <c r="C101"/>
      <c r="D101"/>
      <c r="E101"/>
    </row>
    <row r="102" spans="1:5" ht="12" customHeight="1" x14ac:dyDescent="0.25">
      <c r="A102"/>
      <c r="B102"/>
      <c r="C102"/>
      <c r="D102"/>
      <c r="E102"/>
    </row>
    <row r="103" spans="1:5" ht="12" customHeight="1" x14ac:dyDescent="0.25">
      <c r="A103"/>
      <c r="B103"/>
      <c r="C103"/>
      <c r="D103"/>
      <c r="E103"/>
    </row>
    <row r="104" spans="1:5" ht="12" customHeight="1" x14ac:dyDescent="0.25">
      <c r="A104"/>
      <c r="B104"/>
      <c r="C104"/>
      <c r="D104"/>
      <c r="E104"/>
    </row>
    <row r="105" spans="1:5" ht="12" customHeight="1" x14ac:dyDescent="0.25">
      <c r="A105"/>
      <c r="B105"/>
      <c r="C105"/>
      <c r="D105"/>
      <c r="E105"/>
    </row>
    <row r="106" spans="1:5" ht="12" customHeight="1" x14ac:dyDescent="0.25">
      <c r="A106"/>
      <c r="B106"/>
      <c r="C106"/>
      <c r="D106"/>
      <c r="E106"/>
    </row>
    <row r="107" spans="1:5" ht="12" customHeight="1" x14ac:dyDescent="0.25">
      <c r="A107"/>
      <c r="B107"/>
      <c r="C107"/>
      <c r="D107"/>
      <c r="E107"/>
    </row>
    <row r="108" spans="1:5" ht="12" customHeight="1" x14ac:dyDescent="0.25">
      <c r="A108"/>
      <c r="B108"/>
      <c r="C108"/>
      <c r="D108"/>
      <c r="E108"/>
    </row>
    <row r="109" spans="1:5" ht="12" customHeight="1" x14ac:dyDescent="0.25">
      <c r="A109"/>
      <c r="B109"/>
      <c r="C109"/>
      <c r="D109"/>
      <c r="E109"/>
    </row>
    <row r="110" spans="1:5" ht="12" customHeight="1" x14ac:dyDescent="0.25">
      <c r="A110"/>
      <c r="B110"/>
      <c r="C110"/>
      <c r="D110"/>
      <c r="E110"/>
    </row>
    <row r="111" spans="1:5" ht="12" customHeight="1" x14ac:dyDescent="0.25">
      <c r="A111"/>
      <c r="B111"/>
      <c r="C111"/>
      <c r="D111"/>
      <c r="E111"/>
    </row>
    <row r="112" spans="1:5" ht="12" customHeight="1" x14ac:dyDescent="0.25">
      <c r="A112"/>
      <c r="B112"/>
      <c r="C112"/>
      <c r="D112"/>
      <c r="E112"/>
    </row>
    <row r="113" spans="1:5" ht="12" customHeight="1" x14ac:dyDescent="0.25">
      <c r="A113"/>
      <c r="B113"/>
      <c r="C113"/>
      <c r="D113"/>
      <c r="E113"/>
    </row>
    <row r="114" spans="1:5" ht="12" customHeight="1" x14ac:dyDescent="0.25">
      <c r="A114"/>
      <c r="B114"/>
      <c r="C114"/>
      <c r="D114"/>
      <c r="E114"/>
    </row>
    <row r="115" spans="1:5" ht="12" customHeight="1" x14ac:dyDescent="0.25">
      <c r="A115"/>
      <c r="B115"/>
      <c r="C115"/>
      <c r="D115"/>
      <c r="E115"/>
    </row>
    <row r="116" spans="1:5" ht="12" customHeight="1" x14ac:dyDescent="0.25">
      <c r="A116"/>
      <c r="B116"/>
      <c r="C116"/>
      <c r="D116"/>
      <c r="E116"/>
    </row>
    <row r="117" spans="1:5" ht="12" customHeight="1" x14ac:dyDescent="0.25">
      <c r="A117"/>
      <c r="B117"/>
      <c r="C117"/>
      <c r="D117"/>
      <c r="E117"/>
    </row>
    <row r="118" spans="1:5" ht="12" customHeight="1" x14ac:dyDescent="0.25">
      <c r="A118"/>
      <c r="B118"/>
      <c r="C118"/>
      <c r="D118"/>
      <c r="E118"/>
    </row>
    <row r="119" spans="1:5" ht="12" customHeight="1" x14ac:dyDescent="0.25">
      <c r="A119"/>
      <c r="B119"/>
      <c r="C119"/>
      <c r="D119"/>
      <c r="E119"/>
    </row>
    <row r="120" spans="1:5" ht="12" customHeight="1" x14ac:dyDescent="0.25">
      <c r="A120"/>
      <c r="B120"/>
      <c r="C120"/>
      <c r="D120"/>
      <c r="E120"/>
    </row>
    <row r="121" spans="1:5" ht="12" customHeight="1" x14ac:dyDescent="0.25">
      <c r="A121"/>
      <c r="B121"/>
      <c r="C121"/>
      <c r="D121"/>
      <c r="E121"/>
    </row>
    <row r="122" spans="1:5" ht="12" customHeight="1" x14ac:dyDescent="0.25">
      <c r="A122"/>
      <c r="B122"/>
      <c r="C122"/>
      <c r="D122"/>
      <c r="E122"/>
    </row>
    <row r="123" spans="1:5" ht="12" customHeight="1" x14ac:dyDescent="0.25">
      <c r="A123"/>
      <c r="B123"/>
      <c r="C123"/>
      <c r="D123"/>
      <c r="E123"/>
    </row>
    <row r="124" spans="1:5" ht="12" customHeight="1" x14ac:dyDescent="0.25">
      <c r="A124"/>
      <c r="B124"/>
      <c r="C124"/>
      <c r="D124"/>
      <c r="E124"/>
    </row>
    <row r="125" spans="1:5" ht="12" customHeight="1" x14ac:dyDescent="0.25">
      <c r="A125"/>
      <c r="B125"/>
      <c r="C125"/>
      <c r="D125"/>
      <c r="E125"/>
    </row>
    <row r="126" spans="1:5" ht="12" customHeight="1" x14ac:dyDescent="0.25">
      <c r="A126"/>
      <c r="B126"/>
      <c r="C126"/>
      <c r="D126"/>
      <c r="E126"/>
    </row>
    <row r="127" spans="1:5" ht="12" customHeight="1" x14ac:dyDescent="0.25">
      <c r="A127"/>
      <c r="B127"/>
      <c r="C127"/>
      <c r="D127"/>
      <c r="E127"/>
    </row>
    <row r="128" spans="1:5" ht="12" customHeight="1" x14ac:dyDescent="0.25">
      <c r="A128"/>
      <c r="B128"/>
      <c r="C128"/>
      <c r="D128"/>
      <c r="E128"/>
    </row>
    <row r="129" spans="1:5" ht="12" customHeight="1" x14ac:dyDescent="0.25">
      <c r="A129"/>
      <c r="B129"/>
      <c r="C129"/>
      <c r="D129"/>
      <c r="E129"/>
    </row>
    <row r="130" spans="1:5" ht="12" customHeight="1" x14ac:dyDescent="0.25">
      <c r="A130"/>
      <c r="B130"/>
      <c r="C130"/>
      <c r="D130"/>
      <c r="E130"/>
    </row>
    <row r="131" spans="1:5" ht="12" customHeight="1" x14ac:dyDescent="0.25">
      <c r="A131"/>
      <c r="B131"/>
      <c r="C131"/>
      <c r="D131"/>
      <c r="E131"/>
    </row>
    <row r="132" spans="1:5" ht="12" customHeight="1" x14ac:dyDescent="0.25">
      <c r="A132"/>
      <c r="B132"/>
      <c r="C132"/>
      <c r="D132"/>
      <c r="E132"/>
    </row>
    <row r="133" spans="1:5" ht="12" customHeight="1" x14ac:dyDescent="0.25">
      <c r="A133"/>
      <c r="B133"/>
      <c r="C133"/>
      <c r="D133"/>
      <c r="E133"/>
    </row>
    <row r="134" spans="1:5" ht="12" customHeight="1" x14ac:dyDescent="0.25">
      <c r="A134"/>
      <c r="B134"/>
      <c r="C134"/>
      <c r="D134"/>
      <c r="E134"/>
    </row>
    <row r="135" spans="1:5" ht="12" customHeight="1" x14ac:dyDescent="0.25">
      <c r="A135"/>
      <c r="B135"/>
      <c r="C135"/>
      <c r="D135"/>
      <c r="E135"/>
    </row>
    <row r="136" spans="1:5" ht="12" customHeight="1" x14ac:dyDescent="0.25">
      <c r="A136"/>
      <c r="B136"/>
      <c r="C136"/>
      <c r="D136"/>
      <c r="E136"/>
    </row>
    <row r="137" spans="1:5" ht="12" customHeight="1" x14ac:dyDescent="0.25">
      <c r="A137"/>
      <c r="B137"/>
      <c r="C137"/>
      <c r="D137"/>
      <c r="E137"/>
    </row>
    <row r="138" spans="1:5" ht="12" customHeight="1" x14ac:dyDescent="0.25">
      <c r="A138"/>
      <c r="B138"/>
      <c r="C138"/>
      <c r="D138"/>
      <c r="E138"/>
    </row>
    <row r="139" spans="1:5" ht="12" customHeight="1" x14ac:dyDescent="0.25">
      <c r="A139"/>
      <c r="B139"/>
      <c r="C139"/>
      <c r="D139"/>
      <c r="E139"/>
    </row>
    <row r="140" spans="1:5" ht="12" customHeight="1" x14ac:dyDescent="0.25">
      <c r="A140"/>
      <c r="B140"/>
      <c r="C140"/>
      <c r="D140"/>
      <c r="E140"/>
    </row>
    <row r="141" spans="1:5" ht="12" customHeight="1" x14ac:dyDescent="0.25">
      <c r="A141"/>
      <c r="B141"/>
      <c r="C141"/>
      <c r="D141"/>
      <c r="E141"/>
    </row>
    <row r="142" spans="1:5" ht="12" customHeight="1" x14ac:dyDescent="0.25">
      <c r="A142"/>
      <c r="B142"/>
      <c r="C142"/>
      <c r="D142"/>
      <c r="E142"/>
    </row>
    <row r="143" spans="1:5" ht="12" customHeight="1" x14ac:dyDescent="0.25">
      <c r="A143"/>
      <c r="B143"/>
      <c r="C143"/>
      <c r="D143"/>
      <c r="E143"/>
    </row>
    <row r="144" spans="1:5" ht="12" customHeight="1" x14ac:dyDescent="0.25">
      <c r="A144"/>
      <c r="B144"/>
      <c r="C144"/>
      <c r="D144"/>
      <c r="E144"/>
    </row>
    <row r="145" spans="1:5" ht="12" customHeight="1" x14ac:dyDescent="0.25">
      <c r="A145"/>
      <c r="B145"/>
      <c r="C145"/>
      <c r="D145"/>
      <c r="E145"/>
    </row>
    <row r="146" spans="1:5" ht="12" customHeight="1" x14ac:dyDescent="0.25">
      <c r="A146"/>
      <c r="B146"/>
      <c r="C146"/>
      <c r="D146"/>
      <c r="E146"/>
    </row>
    <row r="147" spans="1:5" ht="12" customHeight="1" x14ac:dyDescent="0.25">
      <c r="A147"/>
      <c r="B147"/>
      <c r="C147"/>
      <c r="D147"/>
      <c r="E147"/>
    </row>
    <row r="148" spans="1:5" ht="12" customHeight="1" x14ac:dyDescent="0.25">
      <c r="A148"/>
      <c r="B148"/>
      <c r="C148"/>
      <c r="D148"/>
      <c r="E148"/>
    </row>
    <row r="149" spans="1:5" ht="12" customHeight="1" x14ac:dyDescent="0.25">
      <c r="A149"/>
      <c r="B149"/>
      <c r="C149"/>
      <c r="D149"/>
      <c r="E149"/>
    </row>
    <row r="150" spans="1:5" ht="12" customHeight="1" x14ac:dyDescent="0.25">
      <c r="A150"/>
      <c r="B150"/>
      <c r="C150"/>
      <c r="D150"/>
      <c r="E150"/>
    </row>
    <row r="151" spans="1:5" ht="12" customHeight="1" x14ac:dyDescent="0.25">
      <c r="A151"/>
      <c r="B151"/>
      <c r="C151"/>
      <c r="D151"/>
      <c r="E151"/>
    </row>
    <row r="152" spans="1:5" ht="12" customHeight="1" x14ac:dyDescent="0.25">
      <c r="A152"/>
      <c r="B152"/>
      <c r="C152"/>
      <c r="D152"/>
      <c r="E152"/>
    </row>
    <row r="153" spans="1:5" ht="12" customHeight="1" x14ac:dyDescent="0.25">
      <c r="A153"/>
      <c r="B153"/>
      <c r="C153"/>
      <c r="D153"/>
      <c r="E153"/>
    </row>
    <row r="154" spans="1:5" ht="12" customHeight="1" x14ac:dyDescent="0.25">
      <c r="A154"/>
      <c r="B154"/>
      <c r="C154"/>
      <c r="D154"/>
      <c r="E154"/>
    </row>
    <row r="155" spans="1:5" ht="12" customHeight="1" x14ac:dyDescent="0.25">
      <c r="A155"/>
      <c r="B155"/>
      <c r="C155"/>
      <c r="D155"/>
      <c r="E155"/>
    </row>
    <row r="156" spans="1:5" ht="12" customHeight="1" x14ac:dyDescent="0.25">
      <c r="A156"/>
      <c r="B156"/>
      <c r="C156"/>
      <c r="D156"/>
      <c r="E156"/>
    </row>
    <row r="157" spans="1:5" ht="12" customHeight="1" x14ac:dyDescent="0.25">
      <c r="A157"/>
      <c r="B157"/>
      <c r="C157"/>
      <c r="D157"/>
      <c r="E157"/>
    </row>
    <row r="158" spans="1:5" ht="12" customHeight="1" x14ac:dyDescent="0.25">
      <c r="A158"/>
      <c r="B158"/>
      <c r="C158"/>
      <c r="D158"/>
      <c r="E158"/>
    </row>
    <row r="159" spans="1:5" ht="12" customHeight="1" x14ac:dyDescent="0.25">
      <c r="A159"/>
      <c r="B159"/>
      <c r="C159"/>
      <c r="D159"/>
      <c r="E159"/>
    </row>
    <row r="160" spans="1:5" ht="12" customHeight="1" x14ac:dyDescent="0.25">
      <c r="A160"/>
      <c r="B160"/>
      <c r="C160"/>
      <c r="D160"/>
      <c r="E160"/>
    </row>
    <row r="161" spans="1:5" ht="12" customHeight="1" x14ac:dyDescent="0.25">
      <c r="A161"/>
      <c r="B161"/>
      <c r="C161"/>
      <c r="D161"/>
      <c r="E161"/>
    </row>
    <row r="162" spans="1:5" ht="12" customHeight="1" x14ac:dyDescent="0.25">
      <c r="A162"/>
      <c r="B162"/>
      <c r="C162"/>
      <c r="D162"/>
      <c r="E162"/>
    </row>
    <row r="163" spans="1:5" ht="12" customHeight="1" x14ac:dyDescent="0.25">
      <c r="A163"/>
      <c r="B163"/>
      <c r="C163"/>
      <c r="D163"/>
      <c r="E163"/>
    </row>
    <row r="164" spans="1:5" ht="12" customHeight="1" x14ac:dyDescent="0.25">
      <c r="A164"/>
      <c r="B164"/>
      <c r="C164"/>
      <c r="D164"/>
      <c r="E164"/>
    </row>
    <row r="165" spans="1:5" ht="12" customHeight="1" x14ac:dyDescent="0.25">
      <c r="A165"/>
      <c r="B165"/>
      <c r="C165"/>
      <c r="D165"/>
      <c r="E165"/>
    </row>
    <row r="166" spans="1:5" ht="15.75" x14ac:dyDescent="0.25">
      <c r="A166"/>
      <c r="B166"/>
      <c r="C166"/>
      <c r="D166"/>
      <c r="E166"/>
    </row>
    <row r="167" spans="1:5" ht="15.75" x14ac:dyDescent="0.25">
      <c r="A167"/>
      <c r="B167"/>
      <c r="C167"/>
      <c r="D167"/>
      <c r="E167"/>
    </row>
    <row r="168" spans="1:5" ht="15.75" x14ac:dyDescent="0.25">
      <c r="A168"/>
      <c r="B168"/>
      <c r="C168"/>
      <c r="D168"/>
      <c r="E168"/>
    </row>
    <row r="169" spans="1:5" ht="15.75" x14ac:dyDescent="0.25">
      <c r="A169"/>
      <c r="B169"/>
      <c r="C169"/>
      <c r="D169"/>
      <c r="E169"/>
    </row>
    <row r="170" spans="1:5" ht="15.75" x14ac:dyDescent="0.25">
      <c r="A170"/>
      <c r="B170"/>
      <c r="C170"/>
      <c r="D170"/>
      <c r="E170"/>
    </row>
    <row r="171" spans="1:5" ht="15.75" x14ac:dyDescent="0.25">
      <c r="A171"/>
      <c r="B171"/>
      <c r="C171"/>
      <c r="D171"/>
      <c r="E171"/>
    </row>
    <row r="172" spans="1:5" ht="15.75" x14ac:dyDescent="0.25">
      <c r="A172"/>
      <c r="B172"/>
      <c r="C172"/>
      <c r="D172"/>
      <c r="E172"/>
    </row>
    <row r="173" spans="1:5" ht="15.75" x14ac:dyDescent="0.25">
      <c r="A173"/>
      <c r="B173"/>
      <c r="C173"/>
      <c r="D173"/>
      <c r="E173"/>
    </row>
    <row r="174" spans="1:5" ht="15.75" x14ac:dyDescent="0.25">
      <c r="A174"/>
      <c r="B174"/>
      <c r="C174"/>
      <c r="D174"/>
      <c r="E174"/>
    </row>
    <row r="175" spans="1:5" ht="15.75" x14ac:dyDescent="0.25">
      <c r="A175"/>
      <c r="B175"/>
      <c r="C175"/>
      <c r="D175"/>
      <c r="E175"/>
    </row>
    <row r="176" spans="1:5" ht="15.75" x14ac:dyDescent="0.25">
      <c r="A176"/>
      <c r="B176"/>
      <c r="C176"/>
      <c r="D176"/>
      <c r="E176"/>
    </row>
    <row r="177" spans="1:5" ht="15.75" x14ac:dyDescent="0.25">
      <c r="A177"/>
      <c r="B177"/>
      <c r="C177"/>
      <c r="D177"/>
      <c r="E177"/>
    </row>
    <row r="178" spans="1:5" ht="15.75" x14ac:dyDescent="0.25">
      <c r="A178"/>
      <c r="B178"/>
      <c r="C178"/>
      <c r="D178"/>
      <c r="E178"/>
    </row>
    <row r="179" spans="1:5" ht="15.75" x14ac:dyDescent="0.25">
      <c r="A179"/>
      <c r="B179"/>
      <c r="C179"/>
      <c r="D179"/>
      <c r="E179"/>
    </row>
    <row r="180" spans="1:5" ht="15.75" x14ac:dyDescent="0.25">
      <c r="A180"/>
      <c r="B180"/>
      <c r="C180"/>
      <c r="D180"/>
      <c r="E180"/>
    </row>
    <row r="181" spans="1:5" ht="15.75" x14ac:dyDescent="0.25">
      <c r="A181"/>
      <c r="B181"/>
      <c r="C181"/>
      <c r="D181"/>
      <c r="E181"/>
    </row>
    <row r="182" spans="1:5" ht="15.75" x14ac:dyDescent="0.25">
      <c r="A182"/>
      <c r="B182"/>
      <c r="C182"/>
      <c r="D182"/>
      <c r="E182"/>
    </row>
    <row r="183" spans="1:5" ht="15.75" x14ac:dyDescent="0.25">
      <c r="A183"/>
      <c r="B183"/>
      <c r="C183"/>
      <c r="D183"/>
      <c r="E183"/>
    </row>
    <row r="184" spans="1:5" ht="15.75" x14ac:dyDescent="0.25">
      <c r="A184"/>
      <c r="B184"/>
      <c r="C184"/>
      <c r="D184"/>
      <c r="E184"/>
    </row>
    <row r="185" spans="1:5" ht="15.75" x14ac:dyDescent="0.25">
      <c r="A185"/>
      <c r="B185"/>
      <c r="C185"/>
      <c r="D185"/>
      <c r="E185"/>
    </row>
    <row r="186" spans="1:5" ht="15.75" x14ac:dyDescent="0.25">
      <c r="A186"/>
      <c r="B186"/>
      <c r="C186"/>
      <c r="D186"/>
      <c r="E186"/>
    </row>
    <row r="187" spans="1:5" ht="15.75" x14ac:dyDescent="0.25">
      <c r="A187"/>
      <c r="B187"/>
      <c r="C187"/>
      <c r="D187"/>
      <c r="E187"/>
    </row>
    <row r="188" spans="1:5" ht="15.75" x14ac:dyDescent="0.25">
      <c r="A188"/>
      <c r="B188"/>
      <c r="C188"/>
      <c r="D188"/>
      <c r="E188"/>
    </row>
    <row r="189" spans="1:5" ht="15.75" x14ac:dyDescent="0.25">
      <c r="A189"/>
      <c r="B189"/>
      <c r="C189"/>
      <c r="D189"/>
      <c r="E189"/>
    </row>
    <row r="190" spans="1:5" ht="15.75" x14ac:dyDescent="0.25">
      <c r="A190"/>
      <c r="B190"/>
      <c r="C190"/>
      <c r="D190"/>
      <c r="E190"/>
    </row>
    <row r="191" spans="1:5" ht="15.75" x14ac:dyDescent="0.25">
      <c r="A191"/>
      <c r="B191"/>
      <c r="C191"/>
      <c r="D191"/>
      <c r="E191"/>
    </row>
    <row r="192" spans="1:5" ht="15.75" x14ac:dyDescent="0.25">
      <c r="A192"/>
      <c r="B192"/>
      <c r="C192"/>
      <c r="D192"/>
      <c r="E192"/>
    </row>
    <row r="193" spans="1:5" ht="15.75" x14ac:dyDescent="0.25">
      <c r="A193"/>
      <c r="B193"/>
      <c r="C193"/>
      <c r="D193"/>
      <c r="E193"/>
    </row>
    <row r="194" spans="1:5" ht="15.75" x14ac:dyDescent="0.25">
      <c r="A194"/>
      <c r="B194"/>
      <c r="C194"/>
      <c r="D194"/>
      <c r="E194"/>
    </row>
    <row r="195" spans="1:5" ht="15.75" x14ac:dyDescent="0.25">
      <c r="A195"/>
      <c r="B195"/>
      <c r="C195"/>
      <c r="D195"/>
      <c r="E195"/>
    </row>
    <row r="196" spans="1:5" ht="15.75" x14ac:dyDescent="0.25">
      <c r="A196"/>
      <c r="B196"/>
      <c r="C196"/>
      <c r="D196"/>
      <c r="E196"/>
    </row>
    <row r="197" spans="1:5" ht="15.75" x14ac:dyDescent="0.25">
      <c r="A197"/>
      <c r="B197"/>
      <c r="C197"/>
      <c r="D197"/>
      <c r="E197"/>
    </row>
    <row r="198" spans="1:5" ht="15.75" x14ac:dyDescent="0.25">
      <c r="A198"/>
      <c r="B198"/>
      <c r="C198"/>
      <c r="D198"/>
      <c r="E198"/>
    </row>
    <row r="199" spans="1:5" ht="15.75" x14ac:dyDescent="0.25">
      <c r="A199"/>
      <c r="B199"/>
      <c r="C199"/>
      <c r="D199"/>
      <c r="E199"/>
    </row>
    <row r="200" spans="1:5" ht="15.75" x14ac:dyDescent="0.25">
      <c r="A200"/>
      <c r="B200"/>
      <c r="C200"/>
      <c r="D200"/>
      <c r="E200"/>
    </row>
    <row r="201" spans="1:5" ht="15.75" x14ac:dyDescent="0.25">
      <c r="A201"/>
      <c r="B201"/>
      <c r="C201"/>
      <c r="D201"/>
      <c r="E201"/>
    </row>
    <row r="202" spans="1:5" ht="15.75" x14ac:dyDescent="0.25">
      <c r="A202"/>
      <c r="B202"/>
      <c r="C202"/>
      <c r="D202"/>
      <c r="E202"/>
    </row>
    <row r="203" spans="1:5" ht="15.75" x14ac:dyDescent="0.25">
      <c r="A203"/>
      <c r="B203"/>
      <c r="C203"/>
      <c r="D203"/>
      <c r="E203"/>
    </row>
    <row r="204" spans="1:5" ht="15.75" x14ac:dyDescent="0.25">
      <c r="A204"/>
      <c r="B204"/>
      <c r="C204"/>
      <c r="D204"/>
      <c r="E204"/>
    </row>
    <row r="205" spans="1:5" ht="15.75" x14ac:dyDescent="0.25">
      <c r="A205"/>
      <c r="B205"/>
      <c r="C205"/>
      <c r="D205"/>
      <c r="E205"/>
    </row>
    <row r="206" spans="1:5" ht="15.75" x14ac:dyDescent="0.25">
      <c r="A206"/>
      <c r="B206"/>
      <c r="C206"/>
      <c r="D206"/>
      <c r="E206"/>
    </row>
    <row r="207" spans="1:5" ht="15.75" x14ac:dyDescent="0.25">
      <c r="A207"/>
      <c r="B207"/>
      <c r="C207"/>
      <c r="D207"/>
      <c r="E207"/>
    </row>
    <row r="208" spans="1:5" ht="15.75" x14ac:dyDescent="0.25">
      <c r="A208"/>
      <c r="B208"/>
      <c r="C208"/>
      <c r="D208"/>
      <c r="E208"/>
    </row>
    <row r="209" spans="1:5" ht="15.75" x14ac:dyDescent="0.25">
      <c r="A209"/>
      <c r="B209"/>
      <c r="C209"/>
      <c r="D209"/>
      <c r="E209"/>
    </row>
    <row r="210" spans="1:5" ht="15.75" x14ac:dyDescent="0.25">
      <c r="A210"/>
      <c r="B210"/>
      <c r="C210"/>
      <c r="D210"/>
      <c r="E210"/>
    </row>
    <row r="211" spans="1:5" ht="15.75" x14ac:dyDescent="0.25">
      <c r="A211"/>
      <c r="B211"/>
      <c r="C211"/>
      <c r="D211"/>
      <c r="E211"/>
    </row>
    <row r="212" spans="1:5" ht="15.75" x14ac:dyDescent="0.25">
      <c r="A212"/>
      <c r="B212"/>
      <c r="C212"/>
      <c r="D212"/>
      <c r="E212"/>
    </row>
    <row r="213" spans="1:5" ht="15.75" x14ac:dyDescent="0.25">
      <c r="A213"/>
      <c r="B213"/>
      <c r="C213"/>
      <c r="D213"/>
      <c r="E213"/>
    </row>
    <row r="214" spans="1:5" ht="15.75" x14ac:dyDescent="0.25">
      <c r="A214"/>
      <c r="B214"/>
      <c r="C214"/>
      <c r="D214"/>
      <c r="E214"/>
    </row>
    <row r="215" spans="1:5" ht="15.75" x14ac:dyDescent="0.25">
      <c r="A215"/>
      <c r="B215"/>
      <c r="C215"/>
      <c r="D215"/>
      <c r="E215"/>
    </row>
    <row r="216" spans="1:5" ht="15.75" x14ac:dyDescent="0.25">
      <c r="A216"/>
      <c r="B216"/>
      <c r="C216"/>
      <c r="D216"/>
      <c r="E216"/>
    </row>
    <row r="217" spans="1:5" ht="15.75" x14ac:dyDescent="0.25">
      <c r="A217"/>
      <c r="B217"/>
      <c r="C217"/>
      <c r="D217"/>
      <c r="E217"/>
    </row>
    <row r="218" spans="1:5" ht="15.75" x14ac:dyDescent="0.25">
      <c r="A218"/>
      <c r="B218"/>
      <c r="C218"/>
      <c r="D218"/>
      <c r="E218"/>
    </row>
    <row r="219" spans="1:5" ht="15.75" x14ac:dyDescent="0.25">
      <c r="A219"/>
      <c r="B219"/>
      <c r="C219"/>
      <c r="D219"/>
      <c r="E219"/>
    </row>
    <row r="220" spans="1:5" ht="15.75" x14ac:dyDescent="0.25">
      <c r="A220"/>
      <c r="B220"/>
      <c r="C220"/>
      <c r="D220"/>
      <c r="E220"/>
    </row>
    <row r="221" spans="1:5" ht="15.75" x14ac:dyDescent="0.25">
      <c r="A221"/>
      <c r="B221"/>
      <c r="C221"/>
      <c r="D221"/>
      <c r="E221"/>
    </row>
    <row r="222" spans="1:5" ht="15.75" x14ac:dyDescent="0.25">
      <c r="A222"/>
      <c r="B222"/>
      <c r="C222"/>
      <c r="D222"/>
      <c r="E222"/>
    </row>
    <row r="223" spans="1:5" ht="15.75" x14ac:dyDescent="0.25">
      <c r="A223"/>
      <c r="B223"/>
      <c r="C223"/>
      <c r="D223"/>
      <c r="E223"/>
    </row>
    <row r="224" spans="1:5" ht="15.75" x14ac:dyDescent="0.25">
      <c r="A224"/>
      <c r="B224"/>
      <c r="C224"/>
      <c r="D224"/>
      <c r="E224"/>
    </row>
    <row r="225" spans="1:5" ht="15.75" x14ac:dyDescent="0.25">
      <c r="A225"/>
      <c r="B225"/>
      <c r="C225"/>
      <c r="D225"/>
      <c r="E225"/>
    </row>
    <row r="226" spans="1:5" ht="15.75" x14ac:dyDescent="0.25">
      <c r="A226"/>
      <c r="B226"/>
      <c r="C226"/>
      <c r="D226"/>
      <c r="E226"/>
    </row>
    <row r="227" spans="1:5" ht="15.75" x14ac:dyDescent="0.25">
      <c r="A227"/>
      <c r="B227"/>
      <c r="C227"/>
      <c r="D227"/>
      <c r="E227"/>
    </row>
    <row r="228" spans="1:5" ht="15.75" x14ac:dyDescent="0.25">
      <c r="A228"/>
      <c r="B228"/>
      <c r="C228"/>
      <c r="D228"/>
      <c r="E228"/>
    </row>
    <row r="229" spans="1:5" ht="15.75" x14ac:dyDescent="0.25">
      <c r="A229"/>
      <c r="B229"/>
      <c r="C229"/>
      <c r="D229"/>
      <c r="E229"/>
    </row>
    <row r="230" spans="1:5" ht="15.75" x14ac:dyDescent="0.25">
      <c r="A230"/>
      <c r="B230"/>
      <c r="C230"/>
      <c r="D230"/>
      <c r="E230"/>
    </row>
    <row r="231" spans="1:5" ht="15.75" x14ac:dyDescent="0.25">
      <c r="A231"/>
      <c r="B231"/>
      <c r="C231"/>
      <c r="D231"/>
      <c r="E231"/>
    </row>
    <row r="232" spans="1:5" ht="15.75" x14ac:dyDescent="0.25">
      <c r="A232"/>
      <c r="B232"/>
      <c r="C232"/>
      <c r="D232"/>
      <c r="E232"/>
    </row>
    <row r="233" spans="1:5" ht="15.75" x14ac:dyDescent="0.25">
      <c r="A233"/>
      <c r="B233"/>
      <c r="C233"/>
      <c r="D233"/>
      <c r="E233"/>
    </row>
    <row r="234" spans="1:5" ht="15.75" x14ac:dyDescent="0.25">
      <c r="A234"/>
      <c r="B234"/>
      <c r="C234"/>
      <c r="D234"/>
      <c r="E234"/>
    </row>
    <row r="235" spans="1:5" ht="15.75" x14ac:dyDescent="0.25">
      <c r="A235"/>
      <c r="B235"/>
      <c r="C235"/>
      <c r="D235"/>
      <c r="E235"/>
    </row>
    <row r="236" spans="1:5" ht="15.75" x14ac:dyDescent="0.25">
      <c r="A236"/>
      <c r="B236"/>
      <c r="C236"/>
      <c r="D236"/>
      <c r="E236"/>
    </row>
    <row r="237" spans="1:5" ht="15.75" x14ac:dyDescent="0.25">
      <c r="A237"/>
      <c r="B237"/>
      <c r="C237"/>
      <c r="D237"/>
      <c r="E237"/>
    </row>
    <row r="238" spans="1:5" ht="15.75" x14ac:dyDescent="0.25">
      <c r="A238"/>
      <c r="B238"/>
      <c r="C238"/>
      <c r="D238"/>
      <c r="E238"/>
    </row>
    <row r="239" spans="1:5" ht="15.75" x14ac:dyDescent="0.25">
      <c r="A239"/>
      <c r="B239"/>
      <c r="C239"/>
      <c r="D239"/>
      <c r="E239"/>
    </row>
    <row r="240" spans="1:5" ht="15.75" x14ac:dyDescent="0.25">
      <c r="A240"/>
      <c r="B240"/>
      <c r="C240"/>
      <c r="D240"/>
      <c r="E240"/>
    </row>
    <row r="241" spans="1:5" ht="15.75" x14ac:dyDescent="0.25">
      <c r="A241"/>
      <c r="B241"/>
      <c r="C241"/>
      <c r="D241"/>
      <c r="E241"/>
    </row>
    <row r="242" spans="1:5" ht="15.75" x14ac:dyDescent="0.25">
      <c r="A242"/>
      <c r="B242"/>
      <c r="C242"/>
      <c r="D242"/>
      <c r="E242"/>
    </row>
    <row r="243" spans="1:5" ht="15.75" x14ac:dyDescent="0.25">
      <c r="A243"/>
      <c r="B243"/>
      <c r="C243"/>
      <c r="D243"/>
      <c r="E243"/>
    </row>
    <row r="244" spans="1:5" ht="15.75" x14ac:dyDescent="0.25">
      <c r="A244"/>
      <c r="B244"/>
      <c r="C244"/>
      <c r="D244"/>
      <c r="E244"/>
    </row>
    <row r="245" spans="1:5" ht="15.75" x14ac:dyDescent="0.25">
      <c r="A245"/>
      <c r="B245"/>
      <c r="C245"/>
      <c r="D245"/>
      <c r="E245"/>
    </row>
    <row r="246" spans="1:5" ht="15.75" x14ac:dyDescent="0.25">
      <c r="A246"/>
      <c r="B246"/>
      <c r="C246"/>
      <c r="D246"/>
      <c r="E246"/>
    </row>
    <row r="247" spans="1:5" ht="15.75" x14ac:dyDescent="0.25">
      <c r="A247"/>
      <c r="B247"/>
      <c r="C247"/>
      <c r="D247"/>
      <c r="E247"/>
    </row>
    <row r="248" spans="1:5" ht="15.75" x14ac:dyDescent="0.25">
      <c r="A248"/>
      <c r="B248"/>
      <c r="C248"/>
      <c r="D248"/>
      <c r="E248"/>
    </row>
    <row r="249" spans="1:5" ht="15.75" x14ac:dyDescent="0.25">
      <c r="A249"/>
      <c r="B249"/>
      <c r="C249"/>
      <c r="D249"/>
      <c r="E249"/>
    </row>
    <row r="250" spans="1:5" ht="15.75" x14ac:dyDescent="0.25">
      <c r="A250"/>
      <c r="B250"/>
      <c r="C250"/>
      <c r="D250"/>
      <c r="E250"/>
    </row>
    <row r="251" spans="1:5" ht="15.75" x14ac:dyDescent="0.25">
      <c r="A251"/>
      <c r="B251"/>
      <c r="C251"/>
      <c r="D251"/>
      <c r="E251"/>
    </row>
    <row r="252" spans="1:5" ht="15.75" x14ac:dyDescent="0.25">
      <c r="A252"/>
      <c r="B252"/>
      <c r="C252"/>
      <c r="D252"/>
      <c r="E252"/>
    </row>
    <row r="253" spans="1:5" ht="15.75" x14ac:dyDescent="0.25">
      <c r="A253"/>
      <c r="B253"/>
      <c r="C253"/>
      <c r="D253"/>
      <c r="E253"/>
    </row>
    <row r="254" spans="1:5" ht="15.75" x14ac:dyDescent="0.25">
      <c r="A254"/>
      <c r="B254"/>
      <c r="C254"/>
      <c r="D254"/>
      <c r="E254"/>
    </row>
    <row r="255" spans="1:5" ht="15.75" x14ac:dyDescent="0.25">
      <c r="A255"/>
      <c r="B255"/>
      <c r="C255"/>
      <c r="D255"/>
      <c r="E255"/>
    </row>
    <row r="256" spans="1:5" ht="15.75" x14ac:dyDescent="0.25">
      <c r="A256"/>
      <c r="B256"/>
      <c r="C256"/>
      <c r="D256"/>
      <c r="E256"/>
    </row>
    <row r="257" spans="1:5" ht="15.75" x14ac:dyDescent="0.25">
      <c r="A257"/>
      <c r="B257"/>
      <c r="C257"/>
      <c r="D257"/>
      <c r="E257"/>
    </row>
    <row r="258" spans="1:5" ht="15.75" x14ac:dyDescent="0.25">
      <c r="A258"/>
      <c r="B258"/>
      <c r="C258"/>
      <c r="D258"/>
      <c r="E258"/>
    </row>
    <row r="259" spans="1:5" ht="15.75" x14ac:dyDescent="0.25">
      <c r="A259"/>
      <c r="B259"/>
      <c r="C259"/>
      <c r="D259"/>
      <c r="E259"/>
    </row>
    <row r="260" spans="1:5" ht="15.75" x14ac:dyDescent="0.25">
      <c r="A260"/>
      <c r="B260"/>
      <c r="C260"/>
      <c r="D260"/>
      <c r="E260"/>
    </row>
    <row r="261" spans="1:5" ht="15.75" x14ac:dyDescent="0.25">
      <c r="A261"/>
      <c r="B261"/>
      <c r="C261"/>
      <c r="D261"/>
      <c r="E261"/>
    </row>
    <row r="262" spans="1:5" ht="15.75" x14ac:dyDescent="0.25">
      <c r="A262"/>
      <c r="B262"/>
      <c r="C262"/>
      <c r="D262"/>
      <c r="E262"/>
    </row>
    <row r="263" spans="1:5" ht="15.75" x14ac:dyDescent="0.25">
      <c r="A263"/>
      <c r="B263"/>
      <c r="C263"/>
      <c r="D263"/>
      <c r="E263"/>
    </row>
    <row r="264" spans="1:5" ht="15.75" x14ac:dyDescent="0.25">
      <c r="A264"/>
      <c r="B264"/>
      <c r="C264"/>
      <c r="D264"/>
      <c r="E264"/>
    </row>
    <row r="265" spans="1:5" ht="15.75" x14ac:dyDescent="0.25">
      <c r="A265"/>
      <c r="B265"/>
      <c r="C265"/>
      <c r="D265"/>
      <c r="E265"/>
    </row>
    <row r="266" spans="1:5" ht="15.75" x14ac:dyDescent="0.25">
      <c r="A266"/>
      <c r="B266"/>
      <c r="C266"/>
      <c r="D266"/>
      <c r="E266"/>
    </row>
    <row r="267" spans="1:5" ht="15.75" x14ac:dyDescent="0.25">
      <c r="A267"/>
      <c r="B267"/>
      <c r="C267"/>
      <c r="D267"/>
      <c r="E267"/>
    </row>
    <row r="268" spans="1:5" ht="15.75" x14ac:dyDescent="0.25">
      <c r="A268"/>
      <c r="B268"/>
      <c r="C268"/>
      <c r="D268"/>
      <c r="E268"/>
    </row>
    <row r="269" spans="1:5" ht="15.75" x14ac:dyDescent="0.25">
      <c r="A269"/>
      <c r="B269"/>
      <c r="C269"/>
      <c r="D269"/>
      <c r="E269"/>
    </row>
    <row r="270" spans="1:5" ht="15.75" x14ac:dyDescent="0.25">
      <c r="A270"/>
      <c r="B270"/>
      <c r="C270"/>
      <c r="D270"/>
      <c r="E270"/>
    </row>
    <row r="271" spans="1:5" ht="15.75" x14ac:dyDescent="0.25">
      <c r="A271"/>
      <c r="B271"/>
      <c r="C271"/>
      <c r="D271"/>
      <c r="E271"/>
    </row>
    <row r="272" spans="1:5" ht="15.75" x14ac:dyDescent="0.25">
      <c r="A272"/>
      <c r="B272"/>
      <c r="C272"/>
      <c r="D272"/>
      <c r="E272"/>
    </row>
    <row r="273" spans="1:5" ht="15.75" x14ac:dyDescent="0.25">
      <c r="A273"/>
      <c r="B273"/>
      <c r="C273"/>
      <c r="D273"/>
      <c r="E273"/>
    </row>
    <row r="274" spans="1:5" ht="15.75" x14ac:dyDescent="0.25">
      <c r="A274"/>
      <c r="B274"/>
      <c r="C274"/>
      <c r="D274"/>
      <c r="E274"/>
    </row>
    <row r="275" spans="1:5" ht="15.75" x14ac:dyDescent="0.25">
      <c r="A275"/>
      <c r="B275"/>
      <c r="C275"/>
      <c r="D275"/>
      <c r="E275"/>
    </row>
    <row r="276" spans="1:5" ht="15.75" x14ac:dyDescent="0.25">
      <c r="A276"/>
      <c r="B276"/>
      <c r="C276"/>
      <c r="D276"/>
      <c r="E276"/>
    </row>
    <row r="277" spans="1:5" ht="15.75" x14ac:dyDescent="0.25">
      <c r="A277"/>
      <c r="B277"/>
      <c r="C277"/>
      <c r="D277"/>
      <c r="E277"/>
    </row>
    <row r="278" spans="1:5" ht="15.75" x14ac:dyDescent="0.25">
      <c r="A278"/>
      <c r="B278"/>
      <c r="C278"/>
      <c r="D278"/>
      <c r="E278"/>
    </row>
    <row r="279" spans="1:5" ht="15.75" x14ac:dyDescent="0.25">
      <c r="A279"/>
      <c r="B279"/>
      <c r="C279"/>
      <c r="D279"/>
      <c r="E279"/>
    </row>
    <row r="280" spans="1:5" ht="15.75" x14ac:dyDescent="0.25">
      <c r="A280"/>
      <c r="B280"/>
      <c r="C280"/>
      <c r="D280"/>
      <c r="E280"/>
    </row>
    <row r="281" spans="1:5" ht="15.75" x14ac:dyDescent="0.25">
      <c r="A281"/>
      <c r="B281"/>
      <c r="C281"/>
      <c r="D281"/>
      <c r="E281"/>
    </row>
    <row r="282" spans="1:5" ht="15.75" x14ac:dyDescent="0.25">
      <c r="A282"/>
      <c r="B282"/>
      <c r="C282"/>
      <c r="D282"/>
      <c r="E282"/>
    </row>
    <row r="283" spans="1:5" ht="15.75" x14ac:dyDescent="0.25">
      <c r="A283"/>
      <c r="B283"/>
      <c r="C283"/>
      <c r="D283"/>
      <c r="E283"/>
    </row>
    <row r="284" spans="1:5" ht="15.75" x14ac:dyDescent="0.25">
      <c r="A284"/>
      <c r="B284"/>
      <c r="C284"/>
      <c r="D284"/>
      <c r="E284"/>
    </row>
    <row r="285" spans="1:5" ht="15.75" x14ac:dyDescent="0.25">
      <c r="A285"/>
      <c r="B285"/>
      <c r="C285"/>
      <c r="D285"/>
      <c r="E285"/>
    </row>
    <row r="286" spans="1:5" ht="15.75" x14ac:dyDescent="0.25">
      <c r="A286"/>
      <c r="B286"/>
      <c r="C286"/>
      <c r="D286"/>
      <c r="E286"/>
    </row>
    <row r="287" spans="1:5" ht="15.75" x14ac:dyDescent="0.25">
      <c r="A287"/>
      <c r="B287"/>
      <c r="C287"/>
      <c r="D287"/>
      <c r="E287"/>
    </row>
    <row r="288" spans="1:5" ht="15.75" x14ac:dyDescent="0.25">
      <c r="A288"/>
      <c r="B288"/>
      <c r="C288"/>
      <c r="D288"/>
      <c r="E288"/>
    </row>
    <row r="289" spans="1:5" ht="15.75" x14ac:dyDescent="0.25">
      <c r="A289"/>
      <c r="B289"/>
      <c r="C289"/>
      <c r="D289"/>
      <c r="E289"/>
    </row>
    <row r="290" spans="1:5" ht="15.75" x14ac:dyDescent="0.25">
      <c r="A290"/>
      <c r="B290"/>
      <c r="C290"/>
      <c r="D290"/>
      <c r="E290"/>
    </row>
    <row r="291" spans="1:5" ht="15.75" x14ac:dyDescent="0.25">
      <c r="A291"/>
      <c r="B291"/>
      <c r="C291"/>
      <c r="D291"/>
      <c r="E291"/>
    </row>
    <row r="292" spans="1:5" ht="15.75" x14ac:dyDescent="0.25">
      <c r="A292"/>
      <c r="B292"/>
      <c r="C292"/>
      <c r="D292"/>
      <c r="E292"/>
    </row>
    <row r="293" spans="1:5" ht="15.75" x14ac:dyDescent="0.25">
      <c r="A293"/>
      <c r="B293"/>
      <c r="C293"/>
      <c r="D293"/>
      <c r="E293"/>
    </row>
    <row r="294" spans="1:5" ht="15.75" x14ac:dyDescent="0.25">
      <c r="A294"/>
      <c r="B294"/>
      <c r="C294"/>
      <c r="D294"/>
      <c r="E294"/>
    </row>
    <row r="295" spans="1:5" ht="15.75" x14ac:dyDescent="0.25">
      <c r="A295"/>
      <c r="B295"/>
      <c r="C295"/>
      <c r="D295"/>
      <c r="E295"/>
    </row>
    <row r="296" spans="1:5" ht="15.75" x14ac:dyDescent="0.25">
      <c r="A296"/>
      <c r="B296"/>
      <c r="C296"/>
      <c r="D296"/>
      <c r="E296"/>
    </row>
    <row r="297" spans="1:5" ht="15.75" x14ac:dyDescent="0.25">
      <c r="A297"/>
      <c r="B297"/>
      <c r="C297"/>
      <c r="D297"/>
      <c r="E297"/>
    </row>
    <row r="298" spans="1:5" ht="15.75" x14ac:dyDescent="0.25">
      <c r="A298"/>
      <c r="B298"/>
      <c r="C298"/>
      <c r="D298"/>
      <c r="E298"/>
    </row>
    <row r="299" spans="1:5" ht="15.75" x14ac:dyDescent="0.25">
      <c r="A299"/>
      <c r="B299"/>
      <c r="C299"/>
      <c r="D299"/>
      <c r="E299"/>
    </row>
    <row r="300" spans="1:5" ht="15.75" x14ac:dyDescent="0.25">
      <c r="A300"/>
      <c r="B300"/>
      <c r="C300"/>
      <c r="D300"/>
      <c r="E300"/>
    </row>
    <row r="301" spans="1:5" ht="15.75" x14ac:dyDescent="0.25">
      <c r="A301"/>
      <c r="B301"/>
      <c r="C301"/>
      <c r="D301"/>
      <c r="E301"/>
    </row>
    <row r="302" spans="1:5" ht="15.75" x14ac:dyDescent="0.25">
      <c r="A302"/>
      <c r="B302"/>
      <c r="C302"/>
      <c r="D302"/>
      <c r="E302"/>
    </row>
    <row r="303" spans="1:5" ht="15.75" x14ac:dyDescent="0.25">
      <c r="A303"/>
      <c r="B303"/>
      <c r="C303"/>
      <c r="D303"/>
      <c r="E303"/>
    </row>
    <row r="304" spans="1:5" ht="15.75" x14ac:dyDescent="0.25">
      <c r="A304"/>
      <c r="B304"/>
      <c r="C304"/>
      <c r="D304"/>
      <c r="E304"/>
    </row>
    <row r="305" spans="1:5" ht="15.75" x14ac:dyDescent="0.25">
      <c r="A305"/>
      <c r="B305"/>
      <c r="C305"/>
      <c r="D305"/>
      <c r="E305"/>
    </row>
    <row r="306" spans="1:5" ht="15.75" x14ac:dyDescent="0.25">
      <c r="A306"/>
      <c r="B306"/>
      <c r="C306"/>
      <c r="D306"/>
      <c r="E306"/>
    </row>
    <row r="307" spans="1:5" ht="15.75" x14ac:dyDescent="0.25">
      <c r="A307"/>
      <c r="B307"/>
      <c r="C307"/>
      <c r="D307"/>
      <c r="E307"/>
    </row>
    <row r="308" spans="1:5" ht="15.75" x14ac:dyDescent="0.25">
      <c r="A308"/>
      <c r="B308"/>
      <c r="C308"/>
      <c r="D308"/>
      <c r="E308"/>
    </row>
    <row r="309" spans="1:5" ht="15.75" x14ac:dyDescent="0.25">
      <c r="A309"/>
      <c r="B309"/>
      <c r="C309"/>
      <c r="D309"/>
      <c r="E309"/>
    </row>
    <row r="310" spans="1:5" ht="15.75" x14ac:dyDescent="0.25">
      <c r="A310"/>
      <c r="B310"/>
      <c r="C310"/>
      <c r="D310"/>
      <c r="E310"/>
    </row>
    <row r="311" spans="1:5" ht="15.75" x14ac:dyDescent="0.25">
      <c r="A311"/>
      <c r="B311"/>
      <c r="C311"/>
      <c r="D311"/>
      <c r="E311"/>
    </row>
    <row r="312" spans="1:5" ht="15.75" x14ac:dyDescent="0.25">
      <c r="A312"/>
      <c r="B312"/>
      <c r="C312"/>
      <c r="D312"/>
      <c r="E312"/>
    </row>
    <row r="313" spans="1:5" ht="15.75" x14ac:dyDescent="0.25">
      <c r="A313"/>
      <c r="B313"/>
      <c r="C313"/>
      <c r="D313"/>
      <c r="E313"/>
    </row>
    <row r="314" spans="1:5" ht="15.75" x14ac:dyDescent="0.25">
      <c r="A314"/>
      <c r="B314"/>
      <c r="C314"/>
      <c r="D314"/>
      <c r="E314"/>
    </row>
    <row r="315" spans="1:5" ht="15.75" x14ac:dyDescent="0.25">
      <c r="A315"/>
      <c r="B315"/>
      <c r="C315"/>
      <c r="D315"/>
      <c r="E315"/>
    </row>
    <row r="316" spans="1:5" ht="15.75" x14ac:dyDescent="0.25">
      <c r="A316"/>
      <c r="B316"/>
      <c r="C316"/>
      <c r="D316"/>
      <c r="E316"/>
    </row>
    <row r="317" spans="1:5" ht="15.75" x14ac:dyDescent="0.25">
      <c r="A317"/>
      <c r="B317"/>
      <c r="C317"/>
      <c r="D317"/>
      <c r="E317"/>
    </row>
    <row r="318" spans="1:5" ht="15.75" x14ac:dyDescent="0.25">
      <c r="A318"/>
      <c r="B318"/>
      <c r="C318"/>
      <c r="D318"/>
      <c r="E318"/>
    </row>
    <row r="319" spans="1:5" ht="15.75" x14ac:dyDescent="0.25">
      <c r="A319"/>
      <c r="B319"/>
      <c r="C319"/>
      <c r="D319"/>
      <c r="E319"/>
    </row>
    <row r="320" spans="1:5" ht="15.75" x14ac:dyDescent="0.25">
      <c r="A320"/>
      <c r="B320"/>
      <c r="C320"/>
      <c r="D320"/>
      <c r="E320"/>
    </row>
    <row r="321" spans="1:5" ht="15.75" x14ac:dyDescent="0.25">
      <c r="A321"/>
      <c r="B321"/>
      <c r="C321"/>
      <c r="D321"/>
      <c r="E321"/>
    </row>
    <row r="322" spans="1:5" ht="15.75" x14ac:dyDescent="0.25">
      <c r="A322"/>
      <c r="B322"/>
      <c r="C322"/>
      <c r="D322"/>
      <c r="E322"/>
    </row>
    <row r="323" spans="1:5" ht="15.75" x14ac:dyDescent="0.25">
      <c r="A323"/>
      <c r="B323"/>
      <c r="C323"/>
      <c r="D323"/>
      <c r="E323"/>
    </row>
    <row r="324" spans="1:5" ht="15.75" x14ac:dyDescent="0.25">
      <c r="A324"/>
      <c r="B324"/>
      <c r="C324"/>
      <c r="D324"/>
      <c r="E324"/>
    </row>
    <row r="325" spans="1:5" ht="15.75" x14ac:dyDescent="0.25">
      <c r="A325"/>
      <c r="B325"/>
      <c r="C325"/>
      <c r="D325"/>
      <c r="E325"/>
    </row>
    <row r="326" spans="1:5" ht="15.75" x14ac:dyDescent="0.25">
      <c r="A326"/>
      <c r="B326"/>
      <c r="C326"/>
      <c r="D326"/>
      <c r="E326"/>
    </row>
    <row r="327" spans="1:5" ht="15.75" x14ac:dyDescent="0.25">
      <c r="A327"/>
      <c r="B327"/>
      <c r="C327"/>
      <c r="D327"/>
      <c r="E327"/>
    </row>
    <row r="328" spans="1:5" ht="15.75" x14ac:dyDescent="0.25">
      <c r="A328"/>
      <c r="B328"/>
      <c r="C328"/>
      <c r="D328"/>
      <c r="E328"/>
    </row>
    <row r="329" spans="1:5" ht="15.75" x14ac:dyDescent="0.25">
      <c r="A329"/>
      <c r="B329"/>
      <c r="C329"/>
      <c r="D329"/>
      <c r="E329"/>
    </row>
    <row r="330" spans="1:5" ht="15.75" x14ac:dyDescent="0.25">
      <c r="A330"/>
      <c r="B330"/>
      <c r="C330"/>
      <c r="D330"/>
      <c r="E330"/>
    </row>
    <row r="331" spans="1:5" ht="15.75" x14ac:dyDescent="0.25">
      <c r="A331"/>
      <c r="B331"/>
      <c r="C331"/>
      <c r="D331"/>
      <c r="E331"/>
    </row>
    <row r="332" spans="1:5" ht="15.75" x14ac:dyDescent="0.25">
      <c r="A332"/>
      <c r="B332"/>
      <c r="C332"/>
      <c r="D332"/>
      <c r="E332"/>
    </row>
    <row r="333" spans="1:5" ht="15.75" x14ac:dyDescent="0.25">
      <c r="A333"/>
      <c r="B333"/>
      <c r="C333"/>
      <c r="D333"/>
      <c r="E333"/>
    </row>
    <row r="334" spans="1:5" ht="15.75" x14ac:dyDescent="0.25">
      <c r="A334"/>
      <c r="B334"/>
      <c r="C334"/>
      <c r="D334"/>
      <c r="E334"/>
    </row>
    <row r="335" spans="1:5" ht="15.75" x14ac:dyDescent="0.25">
      <c r="A335"/>
      <c r="B335"/>
      <c r="C335"/>
      <c r="D335"/>
      <c r="E335"/>
    </row>
    <row r="336" spans="1:5" ht="15.75" x14ac:dyDescent="0.25">
      <c r="A336"/>
      <c r="B336"/>
      <c r="C336"/>
      <c r="D336"/>
      <c r="E336"/>
    </row>
    <row r="337" spans="1:5" ht="15.75" x14ac:dyDescent="0.25">
      <c r="A337"/>
      <c r="B337"/>
      <c r="C337"/>
      <c r="D337"/>
      <c r="E337"/>
    </row>
    <row r="338" spans="1:5" ht="15.75" x14ac:dyDescent="0.25">
      <c r="A338"/>
      <c r="B338"/>
      <c r="C338"/>
      <c r="D338"/>
      <c r="E338"/>
    </row>
    <row r="339" spans="1:5" ht="15.75" x14ac:dyDescent="0.25">
      <c r="A339"/>
      <c r="B339"/>
      <c r="C339"/>
      <c r="D339"/>
      <c r="E339"/>
    </row>
    <row r="340" spans="1:5" ht="15.75" x14ac:dyDescent="0.25">
      <c r="A340"/>
      <c r="B340"/>
      <c r="C340"/>
      <c r="D340"/>
      <c r="E340"/>
    </row>
    <row r="341" spans="1:5" ht="15.75" x14ac:dyDescent="0.25">
      <c r="A341"/>
      <c r="B341"/>
      <c r="C341"/>
      <c r="D341"/>
      <c r="E341"/>
    </row>
    <row r="342" spans="1:5" ht="15.75" x14ac:dyDescent="0.25">
      <c r="A342"/>
      <c r="B342"/>
      <c r="C342"/>
      <c r="D342"/>
      <c r="E342"/>
    </row>
    <row r="343" spans="1:5" ht="15.75" x14ac:dyDescent="0.25">
      <c r="A343"/>
      <c r="B343"/>
      <c r="C343"/>
      <c r="D343"/>
      <c r="E343"/>
    </row>
    <row r="344" spans="1:5" ht="15.75" x14ac:dyDescent="0.25">
      <c r="A344"/>
      <c r="B344"/>
      <c r="C344"/>
      <c r="D344"/>
      <c r="E344"/>
    </row>
    <row r="345" spans="1:5" ht="15.75" x14ac:dyDescent="0.25">
      <c r="A345"/>
      <c r="B345"/>
      <c r="C345"/>
      <c r="D345"/>
      <c r="E345"/>
    </row>
    <row r="346" spans="1:5" ht="15.75" x14ac:dyDescent="0.25">
      <c r="A346"/>
      <c r="B346"/>
      <c r="C346"/>
      <c r="D346"/>
      <c r="E346"/>
    </row>
    <row r="347" spans="1:5" ht="15.75" x14ac:dyDescent="0.25">
      <c r="A347"/>
      <c r="B347"/>
      <c r="C347"/>
      <c r="D347"/>
      <c r="E347"/>
    </row>
    <row r="348" spans="1:5" ht="15.75" x14ac:dyDescent="0.25">
      <c r="A348"/>
      <c r="B348"/>
      <c r="C348"/>
      <c r="D348"/>
      <c r="E348"/>
    </row>
    <row r="349" spans="1:5" ht="15.75" x14ac:dyDescent="0.25">
      <c r="A349"/>
      <c r="B349"/>
      <c r="C349"/>
      <c r="D349"/>
      <c r="E349"/>
    </row>
    <row r="350" spans="1:5" ht="15.75" x14ac:dyDescent="0.25">
      <c r="A350"/>
      <c r="B350"/>
      <c r="C350"/>
      <c r="D350"/>
      <c r="E350"/>
    </row>
    <row r="351" spans="1:5" ht="15.75" x14ac:dyDescent="0.25">
      <c r="A351"/>
      <c r="B351"/>
      <c r="C351"/>
      <c r="D351"/>
      <c r="E351"/>
    </row>
    <row r="352" spans="1:5" ht="15.75" x14ac:dyDescent="0.25">
      <c r="A352"/>
      <c r="B352"/>
      <c r="C352"/>
      <c r="D352"/>
      <c r="E352"/>
    </row>
    <row r="353" spans="1:5" ht="15.75" x14ac:dyDescent="0.25">
      <c r="A353"/>
      <c r="B353"/>
      <c r="C353"/>
      <c r="D353"/>
      <c r="E353"/>
    </row>
    <row r="354" spans="1:5" ht="15.75" x14ac:dyDescent="0.25">
      <c r="A354"/>
      <c r="B354"/>
      <c r="C354"/>
      <c r="D354"/>
      <c r="E354"/>
    </row>
    <row r="355" spans="1:5" ht="15.75" x14ac:dyDescent="0.25">
      <c r="A355"/>
      <c r="B355"/>
      <c r="C355"/>
      <c r="D355"/>
      <c r="E355"/>
    </row>
    <row r="356" spans="1:5" ht="15.75" x14ac:dyDescent="0.25">
      <c r="A356"/>
      <c r="B356"/>
      <c r="C356"/>
      <c r="D356"/>
      <c r="E356"/>
    </row>
    <row r="357" spans="1:5" ht="15.75" x14ac:dyDescent="0.25">
      <c r="A357"/>
      <c r="B357"/>
      <c r="C357"/>
      <c r="D357"/>
      <c r="E357"/>
    </row>
    <row r="358" spans="1:5" ht="15.75" x14ac:dyDescent="0.25">
      <c r="A358"/>
      <c r="B358"/>
      <c r="C358"/>
      <c r="D358"/>
      <c r="E358"/>
    </row>
    <row r="359" spans="1:5" ht="15.75" x14ac:dyDescent="0.25">
      <c r="A359"/>
      <c r="B359"/>
      <c r="C359"/>
      <c r="D359"/>
      <c r="E359"/>
    </row>
    <row r="360" spans="1:5" ht="15.75" x14ac:dyDescent="0.25">
      <c r="A360"/>
      <c r="B360"/>
      <c r="C360"/>
      <c r="D360"/>
      <c r="E360"/>
    </row>
    <row r="361" spans="1:5" ht="15.75" x14ac:dyDescent="0.25">
      <c r="A361"/>
      <c r="B361"/>
      <c r="C361"/>
      <c r="D361"/>
      <c r="E361"/>
    </row>
    <row r="362" spans="1:5" ht="15.75" x14ac:dyDescent="0.25">
      <c r="A362"/>
      <c r="B362"/>
      <c r="C362"/>
      <c r="D362"/>
      <c r="E362"/>
    </row>
    <row r="363" spans="1:5" ht="15.75" x14ac:dyDescent="0.25">
      <c r="A363"/>
      <c r="B363"/>
      <c r="C363"/>
      <c r="D363"/>
      <c r="E363"/>
    </row>
    <row r="364" spans="1:5" ht="15.75" x14ac:dyDescent="0.25">
      <c r="A364"/>
      <c r="B364"/>
      <c r="C364"/>
      <c r="D364"/>
      <c r="E364"/>
    </row>
    <row r="365" spans="1:5" ht="15.75" x14ac:dyDescent="0.25">
      <c r="A365"/>
      <c r="B365"/>
      <c r="C365"/>
      <c r="D365"/>
      <c r="E365"/>
    </row>
    <row r="366" spans="1:5" ht="15.75" x14ac:dyDescent="0.25">
      <c r="A366"/>
      <c r="B366"/>
      <c r="C366"/>
      <c r="D366"/>
      <c r="E366"/>
    </row>
    <row r="367" spans="1:5" ht="15.75" x14ac:dyDescent="0.25">
      <c r="A367"/>
      <c r="B367"/>
      <c r="C367"/>
      <c r="D367"/>
      <c r="E367"/>
    </row>
    <row r="368" spans="1:5" ht="15.75" x14ac:dyDescent="0.25">
      <c r="A368"/>
      <c r="B368"/>
      <c r="C368"/>
      <c r="D368"/>
      <c r="E368"/>
    </row>
    <row r="369" spans="1:5" ht="15.75" x14ac:dyDescent="0.25">
      <c r="A369"/>
      <c r="B369"/>
      <c r="C369"/>
      <c r="D369"/>
      <c r="E369"/>
    </row>
    <row r="370" spans="1:5" ht="15.75" x14ac:dyDescent="0.25">
      <c r="A370"/>
      <c r="B370"/>
      <c r="C370"/>
      <c r="D370"/>
      <c r="E370"/>
    </row>
    <row r="371" spans="1:5" ht="15.75" x14ac:dyDescent="0.25">
      <c r="A371"/>
      <c r="B371"/>
      <c r="C371"/>
      <c r="D371"/>
      <c r="E371"/>
    </row>
    <row r="372" spans="1:5" ht="15.75" x14ac:dyDescent="0.25">
      <c r="A372"/>
      <c r="B372"/>
      <c r="C372"/>
      <c r="D372"/>
      <c r="E372"/>
    </row>
    <row r="373" spans="1:5" ht="15.75" x14ac:dyDescent="0.25">
      <c r="A373"/>
      <c r="B373"/>
      <c r="C373"/>
      <c r="D373"/>
      <c r="E373"/>
    </row>
    <row r="374" spans="1:5" ht="15.75" x14ac:dyDescent="0.25">
      <c r="A374"/>
      <c r="B374"/>
      <c r="C374"/>
      <c r="D374"/>
      <c r="E374"/>
    </row>
    <row r="375" spans="1:5" ht="15.75" x14ac:dyDescent="0.25">
      <c r="A375"/>
      <c r="B375"/>
      <c r="C375"/>
      <c r="D375"/>
      <c r="E375"/>
    </row>
    <row r="376" spans="1:5" ht="15.75" x14ac:dyDescent="0.25">
      <c r="A376"/>
      <c r="B376"/>
      <c r="C376"/>
      <c r="D376"/>
      <c r="E376"/>
    </row>
    <row r="377" spans="1:5" ht="15.75" x14ac:dyDescent="0.25">
      <c r="A377"/>
      <c r="B377"/>
      <c r="C377"/>
      <c r="D377"/>
      <c r="E377"/>
    </row>
    <row r="378" spans="1:5" ht="15.75" x14ac:dyDescent="0.25">
      <c r="A378"/>
      <c r="B378"/>
      <c r="C378"/>
      <c r="D378"/>
      <c r="E378"/>
    </row>
    <row r="379" spans="1:5" ht="15.75" x14ac:dyDescent="0.25">
      <c r="A379"/>
      <c r="B379"/>
      <c r="C379"/>
      <c r="D379"/>
      <c r="E379"/>
    </row>
    <row r="380" spans="1:5" ht="15.75" x14ac:dyDescent="0.25">
      <c r="A380"/>
      <c r="B380"/>
      <c r="C380"/>
      <c r="D380"/>
      <c r="E380"/>
    </row>
    <row r="381" spans="1:5" ht="15.75" x14ac:dyDescent="0.25">
      <c r="A381"/>
      <c r="B381"/>
      <c r="C381"/>
      <c r="D381"/>
      <c r="E381"/>
    </row>
    <row r="382" spans="1:5" ht="15.75" x14ac:dyDescent="0.25">
      <c r="A382"/>
      <c r="B382"/>
      <c r="C382"/>
      <c r="D382"/>
      <c r="E382"/>
    </row>
    <row r="383" spans="1:5" ht="15.75" x14ac:dyDescent="0.25">
      <c r="A383"/>
      <c r="B383"/>
      <c r="C383"/>
      <c r="D383"/>
      <c r="E383"/>
    </row>
    <row r="384" spans="1:5" ht="15.75" x14ac:dyDescent="0.25">
      <c r="A384"/>
      <c r="B384"/>
      <c r="C384"/>
      <c r="D384"/>
      <c r="E384"/>
    </row>
    <row r="385" spans="1:5" ht="15.75" x14ac:dyDescent="0.25">
      <c r="A385"/>
      <c r="B385"/>
      <c r="C385"/>
      <c r="D385"/>
      <c r="E385"/>
    </row>
    <row r="386" spans="1:5" ht="15.75" x14ac:dyDescent="0.25">
      <c r="A386"/>
      <c r="B386"/>
      <c r="C386"/>
      <c r="D386"/>
      <c r="E386"/>
    </row>
    <row r="387" spans="1:5" ht="15.75" x14ac:dyDescent="0.25">
      <c r="A387"/>
      <c r="B387"/>
      <c r="C387"/>
      <c r="D387"/>
      <c r="E387"/>
    </row>
    <row r="388" spans="1:5" ht="15.75" x14ac:dyDescent="0.25">
      <c r="A388"/>
      <c r="B388"/>
      <c r="C388"/>
      <c r="D388"/>
      <c r="E388"/>
    </row>
    <row r="389" spans="1:5" ht="15.75" x14ac:dyDescent="0.25">
      <c r="A389"/>
      <c r="B389"/>
      <c r="C389"/>
      <c r="D389"/>
      <c r="E389"/>
    </row>
    <row r="390" spans="1:5" ht="15.75" x14ac:dyDescent="0.25">
      <c r="A390"/>
      <c r="B390"/>
      <c r="C390"/>
      <c r="D390"/>
      <c r="E390"/>
    </row>
    <row r="391" spans="1:5" ht="15.75" x14ac:dyDescent="0.25">
      <c r="A391"/>
      <c r="B391"/>
      <c r="C391"/>
      <c r="D391"/>
      <c r="E391"/>
    </row>
    <row r="392" spans="1:5" ht="15.75" x14ac:dyDescent="0.25">
      <c r="A392"/>
      <c r="B392"/>
      <c r="C392"/>
      <c r="D392"/>
      <c r="E392"/>
    </row>
    <row r="393" spans="1:5" ht="15.75" x14ac:dyDescent="0.25">
      <c r="A393"/>
      <c r="B393"/>
      <c r="C393"/>
      <c r="D393"/>
      <c r="E393"/>
    </row>
    <row r="394" spans="1:5" ht="15.75" x14ac:dyDescent="0.25">
      <c r="A394"/>
      <c r="B394"/>
      <c r="C394"/>
      <c r="D394"/>
      <c r="E394"/>
    </row>
    <row r="395" spans="1:5" ht="15.75" x14ac:dyDescent="0.25">
      <c r="A395"/>
      <c r="B395"/>
      <c r="C395"/>
      <c r="D395"/>
      <c r="E395"/>
    </row>
    <row r="396" spans="1:5" ht="15.75" x14ac:dyDescent="0.25">
      <c r="A396"/>
      <c r="B396"/>
      <c r="C396"/>
      <c r="D396"/>
      <c r="E396"/>
    </row>
    <row r="397" spans="1:5" ht="15.75" x14ac:dyDescent="0.25">
      <c r="A397"/>
      <c r="B397"/>
      <c r="C397"/>
      <c r="D397"/>
      <c r="E397"/>
    </row>
    <row r="398" spans="1:5" ht="15.75" x14ac:dyDescent="0.25">
      <c r="A398"/>
      <c r="B398"/>
      <c r="C398"/>
      <c r="D398"/>
      <c r="E398"/>
    </row>
    <row r="399" spans="1:5" ht="15.75" x14ac:dyDescent="0.25">
      <c r="A399"/>
      <c r="B399"/>
      <c r="C399"/>
      <c r="D399"/>
      <c r="E399"/>
    </row>
    <row r="400" spans="1:5" ht="15.75" x14ac:dyDescent="0.25">
      <c r="A400"/>
      <c r="B400"/>
      <c r="C400"/>
      <c r="D400"/>
      <c r="E400"/>
    </row>
    <row r="401" spans="1:5" ht="15.75" x14ac:dyDescent="0.25">
      <c r="A401"/>
      <c r="B401"/>
      <c r="C401"/>
      <c r="D401"/>
      <c r="E401"/>
    </row>
    <row r="402" spans="1:5" ht="15.75" x14ac:dyDescent="0.25">
      <c r="A402"/>
      <c r="B402"/>
      <c r="C402"/>
      <c r="D402"/>
      <c r="E402"/>
    </row>
    <row r="403" spans="1:5" ht="15.75" x14ac:dyDescent="0.25">
      <c r="A403"/>
      <c r="B403"/>
      <c r="C403"/>
      <c r="D403"/>
      <c r="E403"/>
    </row>
    <row r="404" spans="1:5" ht="15.75" x14ac:dyDescent="0.25">
      <c r="A404"/>
      <c r="B404"/>
      <c r="C404"/>
      <c r="D404"/>
      <c r="E404"/>
    </row>
    <row r="405" spans="1:5" ht="15.75" x14ac:dyDescent="0.25">
      <c r="A405"/>
      <c r="B405"/>
      <c r="C405"/>
      <c r="D405"/>
      <c r="E405"/>
    </row>
    <row r="406" spans="1:5" ht="15.75" x14ac:dyDescent="0.25">
      <c r="A406"/>
      <c r="B406"/>
      <c r="C406"/>
      <c r="D406"/>
      <c r="E406"/>
    </row>
    <row r="407" spans="1:5" ht="15.75" x14ac:dyDescent="0.25">
      <c r="A407"/>
      <c r="B407"/>
      <c r="C407"/>
      <c r="D407"/>
      <c r="E407"/>
    </row>
    <row r="408" spans="1:5" ht="15.75" x14ac:dyDescent="0.25">
      <c r="A408"/>
      <c r="B408"/>
      <c r="C408"/>
      <c r="D408"/>
      <c r="E408"/>
    </row>
    <row r="409" spans="1:5" ht="15.75" x14ac:dyDescent="0.25">
      <c r="A409"/>
      <c r="B409"/>
      <c r="C409"/>
      <c r="D409"/>
      <c r="E409"/>
    </row>
    <row r="410" spans="1:5" ht="15.75" x14ac:dyDescent="0.25">
      <c r="A410"/>
      <c r="B410"/>
      <c r="C410"/>
      <c r="D410"/>
      <c r="E410"/>
    </row>
    <row r="411" spans="1:5" ht="15.75" x14ac:dyDescent="0.25">
      <c r="A411"/>
      <c r="B411"/>
      <c r="C411"/>
      <c r="D411"/>
      <c r="E411"/>
    </row>
    <row r="412" spans="1:5" ht="15.75" x14ac:dyDescent="0.25">
      <c r="A412"/>
      <c r="B412"/>
      <c r="C412"/>
      <c r="D412"/>
      <c r="E412"/>
    </row>
    <row r="413" spans="1:5" ht="15.75" x14ac:dyDescent="0.25">
      <c r="A413"/>
      <c r="B413"/>
      <c r="C413"/>
      <c r="D413"/>
      <c r="E413"/>
    </row>
    <row r="414" spans="1:5" ht="15.75" x14ac:dyDescent="0.25">
      <c r="A414"/>
      <c r="B414"/>
      <c r="C414"/>
      <c r="D414"/>
      <c r="E414"/>
    </row>
    <row r="415" spans="1:5" ht="15.75" x14ac:dyDescent="0.25">
      <c r="A415"/>
      <c r="B415"/>
      <c r="C415"/>
      <c r="D415"/>
      <c r="E415"/>
    </row>
    <row r="416" spans="1:5" ht="15.75" x14ac:dyDescent="0.25">
      <c r="A416"/>
      <c r="B416"/>
      <c r="C416"/>
      <c r="D416"/>
      <c r="E416"/>
    </row>
    <row r="417" spans="1:5" ht="15.75" x14ac:dyDescent="0.25">
      <c r="A417"/>
      <c r="B417"/>
      <c r="C417"/>
      <c r="D417"/>
      <c r="E417"/>
    </row>
    <row r="418" spans="1:5" ht="15.75" x14ac:dyDescent="0.25">
      <c r="A418"/>
      <c r="B418"/>
      <c r="C418"/>
      <c r="D418"/>
      <c r="E418"/>
    </row>
    <row r="419" spans="1:5" ht="15.75" x14ac:dyDescent="0.25">
      <c r="A419"/>
      <c r="B419"/>
      <c r="C419"/>
      <c r="D419"/>
      <c r="E419"/>
    </row>
    <row r="420" spans="1:5" ht="15.75" x14ac:dyDescent="0.25">
      <c r="A420"/>
      <c r="B420"/>
      <c r="C420"/>
      <c r="D420"/>
      <c r="E420"/>
    </row>
    <row r="421" spans="1:5" ht="15.75" x14ac:dyDescent="0.25">
      <c r="A421"/>
      <c r="B421"/>
      <c r="C421"/>
      <c r="D421"/>
      <c r="E421"/>
    </row>
    <row r="422" spans="1:5" ht="15.75" x14ac:dyDescent="0.25">
      <c r="A422"/>
      <c r="B422"/>
      <c r="C422"/>
      <c r="D422"/>
      <c r="E422"/>
    </row>
    <row r="423" spans="1:5" ht="15.75" x14ac:dyDescent="0.25">
      <c r="A423"/>
      <c r="B423"/>
      <c r="C423"/>
      <c r="D423"/>
      <c r="E423"/>
    </row>
    <row r="424" spans="1:5" ht="15.75" x14ac:dyDescent="0.25">
      <c r="A424"/>
      <c r="B424"/>
      <c r="C424"/>
      <c r="D424"/>
      <c r="E424"/>
    </row>
    <row r="425" spans="1:5" ht="15.75" x14ac:dyDescent="0.25">
      <c r="A425"/>
      <c r="B425"/>
      <c r="C425"/>
      <c r="D425"/>
      <c r="E425"/>
    </row>
    <row r="426" spans="1:5" ht="15.75" x14ac:dyDescent="0.25">
      <c r="A426"/>
      <c r="B426"/>
      <c r="C426"/>
      <c r="D426"/>
      <c r="E426"/>
    </row>
    <row r="427" spans="1:5" ht="15.75" x14ac:dyDescent="0.25">
      <c r="A427"/>
      <c r="B427"/>
      <c r="C427"/>
      <c r="D427"/>
      <c r="E427"/>
    </row>
    <row r="428" spans="1:5" ht="15.75" x14ac:dyDescent="0.25">
      <c r="A428"/>
      <c r="B428"/>
      <c r="C428"/>
      <c r="D428"/>
      <c r="E428"/>
    </row>
    <row r="429" spans="1:5" ht="15.75" x14ac:dyDescent="0.25">
      <c r="A429"/>
      <c r="B429"/>
      <c r="C429"/>
      <c r="D429"/>
      <c r="E429"/>
    </row>
    <row r="430" spans="1:5" ht="15.75" x14ac:dyDescent="0.25">
      <c r="A430"/>
      <c r="B430"/>
      <c r="C430"/>
      <c r="D430"/>
      <c r="E430"/>
    </row>
    <row r="431" spans="1:5" ht="15.75" x14ac:dyDescent="0.25">
      <c r="A431"/>
      <c r="B431"/>
      <c r="C431"/>
      <c r="D431"/>
      <c r="E431"/>
    </row>
    <row r="432" spans="1:5" ht="15.75" x14ac:dyDescent="0.25">
      <c r="A432"/>
      <c r="B432"/>
      <c r="C432"/>
      <c r="D432"/>
      <c r="E432"/>
    </row>
    <row r="433" spans="1:5" ht="15.75" x14ac:dyDescent="0.25">
      <c r="A433"/>
      <c r="B433"/>
      <c r="C433"/>
      <c r="D433"/>
      <c r="E433"/>
    </row>
    <row r="434" spans="1:5" ht="15.75" x14ac:dyDescent="0.25">
      <c r="A434"/>
      <c r="B434"/>
      <c r="C434"/>
      <c r="D434"/>
      <c r="E434"/>
    </row>
    <row r="435" spans="1:5" ht="15.75" x14ac:dyDescent="0.25">
      <c r="A435"/>
      <c r="B435"/>
      <c r="C435"/>
      <c r="D435"/>
      <c r="E435"/>
    </row>
    <row r="436" spans="1:5" ht="15.75" x14ac:dyDescent="0.25">
      <c r="A436"/>
      <c r="B436"/>
      <c r="C436"/>
      <c r="D436"/>
      <c r="E436"/>
    </row>
    <row r="437" spans="1:5" ht="15.75" x14ac:dyDescent="0.25">
      <c r="A437"/>
      <c r="B437"/>
      <c r="C437"/>
      <c r="D437"/>
      <c r="E437"/>
    </row>
    <row r="438" spans="1:5" ht="15.75" x14ac:dyDescent="0.25">
      <c r="A438"/>
      <c r="B438"/>
      <c r="C438"/>
      <c r="D438"/>
      <c r="E438"/>
    </row>
    <row r="439" spans="1:5" ht="15.75" x14ac:dyDescent="0.25">
      <c r="A439"/>
      <c r="B439"/>
      <c r="C439"/>
      <c r="D439"/>
      <c r="E439"/>
    </row>
    <row r="440" spans="1:5" ht="15.75" x14ac:dyDescent="0.25">
      <c r="A440"/>
      <c r="B440"/>
      <c r="C440"/>
      <c r="D440"/>
      <c r="E440"/>
    </row>
    <row r="441" spans="1:5" ht="15.75" x14ac:dyDescent="0.25">
      <c r="A441"/>
      <c r="B441"/>
      <c r="C441"/>
      <c r="D441"/>
      <c r="E441"/>
    </row>
    <row r="442" spans="1:5" ht="15.75" x14ac:dyDescent="0.25">
      <c r="A442"/>
      <c r="B442"/>
      <c r="C442"/>
      <c r="D442"/>
      <c r="E442"/>
    </row>
    <row r="443" spans="1:5" ht="15.75" x14ac:dyDescent="0.25">
      <c r="A443"/>
      <c r="B443"/>
      <c r="C443"/>
      <c r="D443"/>
      <c r="E443"/>
    </row>
    <row r="444" spans="1:5" ht="15.75" x14ac:dyDescent="0.25">
      <c r="A444"/>
      <c r="B444"/>
      <c r="C444"/>
      <c r="D444"/>
      <c r="E444"/>
    </row>
    <row r="445" spans="1:5" ht="15.75" x14ac:dyDescent="0.25">
      <c r="A445"/>
      <c r="B445"/>
      <c r="C445"/>
      <c r="D445"/>
      <c r="E445"/>
    </row>
    <row r="446" spans="1:5" ht="15.75" x14ac:dyDescent="0.25">
      <c r="A446"/>
      <c r="B446"/>
      <c r="C446"/>
      <c r="D446"/>
      <c r="E446"/>
    </row>
    <row r="447" spans="1:5" ht="15.75" x14ac:dyDescent="0.25">
      <c r="A447"/>
      <c r="B447"/>
      <c r="C447"/>
      <c r="D447"/>
      <c r="E447"/>
    </row>
    <row r="448" spans="1:5" ht="15.75" x14ac:dyDescent="0.25">
      <c r="A448"/>
      <c r="B448"/>
      <c r="C448"/>
      <c r="D448"/>
      <c r="E448"/>
    </row>
    <row r="449" spans="1:5" ht="15.75" x14ac:dyDescent="0.25">
      <c r="A449"/>
      <c r="B449"/>
      <c r="C449"/>
      <c r="D449"/>
      <c r="E449"/>
    </row>
    <row r="450" spans="1:5" ht="15.75" x14ac:dyDescent="0.25">
      <c r="A450"/>
      <c r="B450"/>
      <c r="C450"/>
      <c r="D450"/>
      <c r="E450"/>
    </row>
    <row r="451" spans="1:5" ht="15.75" x14ac:dyDescent="0.25">
      <c r="A451"/>
      <c r="B451"/>
      <c r="C451"/>
      <c r="D451"/>
      <c r="E451"/>
    </row>
    <row r="452" spans="1:5" ht="15.75" x14ac:dyDescent="0.25">
      <c r="A452"/>
      <c r="B452"/>
      <c r="C452"/>
      <c r="D452"/>
      <c r="E452"/>
    </row>
    <row r="453" spans="1:5" ht="15.75" x14ac:dyDescent="0.25">
      <c r="A453"/>
      <c r="B453"/>
      <c r="C453"/>
      <c r="D453"/>
      <c r="E453"/>
    </row>
    <row r="454" spans="1:5" ht="15.75" x14ac:dyDescent="0.25">
      <c r="A454"/>
      <c r="B454"/>
      <c r="C454"/>
      <c r="D454"/>
      <c r="E454"/>
    </row>
    <row r="455" spans="1:5" ht="15.75" x14ac:dyDescent="0.25">
      <c r="A455"/>
      <c r="B455"/>
      <c r="C455"/>
      <c r="D455"/>
      <c r="E455"/>
    </row>
    <row r="456" spans="1:5" ht="15.75" x14ac:dyDescent="0.25">
      <c r="A456"/>
      <c r="B456"/>
      <c r="C456"/>
      <c r="D456"/>
      <c r="E456"/>
    </row>
    <row r="457" spans="1:5" ht="15.75" x14ac:dyDescent="0.25">
      <c r="A457"/>
      <c r="B457"/>
      <c r="C457"/>
      <c r="D457"/>
      <c r="E457"/>
    </row>
    <row r="458" spans="1:5" ht="15.75" x14ac:dyDescent="0.25">
      <c r="A458"/>
      <c r="B458"/>
      <c r="C458"/>
      <c r="D458"/>
      <c r="E458"/>
    </row>
    <row r="459" spans="1:5" ht="15.75" x14ac:dyDescent="0.25">
      <c r="A459"/>
      <c r="B459"/>
      <c r="C459"/>
      <c r="D459"/>
      <c r="E459"/>
    </row>
    <row r="460" spans="1:5" ht="15.75" x14ac:dyDescent="0.25">
      <c r="A460"/>
      <c r="B460"/>
      <c r="C460"/>
      <c r="D460"/>
      <c r="E460"/>
    </row>
    <row r="461" spans="1:5" ht="15.75" x14ac:dyDescent="0.25">
      <c r="A461"/>
      <c r="B461"/>
      <c r="C461"/>
      <c r="D461"/>
      <c r="E461"/>
    </row>
    <row r="462" spans="1:5" ht="15.75" x14ac:dyDescent="0.25">
      <c r="A462"/>
      <c r="B462"/>
      <c r="C462"/>
      <c r="D462"/>
      <c r="E462"/>
    </row>
    <row r="463" spans="1:5" ht="15.75" x14ac:dyDescent="0.25">
      <c r="A463"/>
      <c r="B463"/>
      <c r="C463"/>
      <c r="D463"/>
      <c r="E463"/>
    </row>
    <row r="464" spans="1:5" ht="15.75" x14ac:dyDescent="0.25">
      <c r="A464"/>
      <c r="B464"/>
      <c r="C464"/>
      <c r="D464"/>
      <c r="E464"/>
    </row>
    <row r="465" spans="1:5" ht="15.75" x14ac:dyDescent="0.25">
      <c r="A465"/>
      <c r="B465"/>
      <c r="C465"/>
      <c r="D465"/>
      <c r="E465"/>
    </row>
    <row r="466" spans="1:5" ht="15.75" x14ac:dyDescent="0.25">
      <c r="A466"/>
      <c r="B466"/>
      <c r="C466"/>
      <c r="D466"/>
      <c r="E466"/>
    </row>
    <row r="467" spans="1:5" ht="15.75" x14ac:dyDescent="0.25">
      <c r="A467"/>
      <c r="B467"/>
      <c r="C467"/>
      <c r="D467"/>
      <c r="E467"/>
    </row>
    <row r="468" spans="1:5" ht="15.75" x14ac:dyDescent="0.25">
      <c r="A468"/>
      <c r="B468"/>
      <c r="C468"/>
      <c r="D468"/>
      <c r="E468"/>
    </row>
    <row r="469" spans="1:5" ht="15.75" x14ac:dyDescent="0.25">
      <c r="A469"/>
      <c r="B469"/>
      <c r="C469"/>
      <c r="D469"/>
      <c r="E469"/>
    </row>
    <row r="470" spans="1:5" ht="15.75" x14ac:dyDescent="0.25">
      <c r="A470"/>
      <c r="B470"/>
      <c r="C470"/>
      <c r="D470"/>
      <c r="E470"/>
    </row>
    <row r="471" spans="1:5" ht="15.75" x14ac:dyDescent="0.25">
      <c r="A471"/>
      <c r="B471"/>
      <c r="C471"/>
      <c r="D471"/>
      <c r="E471"/>
    </row>
    <row r="472" spans="1:5" ht="15.75" x14ac:dyDescent="0.25">
      <c r="A472"/>
      <c r="B472"/>
      <c r="C472"/>
      <c r="D472"/>
      <c r="E472"/>
    </row>
    <row r="473" spans="1:5" ht="15.75" x14ac:dyDescent="0.25">
      <c r="A473"/>
      <c r="B473"/>
      <c r="C473"/>
      <c r="D473"/>
      <c r="E473"/>
    </row>
    <row r="474" spans="1:5" ht="15.75" x14ac:dyDescent="0.25">
      <c r="A474"/>
      <c r="B474"/>
      <c r="C474"/>
      <c r="D474"/>
      <c r="E474"/>
    </row>
    <row r="475" spans="1:5" ht="15.75" x14ac:dyDescent="0.25">
      <c r="A475"/>
      <c r="B475"/>
      <c r="C475"/>
      <c r="D475"/>
      <c r="E475"/>
    </row>
    <row r="476" spans="1:5" ht="15.75" x14ac:dyDescent="0.25">
      <c r="A476"/>
      <c r="B476"/>
      <c r="C476"/>
      <c r="D476"/>
      <c r="E476"/>
    </row>
    <row r="477" spans="1:5" ht="15.75" x14ac:dyDescent="0.25">
      <c r="A477"/>
      <c r="B477"/>
      <c r="C477"/>
      <c r="D477"/>
      <c r="E477"/>
    </row>
    <row r="478" spans="1:5" ht="15.75" x14ac:dyDescent="0.25">
      <c r="A478"/>
      <c r="B478"/>
      <c r="C478"/>
      <c r="D478"/>
      <c r="E478"/>
    </row>
    <row r="479" spans="1:5" ht="15.75" x14ac:dyDescent="0.25">
      <c r="A479"/>
      <c r="B479"/>
      <c r="C479"/>
      <c r="D479"/>
      <c r="E479"/>
    </row>
    <row r="480" spans="1:5" ht="15.75" x14ac:dyDescent="0.25">
      <c r="A480"/>
      <c r="B480"/>
      <c r="C480"/>
      <c r="D480"/>
      <c r="E480"/>
    </row>
    <row r="481" spans="1:5" ht="15.75" x14ac:dyDescent="0.25">
      <c r="A481"/>
      <c r="B481"/>
      <c r="C481"/>
      <c r="D481"/>
      <c r="E481"/>
    </row>
    <row r="482" spans="1:5" ht="15.75" x14ac:dyDescent="0.25">
      <c r="A482"/>
      <c r="B482"/>
      <c r="C482"/>
      <c r="D482"/>
      <c r="E482"/>
    </row>
    <row r="483" spans="1:5" ht="15.75" x14ac:dyDescent="0.25">
      <c r="A483"/>
      <c r="B483"/>
      <c r="C483"/>
      <c r="D483"/>
      <c r="E483"/>
    </row>
    <row r="484" spans="1:5" ht="15.75" x14ac:dyDescent="0.25">
      <c r="A484"/>
      <c r="B484"/>
      <c r="C484"/>
      <c r="D484"/>
      <c r="E484"/>
    </row>
    <row r="485" spans="1:5" ht="15.75" x14ac:dyDescent="0.25">
      <c r="A485"/>
      <c r="B485"/>
      <c r="C485"/>
      <c r="D485"/>
      <c r="E485"/>
    </row>
    <row r="486" spans="1:5" ht="15.75" x14ac:dyDescent="0.25">
      <c r="A486"/>
      <c r="B486"/>
      <c r="C486"/>
      <c r="D486"/>
      <c r="E486"/>
    </row>
    <row r="487" spans="1:5" ht="15.75" x14ac:dyDescent="0.25">
      <c r="A487"/>
      <c r="B487"/>
      <c r="C487"/>
      <c r="D487"/>
      <c r="E487"/>
    </row>
    <row r="488" spans="1:5" ht="15.75" x14ac:dyDescent="0.25">
      <c r="A488"/>
      <c r="B488"/>
      <c r="C488"/>
      <c r="D488"/>
      <c r="E488"/>
    </row>
    <row r="489" spans="1:5" ht="15.75" x14ac:dyDescent="0.25">
      <c r="A489"/>
      <c r="B489"/>
      <c r="C489"/>
      <c r="D489"/>
      <c r="E489"/>
    </row>
    <row r="490" spans="1:5" ht="15.75" x14ac:dyDescent="0.25">
      <c r="A490"/>
      <c r="B490"/>
      <c r="C490"/>
      <c r="D490"/>
      <c r="E490"/>
    </row>
    <row r="491" spans="1:5" ht="15.75" x14ac:dyDescent="0.25">
      <c r="A491"/>
      <c r="B491"/>
      <c r="C491"/>
      <c r="D491"/>
      <c r="E491"/>
    </row>
    <row r="492" spans="1:5" ht="15.75" x14ac:dyDescent="0.25">
      <c r="A492"/>
      <c r="B492"/>
      <c r="C492"/>
      <c r="D492"/>
      <c r="E492"/>
    </row>
    <row r="493" spans="1:5" ht="15.75" x14ac:dyDescent="0.25">
      <c r="A493"/>
      <c r="B493"/>
      <c r="C493"/>
      <c r="D493"/>
      <c r="E493"/>
    </row>
    <row r="494" spans="1:5" ht="15.75" x14ac:dyDescent="0.25">
      <c r="A494"/>
      <c r="B494"/>
      <c r="C494"/>
      <c r="D494"/>
      <c r="E494"/>
    </row>
    <row r="495" spans="1:5" ht="15.75" x14ac:dyDescent="0.25">
      <c r="A495"/>
      <c r="B495"/>
      <c r="C495"/>
      <c r="D495"/>
      <c r="E495"/>
    </row>
    <row r="496" spans="1:5" ht="15.75" x14ac:dyDescent="0.25">
      <c r="A496"/>
      <c r="B496"/>
      <c r="C496"/>
      <c r="D496"/>
      <c r="E496"/>
    </row>
    <row r="497" spans="1:5" ht="15.75" x14ac:dyDescent="0.25">
      <c r="A497"/>
      <c r="B497"/>
      <c r="C497"/>
      <c r="D497"/>
      <c r="E497"/>
    </row>
    <row r="498" spans="1:5" ht="15.75" x14ac:dyDescent="0.25">
      <c r="A498"/>
      <c r="B498"/>
      <c r="C498"/>
      <c r="D498"/>
      <c r="E498"/>
    </row>
    <row r="499" spans="1:5" ht="15.75" x14ac:dyDescent="0.25">
      <c r="A499"/>
      <c r="B499"/>
      <c r="C499"/>
      <c r="D499"/>
      <c r="E499"/>
    </row>
    <row r="500" spans="1:5" ht="15.75" x14ac:dyDescent="0.25">
      <c r="A500"/>
      <c r="B500"/>
      <c r="C500"/>
      <c r="D500"/>
      <c r="E500"/>
    </row>
    <row r="501" spans="1:5" ht="15.75" x14ac:dyDescent="0.25">
      <c r="A501"/>
      <c r="B501"/>
      <c r="C501"/>
      <c r="D501"/>
      <c r="E501"/>
    </row>
    <row r="502" spans="1:5" ht="15.75" x14ac:dyDescent="0.25">
      <c r="A502"/>
      <c r="B502"/>
      <c r="C502"/>
      <c r="D502"/>
      <c r="E502"/>
    </row>
    <row r="503" spans="1:5" ht="15.75" x14ac:dyDescent="0.25">
      <c r="A503"/>
      <c r="B503"/>
      <c r="C503"/>
      <c r="D503"/>
      <c r="E503"/>
    </row>
    <row r="504" spans="1:5" ht="15.75" x14ac:dyDescent="0.25">
      <c r="A504"/>
      <c r="B504"/>
      <c r="C504"/>
      <c r="D504"/>
      <c r="E504"/>
    </row>
    <row r="505" spans="1:5" ht="15.75" x14ac:dyDescent="0.25">
      <c r="A505"/>
      <c r="B505"/>
      <c r="C505"/>
      <c r="D505"/>
      <c r="E505"/>
    </row>
    <row r="506" spans="1:5" ht="15.75" x14ac:dyDescent="0.25">
      <c r="A506"/>
      <c r="B506"/>
      <c r="C506"/>
      <c r="D506"/>
      <c r="E506"/>
    </row>
    <row r="507" spans="1:5" ht="15.75" x14ac:dyDescent="0.25">
      <c r="A507"/>
      <c r="B507"/>
      <c r="C507"/>
      <c r="D507"/>
      <c r="E507"/>
    </row>
    <row r="508" spans="1:5" ht="15.75" x14ac:dyDescent="0.25">
      <c r="A508"/>
      <c r="B508"/>
      <c r="C508"/>
      <c r="D508"/>
      <c r="E508"/>
    </row>
    <row r="509" spans="1:5" ht="15.75" x14ac:dyDescent="0.25">
      <c r="A509"/>
      <c r="B509"/>
      <c r="C509"/>
      <c r="D509"/>
      <c r="E509"/>
    </row>
    <row r="510" spans="1:5" ht="15.75" x14ac:dyDescent="0.25">
      <c r="A510"/>
      <c r="B510"/>
      <c r="C510"/>
      <c r="D510"/>
      <c r="E510"/>
    </row>
    <row r="511" spans="1:5" ht="15.75" x14ac:dyDescent="0.25">
      <c r="A511"/>
      <c r="B511"/>
      <c r="C511"/>
      <c r="D511"/>
      <c r="E511"/>
    </row>
    <row r="512" spans="1:5" ht="15.75" x14ac:dyDescent="0.25">
      <c r="A512"/>
      <c r="B512"/>
      <c r="C512"/>
      <c r="D512"/>
      <c r="E512"/>
    </row>
    <row r="513" spans="1:5" ht="15.75" x14ac:dyDescent="0.25">
      <c r="A513"/>
      <c r="B513"/>
      <c r="C513"/>
      <c r="D513"/>
      <c r="E513"/>
    </row>
    <row r="514" spans="1:5" ht="15.75" x14ac:dyDescent="0.25">
      <c r="A514"/>
      <c r="B514"/>
      <c r="C514"/>
      <c r="D514"/>
      <c r="E514"/>
    </row>
    <row r="515" spans="1:5" ht="15.75" x14ac:dyDescent="0.25">
      <c r="A515"/>
      <c r="B515"/>
      <c r="C515"/>
      <c r="D515"/>
      <c r="E515"/>
    </row>
    <row r="516" spans="1:5" ht="15.75" x14ac:dyDescent="0.25">
      <c r="A516"/>
      <c r="B516"/>
      <c r="C516"/>
      <c r="D516"/>
      <c r="E516"/>
    </row>
    <row r="517" spans="1:5" ht="15.75" x14ac:dyDescent="0.25">
      <c r="A517"/>
      <c r="B517"/>
      <c r="C517"/>
      <c r="D517"/>
      <c r="E517"/>
    </row>
    <row r="518" spans="1:5" ht="15.75" x14ac:dyDescent="0.25">
      <c r="A518"/>
      <c r="B518"/>
      <c r="C518"/>
      <c r="D518"/>
      <c r="E518"/>
    </row>
    <row r="519" spans="1:5" ht="15.75" x14ac:dyDescent="0.25">
      <c r="A519"/>
      <c r="B519"/>
      <c r="C519"/>
      <c r="D519"/>
      <c r="E519"/>
    </row>
    <row r="520" spans="1:5" ht="15.75" x14ac:dyDescent="0.25">
      <c r="A520"/>
      <c r="B520"/>
      <c r="C520"/>
      <c r="D520"/>
      <c r="E520"/>
    </row>
    <row r="521" spans="1:5" ht="15.75" x14ac:dyDescent="0.25">
      <c r="A521"/>
      <c r="B521"/>
      <c r="C521"/>
      <c r="D521"/>
      <c r="E521"/>
    </row>
    <row r="522" spans="1:5" ht="15.75" x14ac:dyDescent="0.25">
      <c r="A522"/>
      <c r="B522"/>
      <c r="C522"/>
      <c r="D522"/>
      <c r="E522"/>
    </row>
    <row r="523" spans="1:5" ht="15.75" x14ac:dyDescent="0.25">
      <c r="A523"/>
      <c r="B523"/>
      <c r="C523"/>
      <c r="D523"/>
      <c r="E523"/>
    </row>
    <row r="524" spans="1:5" ht="15.75" x14ac:dyDescent="0.25">
      <c r="A524"/>
      <c r="B524"/>
      <c r="C524"/>
      <c r="D524"/>
      <c r="E524"/>
    </row>
    <row r="525" spans="1:5" ht="15.75" x14ac:dyDescent="0.25">
      <c r="A525"/>
      <c r="B525"/>
      <c r="C525"/>
      <c r="D525"/>
      <c r="E525"/>
    </row>
    <row r="526" spans="1:5" ht="15.75" x14ac:dyDescent="0.25">
      <c r="A526"/>
      <c r="B526"/>
      <c r="C526"/>
      <c r="D526"/>
      <c r="E526"/>
    </row>
    <row r="527" spans="1:5" ht="15.75" x14ac:dyDescent="0.25">
      <c r="A527"/>
      <c r="B527"/>
      <c r="C527"/>
      <c r="D527"/>
      <c r="E527"/>
    </row>
    <row r="528" spans="1:5" ht="15.75" x14ac:dyDescent="0.25">
      <c r="A528"/>
      <c r="B528"/>
      <c r="C528"/>
      <c r="D528"/>
      <c r="E528"/>
    </row>
    <row r="529" spans="1:5" ht="15.75" x14ac:dyDescent="0.25">
      <c r="A529"/>
      <c r="B529"/>
      <c r="C529"/>
      <c r="D529"/>
      <c r="E529"/>
    </row>
    <row r="530" spans="1:5" ht="15.75" x14ac:dyDescent="0.25">
      <c r="A530"/>
      <c r="B530"/>
      <c r="C530"/>
      <c r="D530"/>
      <c r="E530"/>
    </row>
    <row r="531" spans="1:5" ht="15.75" x14ac:dyDescent="0.25">
      <c r="A531"/>
      <c r="B531"/>
      <c r="C531"/>
      <c r="D531"/>
      <c r="E531"/>
    </row>
    <row r="532" spans="1:5" ht="15.75" x14ac:dyDescent="0.25">
      <c r="A532"/>
      <c r="B532"/>
      <c r="C532"/>
      <c r="D532"/>
      <c r="E532"/>
    </row>
    <row r="533" spans="1:5" ht="15.75" x14ac:dyDescent="0.25">
      <c r="A533"/>
      <c r="B533"/>
      <c r="C533"/>
      <c r="D533"/>
      <c r="E533"/>
    </row>
    <row r="534" spans="1:5" ht="15.75" x14ac:dyDescent="0.25">
      <c r="A534"/>
      <c r="B534"/>
      <c r="C534"/>
      <c r="D534"/>
      <c r="E534"/>
    </row>
    <row r="535" spans="1:5" ht="15.75" x14ac:dyDescent="0.25">
      <c r="A535"/>
      <c r="B535"/>
      <c r="C535"/>
      <c r="D535"/>
      <c r="E535"/>
    </row>
    <row r="536" spans="1:5" ht="15.75" x14ac:dyDescent="0.25">
      <c r="A536"/>
      <c r="B536"/>
      <c r="C536"/>
      <c r="D536"/>
      <c r="E536"/>
    </row>
    <row r="537" spans="1:5" ht="15.75" x14ac:dyDescent="0.25">
      <c r="A537"/>
      <c r="B537"/>
      <c r="C537"/>
      <c r="D537"/>
      <c r="E537"/>
    </row>
    <row r="538" spans="1:5" ht="15.75" x14ac:dyDescent="0.25">
      <c r="A538"/>
      <c r="B538"/>
      <c r="C538"/>
      <c r="D538"/>
      <c r="E538"/>
    </row>
    <row r="539" spans="1:5" ht="15.75" x14ac:dyDescent="0.25">
      <c r="A539"/>
      <c r="B539"/>
      <c r="C539"/>
      <c r="D539"/>
      <c r="E539"/>
    </row>
    <row r="540" spans="1:5" ht="15.75" x14ac:dyDescent="0.25">
      <c r="A540"/>
      <c r="B540"/>
      <c r="C540"/>
      <c r="D540"/>
      <c r="E540"/>
    </row>
    <row r="541" spans="1:5" ht="15.75" x14ac:dyDescent="0.25">
      <c r="A541"/>
      <c r="B541"/>
      <c r="C541"/>
      <c r="D541"/>
      <c r="E541"/>
    </row>
    <row r="542" spans="1:5" ht="15.75" x14ac:dyDescent="0.25">
      <c r="A542"/>
      <c r="B542"/>
      <c r="C542"/>
      <c r="D542"/>
      <c r="E542"/>
    </row>
    <row r="543" spans="1:5" ht="15.75" x14ac:dyDescent="0.25">
      <c r="A543"/>
      <c r="B543"/>
      <c r="C543"/>
      <c r="D543"/>
      <c r="E543"/>
    </row>
    <row r="544" spans="1:5" ht="15.75" x14ac:dyDescent="0.25">
      <c r="A544"/>
      <c r="B544"/>
      <c r="C544"/>
      <c r="D544"/>
      <c r="E544"/>
    </row>
    <row r="545" spans="1:5" ht="15.75" x14ac:dyDescent="0.25">
      <c r="A545"/>
      <c r="B545"/>
      <c r="C545"/>
      <c r="D545"/>
      <c r="E545"/>
    </row>
    <row r="546" spans="1:5" ht="15.75" x14ac:dyDescent="0.25">
      <c r="A546"/>
      <c r="B546"/>
      <c r="C546"/>
      <c r="D546"/>
      <c r="E546"/>
    </row>
    <row r="547" spans="1:5" ht="15.75" x14ac:dyDescent="0.25">
      <c r="A547"/>
      <c r="B547"/>
      <c r="C547"/>
      <c r="D547"/>
      <c r="E547"/>
    </row>
    <row r="548" spans="1:5" ht="15.75" x14ac:dyDescent="0.25">
      <c r="A548"/>
      <c r="B548"/>
      <c r="C548"/>
      <c r="D548"/>
      <c r="E548"/>
    </row>
    <row r="549" spans="1:5" ht="15.75" x14ac:dyDescent="0.25">
      <c r="A549"/>
      <c r="B549"/>
      <c r="C549"/>
      <c r="D549"/>
      <c r="E549"/>
    </row>
    <row r="550" spans="1:5" ht="15.75" x14ac:dyDescent="0.25">
      <c r="A550"/>
      <c r="B550"/>
      <c r="C550"/>
      <c r="D550"/>
      <c r="E550"/>
    </row>
    <row r="551" spans="1:5" ht="15.75" x14ac:dyDescent="0.25">
      <c r="A551"/>
      <c r="B551"/>
      <c r="C551"/>
      <c r="D551"/>
      <c r="E551"/>
    </row>
    <row r="552" spans="1:5" ht="15.75" x14ac:dyDescent="0.25">
      <c r="A552"/>
      <c r="B552"/>
      <c r="C552"/>
      <c r="D552"/>
      <c r="E552"/>
    </row>
    <row r="553" spans="1:5" ht="15.75" x14ac:dyDescent="0.25">
      <c r="A553"/>
      <c r="B553"/>
      <c r="C553"/>
      <c r="D553"/>
      <c r="E553"/>
    </row>
    <row r="554" spans="1:5" ht="15.75" x14ac:dyDescent="0.25">
      <c r="A554"/>
      <c r="B554"/>
      <c r="C554"/>
      <c r="D554"/>
      <c r="E554"/>
    </row>
    <row r="555" spans="1:5" ht="15.75" x14ac:dyDescent="0.25">
      <c r="A555"/>
      <c r="B555"/>
      <c r="C555"/>
      <c r="D555"/>
      <c r="E555"/>
    </row>
    <row r="556" spans="1:5" ht="15.75" x14ac:dyDescent="0.25">
      <c r="A556"/>
      <c r="B556"/>
      <c r="C556"/>
      <c r="D556"/>
      <c r="E556"/>
    </row>
    <row r="557" spans="1:5" ht="15.75" x14ac:dyDescent="0.25">
      <c r="A557"/>
      <c r="B557"/>
      <c r="C557"/>
      <c r="D557"/>
      <c r="E557"/>
    </row>
    <row r="558" spans="1:5" ht="15.75" x14ac:dyDescent="0.25">
      <c r="A558"/>
      <c r="B558"/>
      <c r="C558"/>
      <c r="D558"/>
      <c r="E558"/>
    </row>
    <row r="559" spans="1:5" ht="15.75" x14ac:dyDescent="0.25">
      <c r="A559"/>
      <c r="B559"/>
      <c r="C559"/>
      <c r="D559"/>
      <c r="E559"/>
    </row>
    <row r="560" spans="1:5" ht="15.75" x14ac:dyDescent="0.25">
      <c r="A560"/>
      <c r="B560"/>
      <c r="C560"/>
      <c r="D560"/>
      <c r="E560"/>
    </row>
    <row r="561" spans="1:5" ht="15.75" x14ac:dyDescent="0.25">
      <c r="A561"/>
      <c r="B561"/>
      <c r="C561"/>
      <c r="D561"/>
      <c r="E561"/>
    </row>
    <row r="562" spans="1:5" ht="15.75" x14ac:dyDescent="0.25">
      <c r="A562"/>
      <c r="B562"/>
      <c r="C562"/>
      <c r="D562"/>
      <c r="E562"/>
    </row>
    <row r="563" spans="1:5" ht="15.75" x14ac:dyDescent="0.25">
      <c r="A563"/>
      <c r="B563"/>
      <c r="C563"/>
      <c r="D563"/>
      <c r="E563"/>
    </row>
    <row r="564" spans="1:5" ht="15.75" x14ac:dyDescent="0.25">
      <c r="A564"/>
      <c r="B564"/>
      <c r="C564"/>
      <c r="D564"/>
      <c r="E564"/>
    </row>
    <row r="565" spans="1:5" ht="15.75" x14ac:dyDescent="0.25">
      <c r="A565"/>
      <c r="B565"/>
      <c r="C565"/>
      <c r="D565"/>
      <c r="E565"/>
    </row>
    <row r="566" spans="1:5" ht="15.75" x14ac:dyDescent="0.25">
      <c r="A566"/>
      <c r="B566"/>
      <c r="C566"/>
      <c r="D566"/>
      <c r="E566"/>
    </row>
    <row r="567" spans="1:5" ht="15.75" x14ac:dyDescent="0.25">
      <c r="A567"/>
      <c r="B567"/>
      <c r="C567"/>
      <c r="D567"/>
      <c r="E567"/>
    </row>
    <row r="568" spans="1:5" ht="15.75" x14ac:dyDescent="0.25">
      <c r="A568"/>
      <c r="B568"/>
      <c r="C568"/>
      <c r="D568"/>
      <c r="E568"/>
    </row>
    <row r="569" spans="1:5" ht="15.75" x14ac:dyDescent="0.25">
      <c r="A569"/>
      <c r="B569"/>
      <c r="C569"/>
      <c r="D569"/>
      <c r="E569"/>
    </row>
    <row r="570" spans="1:5" ht="15.75" x14ac:dyDescent="0.25">
      <c r="A570"/>
      <c r="B570"/>
      <c r="C570"/>
      <c r="D570"/>
      <c r="E570"/>
    </row>
    <row r="571" spans="1:5" ht="15.75" x14ac:dyDescent="0.25">
      <c r="A571"/>
      <c r="B571"/>
      <c r="C571"/>
      <c r="D571"/>
      <c r="E571"/>
    </row>
    <row r="572" spans="1:5" ht="15.75" x14ac:dyDescent="0.25">
      <c r="A572"/>
      <c r="B572"/>
      <c r="C572"/>
      <c r="D572"/>
      <c r="E572"/>
    </row>
    <row r="573" spans="1:5" ht="15.75" x14ac:dyDescent="0.25">
      <c r="A573"/>
      <c r="B573"/>
      <c r="C573"/>
      <c r="D573"/>
      <c r="E573"/>
    </row>
    <row r="574" spans="1:5" ht="15.75" x14ac:dyDescent="0.25">
      <c r="A574"/>
      <c r="B574"/>
      <c r="C574"/>
      <c r="D574"/>
      <c r="E574"/>
    </row>
    <row r="575" spans="1:5" ht="15.75" x14ac:dyDescent="0.25">
      <c r="A575"/>
      <c r="B575"/>
      <c r="C575"/>
      <c r="D575"/>
      <c r="E575"/>
    </row>
    <row r="576" spans="1:5" ht="15.75" x14ac:dyDescent="0.25">
      <c r="A576"/>
      <c r="B576"/>
      <c r="C576"/>
      <c r="D576"/>
      <c r="E576"/>
    </row>
    <row r="577" spans="1:5" ht="15.75" x14ac:dyDescent="0.25">
      <c r="A577"/>
      <c r="B577"/>
      <c r="C577"/>
      <c r="D577"/>
      <c r="E577"/>
    </row>
    <row r="578" spans="1:5" ht="15.75" x14ac:dyDescent="0.25">
      <c r="A578"/>
      <c r="B578"/>
      <c r="C578"/>
      <c r="D578"/>
      <c r="E578"/>
    </row>
    <row r="579" spans="1:5" ht="15.75" x14ac:dyDescent="0.25">
      <c r="A579"/>
      <c r="B579"/>
      <c r="C579"/>
      <c r="D579"/>
      <c r="E579"/>
    </row>
    <row r="580" spans="1:5" ht="15.75" x14ac:dyDescent="0.25">
      <c r="A580"/>
      <c r="B580"/>
      <c r="C580"/>
      <c r="D580"/>
      <c r="E580"/>
    </row>
    <row r="581" spans="1:5" ht="15.75" x14ac:dyDescent="0.25">
      <c r="A581"/>
      <c r="B581"/>
      <c r="C581"/>
      <c r="D581"/>
      <c r="E581"/>
    </row>
    <row r="582" spans="1:5" ht="15.75" x14ac:dyDescent="0.25">
      <c r="A582"/>
      <c r="B582"/>
      <c r="C582"/>
      <c r="D582"/>
      <c r="E582"/>
    </row>
    <row r="583" spans="1:5" ht="15.75" x14ac:dyDescent="0.25">
      <c r="A583"/>
      <c r="B583"/>
      <c r="C583"/>
      <c r="D583"/>
      <c r="E583"/>
    </row>
    <row r="584" spans="1:5" ht="15.75" x14ac:dyDescent="0.25">
      <c r="A584"/>
      <c r="B584"/>
      <c r="C584"/>
      <c r="D584"/>
      <c r="E584"/>
    </row>
    <row r="585" spans="1:5" ht="15.75" x14ac:dyDescent="0.25">
      <c r="A585"/>
      <c r="B585"/>
      <c r="C585"/>
      <c r="D585"/>
      <c r="E585"/>
    </row>
    <row r="586" spans="1:5" ht="15.75" x14ac:dyDescent="0.25">
      <c r="A586"/>
      <c r="B586"/>
      <c r="C586"/>
      <c r="D586"/>
      <c r="E586"/>
    </row>
    <row r="587" spans="1:5" ht="15.75" x14ac:dyDescent="0.25">
      <c r="A587"/>
      <c r="B587"/>
      <c r="C587"/>
      <c r="D587"/>
      <c r="E587"/>
    </row>
    <row r="588" spans="1:5" ht="15.75" x14ac:dyDescent="0.25">
      <c r="A588"/>
      <c r="B588"/>
      <c r="C588"/>
      <c r="D588"/>
      <c r="E588"/>
    </row>
    <row r="589" spans="1:5" ht="15.75" x14ac:dyDescent="0.25">
      <c r="A589"/>
      <c r="B589"/>
      <c r="C589"/>
      <c r="D589"/>
      <c r="E589"/>
    </row>
    <row r="590" spans="1:5" ht="15.75" x14ac:dyDescent="0.25">
      <c r="A590"/>
      <c r="B590"/>
      <c r="C590"/>
      <c r="D590"/>
      <c r="E590"/>
    </row>
    <row r="591" spans="1:5" ht="15.75" x14ac:dyDescent="0.25">
      <c r="A591"/>
      <c r="B591"/>
      <c r="C591"/>
      <c r="D591"/>
      <c r="E591"/>
    </row>
    <row r="592" spans="1:5" ht="15.75" x14ac:dyDescent="0.25">
      <c r="A592"/>
      <c r="B592"/>
      <c r="C592"/>
      <c r="D592"/>
      <c r="E592"/>
    </row>
    <row r="593" spans="1:5" ht="15.75" x14ac:dyDescent="0.25">
      <c r="A593"/>
      <c r="B593"/>
      <c r="C593"/>
      <c r="D593"/>
      <c r="E593"/>
    </row>
    <row r="594" spans="1:5" ht="15.75" x14ac:dyDescent="0.25">
      <c r="A594"/>
      <c r="B594"/>
      <c r="C594"/>
      <c r="D594"/>
      <c r="E594"/>
    </row>
    <row r="595" spans="1:5" ht="15.75" x14ac:dyDescent="0.25">
      <c r="A595"/>
      <c r="B595"/>
      <c r="C595"/>
      <c r="D595"/>
      <c r="E595"/>
    </row>
    <row r="596" spans="1:5" ht="15.75" x14ac:dyDescent="0.25">
      <c r="A596"/>
      <c r="B596"/>
      <c r="C596"/>
      <c r="D596"/>
      <c r="E596"/>
    </row>
    <row r="597" spans="1:5" ht="15.75" x14ac:dyDescent="0.25">
      <c r="A597"/>
      <c r="B597"/>
      <c r="C597"/>
      <c r="D597"/>
      <c r="E597"/>
    </row>
    <row r="598" spans="1:5" ht="15.75" x14ac:dyDescent="0.25">
      <c r="A598"/>
      <c r="B598"/>
      <c r="C598"/>
      <c r="D598"/>
      <c r="E598"/>
    </row>
    <row r="599" spans="1:5" ht="15.75" x14ac:dyDescent="0.25">
      <c r="A599"/>
      <c r="B599"/>
      <c r="C599"/>
      <c r="D599"/>
      <c r="E599"/>
    </row>
    <row r="600" spans="1:5" ht="15.75" x14ac:dyDescent="0.25">
      <c r="A600"/>
      <c r="B600"/>
      <c r="C600"/>
      <c r="D600"/>
      <c r="E600"/>
    </row>
    <row r="601" spans="1:5" ht="15.75" x14ac:dyDescent="0.25">
      <c r="A601"/>
      <c r="B601"/>
      <c r="C601"/>
      <c r="D601"/>
      <c r="E601"/>
    </row>
    <row r="602" spans="1:5" ht="15.75" x14ac:dyDescent="0.25">
      <c r="A602"/>
      <c r="B602"/>
      <c r="C602"/>
      <c r="D602"/>
      <c r="E602"/>
    </row>
    <row r="603" spans="1:5" ht="15.75" x14ac:dyDescent="0.25">
      <c r="A603"/>
      <c r="B603"/>
      <c r="C603"/>
      <c r="D603"/>
      <c r="E603"/>
    </row>
    <row r="604" spans="1:5" ht="15.75" x14ac:dyDescent="0.25">
      <c r="A604"/>
      <c r="B604"/>
      <c r="C604"/>
      <c r="D604"/>
      <c r="E604"/>
    </row>
    <row r="605" spans="1:5" ht="15.75" x14ac:dyDescent="0.25">
      <c r="A605"/>
      <c r="B605"/>
      <c r="C605"/>
      <c r="D605"/>
      <c r="E605"/>
    </row>
    <row r="606" spans="1:5" ht="15.75" x14ac:dyDescent="0.25">
      <c r="A606"/>
      <c r="B606"/>
      <c r="C606"/>
      <c r="D606"/>
      <c r="E606"/>
    </row>
    <row r="607" spans="1:5" ht="15.75" x14ac:dyDescent="0.25">
      <c r="A607"/>
      <c r="B607"/>
      <c r="C607"/>
      <c r="D607"/>
      <c r="E607"/>
    </row>
    <row r="608" spans="1:5" ht="15.75" x14ac:dyDescent="0.25">
      <c r="A608"/>
      <c r="B608"/>
      <c r="C608"/>
      <c r="D608"/>
      <c r="E608"/>
    </row>
    <row r="609" spans="1:5" ht="15.75" x14ac:dyDescent="0.25">
      <c r="A609"/>
      <c r="B609"/>
      <c r="C609"/>
      <c r="D609"/>
      <c r="E609"/>
    </row>
    <row r="610" spans="1:5" ht="15.75" x14ac:dyDescent="0.25">
      <c r="A610"/>
      <c r="B610"/>
      <c r="C610"/>
      <c r="D610"/>
      <c r="E610"/>
    </row>
    <row r="611" spans="1:5" ht="15.75" x14ac:dyDescent="0.25">
      <c r="A611"/>
      <c r="B611"/>
      <c r="C611"/>
      <c r="D611"/>
      <c r="E611"/>
    </row>
    <row r="612" spans="1:5" ht="15.75" x14ac:dyDescent="0.25">
      <c r="A612"/>
      <c r="B612"/>
      <c r="C612"/>
      <c r="D612"/>
      <c r="E612"/>
    </row>
    <row r="613" spans="1:5" ht="15.75" x14ac:dyDescent="0.25">
      <c r="A613"/>
      <c r="B613"/>
      <c r="C613"/>
      <c r="D613"/>
      <c r="E613"/>
    </row>
    <row r="614" spans="1:5" ht="15.75" x14ac:dyDescent="0.25">
      <c r="A614"/>
      <c r="B614"/>
      <c r="C614"/>
      <c r="D614"/>
      <c r="E614"/>
    </row>
    <row r="615" spans="1:5" ht="15.75" x14ac:dyDescent="0.25">
      <c r="A615"/>
      <c r="B615"/>
      <c r="C615"/>
      <c r="D615"/>
      <c r="E615"/>
    </row>
    <row r="616" spans="1:5" ht="15.75" x14ac:dyDescent="0.25">
      <c r="A616"/>
      <c r="B616"/>
      <c r="C616"/>
      <c r="D616"/>
      <c r="E616"/>
    </row>
    <row r="617" spans="1:5" ht="15.75" x14ac:dyDescent="0.25">
      <c r="A617"/>
      <c r="B617"/>
      <c r="C617"/>
      <c r="D617"/>
      <c r="E617"/>
    </row>
    <row r="618" spans="1:5" ht="15.75" x14ac:dyDescent="0.25">
      <c r="A618"/>
      <c r="B618"/>
      <c r="C618"/>
      <c r="D618"/>
      <c r="E618"/>
    </row>
    <row r="619" spans="1:5" ht="15.75" x14ac:dyDescent="0.25">
      <c r="A619"/>
      <c r="B619"/>
      <c r="C619"/>
      <c r="D619"/>
      <c r="E619"/>
    </row>
    <row r="620" spans="1:5" ht="15.75" x14ac:dyDescent="0.25">
      <c r="A620"/>
      <c r="B620"/>
      <c r="C620"/>
      <c r="D620"/>
      <c r="E620"/>
    </row>
    <row r="621" spans="1:5" ht="15.75" x14ac:dyDescent="0.25">
      <c r="A621"/>
      <c r="B621"/>
      <c r="C621"/>
      <c r="D621"/>
      <c r="E621"/>
    </row>
    <row r="622" spans="1:5" ht="15.75" x14ac:dyDescent="0.25">
      <c r="A622"/>
      <c r="B622"/>
      <c r="C622"/>
      <c r="D622"/>
      <c r="E622"/>
    </row>
    <row r="623" spans="1:5" ht="15.75" x14ac:dyDescent="0.25">
      <c r="A623"/>
      <c r="B623"/>
      <c r="C623"/>
      <c r="D623"/>
      <c r="E623"/>
    </row>
    <row r="624" spans="1:5" ht="15.75" x14ac:dyDescent="0.25">
      <c r="A624"/>
      <c r="B624"/>
      <c r="C624"/>
      <c r="D624"/>
      <c r="E624"/>
    </row>
    <row r="625" spans="1:5" ht="15.75" x14ac:dyDescent="0.25">
      <c r="A625"/>
      <c r="B625"/>
      <c r="C625"/>
      <c r="D625"/>
      <c r="E625"/>
    </row>
    <row r="626" spans="1:5" ht="15.75" x14ac:dyDescent="0.25">
      <c r="A626"/>
      <c r="B626"/>
      <c r="C626"/>
      <c r="D626"/>
      <c r="E626"/>
    </row>
    <row r="627" spans="1:5" ht="15.75" x14ac:dyDescent="0.25">
      <c r="A627"/>
      <c r="B627"/>
      <c r="C627"/>
      <c r="D627"/>
      <c r="E627"/>
    </row>
    <row r="628" spans="1:5" ht="15.75" x14ac:dyDescent="0.25">
      <c r="A628"/>
      <c r="B628"/>
      <c r="C628"/>
      <c r="D628"/>
      <c r="E628"/>
    </row>
    <row r="629" spans="1:5" ht="15.75" x14ac:dyDescent="0.25">
      <c r="A629"/>
      <c r="B629"/>
      <c r="C629"/>
      <c r="D629"/>
      <c r="E629"/>
    </row>
    <row r="630" spans="1:5" ht="15.75" x14ac:dyDescent="0.25">
      <c r="A630"/>
      <c r="B630"/>
      <c r="C630"/>
      <c r="D630"/>
      <c r="E630"/>
    </row>
    <row r="631" spans="1:5" ht="15.75" x14ac:dyDescent="0.25">
      <c r="A631"/>
      <c r="B631"/>
      <c r="C631"/>
      <c r="D631"/>
      <c r="E631"/>
    </row>
    <row r="632" spans="1:5" ht="15.75" x14ac:dyDescent="0.25">
      <c r="A632"/>
      <c r="B632"/>
      <c r="C632"/>
      <c r="D632"/>
      <c r="E632"/>
    </row>
    <row r="633" spans="1:5" ht="15.75" x14ac:dyDescent="0.25">
      <c r="A633"/>
      <c r="B633"/>
      <c r="C633"/>
      <c r="D633"/>
      <c r="E633"/>
    </row>
    <row r="634" spans="1:5" ht="15.75" x14ac:dyDescent="0.25">
      <c r="A634"/>
      <c r="B634"/>
      <c r="C634"/>
      <c r="D634"/>
      <c r="E634"/>
    </row>
    <row r="635" spans="1:5" ht="15.75" x14ac:dyDescent="0.25">
      <c r="A635"/>
      <c r="B635"/>
      <c r="C635"/>
      <c r="D635"/>
      <c r="E635"/>
    </row>
    <row r="636" spans="1:5" ht="15.75" x14ac:dyDescent="0.25">
      <c r="A636"/>
      <c r="B636"/>
      <c r="C636"/>
      <c r="D636"/>
      <c r="E636"/>
    </row>
    <row r="637" spans="1:5" ht="15.75" x14ac:dyDescent="0.25">
      <c r="A637"/>
      <c r="B637"/>
      <c r="C637"/>
      <c r="D637"/>
      <c r="E637"/>
    </row>
    <row r="638" spans="1:5" ht="15.75" x14ac:dyDescent="0.25">
      <c r="A638"/>
      <c r="B638"/>
      <c r="C638"/>
      <c r="D638"/>
      <c r="E638"/>
    </row>
    <row r="639" spans="1:5" ht="15.75" x14ac:dyDescent="0.25">
      <c r="A639"/>
      <c r="B639"/>
      <c r="C639"/>
      <c r="D639"/>
      <c r="E639"/>
    </row>
    <row r="640" spans="1:5" ht="15.75" x14ac:dyDescent="0.25">
      <c r="A640"/>
      <c r="B640"/>
      <c r="C640"/>
      <c r="D640"/>
      <c r="E640"/>
    </row>
    <row r="641" spans="1:5" ht="15.75" x14ac:dyDescent="0.25">
      <c r="A641"/>
      <c r="B641"/>
      <c r="C641"/>
      <c r="D641"/>
      <c r="E641"/>
    </row>
    <row r="642" spans="1:5" ht="15.75" x14ac:dyDescent="0.25">
      <c r="A642"/>
      <c r="B642"/>
      <c r="C642"/>
      <c r="D642"/>
      <c r="E642"/>
    </row>
    <row r="643" spans="1:5" ht="15.75" x14ac:dyDescent="0.25">
      <c r="A643"/>
      <c r="B643"/>
      <c r="C643"/>
      <c r="D643"/>
      <c r="E643"/>
    </row>
    <row r="644" spans="1:5" ht="15.75" x14ac:dyDescent="0.25">
      <c r="A644"/>
      <c r="B644"/>
      <c r="C644"/>
      <c r="D644"/>
      <c r="E644"/>
    </row>
    <row r="645" spans="1:5" ht="15.75" x14ac:dyDescent="0.25">
      <c r="A645"/>
      <c r="B645"/>
      <c r="C645"/>
      <c r="D645"/>
      <c r="E645"/>
    </row>
    <row r="646" spans="1:5" ht="15.75" x14ac:dyDescent="0.25">
      <c r="A646"/>
      <c r="B646"/>
      <c r="C646"/>
      <c r="D646"/>
      <c r="E646"/>
    </row>
    <row r="647" spans="1:5" ht="15.75" x14ac:dyDescent="0.25">
      <c r="A647"/>
      <c r="B647"/>
      <c r="C647"/>
      <c r="D647"/>
      <c r="E647"/>
    </row>
    <row r="648" spans="1:5" ht="15.75" x14ac:dyDescent="0.25">
      <c r="A648"/>
      <c r="B648"/>
      <c r="C648"/>
      <c r="D648"/>
      <c r="E648"/>
    </row>
    <row r="649" spans="1:5" ht="15.75" x14ac:dyDescent="0.25">
      <c r="A649"/>
      <c r="B649"/>
      <c r="C649"/>
      <c r="D649"/>
      <c r="E649"/>
    </row>
    <row r="650" spans="1:5" ht="15.75" x14ac:dyDescent="0.25">
      <c r="A650"/>
      <c r="B650"/>
      <c r="C650"/>
      <c r="D650"/>
      <c r="E650"/>
    </row>
    <row r="651" spans="1:5" ht="15.75" x14ac:dyDescent="0.25">
      <c r="A651"/>
      <c r="B651"/>
      <c r="C651"/>
      <c r="D651"/>
      <c r="E651"/>
    </row>
    <row r="652" spans="1:5" ht="15.75" x14ac:dyDescent="0.25">
      <c r="A652"/>
      <c r="B652"/>
      <c r="C652"/>
      <c r="D652"/>
      <c r="E652"/>
    </row>
    <row r="653" spans="1:5" ht="15.75" x14ac:dyDescent="0.25">
      <c r="A653"/>
      <c r="B653"/>
      <c r="C653"/>
      <c r="D653"/>
      <c r="E653"/>
    </row>
    <row r="654" spans="1:5" ht="15.75" x14ac:dyDescent="0.25">
      <c r="A654"/>
      <c r="B654"/>
      <c r="C654"/>
      <c r="D654"/>
      <c r="E654"/>
    </row>
    <row r="655" spans="1:5" ht="15.75" x14ac:dyDescent="0.25">
      <c r="A655"/>
      <c r="B655"/>
      <c r="C655"/>
      <c r="D655"/>
      <c r="E655"/>
    </row>
    <row r="656" spans="1:5" ht="15.75" x14ac:dyDescent="0.25">
      <c r="A656"/>
      <c r="B656"/>
      <c r="C656"/>
      <c r="D656"/>
      <c r="E656"/>
    </row>
    <row r="657" spans="1:5" ht="15.75" x14ac:dyDescent="0.25">
      <c r="A657"/>
      <c r="B657"/>
      <c r="C657"/>
      <c r="D657"/>
      <c r="E657"/>
    </row>
    <row r="658" spans="1:5" ht="15.75" x14ac:dyDescent="0.25">
      <c r="A658"/>
      <c r="B658"/>
      <c r="C658"/>
      <c r="D658"/>
      <c r="E658"/>
    </row>
    <row r="659" spans="1:5" ht="15.75" x14ac:dyDescent="0.25">
      <c r="A659"/>
      <c r="B659"/>
      <c r="C659"/>
      <c r="D659"/>
      <c r="E659"/>
    </row>
    <row r="660" spans="1:5" ht="15.75" x14ac:dyDescent="0.25">
      <c r="A660"/>
      <c r="B660"/>
      <c r="C660"/>
      <c r="D660"/>
      <c r="E660"/>
    </row>
    <row r="661" spans="1:5" ht="15.75" x14ac:dyDescent="0.25">
      <c r="A661"/>
      <c r="B661"/>
      <c r="C661"/>
      <c r="D661"/>
      <c r="E661"/>
    </row>
    <row r="662" spans="1:5" ht="15.75" x14ac:dyDescent="0.25">
      <c r="A662"/>
      <c r="B662"/>
      <c r="C662"/>
      <c r="D662"/>
      <c r="E662"/>
    </row>
    <row r="663" spans="1:5" ht="15.75" x14ac:dyDescent="0.25">
      <c r="A663"/>
      <c r="B663"/>
      <c r="C663"/>
      <c r="D663"/>
      <c r="E663"/>
    </row>
    <row r="664" spans="1:5" ht="15.75" x14ac:dyDescent="0.25">
      <c r="A664"/>
      <c r="B664"/>
      <c r="C664"/>
      <c r="D664"/>
      <c r="E664"/>
    </row>
    <row r="665" spans="1:5" ht="15.75" x14ac:dyDescent="0.25">
      <c r="A665"/>
      <c r="B665"/>
      <c r="C665"/>
      <c r="D665"/>
      <c r="E665"/>
    </row>
    <row r="666" spans="1:5" ht="15.75" x14ac:dyDescent="0.25">
      <c r="A666"/>
      <c r="B666"/>
      <c r="C666"/>
      <c r="D666"/>
      <c r="E666"/>
    </row>
    <row r="667" spans="1:5" ht="15.75" x14ac:dyDescent="0.25">
      <c r="A667"/>
      <c r="B667"/>
      <c r="C667"/>
      <c r="D667"/>
      <c r="E667"/>
    </row>
    <row r="668" spans="1:5" ht="15.75" x14ac:dyDescent="0.25">
      <c r="A668"/>
      <c r="B668"/>
      <c r="C668"/>
      <c r="D668"/>
      <c r="E668"/>
    </row>
    <row r="669" spans="1:5" ht="15.75" x14ac:dyDescent="0.25">
      <c r="A669"/>
      <c r="B669"/>
      <c r="C669"/>
      <c r="D669"/>
      <c r="E669"/>
    </row>
    <row r="670" spans="1:5" ht="15.75" x14ac:dyDescent="0.25">
      <c r="A670"/>
      <c r="B670"/>
      <c r="C670"/>
      <c r="D670"/>
      <c r="E670"/>
    </row>
    <row r="671" spans="1:5" ht="15.75" x14ac:dyDescent="0.25">
      <c r="A671"/>
      <c r="B671"/>
      <c r="C671"/>
      <c r="D671"/>
      <c r="E671"/>
    </row>
    <row r="672" spans="1:5" ht="15.75" x14ac:dyDescent="0.25">
      <c r="A672"/>
      <c r="B672"/>
      <c r="C672"/>
      <c r="D672"/>
      <c r="E672"/>
    </row>
    <row r="673" spans="1:5" ht="15.75" x14ac:dyDescent="0.25">
      <c r="A673"/>
      <c r="B673"/>
      <c r="C673"/>
      <c r="D673"/>
      <c r="E673"/>
    </row>
    <row r="674" spans="1:5" ht="15.75" x14ac:dyDescent="0.25">
      <c r="A674"/>
      <c r="B674"/>
      <c r="C674"/>
      <c r="D674"/>
      <c r="E674"/>
    </row>
    <row r="675" spans="1:5" ht="15.75" x14ac:dyDescent="0.25">
      <c r="A675"/>
      <c r="B675"/>
      <c r="C675"/>
      <c r="D675"/>
      <c r="E675"/>
    </row>
    <row r="676" spans="1:5" ht="15.75" x14ac:dyDescent="0.25">
      <c r="A676"/>
      <c r="B676"/>
      <c r="C676"/>
      <c r="D676"/>
      <c r="E676"/>
    </row>
    <row r="677" spans="1:5" ht="15.75" x14ac:dyDescent="0.25">
      <c r="A677"/>
      <c r="B677"/>
      <c r="C677"/>
      <c r="D677"/>
      <c r="E677"/>
    </row>
    <row r="678" spans="1:5" ht="15.75" x14ac:dyDescent="0.25">
      <c r="A678"/>
      <c r="B678"/>
      <c r="C678"/>
      <c r="D678"/>
      <c r="E678"/>
    </row>
    <row r="679" spans="1:5" ht="15.75" x14ac:dyDescent="0.25">
      <c r="A679"/>
      <c r="B679"/>
      <c r="C679"/>
      <c r="D679"/>
      <c r="E679"/>
    </row>
    <row r="680" spans="1:5" ht="15.75" x14ac:dyDescent="0.25">
      <c r="A680"/>
      <c r="B680"/>
      <c r="C680"/>
      <c r="D680"/>
      <c r="E680"/>
    </row>
    <row r="681" spans="1:5" ht="15.75" x14ac:dyDescent="0.25">
      <c r="A681"/>
      <c r="B681"/>
      <c r="C681"/>
      <c r="D681"/>
      <c r="E681"/>
    </row>
    <row r="682" spans="1:5" ht="15.75" x14ac:dyDescent="0.25">
      <c r="A682"/>
      <c r="B682"/>
      <c r="C682"/>
      <c r="D682"/>
      <c r="E682"/>
    </row>
    <row r="683" spans="1:5" ht="15.75" x14ac:dyDescent="0.25">
      <c r="A683"/>
      <c r="B683"/>
      <c r="C683"/>
      <c r="D683"/>
      <c r="E683"/>
    </row>
    <row r="684" spans="1:5" ht="15.75" x14ac:dyDescent="0.25">
      <c r="A684"/>
      <c r="B684"/>
      <c r="C684"/>
      <c r="D684"/>
      <c r="E684"/>
    </row>
    <row r="685" spans="1:5" ht="15.75" x14ac:dyDescent="0.25">
      <c r="A685"/>
      <c r="B685"/>
      <c r="C685"/>
      <c r="D685"/>
      <c r="E685"/>
    </row>
    <row r="686" spans="1:5" ht="15.75" x14ac:dyDescent="0.25">
      <c r="A686"/>
      <c r="B686"/>
      <c r="C686"/>
      <c r="D686"/>
      <c r="E686"/>
    </row>
    <row r="687" spans="1:5" ht="15.75" x14ac:dyDescent="0.25">
      <c r="A687"/>
      <c r="B687"/>
      <c r="C687"/>
      <c r="D687"/>
      <c r="E687"/>
    </row>
    <row r="688" spans="1:5" ht="15.75" x14ac:dyDescent="0.25">
      <c r="A688"/>
      <c r="B688"/>
      <c r="C688"/>
      <c r="D688"/>
      <c r="E688"/>
    </row>
    <row r="689" spans="1:5" ht="15.75" x14ac:dyDescent="0.25">
      <c r="A689"/>
      <c r="B689"/>
      <c r="C689"/>
      <c r="D689"/>
      <c r="E689"/>
    </row>
    <row r="690" spans="1:5" ht="15.75" x14ac:dyDescent="0.25">
      <c r="A690"/>
      <c r="B690"/>
      <c r="C690"/>
      <c r="D690"/>
      <c r="E690"/>
    </row>
    <row r="691" spans="1:5" ht="15.75" x14ac:dyDescent="0.25">
      <c r="A691"/>
      <c r="B691"/>
      <c r="C691"/>
      <c r="D691"/>
      <c r="E691"/>
    </row>
    <row r="692" spans="1:5" ht="15.75" x14ac:dyDescent="0.25">
      <c r="A692"/>
      <c r="B692"/>
      <c r="C692"/>
      <c r="D692"/>
      <c r="E692"/>
    </row>
    <row r="693" spans="1:5" ht="15.75" x14ac:dyDescent="0.25">
      <c r="A693"/>
      <c r="B693"/>
      <c r="C693"/>
      <c r="D693"/>
      <c r="E693"/>
    </row>
    <row r="694" spans="1:5" ht="15.75" x14ac:dyDescent="0.25">
      <c r="A694"/>
      <c r="B694"/>
      <c r="C694"/>
      <c r="D694"/>
      <c r="E694"/>
    </row>
    <row r="695" spans="1:5" ht="15.75" x14ac:dyDescent="0.25">
      <c r="A695"/>
      <c r="B695"/>
      <c r="C695"/>
      <c r="D695"/>
      <c r="E695"/>
    </row>
    <row r="696" spans="1:5" ht="15.75" x14ac:dyDescent="0.25">
      <c r="A696"/>
      <c r="B696"/>
      <c r="C696"/>
      <c r="D696"/>
      <c r="E696"/>
    </row>
    <row r="697" spans="1:5" ht="15.75" x14ac:dyDescent="0.25">
      <c r="A697"/>
      <c r="B697"/>
      <c r="C697"/>
      <c r="D697"/>
      <c r="E697"/>
    </row>
    <row r="698" spans="1:5" ht="15.75" x14ac:dyDescent="0.25">
      <c r="A698"/>
      <c r="B698"/>
      <c r="C698"/>
      <c r="D698"/>
      <c r="E698"/>
    </row>
    <row r="699" spans="1:5" ht="15.75" x14ac:dyDescent="0.25">
      <c r="A699"/>
      <c r="B699"/>
      <c r="C699"/>
      <c r="D699"/>
      <c r="E699"/>
    </row>
    <row r="700" spans="1:5" ht="15.75" x14ac:dyDescent="0.25">
      <c r="A700"/>
      <c r="B700"/>
      <c r="C700"/>
      <c r="D700"/>
      <c r="E700"/>
    </row>
    <row r="701" spans="1:5" ht="15.75" x14ac:dyDescent="0.25">
      <c r="A701"/>
      <c r="B701"/>
      <c r="C701"/>
      <c r="D701"/>
      <c r="E701"/>
    </row>
    <row r="702" spans="1:5" ht="15.75" x14ac:dyDescent="0.25">
      <c r="A702"/>
      <c r="B702"/>
      <c r="C702"/>
      <c r="D702"/>
      <c r="E702"/>
    </row>
    <row r="703" spans="1:5" ht="15.75" x14ac:dyDescent="0.25">
      <c r="A703"/>
      <c r="B703"/>
      <c r="C703"/>
      <c r="D703"/>
      <c r="E703"/>
    </row>
    <row r="704" spans="1:5" ht="15.75" x14ac:dyDescent="0.25">
      <c r="A704"/>
      <c r="B704"/>
      <c r="C704"/>
      <c r="D704"/>
      <c r="E704"/>
    </row>
    <row r="705" spans="1:5" ht="15.75" x14ac:dyDescent="0.25">
      <c r="A705"/>
      <c r="B705"/>
      <c r="C705"/>
      <c r="D705"/>
      <c r="E705"/>
    </row>
    <row r="706" spans="1:5" ht="15.75" x14ac:dyDescent="0.25">
      <c r="A706"/>
      <c r="B706"/>
      <c r="C706"/>
      <c r="D706"/>
      <c r="E706"/>
    </row>
    <row r="707" spans="1:5" ht="15.75" x14ac:dyDescent="0.25">
      <c r="A707"/>
      <c r="B707"/>
      <c r="C707"/>
      <c r="D707"/>
      <c r="E707"/>
    </row>
    <row r="708" spans="1:5" ht="15.75" x14ac:dyDescent="0.25">
      <c r="A708"/>
      <c r="B708"/>
      <c r="C708"/>
      <c r="D708"/>
      <c r="E708"/>
    </row>
    <row r="709" spans="1:5" ht="15.75" x14ac:dyDescent="0.25">
      <c r="A709"/>
      <c r="B709"/>
      <c r="C709"/>
      <c r="D709"/>
      <c r="E709"/>
    </row>
    <row r="710" spans="1:5" ht="15.75" x14ac:dyDescent="0.25">
      <c r="A710"/>
      <c r="B710"/>
      <c r="C710"/>
      <c r="D710"/>
      <c r="E710"/>
    </row>
    <row r="711" spans="1:5" ht="15.75" x14ac:dyDescent="0.25">
      <c r="A711"/>
      <c r="B711"/>
      <c r="C711"/>
      <c r="D711"/>
      <c r="E711"/>
    </row>
    <row r="712" spans="1:5" ht="15.75" x14ac:dyDescent="0.25">
      <c r="A712"/>
      <c r="B712"/>
      <c r="C712"/>
      <c r="D712"/>
      <c r="E712"/>
    </row>
    <row r="713" spans="1:5" ht="15.75" x14ac:dyDescent="0.25">
      <c r="A713"/>
      <c r="B713"/>
      <c r="C713"/>
      <c r="D713"/>
      <c r="E713"/>
    </row>
    <row r="714" spans="1:5" ht="15.75" x14ac:dyDescent="0.25">
      <c r="A714"/>
      <c r="B714"/>
      <c r="C714"/>
      <c r="D714"/>
      <c r="E714"/>
    </row>
    <row r="715" spans="1:5" ht="15.75" x14ac:dyDescent="0.25">
      <c r="A715"/>
      <c r="B715"/>
      <c r="C715"/>
      <c r="D715"/>
      <c r="E715"/>
    </row>
    <row r="716" spans="1:5" ht="15.75" x14ac:dyDescent="0.25">
      <c r="A716"/>
      <c r="B716"/>
      <c r="C716"/>
      <c r="D716"/>
      <c r="E716"/>
    </row>
    <row r="717" spans="1:5" ht="15.75" x14ac:dyDescent="0.25">
      <c r="A717"/>
      <c r="B717"/>
      <c r="C717"/>
      <c r="D717"/>
      <c r="E717"/>
    </row>
    <row r="718" spans="1:5" ht="15.75" x14ac:dyDescent="0.25">
      <c r="A718"/>
      <c r="B718"/>
      <c r="C718"/>
      <c r="D718"/>
      <c r="E718"/>
    </row>
    <row r="719" spans="1:5" ht="15.75" x14ac:dyDescent="0.25">
      <c r="A719"/>
      <c r="B719"/>
      <c r="C719"/>
      <c r="D719"/>
      <c r="E719"/>
    </row>
    <row r="720" spans="1:5" ht="15.75" x14ac:dyDescent="0.25">
      <c r="A720"/>
      <c r="B720"/>
      <c r="C720"/>
      <c r="D720"/>
      <c r="E720"/>
    </row>
    <row r="721" spans="1:5" ht="15.75" x14ac:dyDescent="0.25">
      <c r="A721"/>
      <c r="B721"/>
      <c r="C721"/>
      <c r="D721"/>
      <c r="E721"/>
    </row>
    <row r="722" spans="1:5" ht="15.75" x14ac:dyDescent="0.25">
      <c r="A722"/>
      <c r="B722"/>
      <c r="C722"/>
      <c r="D722"/>
      <c r="E722"/>
    </row>
    <row r="723" spans="1:5" ht="15.75" x14ac:dyDescent="0.25">
      <c r="A723"/>
      <c r="B723"/>
      <c r="C723"/>
      <c r="D723"/>
      <c r="E723"/>
    </row>
    <row r="724" spans="1:5" ht="15.75" x14ac:dyDescent="0.25">
      <c r="A724"/>
      <c r="B724"/>
      <c r="C724"/>
      <c r="D724"/>
      <c r="E724"/>
    </row>
    <row r="725" spans="1:5" ht="15.75" x14ac:dyDescent="0.25">
      <c r="A725"/>
      <c r="B725"/>
      <c r="C725"/>
      <c r="D725"/>
      <c r="E725"/>
    </row>
    <row r="726" spans="1:5" ht="15.75" x14ac:dyDescent="0.25">
      <c r="A726"/>
      <c r="B726"/>
      <c r="C726"/>
      <c r="D726"/>
      <c r="E726"/>
    </row>
    <row r="727" spans="1:5" ht="15.75" x14ac:dyDescent="0.25">
      <c r="A727"/>
      <c r="B727"/>
      <c r="C727"/>
      <c r="D727"/>
      <c r="E727"/>
    </row>
    <row r="728" spans="1:5" ht="15.75" x14ac:dyDescent="0.25">
      <c r="A728"/>
      <c r="B728"/>
      <c r="C728"/>
      <c r="D728"/>
      <c r="E728"/>
    </row>
    <row r="729" spans="1:5" ht="15.75" x14ac:dyDescent="0.25">
      <c r="A729"/>
      <c r="B729"/>
      <c r="C729"/>
      <c r="D729"/>
      <c r="E729"/>
    </row>
    <row r="730" spans="1:5" ht="15.75" x14ac:dyDescent="0.25">
      <c r="A730"/>
      <c r="B730"/>
      <c r="C730"/>
      <c r="D730"/>
      <c r="E730"/>
    </row>
    <row r="731" spans="1:5" ht="15.75" x14ac:dyDescent="0.25">
      <c r="A731"/>
      <c r="B731"/>
      <c r="C731"/>
      <c r="D731"/>
      <c r="E731"/>
    </row>
    <row r="732" spans="1:5" ht="15.75" x14ac:dyDescent="0.25">
      <c r="A732"/>
      <c r="B732"/>
      <c r="C732"/>
      <c r="D732"/>
      <c r="E732"/>
    </row>
    <row r="733" spans="1:5" ht="15.75" x14ac:dyDescent="0.25">
      <c r="A733"/>
      <c r="B733"/>
      <c r="C733"/>
      <c r="D733"/>
      <c r="E733"/>
    </row>
    <row r="734" spans="1:5" ht="15.75" x14ac:dyDescent="0.25">
      <c r="A734"/>
      <c r="B734"/>
      <c r="C734"/>
      <c r="D734"/>
      <c r="E734"/>
    </row>
    <row r="735" spans="1:5" ht="15.75" x14ac:dyDescent="0.25">
      <c r="A735"/>
      <c r="B735"/>
      <c r="C735"/>
      <c r="D735"/>
      <c r="E735"/>
    </row>
    <row r="736" spans="1:5" ht="15.75" x14ac:dyDescent="0.25">
      <c r="A736"/>
      <c r="B736"/>
      <c r="C736"/>
      <c r="D736"/>
      <c r="E736"/>
    </row>
    <row r="737" spans="1:5" ht="15.75" x14ac:dyDescent="0.25">
      <c r="A737"/>
      <c r="B737"/>
      <c r="C737"/>
      <c r="D737"/>
      <c r="E737"/>
    </row>
    <row r="738" spans="1:5" ht="15.75" x14ac:dyDescent="0.25">
      <c r="A738"/>
      <c r="B738"/>
      <c r="C738"/>
      <c r="D738"/>
      <c r="E738"/>
    </row>
    <row r="739" spans="1:5" ht="15.75" x14ac:dyDescent="0.25">
      <c r="A739"/>
      <c r="B739"/>
      <c r="C739"/>
      <c r="D739"/>
      <c r="E739"/>
    </row>
    <row r="740" spans="1:5" ht="15.75" x14ac:dyDescent="0.25">
      <c r="A740"/>
      <c r="B740"/>
      <c r="C740"/>
      <c r="D740"/>
      <c r="E740"/>
    </row>
    <row r="741" spans="1:5" ht="15.75" x14ac:dyDescent="0.25">
      <c r="A741"/>
      <c r="B741"/>
      <c r="C741"/>
      <c r="D741"/>
      <c r="E741"/>
    </row>
    <row r="742" spans="1:5" ht="15.75" x14ac:dyDescent="0.25">
      <c r="A742"/>
      <c r="B742"/>
      <c r="C742"/>
      <c r="D742"/>
      <c r="E742"/>
    </row>
    <row r="743" spans="1:5" ht="15.75" x14ac:dyDescent="0.25">
      <c r="A743"/>
      <c r="B743"/>
      <c r="C743"/>
      <c r="D743"/>
      <c r="E743"/>
    </row>
    <row r="744" spans="1:5" ht="15.75" x14ac:dyDescent="0.25">
      <c r="A744"/>
      <c r="B744"/>
      <c r="C744"/>
      <c r="D744"/>
      <c r="E744"/>
    </row>
    <row r="745" spans="1:5" ht="15.75" x14ac:dyDescent="0.25">
      <c r="A745"/>
      <c r="B745"/>
      <c r="C745"/>
      <c r="D745"/>
      <c r="E745"/>
    </row>
    <row r="746" spans="1:5" ht="15.75" x14ac:dyDescent="0.25">
      <c r="A746"/>
      <c r="B746"/>
      <c r="C746"/>
      <c r="D746"/>
      <c r="E746"/>
    </row>
    <row r="747" spans="1:5" ht="15.75" x14ac:dyDescent="0.25">
      <c r="A747"/>
      <c r="B747"/>
      <c r="C747"/>
      <c r="D747"/>
      <c r="E747"/>
    </row>
    <row r="748" spans="1:5" ht="15.75" x14ac:dyDescent="0.25">
      <c r="A748"/>
      <c r="B748"/>
      <c r="C748"/>
      <c r="D748"/>
      <c r="E748"/>
    </row>
    <row r="749" spans="1:5" ht="15.75" x14ac:dyDescent="0.25">
      <c r="A749"/>
      <c r="B749"/>
      <c r="C749"/>
      <c r="D749"/>
      <c r="E749"/>
    </row>
    <row r="750" spans="1:5" ht="15.75" x14ac:dyDescent="0.25">
      <c r="A750"/>
      <c r="B750"/>
      <c r="C750"/>
      <c r="D750"/>
      <c r="E750"/>
    </row>
    <row r="751" spans="1:5" ht="15.75" x14ac:dyDescent="0.25">
      <c r="A751"/>
      <c r="B751"/>
      <c r="C751"/>
      <c r="D751"/>
      <c r="E751"/>
    </row>
    <row r="752" spans="1:5" ht="15.75" x14ac:dyDescent="0.25">
      <c r="A752"/>
      <c r="B752"/>
      <c r="C752"/>
      <c r="D752"/>
      <c r="E752"/>
    </row>
    <row r="753" spans="1:5" ht="15.75" x14ac:dyDescent="0.25">
      <c r="A753"/>
      <c r="B753"/>
      <c r="C753"/>
      <c r="D753"/>
      <c r="E753"/>
    </row>
    <row r="754" spans="1:5" ht="15.75" x14ac:dyDescent="0.25">
      <c r="A754"/>
      <c r="B754"/>
      <c r="C754"/>
      <c r="D754"/>
      <c r="E754"/>
    </row>
    <row r="755" spans="1:5" ht="15.75" x14ac:dyDescent="0.25">
      <c r="A755"/>
      <c r="B755"/>
      <c r="C755"/>
      <c r="D755"/>
      <c r="E755"/>
    </row>
    <row r="756" spans="1:5" ht="15.75" x14ac:dyDescent="0.25">
      <c r="A756"/>
      <c r="B756"/>
      <c r="C756"/>
      <c r="D756"/>
      <c r="E756"/>
    </row>
    <row r="757" spans="1:5" ht="15.75" x14ac:dyDescent="0.25">
      <c r="A757"/>
      <c r="B757"/>
      <c r="C757"/>
      <c r="D757"/>
      <c r="E757"/>
    </row>
    <row r="758" spans="1:5" ht="15.75" x14ac:dyDescent="0.25">
      <c r="A758"/>
      <c r="B758"/>
      <c r="C758"/>
      <c r="D758"/>
      <c r="E758"/>
    </row>
    <row r="759" spans="1:5" ht="15.75" x14ac:dyDescent="0.25">
      <c r="A759"/>
      <c r="B759"/>
      <c r="C759"/>
      <c r="D759"/>
      <c r="E759"/>
    </row>
    <row r="760" spans="1:5" ht="15.75" x14ac:dyDescent="0.25">
      <c r="A760"/>
      <c r="B760"/>
      <c r="C760"/>
      <c r="D760"/>
      <c r="E760"/>
    </row>
    <row r="761" spans="1:5" ht="15.75" x14ac:dyDescent="0.25">
      <c r="A761"/>
      <c r="B761"/>
      <c r="C761"/>
      <c r="D761"/>
      <c r="E761"/>
    </row>
    <row r="762" spans="1:5" ht="15.75" x14ac:dyDescent="0.25">
      <c r="A762"/>
      <c r="B762"/>
      <c r="C762"/>
      <c r="D762"/>
      <c r="E762"/>
    </row>
    <row r="763" spans="1:5" ht="15.75" x14ac:dyDescent="0.25">
      <c r="A763"/>
      <c r="B763"/>
      <c r="C763"/>
      <c r="D763"/>
      <c r="E763"/>
    </row>
    <row r="764" spans="1:5" ht="15.75" x14ac:dyDescent="0.25">
      <c r="A764"/>
      <c r="B764"/>
      <c r="C764"/>
      <c r="D764"/>
      <c r="E764"/>
    </row>
    <row r="765" spans="1:5" ht="15.75" x14ac:dyDescent="0.25">
      <c r="A765"/>
      <c r="B765"/>
      <c r="C765"/>
      <c r="D765"/>
      <c r="E765"/>
    </row>
    <row r="766" spans="1:5" ht="15.75" x14ac:dyDescent="0.25">
      <c r="A766"/>
      <c r="B766"/>
      <c r="C766"/>
      <c r="D766"/>
      <c r="E766"/>
    </row>
    <row r="767" spans="1:5" ht="15.75" x14ac:dyDescent="0.25">
      <c r="A767"/>
      <c r="B767"/>
      <c r="C767"/>
      <c r="D767"/>
      <c r="E767"/>
    </row>
    <row r="768" spans="1:5" ht="15.75" x14ac:dyDescent="0.25">
      <c r="A768"/>
      <c r="B768"/>
      <c r="C768"/>
      <c r="D768"/>
      <c r="E768"/>
    </row>
    <row r="769" spans="1:5" ht="15.75" x14ac:dyDescent="0.25">
      <c r="A769"/>
      <c r="B769"/>
      <c r="C769"/>
      <c r="D769"/>
      <c r="E769"/>
    </row>
    <row r="770" spans="1:5" ht="15.75" x14ac:dyDescent="0.25">
      <c r="A770"/>
      <c r="B770"/>
      <c r="C770"/>
      <c r="D770"/>
      <c r="E770"/>
    </row>
    <row r="771" spans="1:5" ht="15.75" x14ac:dyDescent="0.25">
      <c r="A771"/>
      <c r="B771"/>
      <c r="C771"/>
      <c r="D771"/>
      <c r="E771"/>
    </row>
    <row r="772" spans="1:5" ht="15.75" x14ac:dyDescent="0.25">
      <c r="A772"/>
      <c r="B772"/>
      <c r="C772"/>
      <c r="D772"/>
      <c r="E772"/>
    </row>
    <row r="773" spans="1:5" ht="15.75" x14ac:dyDescent="0.25">
      <c r="A773"/>
      <c r="B773"/>
      <c r="C773"/>
      <c r="D773"/>
      <c r="E773"/>
    </row>
    <row r="774" spans="1:5" ht="15.75" x14ac:dyDescent="0.25">
      <c r="A774"/>
      <c r="B774"/>
      <c r="C774"/>
      <c r="D774"/>
      <c r="E774"/>
    </row>
    <row r="775" spans="1:5" ht="15.75" x14ac:dyDescent="0.25">
      <c r="A775"/>
      <c r="B775"/>
      <c r="C775"/>
      <c r="D775"/>
      <c r="E775"/>
    </row>
    <row r="776" spans="1:5" ht="15.75" x14ac:dyDescent="0.25">
      <c r="A776"/>
      <c r="B776"/>
      <c r="C776"/>
      <c r="D776"/>
      <c r="E776"/>
    </row>
    <row r="777" spans="1:5" ht="15.75" x14ac:dyDescent="0.25">
      <c r="A777"/>
      <c r="B777"/>
      <c r="C777"/>
      <c r="D777"/>
      <c r="E777"/>
    </row>
    <row r="778" spans="1:5" ht="15.75" x14ac:dyDescent="0.25">
      <c r="A778"/>
      <c r="B778"/>
      <c r="C778"/>
      <c r="D778"/>
      <c r="E778"/>
    </row>
    <row r="779" spans="1:5" ht="15.75" x14ac:dyDescent="0.25">
      <c r="A779"/>
      <c r="B779"/>
      <c r="C779"/>
      <c r="D779"/>
      <c r="E779"/>
    </row>
    <row r="780" spans="1:5" ht="15.75" x14ac:dyDescent="0.25">
      <c r="A780"/>
      <c r="B780"/>
      <c r="C780"/>
      <c r="D780"/>
      <c r="E780"/>
    </row>
    <row r="781" spans="1:5" ht="15.75" x14ac:dyDescent="0.25">
      <c r="A781"/>
      <c r="B781"/>
      <c r="C781"/>
      <c r="D781"/>
      <c r="E781"/>
    </row>
    <row r="782" spans="1:5" ht="15.75" x14ac:dyDescent="0.25">
      <c r="A782"/>
      <c r="B782"/>
      <c r="C782"/>
      <c r="D782"/>
      <c r="E782"/>
    </row>
    <row r="783" spans="1:5" ht="15.75" x14ac:dyDescent="0.25">
      <c r="A783"/>
      <c r="B783"/>
      <c r="C783"/>
      <c r="D783"/>
      <c r="E783"/>
    </row>
    <row r="784" spans="1:5" ht="15.75" x14ac:dyDescent="0.25">
      <c r="A784"/>
      <c r="B784"/>
      <c r="C784"/>
      <c r="D784"/>
      <c r="E784"/>
    </row>
    <row r="785" spans="1:5" ht="15.75" x14ac:dyDescent="0.25">
      <c r="A785"/>
      <c r="B785"/>
      <c r="C785"/>
      <c r="D785"/>
      <c r="E785"/>
    </row>
    <row r="786" spans="1:5" ht="15.75" x14ac:dyDescent="0.25">
      <c r="A786"/>
      <c r="B786"/>
      <c r="C786"/>
      <c r="D786"/>
      <c r="E786"/>
    </row>
    <row r="787" spans="1:5" ht="15.75" x14ac:dyDescent="0.25">
      <c r="A787"/>
      <c r="B787"/>
      <c r="C787"/>
      <c r="D787"/>
      <c r="E787"/>
    </row>
    <row r="788" spans="1:5" ht="15.75" x14ac:dyDescent="0.25">
      <c r="A788"/>
      <c r="B788"/>
      <c r="C788"/>
      <c r="D788"/>
      <c r="E788"/>
    </row>
    <row r="789" spans="1:5" ht="15.75" x14ac:dyDescent="0.25">
      <c r="A789"/>
      <c r="B789"/>
      <c r="C789"/>
      <c r="D789"/>
      <c r="E789"/>
    </row>
    <row r="790" spans="1:5" ht="15.75" x14ac:dyDescent="0.25">
      <c r="A790"/>
      <c r="B790"/>
      <c r="C790"/>
      <c r="D790"/>
      <c r="E790"/>
    </row>
    <row r="791" spans="1:5" ht="15.75" x14ac:dyDescent="0.25">
      <c r="A791"/>
      <c r="B791"/>
      <c r="C791"/>
      <c r="D791"/>
      <c r="E791"/>
    </row>
    <row r="792" spans="1:5" ht="15.75" x14ac:dyDescent="0.25">
      <c r="A792"/>
      <c r="B792"/>
      <c r="C792"/>
      <c r="D792"/>
      <c r="E792"/>
    </row>
    <row r="793" spans="1:5" ht="15.75" x14ac:dyDescent="0.25">
      <c r="A793"/>
      <c r="B793"/>
      <c r="C793"/>
      <c r="D793"/>
      <c r="E793"/>
    </row>
    <row r="794" spans="1:5" ht="15.75" x14ac:dyDescent="0.25">
      <c r="A794"/>
      <c r="B794"/>
      <c r="C794"/>
      <c r="D794"/>
      <c r="E794"/>
    </row>
    <row r="795" spans="1:5" ht="15.75" x14ac:dyDescent="0.25">
      <c r="A795"/>
      <c r="B795"/>
      <c r="C795"/>
      <c r="D795"/>
      <c r="E795"/>
    </row>
    <row r="796" spans="1:5" ht="15.75" x14ac:dyDescent="0.25">
      <c r="A796"/>
      <c r="B796"/>
      <c r="C796"/>
      <c r="D796"/>
      <c r="E796"/>
    </row>
    <row r="797" spans="1:5" ht="15.75" x14ac:dyDescent="0.25">
      <c r="A797"/>
      <c r="B797"/>
      <c r="C797"/>
      <c r="D797"/>
      <c r="E797"/>
    </row>
    <row r="798" spans="1:5" ht="15.75" x14ac:dyDescent="0.25">
      <c r="A798"/>
      <c r="B798"/>
      <c r="C798"/>
      <c r="D798"/>
      <c r="E798"/>
    </row>
    <row r="799" spans="1:5" ht="15.75" x14ac:dyDescent="0.25">
      <c r="A799"/>
      <c r="B799"/>
      <c r="C799"/>
      <c r="D799"/>
      <c r="E799"/>
    </row>
    <row r="800" spans="1:5" ht="15.75" x14ac:dyDescent="0.25">
      <c r="A800"/>
      <c r="B800"/>
      <c r="C800"/>
      <c r="D800"/>
      <c r="E800"/>
    </row>
    <row r="801" spans="1:5" ht="15.75" x14ac:dyDescent="0.25">
      <c r="A801"/>
      <c r="B801"/>
      <c r="C801"/>
      <c r="D801"/>
      <c r="E801"/>
    </row>
    <row r="802" spans="1:5" ht="15.75" x14ac:dyDescent="0.25">
      <c r="A802"/>
      <c r="B802"/>
      <c r="C802"/>
      <c r="D802"/>
      <c r="E802"/>
    </row>
    <row r="803" spans="1:5" ht="15.75" x14ac:dyDescent="0.25">
      <c r="A803"/>
      <c r="B803"/>
      <c r="C803"/>
      <c r="D803"/>
      <c r="E803"/>
    </row>
    <row r="804" spans="1:5" ht="15.75" x14ac:dyDescent="0.25">
      <c r="A804"/>
      <c r="B804"/>
      <c r="C804"/>
      <c r="D804"/>
      <c r="E804"/>
    </row>
    <row r="805" spans="1:5" ht="15.75" x14ac:dyDescent="0.25">
      <c r="A805"/>
      <c r="B805"/>
      <c r="C805"/>
      <c r="D805"/>
      <c r="E805"/>
    </row>
    <row r="806" spans="1:5" ht="15.75" x14ac:dyDescent="0.25">
      <c r="A806"/>
      <c r="B806"/>
      <c r="C806"/>
      <c r="D806"/>
      <c r="E806"/>
    </row>
    <row r="807" spans="1:5" ht="15.75" x14ac:dyDescent="0.25">
      <c r="A807"/>
      <c r="B807"/>
      <c r="C807"/>
      <c r="D807"/>
      <c r="E807"/>
    </row>
    <row r="808" spans="1:5" ht="15.75" x14ac:dyDescent="0.25">
      <c r="A808"/>
      <c r="B808"/>
      <c r="C808"/>
      <c r="D808"/>
      <c r="E808"/>
    </row>
    <row r="809" spans="1:5" ht="15.75" x14ac:dyDescent="0.25">
      <c r="A809"/>
      <c r="B809"/>
      <c r="C809"/>
      <c r="D809"/>
      <c r="E809"/>
    </row>
    <row r="810" spans="1:5" ht="15.75" x14ac:dyDescent="0.25">
      <c r="A810"/>
      <c r="B810"/>
      <c r="C810"/>
      <c r="D810"/>
      <c r="E810"/>
    </row>
    <row r="811" spans="1:5" ht="15.75" x14ac:dyDescent="0.25">
      <c r="A811"/>
      <c r="B811"/>
      <c r="C811"/>
      <c r="D811"/>
      <c r="E811"/>
    </row>
    <row r="812" spans="1:5" ht="15.75" x14ac:dyDescent="0.25">
      <c r="A812"/>
      <c r="B812"/>
      <c r="C812"/>
      <c r="D812"/>
      <c r="E812"/>
    </row>
    <row r="813" spans="1:5" ht="15.75" x14ac:dyDescent="0.25">
      <c r="A813"/>
      <c r="B813"/>
      <c r="C813"/>
      <c r="D813"/>
      <c r="E813"/>
    </row>
    <row r="814" spans="1:5" ht="15.75" x14ac:dyDescent="0.25">
      <c r="A814"/>
      <c r="B814"/>
      <c r="C814"/>
      <c r="D814"/>
      <c r="E814"/>
    </row>
    <row r="815" spans="1:5" ht="15.75" x14ac:dyDescent="0.25">
      <c r="A815"/>
      <c r="B815"/>
      <c r="C815"/>
      <c r="D815"/>
      <c r="E815"/>
    </row>
    <row r="816" spans="1:5" ht="15.75" x14ac:dyDescent="0.25">
      <c r="A816"/>
      <c r="B816"/>
      <c r="C816"/>
      <c r="D816"/>
      <c r="E816"/>
    </row>
    <row r="817" spans="1:5" ht="15.75" x14ac:dyDescent="0.25">
      <c r="A817"/>
      <c r="B817"/>
      <c r="C817"/>
      <c r="D817"/>
      <c r="E817"/>
    </row>
    <row r="818" spans="1:5" ht="15.75" x14ac:dyDescent="0.25">
      <c r="A818"/>
      <c r="B818"/>
      <c r="C818"/>
      <c r="D818"/>
      <c r="E818"/>
    </row>
    <row r="819" spans="1:5" ht="15.75" x14ac:dyDescent="0.25">
      <c r="A819"/>
      <c r="B819"/>
      <c r="C819"/>
      <c r="D819"/>
      <c r="E819"/>
    </row>
    <row r="820" spans="1:5" ht="15.75" x14ac:dyDescent="0.25">
      <c r="A820"/>
      <c r="B820"/>
      <c r="C820"/>
      <c r="D820"/>
      <c r="E820"/>
    </row>
    <row r="821" spans="1:5" ht="15.75" x14ac:dyDescent="0.25">
      <c r="A821"/>
      <c r="B821"/>
      <c r="C821"/>
      <c r="D821"/>
      <c r="E821"/>
    </row>
    <row r="822" spans="1:5" ht="15.75" x14ac:dyDescent="0.25">
      <c r="A822"/>
      <c r="B822"/>
      <c r="C822"/>
      <c r="D822"/>
      <c r="E822"/>
    </row>
    <row r="823" spans="1:5" ht="15.75" x14ac:dyDescent="0.25">
      <c r="A823"/>
      <c r="B823"/>
      <c r="C823"/>
      <c r="D823"/>
      <c r="E823"/>
    </row>
    <row r="824" spans="1:5" ht="15.75" x14ac:dyDescent="0.25">
      <c r="A824"/>
      <c r="B824"/>
      <c r="C824"/>
      <c r="D824"/>
      <c r="E824"/>
    </row>
    <row r="825" spans="1:5" ht="15.75" x14ac:dyDescent="0.25">
      <c r="A825"/>
      <c r="B825"/>
      <c r="C825"/>
      <c r="D825"/>
      <c r="E825"/>
    </row>
    <row r="826" spans="1:5" ht="15.75" x14ac:dyDescent="0.25">
      <c r="A826"/>
      <c r="B826"/>
      <c r="C826"/>
      <c r="D826"/>
      <c r="E826"/>
    </row>
    <row r="827" spans="1:5" ht="15.75" x14ac:dyDescent="0.25">
      <c r="A827"/>
      <c r="B827"/>
      <c r="C827"/>
      <c r="D827"/>
      <c r="E827"/>
    </row>
    <row r="828" spans="1:5" ht="15.75" x14ac:dyDescent="0.25">
      <c r="A828"/>
      <c r="B828"/>
      <c r="C828"/>
      <c r="D828"/>
      <c r="E828"/>
    </row>
    <row r="829" spans="1:5" ht="15.75" x14ac:dyDescent="0.25">
      <c r="A829"/>
      <c r="B829"/>
      <c r="C829"/>
      <c r="D829"/>
      <c r="E829"/>
    </row>
    <row r="830" spans="1:5" ht="15.75" x14ac:dyDescent="0.25">
      <c r="A830"/>
      <c r="B830"/>
      <c r="C830"/>
      <c r="D830"/>
      <c r="E830"/>
    </row>
    <row r="831" spans="1:5" ht="15.75" x14ac:dyDescent="0.25">
      <c r="A831"/>
      <c r="B831"/>
      <c r="C831"/>
      <c r="D831"/>
      <c r="E831"/>
    </row>
    <row r="832" spans="1:5" ht="15.75" x14ac:dyDescent="0.25">
      <c r="A832"/>
      <c r="B832"/>
      <c r="C832"/>
      <c r="D832"/>
      <c r="E832"/>
    </row>
    <row r="833" spans="1:5" ht="15.75" x14ac:dyDescent="0.25">
      <c r="A833"/>
      <c r="B833"/>
      <c r="C833"/>
      <c r="D833"/>
      <c r="E833"/>
    </row>
    <row r="834" spans="1:5" ht="15.75" x14ac:dyDescent="0.25">
      <c r="A834"/>
      <c r="B834"/>
      <c r="C834"/>
      <c r="D834"/>
      <c r="E834"/>
    </row>
    <row r="835" spans="1:5" ht="15.75" x14ac:dyDescent="0.25">
      <c r="A835"/>
      <c r="B835"/>
      <c r="C835"/>
      <c r="D835"/>
      <c r="E835"/>
    </row>
    <row r="836" spans="1:5" ht="15.75" x14ac:dyDescent="0.25">
      <c r="A836"/>
      <c r="B836"/>
      <c r="C836"/>
      <c r="D836"/>
      <c r="E836"/>
    </row>
    <row r="837" spans="1:5" ht="15.75" x14ac:dyDescent="0.25">
      <c r="A837"/>
      <c r="B837"/>
      <c r="C837"/>
      <c r="D837"/>
      <c r="E837"/>
    </row>
    <row r="838" spans="1:5" ht="15.75" x14ac:dyDescent="0.25">
      <c r="A838"/>
      <c r="B838"/>
      <c r="C838"/>
      <c r="D838"/>
      <c r="E838"/>
    </row>
    <row r="839" spans="1:5" ht="15.75" x14ac:dyDescent="0.25">
      <c r="A839"/>
      <c r="B839"/>
      <c r="C839"/>
      <c r="D839"/>
      <c r="E839"/>
    </row>
    <row r="840" spans="1:5" ht="15.75" x14ac:dyDescent="0.25">
      <c r="A840"/>
      <c r="B840"/>
      <c r="C840"/>
      <c r="D840"/>
      <c r="E840"/>
    </row>
    <row r="841" spans="1:5" ht="15.75" x14ac:dyDescent="0.25">
      <c r="A841"/>
      <c r="B841"/>
      <c r="C841"/>
      <c r="D841"/>
      <c r="E841"/>
    </row>
    <row r="842" spans="1:5" ht="15.75" x14ac:dyDescent="0.25">
      <c r="A842"/>
      <c r="B842"/>
      <c r="C842"/>
      <c r="D842"/>
      <c r="E842"/>
    </row>
    <row r="843" spans="1:5" ht="15.75" x14ac:dyDescent="0.25">
      <c r="A843"/>
      <c r="B843"/>
      <c r="C843"/>
      <c r="D843"/>
      <c r="E843"/>
    </row>
    <row r="844" spans="1:5" ht="15.75" x14ac:dyDescent="0.25">
      <c r="A844"/>
      <c r="B844"/>
      <c r="C844"/>
      <c r="D844"/>
      <c r="E844"/>
    </row>
    <row r="845" spans="1:5" ht="15.75" x14ac:dyDescent="0.25">
      <c r="A845"/>
      <c r="B845"/>
      <c r="C845"/>
      <c r="D845"/>
      <c r="E845"/>
    </row>
    <row r="846" spans="1:5" ht="15.75" x14ac:dyDescent="0.25">
      <c r="A846"/>
      <c r="B846"/>
      <c r="C846"/>
      <c r="D846"/>
      <c r="E846"/>
    </row>
    <row r="847" spans="1:5" ht="15.75" x14ac:dyDescent="0.25">
      <c r="A847"/>
      <c r="B847"/>
      <c r="C847"/>
      <c r="D847"/>
      <c r="E847"/>
    </row>
    <row r="848" spans="1:5" ht="15.75" x14ac:dyDescent="0.25">
      <c r="A848"/>
      <c r="B848"/>
      <c r="C848"/>
      <c r="D848"/>
      <c r="E848"/>
    </row>
    <row r="849" spans="1:5" ht="15.75" x14ac:dyDescent="0.25">
      <c r="A849"/>
      <c r="B849"/>
      <c r="C849"/>
      <c r="D849"/>
      <c r="E849"/>
    </row>
    <row r="850" spans="1:5" ht="15.75" x14ac:dyDescent="0.25">
      <c r="A850"/>
      <c r="B850"/>
      <c r="C850"/>
      <c r="D850"/>
      <c r="E850"/>
    </row>
    <row r="851" spans="1:5" ht="15.75" x14ac:dyDescent="0.25">
      <c r="A851"/>
      <c r="B851"/>
      <c r="C851"/>
      <c r="D851"/>
      <c r="E851"/>
    </row>
    <row r="852" spans="1:5" ht="15.75" x14ac:dyDescent="0.25">
      <c r="A852"/>
      <c r="B852"/>
      <c r="C852"/>
      <c r="D852"/>
      <c r="E852"/>
    </row>
    <row r="853" spans="1:5" ht="15.75" x14ac:dyDescent="0.25">
      <c r="A853"/>
      <c r="B853"/>
      <c r="C853"/>
      <c r="D853"/>
      <c r="E853"/>
    </row>
    <row r="854" spans="1:5" ht="15.75" x14ac:dyDescent="0.25">
      <c r="A854"/>
      <c r="B854"/>
      <c r="C854"/>
      <c r="D854"/>
      <c r="E854"/>
    </row>
    <row r="855" spans="1:5" ht="15.75" x14ac:dyDescent="0.25">
      <c r="A855"/>
      <c r="B855"/>
      <c r="C855"/>
      <c r="D855"/>
      <c r="E855"/>
    </row>
    <row r="856" spans="1:5" ht="15.75" x14ac:dyDescent="0.25">
      <c r="A856"/>
      <c r="B856"/>
      <c r="C856"/>
      <c r="D856"/>
      <c r="E856"/>
    </row>
    <row r="857" spans="1:5" ht="15.75" x14ac:dyDescent="0.25">
      <c r="A857"/>
      <c r="B857"/>
      <c r="C857"/>
      <c r="D857"/>
      <c r="E857"/>
    </row>
    <row r="858" spans="1:5" ht="15.75" x14ac:dyDescent="0.25">
      <c r="A858"/>
      <c r="B858"/>
      <c r="C858"/>
      <c r="D858"/>
      <c r="E858"/>
    </row>
    <row r="859" spans="1:5" ht="15.75" x14ac:dyDescent="0.25">
      <c r="A859"/>
      <c r="B859"/>
      <c r="C859"/>
      <c r="D859"/>
      <c r="E859"/>
    </row>
    <row r="860" spans="1:5" ht="15.75" x14ac:dyDescent="0.25">
      <c r="A860"/>
      <c r="B860"/>
      <c r="C860"/>
      <c r="D860"/>
      <c r="E860"/>
    </row>
    <row r="861" spans="1:5" ht="15.75" x14ac:dyDescent="0.25">
      <c r="A861"/>
      <c r="B861"/>
      <c r="C861"/>
      <c r="D861"/>
      <c r="E861"/>
    </row>
    <row r="862" spans="1:5" ht="15.75" x14ac:dyDescent="0.25">
      <c r="A862"/>
      <c r="B862"/>
      <c r="C862"/>
      <c r="D862"/>
      <c r="E862"/>
    </row>
    <row r="863" spans="1:5" ht="15.75" x14ac:dyDescent="0.25">
      <c r="A863"/>
      <c r="B863"/>
      <c r="C863"/>
      <c r="D863"/>
      <c r="E863"/>
    </row>
    <row r="864" spans="1:5" ht="15.75" x14ac:dyDescent="0.25">
      <c r="A864"/>
      <c r="B864"/>
      <c r="C864"/>
      <c r="D864"/>
      <c r="E864"/>
    </row>
    <row r="865" spans="1:5" ht="15.75" x14ac:dyDescent="0.25">
      <c r="A865"/>
      <c r="B865"/>
      <c r="C865"/>
      <c r="D865"/>
      <c r="E865"/>
    </row>
    <row r="866" spans="1:5" ht="15.75" x14ac:dyDescent="0.25">
      <c r="A866"/>
      <c r="B866"/>
      <c r="C866"/>
      <c r="D866"/>
      <c r="E866"/>
    </row>
    <row r="867" spans="1:5" ht="15.75" x14ac:dyDescent="0.25">
      <c r="A867"/>
      <c r="B867"/>
      <c r="C867"/>
      <c r="D867"/>
      <c r="E867"/>
    </row>
    <row r="868" spans="1:5" ht="15.75" x14ac:dyDescent="0.25">
      <c r="A868"/>
      <c r="B868"/>
      <c r="C868"/>
      <c r="D868"/>
      <c r="E868"/>
    </row>
    <row r="869" spans="1:5" ht="15.75" x14ac:dyDescent="0.25">
      <c r="A869"/>
      <c r="B869"/>
      <c r="C869"/>
      <c r="D869"/>
      <c r="E869"/>
    </row>
    <row r="870" spans="1:5" ht="15.75" x14ac:dyDescent="0.25">
      <c r="A870"/>
      <c r="B870"/>
      <c r="C870"/>
      <c r="D870"/>
      <c r="E870"/>
    </row>
    <row r="871" spans="1:5" ht="15.75" x14ac:dyDescent="0.25">
      <c r="A871"/>
      <c r="B871"/>
      <c r="C871"/>
      <c r="D871"/>
      <c r="E871"/>
    </row>
    <row r="872" spans="1:5" ht="15.75" x14ac:dyDescent="0.25">
      <c r="A872"/>
      <c r="B872"/>
      <c r="C872"/>
      <c r="D872"/>
      <c r="E872"/>
    </row>
    <row r="873" spans="1:5" ht="15.75" x14ac:dyDescent="0.25">
      <c r="A873"/>
      <c r="B873"/>
      <c r="C873"/>
      <c r="D873"/>
      <c r="E873"/>
    </row>
    <row r="874" spans="1:5" ht="15.75" x14ac:dyDescent="0.25">
      <c r="A874"/>
      <c r="B874"/>
      <c r="C874"/>
      <c r="D874"/>
      <c r="E874"/>
    </row>
    <row r="875" spans="1:5" ht="15.75" x14ac:dyDescent="0.25">
      <c r="A875"/>
      <c r="B875"/>
      <c r="C875"/>
      <c r="D875"/>
      <c r="E875"/>
    </row>
    <row r="876" spans="1:5" ht="15.75" x14ac:dyDescent="0.25">
      <c r="A876"/>
      <c r="B876"/>
      <c r="C876"/>
      <c r="D876"/>
      <c r="E876"/>
    </row>
    <row r="877" spans="1:5" ht="15.75" x14ac:dyDescent="0.25">
      <c r="A877"/>
      <c r="B877"/>
      <c r="C877"/>
      <c r="D877"/>
      <c r="E877"/>
    </row>
    <row r="878" spans="1:5" ht="15.75" x14ac:dyDescent="0.25">
      <c r="A878"/>
      <c r="B878"/>
      <c r="C878"/>
      <c r="D878"/>
      <c r="E878"/>
    </row>
    <row r="879" spans="1:5" ht="15.75" x14ac:dyDescent="0.25">
      <c r="A879"/>
      <c r="B879"/>
      <c r="C879"/>
      <c r="D879"/>
      <c r="E879"/>
    </row>
    <row r="880" spans="1:5" ht="15.75" x14ac:dyDescent="0.25">
      <c r="A880"/>
      <c r="B880"/>
      <c r="C880"/>
      <c r="D880"/>
      <c r="E880"/>
    </row>
    <row r="881" spans="1:5" ht="15.75" x14ac:dyDescent="0.25">
      <c r="A881"/>
      <c r="B881"/>
      <c r="C881"/>
      <c r="D881"/>
      <c r="E881"/>
    </row>
    <row r="882" spans="1:5" ht="15.75" x14ac:dyDescent="0.25">
      <c r="A882"/>
      <c r="B882"/>
      <c r="C882"/>
      <c r="D882"/>
      <c r="E882"/>
    </row>
    <row r="883" spans="1:5" ht="15.75" x14ac:dyDescent="0.25">
      <c r="A883"/>
      <c r="B883"/>
      <c r="C883"/>
      <c r="D883"/>
      <c r="E883"/>
    </row>
    <row r="884" spans="1:5" ht="15.75" x14ac:dyDescent="0.25">
      <c r="A884"/>
      <c r="B884"/>
      <c r="C884"/>
      <c r="D884"/>
      <c r="E884"/>
    </row>
    <row r="885" spans="1:5" ht="15.75" x14ac:dyDescent="0.25">
      <c r="A885"/>
      <c r="B885"/>
      <c r="C885"/>
      <c r="D885"/>
      <c r="E885"/>
    </row>
    <row r="886" spans="1:5" ht="15.75" x14ac:dyDescent="0.25">
      <c r="A886"/>
      <c r="B886"/>
      <c r="C886"/>
      <c r="D886"/>
      <c r="E886"/>
    </row>
    <row r="887" spans="1:5" ht="15.75" x14ac:dyDescent="0.25">
      <c r="A887"/>
      <c r="B887"/>
      <c r="C887"/>
      <c r="D887"/>
      <c r="E887"/>
    </row>
    <row r="888" spans="1:5" ht="15.75" x14ac:dyDescent="0.25">
      <c r="A888"/>
      <c r="B888"/>
      <c r="C888"/>
      <c r="D888"/>
      <c r="E888"/>
    </row>
    <row r="889" spans="1:5" ht="15.75" x14ac:dyDescent="0.25">
      <c r="A889"/>
      <c r="B889"/>
      <c r="C889"/>
      <c r="D889"/>
      <c r="E889"/>
    </row>
    <row r="890" spans="1:5" ht="15.75" x14ac:dyDescent="0.25">
      <c r="A890"/>
      <c r="B890"/>
      <c r="C890"/>
      <c r="D890"/>
      <c r="E890"/>
    </row>
    <row r="891" spans="1:5" ht="15.75" x14ac:dyDescent="0.25">
      <c r="A891"/>
      <c r="B891"/>
      <c r="C891"/>
      <c r="D891"/>
      <c r="E891"/>
    </row>
    <row r="892" spans="1:5" ht="15.75" x14ac:dyDescent="0.25">
      <c r="A892"/>
      <c r="B892"/>
      <c r="C892"/>
      <c r="D892"/>
      <c r="E892"/>
    </row>
    <row r="893" spans="1:5" ht="15.75" x14ac:dyDescent="0.25">
      <c r="A893"/>
      <c r="B893"/>
      <c r="C893"/>
      <c r="D893"/>
      <c r="E893"/>
    </row>
    <row r="894" spans="1:5" ht="15.75" x14ac:dyDescent="0.25">
      <c r="A894"/>
      <c r="B894"/>
      <c r="C894"/>
      <c r="D894"/>
      <c r="E894"/>
    </row>
    <row r="895" spans="1:5" ht="15.75" x14ac:dyDescent="0.25">
      <c r="A895"/>
      <c r="B895"/>
      <c r="C895"/>
      <c r="D895"/>
      <c r="E895"/>
    </row>
    <row r="896" spans="1:5" ht="15.75" x14ac:dyDescent="0.25">
      <c r="A896"/>
      <c r="B896"/>
      <c r="C896"/>
      <c r="D896"/>
      <c r="E896"/>
    </row>
    <row r="897" spans="1:5" ht="15.75" x14ac:dyDescent="0.25">
      <c r="A897"/>
      <c r="B897"/>
      <c r="C897"/>
      <c r="D897"/>
      <c r="E897"/>
    </row>
    <row r="898" spans="1:5" ht="15.75" x14ac:dyDescent="0.25">
      <c r="A898"/>
      <c r="B898"/>
      <c r="C898"/>
      <c r="D898"/>
      <c r="E898"/>
    </row>
    <row r="899" spans="1:5" ht="15.75" x14ac:dyDescent="0.25">
      <c r="A899"/>
      <c r="B899"/>
      <c r="C899"/>
      <c r="D899"/>
      <c r="E899"/>
    </row>
    <row r="900" spans="1:5" ht="15.75" x14ac:dyDescent="0.25">
      <c r="A900"/>
      <c r="B900"/>
      <c r="C900"/>
      <c r="D900"/>
      <c r="E900"/>
    </row>
    <row r="901" spans="1:5" ht="15.75" x14ac:dyDescent="0.25">
      <c r="A901"/>
      <c r="B901"/>
      <c r="C901"/>
      <c r="D901"/>
      <c r="E901"/>
    </row>
    <row r="902" spans="1:5" ht="15.75" x14ac:dyDescent="0.25">
      <c r="A902"/>
      <c r="B902"/>
      <c r="C902"/>
      <c r="D902"/>
      <c r="E902"/>
    </row>
    <row r="903" spans="1:5" ht="15.75" x14ac:dyDescent="0.25">
      <c r="A903"/>
      <c r="B903"/>
      <c r="C903"/>
      <c r="D903"/>
      <c r="E903"/>
    </row>
    <row r="904" spans="1:5" ht="15.75" x14ac:dyDescent="0.25">
      <c r="A904"/>
      <c r="B904"/>
      <c r="C904"/>
      <c r="D904"/>
      <c r="E904"/>
    </row>
    <row r="905" spans="1:5" ht="15.75" x14ac:dyDescent="0.25">
      <c r="A905"/>
      <c r="B905"/>
      <c r="C905"/>
      <c r="D905"/>
      <c r="E905"/>
    </row>
    <row r="906" spans="1:5" ht="15.75" x14ac:dyDescent="0.25">
      <c r="A906"/>
      <c r="B906"/>
      <c r="C906"/>
      <c r="D906"/>
      <c r="E906"/>
    </row>
    <row r="907" spans="1:5" ht="15.75" x14ac:dyDescent="0.25">
      <c r="A907"/>
      <c r="B907"/>
      <c r="C907"/>
      <c r="D907"/>
      <c r="E907"/>
    </row>
    <row r="908" spans="1:5" ht="15.75" x14ac:dyDescent="0.25">
      <c r="A908"/>
      <c r="B908"/>
      <c r="C908"/>
      <c r="D908"/>
      <c r="E908"/>
    </row>
    <row r="909" spans="1:5" ht="15.75" x14ac:dyDescent="0.25">
      <c r="A909"/>
      <c r="B909"/>
      <c r="C909"/>
      <c r="D909"/>
      <c r="E909"/>
    </row>
    <row r="910" spans="1:5" ht="15.75" x14ac:dyDescent="0.25">
      <c r="A910"/>
      <c r="B910"/>
      <c r="C910"/>
      <c r="D910"/>
      <c r="E910"/>
    </row>
    <row r="911" spans="1:5" ht="15.75" x14ac:dyDescent="0.25">
      <c r="A911"/>
      <c r="B911"/>
      <c r="C911"/>
      <c r="D911"/>
      <c r="E911"/>
    </row>
    <row r="912" spans="1:5" ht="15.75" x14ac:dyDescent="0.25">
      <c r="A912"/>
      <c r="B912"/>
      <c r="C912"/>
      <c r="D912"/>
      <c r="E912"/>
    </row>
    <row r="913" spans="1:5" ht="15.75" x14ac:dyDescent="0.25">
      <c r="A913"/>
      <c r="B913"/>
      <c r="C913"/>
      <c r="D913"/>
      <c r="E913"/>
    </row>
    <row r="914" spans="1:5" ht="15.75" x14ac:dyDescent="0.25">
      <c r="A914"/>
      <c r="B914"/>
      <c r="C914"/>
      <c r="D914"/>
      <c r="E914"/>
    </row>
    <row r="915" spans="1:5" ht="15.75" x14ac:dyDescent="0.25">
      <c r="A915"/>
      <c r="B915"/>
      <c r="C915"/>
      <c r="D915"/>
      <c r="E915"/>
    </row>
    <row r="916" spans="1:5" ht="15.75" x14ac:dyDescent="0.25">
      <c r="A916"/>
      <c r="B916"/>
      <c r="C916"/>
      <c r="D916"/>
      <c r="E916"/>
    </row>
    <row r="917" spans="1:5" ht="15.75" x14ac:dyDescent="0.25">
      <c r="A917"/>
      <c r="B917"/>
      <c r="C917"/>
      <c r="D917"/>
      <c r="E917"/>
    </row>
    <row r="918" spans="1:5" ht="15.75" x14ac:dyDescent="0.25">
      <c r="A918"/>
      <c r="B918"/>
      <c r="C918"/>
      <c r="D918"/>
      <c r="E918"/>
    </row>
    <row r="919" spans="1:5" ht="15.75" x14ac:dyDescent="0.25">
      <c r="A919"/>
      <c r="B919"/>
      <c r="C919"/>
      <c r="D919"/>
      <c r="E919"/>
    </row>
    <row r="920" spans="1:5" ht="15.75" x14ac:dyDescent="0.25">
      <c r="A920"/>
      <c r="B920"/>
      <c r="C920"/>
      <c r="D920"/>
      <c r="E920"/>
    </row>
    <row r="921" spans="1:5" ht="15.75" x14ac:dyDescent="0.25">
      <c r="A921"/>
      <c r="B921"/>
      <c r="C921"/>
      <c r="D921"/>
      <c r="E921"/>
    </row>
    <row r="922" spans="1:5" ht="15.75" x14ac:dyDescent="0.25">
      <c r="A922"/>
      <c r="B922"/>
      <c r="C922"/>
      <c r="D922"/>
      <c r="E922"/>
    </row>
    <row r="923" spans="1:5" ht="15.75" x14ac:dyDescent="0.25">
      <c r="A923"/>
      <c r="B923"/>
      <c r="C923"/>
      <c r="D923"/>
      <c r="E923"/>
    </row>
    <row r="924" spans="1:5" ht="15.75" x14ac:dyDescent="0.25">
      <c r="A924"/>
      <c r="B924"/>
      <c r="C924"/>
      <c r="D924"/>
      <c r="E924"/>
    </row>
    <row r="925" spans="1:5" ht="15.75" x14ac:dyDescent="0.25">
      <c r="A925"/>
      <c r="B925"/>
      <c r="C925"/>
      <c r="D925"/>
      <c r="E925"/>
    </row>
    <row r="926" spans="1:5" ht="15.75" x14ac:dyDescent="0.25">
      <c r="A926"/>
      <c r="B926"/>
      <c r="C926"/>
      <c r="D926"/>
      <c r="E926"/>
    </row>
    <row r="927" spans="1:5" ht="15.75" x14ac:dyDescent="0.25">
      <c r="A927"/>
      <c r="B927"/>
      <c r="C927"/>
      <c r="D927"/>
      <c r="E927"/>
    </row>
    <row r="928" spans="1:5" ht="15.75" x14ac:dyDescent="0.25">
      <c r="A928"/>
      <c r="B928"/>
      <c r="C928"/>
      <c r="D928"/>
      <c r="E928"/>
    </row>
    <row r="929" spans="1:5" ht="15.75" x14ac:dyDescent="0.25">
      <c r="A929"/>
      <c r="B929"/>
      <c r="C929"/>
      <c r="D929"/>
      <c r="E929"/>
    </row>
    <row r="930" spans="1:5" ht="15.75" x14ac:dyDescent="0.25">
      <c r="A930"/>
      <c r="B930"/>
      <c r="C930"/>
      <c r="D930"/>
      <c r="E930"/>
    </row>
    <row r="931" spans="1:5" ht="15.75" x14ac:dyDescent="0.25">
      <c r="A931"/>
      <c r="B931"/>
      <c r="C931"/>
      <c r="D931"/>
      <c r="E931"/>
    </row>
    <row r="932" spans="1:5" ht="15.75" x14ac:dyDescent="0.25">
      <c r="A932"/>
      <c r="B932"/>
      <c r="C932"/>
      <c r="D932"/>
      <c r="E932"/>
    </row>
    <row r="933" spans="1:5" ht="15.75" x14ac:dyDescent="0.25">
      <c r="A933"/>
      <c r="B933"/>
      <c r="C933"/>
      <c r="D933"/>
      <c r="E933"/>
    </row>
    <row r="934" spans="1:5" ht="15.75" x14ac:dyDescent="0.25">
      <c r="A934"/>
      <c r="B934"/>
      <c r="C934"/>
      <c r="D934"/>
      <c r="E934"/>
    </row>
    <row r="935" spans="1:5" ht="15.75" x14ac:dyDescent="0.25">
      <c r="A935"/>
      <c r="B935"/>
      <c r="C935"/>
      <c r="D935"/>
      <c r="E935"/>
    </row>
    <row r="936" spans="1:5" ht="15.75" x14ac:dyDescent="0.25">
      <c r="A936"/>
      <c r="B936"/>
      <c r="C936"/>
      <c r="D936"/>
      <c r="E936"/>
    </row>
    <row r="937" spans="1:5" ht="15.75" x14ac:dyDescent="0.25">
      <c r="A937"/>
      <c r="B937"/>
      <c r="C937"/>
      <c r="D937"/>
      <c r="E937"/>
    </row>
    <row r="938" spans="1:5" ht="15.75" x14ac:dyDescent="0.25">
      <c r="A938"/>
      <c r="B938"/>
      <c r="C938"/>
      <c r="D938"/>
      <c r="E938"/>
    </row>
    <row r="939" spans="1:5" ht="15.75" x14ac:dyDescent="0.25">
      <c r="A939"/>
      <c r="B939"/>
      <c r="C939"/>
      <c r="D939"/>
      <c r="E939"/>
    </row>
    <row r="940" spans="1:5" ht="15.75" x14ac:dyDescent="0.25">
      <c r="A940"/>
      <c r="B940"/>
      <c r="C940"/>
      <c r="D940"/>
      <c r="E940"/>
    </row>
    <row r="941" spans="1:5" ht="15.75" x14ac:dyDescent="0.25">
      <c r="A941"/>
      <c r="B941"/>
      <c r="C941"/>
      <c r="D941"/>
      <c r="E941"/>
    </row>
    <row r="942" spans="1:5" ht="15.75" x14ac:dyDescent="0.25">
      <c r="A942"/>
      <c r="B942"/>
      <c r="C942"/>
      <c r="D942"/>
      <c r="E942"/>
    </row>
    <row r="943" spans="1:5" ht="15.75" x14ac:dyDescent="0.25">
      <c r="A943"/>
      <c r="B943"/>
      <c r="C943"/>
      <c r="D943"/>
      <c r="E943"/>
    </row>
    <row r="944" spans="1:5" ht="15.75" x14ac:dyDescent="0.25">
      <c r="A944"/>
      <c r="B944"/>
      <c r="C944"/>
      <c r="D944"/>
      <c r="E944"/>
    </row>
    <row r="945" spans="1:5" ht="15.75" x14ac:dyDescent="0.25">
      <c r="A945"/>
      <c r="B945"/>
      <c r="C945"/>
      <c r="D945"/>
      <c r="E945"/>
    </row>
    <row r="946" spans="1:5" ht="15.75" x14ac:dyDescent="0.25">
      <c r="A946"/>
      <c r="B946"/>
      <c r="C946"/>
      <c r="D946"/>
      <c r="E946"/>
    </row>
    <row r="947" spans="1:5" ht="15.75" x14ac:dyDescent="0.25">
      <c r="A947"/>
      <c r="B947"/>
      <c r="C947"/>
      <c r="D947"/>
      <c r="E947"/>
    </row>
    <row r="948" spans="1:5" ht="15.75" x14ac:dyDescent="0.25">
      <c r="A948"/>
      <c r="B948"/>
      <c r="C948"/>
      <c r="D948"/>
      <c r="E948"/>
    </row>
    <row r="949" spans="1:5" ht="15.75" x14ac:dyDescent="0.25">
      <c r="A949"/>
      <c r="B949"/>
      <c r="C949"/>
      <c r="D949"/>
      <c r="E949"/>
    </row>
    <row r="950" spans="1:5" ht="15.75" x14ac:dyDescent="0.25">
      <c r="A950"/>
      <c r="B950"/>
      <c r="C950"/>
      <c r="D950"/>
      <c r="E950"/>
    </row>
    <row r="951" spans="1:5" ht="15.75" x14ac:dyDescent="0.25">
      <c r="A951"/>
      <c r="B951"/>
      <c r="C951"/>
      <c r="D951"/>
      <c r="E951"/>
    </row>
    <row r="952" spans="1:5" ht="15.75" x14ac:dyDescent="0.25">
      <c r="A952"/>
      <c r="B952"/>
      <c r="C952"/>
      <c r="D952"/>
      <c r="E952"/>
    </row>
    <row r="953" spans="1:5" ht="15.75" x14ac:dyDescent="0.25">
      <c r="A953"/>
      <c r="B953"/>
      <c r="C953"/>
      <c r="D953"/>
      <c r="E953"/>
    </row>
    <row r="954" spans="1:5" ht="15.75" x14ac:dyDescent="0.25">
      <c r="A954"/>
      <c r="B954"/>
      <c r="C954"/>
      <c r="D954"/>
      <c r="E954"/>
    </row>
    <row r="955" spans="1:5" ht="15.75" x14ac:dyDescent="0.25">
      <c r="A955"/>
      <c r="B955"/>
      <c r="C955"/>
      <c r="D955"/>
      <c r="E955"/>
    </row>
    <row r="956" spans="1:5" ht="15.75" x14ac:dyDescent="0.25">
      <c r="A956"/>
      <c r="B956"/>
      <c r="C956"/>
      <c r="D956"/>
      <c r="E956"/>
    </row>
    <row r="957" spans="1:5" ht="15.75" x14ac:dyDescent="0.25">
      <c r="A957"/>
      <c r="B957"/>
      <c r="C957"/>
      <c r="D957"/>
      <c r="E957"/>
    </row>
    <row r="958" spans="1:5" ht="15.75" x14ac:dyDescent="0.25">
      <c r="A958"/>
      <c r="B958"/>
      <c r="C958"/>
      <c r="D958"/>
      <c r="E958"/>
    </row>
    <row r="959" spans="1:5" ht="15.75" x14ac:dyDescent="0.25">
      <c r="A959"/>
      <c r="B959"/>
      <c r="C959"/>
      <c r="D959"/>
      <c r="E959"/>
    </row>
    <row r="960" spans="1:5" ht="15.75" x14ac:dyDescent="0.25">
      <c r="A960"/>
      <c r="B960"/>
      <c r="C960"/>
      <c r="D960"/>
      <c r="E960"/>
    </row>
    <row r="961" spans="1:5" ht="15.75" x14ac:dyDescent="0.25">
      <c r="A961"/>
      <c r="B961"/>
      <c r="C961"/>
      <c r="D961"/>
      <c r="E961"/>
    </row>
    <row r="962" spans="1:5" ht="15.75" x14ac:dyDescent="0.25">
      <c r="A962"/>
      <c r="B962"/>
      <c r="C962"/>
      <c r="D962"/>
      <c r="E962"/>
    </row>
    <row r="963" spans="1:5" ht="15.75" x14ac:dyDescent="0.25">
      <c r="A963"/>
      <c r="B963"/>
      <c r="C963"/>
      <c r="D963"/>
      <c r="E963"/>
    </row>
    <row r="964" spans="1:5" ht="15.75" x14ac:dyDescent="0.25">
      <c r="A964"/>
      <c r="B964"/>
      <c r="C964"/>
      <c r="D964"/>
      <c r="E964"/>
    </row>
    <row r="965" spans="1:5" ht="15.75" x14ac:dyDescent="0.25">
      <c r="A965"/>
      <c r="B965"/>
      <c r="C965"/>
      <c r="D965"/>
      <c r="E965"/>
    </row>
    <row r="966" spans="1:5" ht="15.75" x14ac:dyDescent="0.25">
      <c r="A966"/>
      <c r="B966"/>
      <c r="C966"/>
      <c r="D966"/>
      <c r="E966"/>
    </row>
    <row r="967" spans="1:5" ht="15.75" x14ac:dyDescent="0.25">
      <c r="A967"/>
      <c r="B967"/>
      <c r="C967"/>
      <c r="D967"/>
      <c r="E967"/>
    </row>
    <row r="968" spans="1:5" ht="15.75" x14ac:dyDescent="0.25">
      <c r="A968"/>
      <c r="B968"/>
      <c r="C968"/>
      <c r="D968"/>
      <c r="E968"/>
    </row>
    <row r="969" spans="1:5" ht="15.75" x14ac:dyDescent="0.25">
      <c r="A969"/>
      <c r="B969"/>
      <c r="C969"/>
      <c r="D969"/>
      <c r="E969"/>
    </row>
    <row r="970" spans="1:5" ht="15.75" x14ac:dyDescent="0.25">
      <c r="A970"/>
      <c r="B970"/>
      <c r="C970"/>
      <c r="D970"/>
      <c r="E970"/>
    </row>
    <row r="971" spans="1:5" ht="15.75" x14ac:dyDescent="0.25">
      <c r="A971"/>
      <c r="B971"/>
      <c r="C971"/>
      <c r="D971"/>
      <c r="E971"/>
    </row>
    <row r="972" spans="1:5" ht="15.75" x14ac:dyDescent="0.25">
      <c r="A972"/>
      <c r="B972"/>
      <c r="C972"/>
      <c r="D972"/>
      <c r="E972"/>
    </row>
    <row r="973" spans="1:5" ht="15.75" x14ac:dyDescent="0.25">
      <c r="A973"/>
      <c r="B973"/>
      <c r="C973"/>
      <c r="D973"/>
      <c r="E973"/>
    </row>
  </sheetData>
  <conditionalFormatting sqref="K10:M91">
    <cfRule type="cellIs" dxfId="9" priority="4" operator="lessThan">
      <formula>0</formula>
    </cfRule>
  </conditionalFormatting>
  <conditionalFormatting pivot="1" sqref="E10:E93">
    <cfRule type="cellIs" dxfId="8" priority="3" operator="lessThan">
      <formula>0</formula>
    </cfRule>
  </conditionalFormatting>
  <conditionalFormatting sqref="K93:M93">
    <cfRule type="cellIs" dxfId="7" priority="2" operator="lessThan">
      <formula>0</formula>
    </cfRule>
  </conditionalFormatting>
  <conditionalFormatting sqref="K92:M92">
    <cfRule type="cellIs" dxfId="6" priority="1" operator="lessThan">
      <formula>0</formula>
    </cfRule>
  </conditionalFormatting>
  <pageMargins left="0.25" right="0.25" top="0.25" bottom="0.25" header="0.3" footer="0.3"/>
  <pageSetup scale="87" orientation="portrait" copies="2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9"/>
  <sheetViews>
    <sheetView showGridLines="0" zoomScaleNormal="100" workbookViewId="0">
      <pane ySplit="9" topLeftCell="A10" activePane="bottomLeft" state="frozen"/>
      <selection activeCell="A10" sqref="A10"/>
      <selection pane="bottomLeft" activeCell="A10" sqref="A10"/>
    </sheetView>
  </sheetViews>
  <sheetFormatPr defaultColWidth="14" defaultRowHeight="12.75" x14ac:dyDescent="0.2"/>
  <cols>
    <col min="1" max="1" width="36.75" style="2" bestFit="1" customWidth="1"/>
    <col min="2" max="2" width="7.625" style="2" customWidth="1"/>
    <col min="3" max="10" width="6.75" style="2" bestFit="1" customWidth="1"/>
    <col min="11" max="12" width="9" style="2" customWidth="1"/>
    <col min="13" max="16384" width="14" style="2"/>
  </cols>
  <sheetData>
    <row r="1" spans="1:12" ht="17.25" x14ac:dyDescent="0.3">
      <c r="A1" s="1" t="str">
        <f>SUMM!A1</f>
        <v>SALES ACHIEVEMENT REPORT</v>
      </c>
    </row>
    <row r="2" spans="1:12" ht="17.25" x14ac:dyDescent="0.3">
      <c r="A2" s="1" t="s">
        <v>0</v>
      </c>
    </row>
    <row r="3" spans="1:12" ht="17.25" x14ac:dyDescent="0.3">
      <c r="A3" s="3" t="str">
        <f>SUMM!A3</f>
        <v>1 - 31 MAR 2020</v>
      </c>
    </row>
    <row r="5" spans="1:12" ht="15.75" x14ac:dyDescent="0.25">
      <c r="A5"/>
      <c r="B5"/>
    </row>
    <row r="6" spans="1:12" x14ac:dyDescent="0.2">
      <c r="A6" s="2" t="s">
        <v>1</v>
      </c>
      <c r="B6" s="2" t="s">
        <v>2</v>
      </c>
    </row>
    <row r="8" spans="1:12" ht="15.75" x14ac:dyDescent="0.25">
      <c r="A8" s="2" t="s">
        <v>8</v>
      </c>
      <c r="B8" s="2" t="s">
        <v>4</v>
      </c>
      <c r="L8"/>
    </row>
    <row r="9" spans="1:12" ht="15.75" x14ac:dyDescent="0.25">
      <c r="A9" s="2" t="s">
        <v>5</v>
      </c>
      <c r="B9" s="28" t="s">
        <v>12</v>
      </c>
      <c r="C9" s="28" t="s">
        <v>95</v>
      </c>
      <c r="D9" s="28" t="s">
        <v>97</v>
      </c>
      <c r="E9" s="28" t="s">
        <v>99</v>
      </c>
      <c r="F9" s="28" t="s">
        <v>101</v>
      </c>
      <c r="G9" s="28" t="s">
        <v>103</v>
      </c>
      <c r="H9" s="28" t="s">
        <v>106</v>
      </c>
      <c r="I9" s="28" t="s">
        <v>108</v>
      </c>
      <c r="J9" s="28" t="s">
        <v>110</v>
      </c>
      <c r="K9" s="28" t="s">
        <v>112</v>
      </c>
      <c r="L9"/>
    </row>
    <row r="10" spans="1:12" ht="15.75" x14ac:dyDescent="0.25">
      <c r="A10" s="2" t="s">
        <v>13</v>
      </c>
      <c r="B10" s="5">
        <v>0.69201430915999995</v>
      </c>
      <c r="C10" s="5">
        <v>0.56113969696666677</v>
      </c>
      <c r="D10" s="5">
        <v>1.1008414610428572</v>
      </c>
      <c r="E10" s="5">
        <v>0.62520303023333335</v>
      </c>
      <c r="F10" s="5">
        <v>0.68177560579999996</v>
      </c>
      <c r="G10" s="5">
        <v>1.18040790222</v>
      </c>
      <c r="H10" s="5">
        <v>0.63548552177916662</v>
      </c>
      <c r="I10" s="5">
        <v>1.9004650534470591</v>
      </c>
      <c r="J10" s="5">
        <v>0.58664173238399997</v>
      </c>
      <c r="K10" s="5">
        <v>0.91879564554567894</v>
      </c>
      <c r="L10"/>
    </row>
    <row r="11" spans="1:12" ht="15.75" x14ac:dyDescent="0.25">
      <c r="A11" s="2" t="s">
        <v>14</v>
      </c>
      <c r="B11" s="5">
        <v>0.49772010232499997</v>
      </c>
      <c r="C11" s="5">
        <v>0.70389045459999999</v>
      </c>
      <c r="D11" s="5">
        <v>0.67150566840588233</v>
      </c>
      <c r="E11" s="5">
        <v>0.65970490430000006</v>
      </c>
      <c r="F11" s="5">
        <v>0.61581155835714285</v>
      </c>
      <c r="G11" s="5">
        <v>0.79606682450695654</v>
      </c>
      <c r="H11" s="5">
        <v>0.7565654604407408</v>
      </c>
      <c r="I11" s="5">
        <v>0.88952506782380947</v>
      </c>
      <c r="J11" s="5">
        <v>0.59877673694125</v>
      </c>
      <c r="K11" s="5">
        <v>0.73527705088896556</v>
      </c>
      <c r="L11"/>
    </row>
    <row r="12" spans="1:12" ht="15.75" x14ac:dyDescent="0.25">
      <c r="A12" s="2" t="s">
        <v>15</v>
      </c>
      <c r="B12" s="5">
        <v>0.54134506063333332</v>
      </c>
      <c r="C12" s="5">
        <v>0.2694329546</v>
      </c>
      <c r="D12" s="5">
        <v>0.72044031159999999</v>
      </c>
      <c r="E12" s="5">
        <v>0.56158909081999997</v>
      </c>
      <c r="F12" s="5">
        <v>0.64781168835714287</v>
      </c>
      <c r="G12" s="5">
        <v>0.51074050001458338</v>
      </c>
      <c r="H12" s="5">
        <v>0.69479487504029858</v>
      </c>
      <c r="I12" s="5">
        <v>0.59193527609259255</v>
      </c>
      <c r="J12" s="5">
        <v>0.45809560340833333</v>
      </c>
      <c r="K12" s="5">
        <v>0.57564953233278016</v>
      </c>
      <c r="L12"/>
    </row>
    <row r="13" spans="1:12" ht="15.75" x14ac:dyDescent="0.25">
      <c r="A13" s="2" t="s">
        <v>16</v>
      </c>
      <c r="B13" s="5">
        <v>0.97431306807499996</v>
      </c>
      <c r="C13" s="5">
        <v>0.87077924260000006</v>
      </c>
      <c r="D13" s="5">
        <v>0.89338006989230767</v>
      </c>
      <c r="E13" s="5">
        <v>0.98174848485555555</v>
      </c>
      <c r="F13" s="5">
        <v>1.0553672078142857</v>
      </c>
      <c r="G13" s="5">
        <v>0.906804217162963</v>
      </c>
      <c r="H13" s="5">
        <v>0.65680155113124994</v>
      </c>
      <c r="I13" s="5">
        <v>1.3457852083171429</v>
      </c>
      <c r="J13" s="5">
        <v>0.56027078232777783</v>
      </c>
      <c r="K13" s="5">
        <v>0.85085493145357138</v>
      </c>
      <c r="L13"/>
    </row>
    <row r="14" spans="1:12" ht="15.75" x14ac:dyDescent="0.25">
      <c r="A14" s="2" t="s">
        <v>17</v>
      </c>
      <c r="B14" s="5">
        <v>0.55816309104000006</v>
      </c>
      <c r="C14" s="5">
        <v>0.73556481823333331</v>
      </c>
      <c r="D14" s="5">
        <v>0.91959454557499998</v>
      </c>
      <c r="E14" s="5">
        <v>0.62745272716</v>
      </c>
      <c r="F14" s="5">
        <v>0.65139999987999997</v>
      </c>
      <c r="G14" s="5">
        <v>0.70775688560000005</v>
      </c>
      <c r="H14" s="5">
        <v>0.99452505687499992</v>
      </c>
      <c r="I14" s="5">
        <v>0.94053877576666678</v>
      </c>
      <c r="J14" s="5">
        <v>0.86387614998999995</v>
      </c>
      <c r="K14" s="5">
        <v>0.83256600124909086</v>
      </c>
      <c r="L14"/>
    </row>
    <row r="15" spans="1:12" ht="15.75" x14ac:dyDescent="0.25">
      <c r="A15" s="2" t="s">
        <v>18</v>
      </c>
      <c r="B15" s="5">
        <v>0.37404203652000001</v>
      </c>
      <c r="C15" s="5">
        <v>0.39093745444</v>
      </c>
      <c r="D15" s="5">
        <v>0.61273681803333335</v>
      </c>
      <c r="E15" s="5">
        <v>0.62242159085000004</v>
      </c>
      <c r="F15" s="5">
        <v>0.64776704559999998</v>
      </c>
      <c r="G15" s="5">
        <v>0.66148073742888891</v>
      </c>
      <c r="H15" s="5">
        <v>0.85490016000800007</v>
      </c>
      <c r="I15" s="5">
        <v>0.64546747980555552</v>
      </c>
      <c r="J15" s="5">
        <v>0.43928346908666666</v>
      </c>
      <c r="K15" s="5">
        <v>0.6809608745785235</v>
      </c>
      <c r="L15"/>
    </row>
    <row r="16" spans="1:12" ht="15.75" x14ac:dyDescent="0.25">
      <c r="A16" s="2" t="s">
        <v>19</v>
      </c>
      <c r="B16" s="5">
        <v>0.65065399999999995</v>
      </c>
      <c r="C16" s="5">
        <v>0.41870883131428571</v>
      </c>
      <c r="D16" s="5">
        <v>0.79223188176000003</v>
      </c>
      <c r="E16" s="5">
        <v>0.64653831164285713</v>
      </c>
      <c r="F16" s="5">
        <v>0.71928920456250001</v>
      </c>
      <c r="G16" s="5">
        <v>0.91235517259591847</v>
      </c>
      <c r="H16" s="5">
        <v>1.0144717005999999</v>
      </c>
      <c r="I16" s="5">
        <v>0.8592522331260869</v>
      </c>
      <c r="J16" s="5">
        <v>0.69655716972380943</v>
      </c>
      <c r="K16" s="5">
        <v>0.85228033647289159</v>
      </c>
      <c r="L16"/>
    </row>
    <row r="17" spans="1:12" ht="15.75" x14ac:dyDescent="0.25">
      <c r="A17" s="2" t="s">
        <v>20</v>
      </c>
      <c r="B17" s="5">
        <v>0.66602007706840394</v>
      </c>
      <c r="C17" s="5">
        <v>0.58826843348534197</v>
      </c>
      <c r="D17" s="5">
        <v>0.78656018654723137</v>
      </c>
      <c r="E17" s="5">
        <v>0.78845691446254074</v>
      </c>
      <c r="F17" s="5">
        <v>0.61076498843444227</v>
      </c>
      <c r="G17" s="5">
        <v>0.86780173789498805</v>
      </c>
      <c r="H17" s="5">
        <v>1.6593951362916375</v>
      </c>
      <c r="I17" s="5">
        <v>0.96191971723995884</v>
      </c>
      <c r="J17" s="5">
        <v>0.69041370279056391</v>
      </c>
      <c r="K17" s="5">
        <v>1.0795969961192635</v>
      </c>
      <c r="L17"/>
    </row>
    <row r="18" spans="1:12" ht="15.75" x14ac:dyDescent="0.25">
      <c r="A18" s="2" t="s">
        <v>21</v>
      </c>
      <c r="B18" s="5">
        <v>0.38519942269841267</v>
      </c>
      <c r="C18" s="5">
        <v>0.65121284276190472</v>
      </c>
      <c r="D18" s="5">
        <v>0.78632493479365073</v>
      </c>
      <c r="E18" s="5">
        <v>0.89463983515513135</v>
      </c>
      <c r="F18" s="5">
        <v>0.85233766241269837</v>
      </c>
      <c r="G18" s="5">
        <v>0.89181999998243411</v>
      </c>
      <c r="H18" s="5">
        <v>1.3225264482989423</v>
      </c>
      <c r="I18" s="5">
        <v>0.84723743704813814</v>
      </c>
      <c r="J18" s="5">
        <v>0.67776400363079015</v>
      </c>
      <c r="K18" s="5">
        <v>1.010462207380306</v>
      </c>
      <c r="L18"/>
    </row>
    <row r="19" spans="1:12" ht="15.75" x14ac:dyDescent="0.25">
      <c r="A19" s="2" t="s">
        <v>22</v>
      </c>
      <c r="B19" s="5">
        <v>0.68008084843333338</v>
      </c>
      <c r="C19" s="5">
        <v>0.62350227289999993</v>
      </c>
      <c r="D19" s="5">
        <v>0.55426058440000003</v>
      </c>
      <c r="E19" s="5">
        <v>0.59481747482222225</v>
      </c>
      <c r="F19" s="5">
        <v>0.64246074387272734</v>
      </c>
      <c r="G19" s="5">
        <v>0.89125344957123298</v>
      </c>
      <c r="H19" s="5">
        <v>0.98639726753448265</v>
      </c>
      <c r="I19" s="5">
        <v>1.0328854545409092</v>
      </c>
      <c r="J19" s="5">
        <v>0.73328313498500008</v>
      </c>
      <c r="K19" s="5">
        <v>0.8731683735247574</v>
      </c>
      <c r="L19"/>
    </row>
    <row r="20" spans="1:12" ht="15.75" x14ac:dyDescent="0.25">
      <c r="A20" s="2" t="s">
        <v>23</v>
      </c>
      <c r="B20" s="5">
        <v>0.79561563632499999</v>
      </c>
      <c r="C20" s="5">
        <v>0.44067954549999999</v>
      </c>
      <c r="D20" s="5">
        <v>0.82439977253999996</v>
      </c>
      <c r="E20" s="5">
        <v>0.70035530298333326</v>
      </c>
      <c r="F20" s="5">
        <v>0.64653363636000005</v>
      </c>
      <c r="G20" s="5">
        <v>0.76440246041290316</v>
      </c>
      <c r="H20" s="5">
        <v>1.0312491323071429</v>
      </c>
      <c r="I20" s="5">
        <v>0.8714314298136363</v>
      </c>
      <c r="J20" s="5">
        <v>0.76547461305652165</v>
      </c>
      <c r="K20" s="5">
        <v>0.84717802727647062</v>
      </c>
      <c r="L20"/>
    </row>
    <row r="21" spans="1:12" ht="15.75" x14ac:dyDescent="0.25">
      <c r="A21" s="2" t="s">
        <v>24</v>
      </c>
      <c r="B21" s="5">
        <v>0.71344633346666664</v>
      </c>
      <c r="C21" s="5">
        <v>0.69061621229999992</v>
      </c>
      <c r="D21" s="5">
        <v>0.69889934341111104</v>
      </c>
      <c r="E21" s="5">
        <v>0.67011024795454555</v>
      </c>
      <c r="F21" s="5">
        <v>0.60831818176666674</v>
      </c>
      <c r="G21" s="5">
        <v>0.7854190519547618</v>
      </c>
      <c r="H21" s="5">
        <v>0.8292370751346938</v>
      </c>
      <c r="I21" s="5">
        <v>0.76656688635500003</v>
      </c>
      <c r="J21" s="5">
        <v>0.46805569699047617</v>
      </c>
      <c r="K21" s="5">
        <v>0.7288692246514451</v>
      </c>
      <c r="L21"/>
    </row>
    <row r="22" spans="1:12" ht="15.75" x14ac:dyDescent="0.25">
      <c r="A22" s="2" t="s">
        <v>25</v>
      </c>
      <c r="B22" s="5">
        <v>0.56842587883333329</v>
      </c>
      <c r="C22" s="5">
        <v>0.71584000020000005</v>
      </c>
      <c r="D22" s="5">
        <v>0.91034221582500008</v>
      </c>
      <c r="E22" s="5">
        <v>0.60846022727499993</v>
      </c>
      <c r="F22" s="5">
        <v>0.67014318184999999</v>
      </c>
      <c r="G22" s="5">
        <v>1.0463509091121213</v>
      </c>
      <c r="H22" s="5">
        <v>0.90427321209090916</v>
      </c>
      <c r="I22" s="5">
        <v>0.96132416790769226</v>
      </c>
      <c r="J22" s="5">
        <v>0.68312111289166677</v>
      </c>
      <c r="K22" s="5">
        <v>0.89945947358598133</v>
      </c>
      <c r="L22"/>
    </row>
    <row r="23" spans="1:12" ht="15.75" x14ac:dyDescent="0.25">
      <c r="A23" s="2" t="s">
        <v>26</v>
      </c>
      <c r="B23" s="5">
        <v>0.42885044733333333</v>
      </c>
      <c r="C23" s="5">
        <v>0.47746338899319724</v>
      </c>
      <c r="D23" s="5">
        <v>0.73996492777777778</v>
      </c>
      <c r="E23" s="5">
        <v>0.6326035869115646</v>
      </c>
      <c r="F23" s="5">
        <v>0.7635134199238095</v>
      </c>
      <c r="G23" s="5">
        <v>0.84754180590169603</v>
      </c>
      <c r="H23" s="5">
        <v>1.5069186292840886</v>
      </c>
      <c r="I23" s="5">
        <v>0.94941129420864745</v>
      </c>
      <c r="J23" s="5">
        <v>0.64633426080160317</v>
      </c>
      <c r="K23" s="5">
        <v>0.96009031431543479</v>
      </c>
      <c r="L23"/>
    </row>
    <row r="24" spans="1:12" ht="15.75" x14ac:dyDescent="0.25">
      <c r="A24" s="2" t="s">
        <v>27</v>
      </c>
      <c r="B24" s="5">
        <v>0.62267481516746415</v>
      </c>
      <c r="C24" s="5">
        <v>0</v>
      </c>
      <c r="D24" s="5">
        <v>1.1507260765071772</v>
      </c>
      <c r="E24" s="5">
        <v>0.56630709014354064</v>
      </c>
      <c r="F24" s="5">
        <v>0.65446933459330148</v>
      </c>
      <c r="G24" s="5">
        <v>0.71074438546367114</v>
      </c>
      <c r="H24" s="5">
        <v>1.3072505862380497</v>
      </c>
      <c r="I24" s="5">
        <v>1.4075776492675158</v>
      </c>
      <c r="J24" s="5">
        <v>0.71202422477845351</v>
      </c>
      <c r="K24" s="5">
        <v>0.96561953028386505</v>
      </c>
      <c r="L24"/>
    </row>
    <row r="25" spans="1:12" ht="15.75" x14ac:dyDescent="0.25">
      <c r="A25" s="2" t="s">
        <v>28</v>
      </c>
      <c r="B25" s="5">
        <v>0.47220570906000003</v>
      </c>
      <c r="C25" s="5">
        <v>0.34574568173333331</v>
      </c>
      <c r="D25" s="5">
        <v>0.72004960598333334</v>
      </c>
      <c r="E25" s="5">
        <v>0.59368545463333333</v>
      </c>
      <c r="F25" s="5">
        <v>0.40289386358999996</v>
      </c>
      <c r="G25" s="5">
        <v>0.81515909904477613</v>
      </c>
      <c r="H25" s="5">
        <v>1.3385141198363635</v>
      </c>
      <c r="I25" s="5">
        <v>0.84953601880689655</v>
      </c>
      <c r="J25" s="5">
        <v>0.74898578333749999</v>
      </c>
      <c r="K25" s="5">
        <v>0.89996630388365384</v>
      </c>
      <c r="L25"/>
    </row>
    <row r="26" spans="1:12" ht="15.75" x14ac:dyDescent="0.25">
      <c r="A26" s="2" t="s">
        <v>29</v>
      </c>
      <c r="B26" s="5">
        <v>0.64578272716666674</v>
      </c>
      <c r="C26" s="5">
        <v>0</v>
      </c>
      <c r="D26" s="5">
        <v>0.97629681813333336</v>
      </c>
      <c r="E26" s="5">
        <v>0.58965303023333338</v>
      </c>
      <c r="F26" s="5">
        <v>0.88238636376666657</v>
      </c>
      <c r="G26" s="5">
        <v>1.0477498831714285</v>
      </c>
      <c r="H26" s="5">
        <v>0.78067335734230769</v>
      </c>
      <c r="I26" s="5">
        <v>1.1824556477250001</v>
      </c>
      <c r="J26" s="5">
        <v>0.7256400908666667</v>
      </c>
      <c r="K26" s="5">
        <v>0.8762004653507246</v>
      </c>
      <c r="L26"/>
    </row>
    <row r="27" spans="1:12" ht="15.75" x14ac:dyDescent="0.25">
      <c r="A27" s="2" t="s">
        <v>30</v>
      </c>
      <c r="B27" s="5">
        <v>0.62196070447500007</v>
      </c>
      <c r="C27" s="5">
        <v>0.70995420460000003</v>
      </c>
      <c r="D27" s="5">
        <v>0.77768677269999997</v>
      </c>
      <c r="E27" s="5">
        <v>0.97860696959999993</v>
      </c>
      <c r="F27" s="5">
        <v>0.91061136364999995</v>
      </c>
      <c r="G27" s="5">
        <v>1.0598144865941175</v>
      </c>
      <c r="H27" s="5">
        <v>1.0825603829121213</v>
      </c>
      <c r="I27" s="5">
        <v>1.0627915283937501</v>
      </c>
      <c r="J27" s="5">
        <v>0.88671089575333339</v>
      </c>
      <c r="K27" s="5">
        <v>1.0006853518068375</v>
      </c>
      <c r="L27"/>
    </row>
    <row r="28" spans="1:12" ht="15.75" x14ac:dyDescent="0.25">
      <c r="A28" s="2" t="s">
        <v>31</v>
      </c>
      <c r="B28" s="5">
        <v>0.66550072770000002</v>
      </c>
      <c r="C28" s="5">
        <v>0</v>
      </c>
      <c r="D28" s="5">
        <v>0.74539172723333336</v>
      </c>
      <c r="E28" s="5">
        <v>0.5106242423666667</v>
      </c>
      <c r="F28" s="5">
        <v>0.55940606059999998</v>
      </c>
      <c r="G28" s="5">
        <v>0.86521181521612911</v>
      </c>
      <c r="H28" s="5">
        <v>1.8383288794478261</v>
      </c>
      <c r="I28" s="5">
        <v>0.89479521813333329</v>
      </c>
      <c r="J28" s="5">
        <v>0.84637443543000002</v>
      </c>
      <c r="K28" s="5">
        <v>1.0964051781202246</v>
      </c>
      <c r="L28"/>
    </row>
    <row r="29" spans="1:12" ht="15.75" x14ac:dyDescent="0.25">
      <c r="A29" s="2" t="s">
        <v>32</v>
      </c>
      <c r="B29" s="5">
        <v>0.46909549991249999</v>
      </c>
      <c r="C29" s="5">
        <v>0.54045818184285721</v>
      </c>
      <c r="D29" s="5">
        <v>0.66432215907500003</v>
      </c>
      <c r="E29" s="5">
        <v>0.67776909106249994</v>
      </c>
      <c r="F29" s="5">
        <v>0.83261558427142857</v>
      </c>
      <c r="G29" s="5">
        <v>0.99690719406923078</v>
      </c>
      <c r="H29" s="5">
        <v>0.84316758671538461</v>
      </c>
      <c r="I29" s="5">
        <v>0.87807689934285715</v>
      </c>
      <c r="J29" s="5">
        <v>0.77934128535000002</v>
      </c>
      <c r="K29" s="5">
        <v>0.8377142054862069</v>
      </c>
      <c r="L29"/>
    </row>
    <row r="30" spans="1:12" ht="15.75" x14ac:dyDescent="0.25">
      <c r="A30" s="2" t="s">
        <v>33</v>
      </c>
      <c r="B30" s="5">
        <v>0.65369788875555557</v>
      </c>
      <c r="C30" s="5">
        <v>0.57849590910000004</v>
      </c>
      <c r="D30" s="5">
        <v>0.80561693502857146</v>
      </c>
      <c r="E30" s="5">
        <v>0.64624368682222222</v>
      </c>
      <c r="F30" s="5">
        <v>0.54628522736250007</v>
      </c>
      <c r="G30" s="5">
        <v>0.8185257313333334</v>
      </c>
      <c r="H30" s="5">
        <v>0.99838640997380956</v>
      </c>
      <c r="I30" s="5">
        <v>1.4498015163840001</v>
      </c>
      <c r="J30" s="5">
        <v>0.64956120908333337</v>
      </c>
      <c r="K30" s="5">
        <v>0.89746468081286557</v>
      </c>
      <c r="L30"/>
    </row>
    <row r="31" spans="1:12" ht="15.75" x14ac:dyDescent="0.25">
      <c r="A31" s="2" t="s">
        <v>34</v>
      </c>
      <c r="B31" s="5">
        <v>0.46001566673333333</v>
      </c>
      <c r="C31" s="5">
        <v>1.2366567272</v>
      </c>
      <c r="D31" s="5">
        <v>1.4314104085000001</v>
      </c>
      <c r="E31" s="5">
        <v>0.64936969700000002</v>
      </c>
      <c r="F31" s="5">
        <v>0.6313500000333333</v>
      </c>
      <c r="G31" s="5">
        <v>1.0944529696600001</v>
      </c>
      <c r="H31" s="5">
        <v>1.0451677043333334</v>
      </c>
      <c r="I31" s="5">
        <v>1.1975926493857143</v>
      </c>
      <c r="J31" s="5">
        <v>8.5981818128571433E-2</v>
      </c>
      <c r="K31" s="5">
        <v>0.90558378418852459</v>
      </c>
      <c r="L31"/>
    </row>
    <row r="32" spans="1:12" ht="15.75" x14ac:dyDescent="0.25">
      <c r="A32" s="2" t="s">
        <v>35</v>
      </c>
      <c r="B32" s="5">
        <v>0.56312975012499999</v>
      </c>
      <c r="C32" s="5">
        <v>0.64331500070000003</v>
      </c>
      <c r="D32" s="5">
        <v>0.7705282777111111</v>
      </c>
      <c r="E32" s="5">
        <v>0.7752266234428572</v>
      </c>
      <c r="F32" s="5">
        <v>0.68662305197142848</v>
      </c>
      <c r="G32" s="5">
        <v>0.63081989128431371</v>
      </c>
      <c r="H32" s="5">
        <v>1.366907147208108</v>
      </c>
      <c r="I32" s="5">
        <v>1.22253932116</v>
      </c>
      <c r="J32" s="5">
        <v>0.60185194923103447</v>
      </c>
      <c r="K32" s="5">
        <v>0.86626694672374993</v>
      </c>
      <c r="L32"/>
    </row>
    <row r="33" spans="1:12" ht="15.75" x14ac:dyDescent="0.25">
      <c r="A33" s="2" t="s">
        <v>36</v>
      </c>
      <c r="B33" s="5">
        <v>0.86055427239999993</v>
      </c>
      <c r="C33" s="5">
        <v>0.5624920457</v>
      </c>
      <c r="D33" s="5">
        <v>1.7027121815999999</v>
      </c>
      <c r="E33" s="5">
        <v>0.75040302996666663</v>
      </c>
      <c r="F33" s="5">
        <v>0.95828030323333335</v>
      </c>
      <c r="G33" s="5">
        <v>0.95147978471578942</v>
      </c>
      <c r="H33" s="5">
        <v>1.3838557221375001</v>
      </c>
      <c r="I33" s="5">
        <v>1.0409137219</v>
      </c>
      <c r="J33" s="5">
        <v>1.0079494227249999</v>
      </c>
      <c r="K33" s="5">
        <v>1.1253260039347825</v>
      </c>
      <c r="L33"/>
    </row>
    <row r="34" spans="1:12" ht="15.75" x14ac:dyDescent="0.25">
      <c r="A34" s="2" t="s">
        <v>37</v>
      </c>
      <c r="B34" s="5">
        <v>0.60515275000000002</v>
      </c>
      <c r="C34" s="5">
        <v>0.58337875012499996</v>
      </c>
      <c r="D34" s="5">
        <v>0.73394649984999993</v>
      </c>
      <c r="E34" s="5">
        <v>0.73787363629999991</v>
      </c>
      <c r="F34" s="5">
        <v>0.75632909102000001</v>
      </c>
      <c r="G34" s="5">
        <v>0.67513714908</v>
      </c>
      <c r="H34" s="5">
        <v>1.1589096019571428</v>
      </c>
      <c r="I34" s="5">
        <v>1.1362635594307693</v>
      </c>
      <c r="J34" s="5">
        <v>0.63693280524999996</v>
      </c>
      <c r="K34" s="5">
        <v>0.86638564856470579</v>
      </c>
      <c r="L34"/>
    </row>
    <row r="35" spans="1:12" ht="15.75" x14ac:dyDescent="0.25">
      <c r="A35" s="2" t="s">
        <v>38</v>
      </c>
      <c r="B35" s="5">
        <v>0.50583596971666667</v>
      </c>
      <c r="C35" s="5">
        <v>0.47400309090000003</v>
      </c>
      <c r="D35" s="5">
        <v>0.83272262991428569</v>
      </c>
      <c r="E35" s="5">
        <v>0.77923805194285711</v>
      </c>
      <c r="F35" s="5">
        <v>0.8540454546166667</v>
      </c>
      <c r="G35" s="5">
        <v>0.89018177275892862</v>
      </c>
      <c r="H35" s="5">
        <v>1.0670599468355932</v>
      </c>
      <c r="I35" s="5">
        <v>0.80565883031666663</v>
      </c>
      <c r="J35" s="5">
        <v>0.56096538005833341</v>
      </c>
      <c r="K35" s="5">
        <v>0.84426539388160382</v>
      </c>
      <c r="L35"/>
    </row>
    <row r="36" spans="1:12" ht="15.75" x14ac:dyDescent="0.25">
      <c r="A36" s="2" t="s">
        <v>39</v>
      </c>
      <c r="B36" s="5">
        <v>0.33020444425396828</v>
      </c>
      <c r="C36" s="5">
        <v>0.42575757609523807</v>
      </c>
      <c r="D36" s="5">
        <v>0.93232846319047624</v>
      </c>
      <c r="E36" s="5">
        <v>0.57069264050000001</v>
      </c>
      <c r="F36" s="5">
        <v>0.71100432904761901</v>
      </c>
      <c r="G36" s="5">
        <v>0.80673646971753155</v>
      </c>
      <c r="H36" s="5">
        <v>1.0427922989555789</v>
      </c>
      <c r="I36" s="5">
        <v>0.92974572967993074</v>
      </c>
      <c r="J36" s="5">
        <v>0.49636088201190476</v>
      </c>
      <c r="K36" s="5">
        <v>0.85300726502692303</v>
      </c>
      <c r="L36"/>
    </row>
    <row r="37" spans="1:12" ht="15.75" x14ac:dyDescent="0.25">
      <c r="A37" s="2" t="s">
        <v>40</v>
      </c>
      <c r="B37" s="5">
        <v>0.55064809100000001</v>
      </c>
      <c r="C37" s="5">
        <v>1.012882727</v>
      </c>
      <c r="D37" s="5">
        <v>0.71009109079999999</v>
      </c>
      <c r="E37" s="5">
        <v>0.61749545429999997</v>
      </c>
      <c r="F37" s="5">
        <v>0.52922047695000007</v>
      </c>
      <c r="G37" s="5">
        <v>0.58186328973750001</v>
      </c>
      <c r="H37" s="5">
        <v>0.77335274090749995</v>
      </c>
      <c r="I37" s="5">
        <v>0.82294091610769227</v>
      </c>
      <c r="J37" s="5">
        <v>0.38186449525999999</v>
      </c>
      <c r="K37" s="5">
        <v>0.6398496229385966</v>
      </c>
      <c r="L37"/>
    </row>
    <row r="38" spans="1:12" ht="15.75" x14ac:dyDescent="0.25">
      <c r="A38" s="2" t="s">
        <v>41</v>
      </c>
      <c r="B38" s="5">
        <v>0.5347599997000001</v>
      </c>
      <c r="C38" s="5">
        <v>0.98538563639999999</v>
      </c>
      <c r="D38" s="5">
        <v>0.55732439389999999</v>
      </c>
      <c r="E38" s="5">
        <v>0.45878409095</v>
      </c>
      <c r="F38" s="5">
        <v>0.64285909095000004</v>
      </c>
      <c r="G38" s="5">
        <v>0.54595660960588233</v>
      </c>
      <c r="H38" s="5">
        <v>1.1838669708285714</v>
      </c>
      <c r="I38" s="5">
        <v>0.64082392215714279</v>
      </c>
      <c r="J38" s="5">
        <v>0.4500910804076923</v>
      </c>
      <c r="K38" s="5">
        <v>0.78597154362837829</v>
      </c>
      <c r="L38"/>
    </row>
    <row r="39" spans="1:12" ht="15.75" x14ac:dyDescent="0.25">
      <c r="A39" s="2" t="s">
        <v>42</v>
      </c>
      <c r="B39" s="5">
        <v>1.0808119997333332</v>
      </c>
      <c r="C39" s="5">
        <v>0.57058969709999996</v>
      </c>
      <c r="D39" s="5">
        <v>0.84329844691666667</v>
      </c>
      <c r="E39" s="5">
        <v>0.84762034088749993</v>
      </c>
      <c r="F39" s="5">
        <v>0.73779253247142862</v>
      </c>
      <c r="G39" s="5">
        <v>1.0075114041702702</v>
      </c>
      <c r="H39" s="5">
        <v>1.0431069438078651</v>
      </c>
      <c r="I39" s="5">
        <v>1.0066710491459461</v>
      </c>
      <c r="J39" s="5">
        <v>1.0594376010188677</v>
      </c>
      <c r="K39" s="5">
        <v>1.0098174635939285</v>
      </c>
      <c r="L39"/>
    </row>
    <row r="40" spans="1:12" ht="15.75" x14ac:dyDescent="0.25">
      <c r="A40" s="2" t="s">
        <v>43</v>
      </c>
      <c r="B40" s="5">
        <v>0.57554250025000009</v>
      </c>
      <c r="C40" s="5">
        <v>0</v>
      </c>
      <c r="D40" s="5">
        <v>0.51240677256666667</v>
      </c>
      <c r="E40" s="5">
        <v>0.56483939400000005</v>
      </c>
      <c r="F40" s="5">
        <v>0.50464090923333338</v>
      </c>
      <c r="G40" s="5">
        <v>0.47924876701875002</v>
      </c>
      <c r="H40" s="5">
        <v>1.4397982651166665</v>
      </c>
      <c r="I40" s="5">
        <v>2.2299072878666668</v>
      </c>
      <c r="J40" s="5">
        <v>0.53354436581249998</v>
      </c>
      <c r="K40" s="5">
        <v>1.0847436562030768</v>
      </c>
      <c r="L40"/>
    </row>
    <row r="41" spans="1:12" ht="15.75" x14ac:dyDescent="0.25">
      <c r="A41" s="2" t="s">
        <v>44</v>
      </c>
      <c r="B41" s="5">
        <v>0.68032575754761904</v>
      </c>
      <c r="C41" s="5">
        <v>0.63648643571428576</v>
      </c>
      <c r="D41" s="5">
        <v>0.89136676407142856</v>
      </c>
      <c r="E41" s="5">
        <v>0.64780140683333332</v>
      </c>
      <c r="F41" s="5">
        <v>0.59142251081904762</v>
      </c>
      <c r="G41" s="5">
        <v>0.87388199472334194</v>
      </c>
      <c r="H41" s="5">
        <v>1.4637826543569072</v>
      </c>
      <c r="I41" s="5">
        <v>1.31775400194974</v>
      </c>
      <c r="J41" s="5">
        <v>0.80237595891476976</v>
      </c>
      <c r="K41" s="5">
        <v>1.0243411590755589</v>
      </c>
      <c r="L41"/>
    </row>
    <row r="42" spans="1:12" ht="15.75" x14ac:dyDescent="0.25">
      <c r="A42" s="2" t="s">
        <v>45</v>
      </c>
      <c r="B42" s="5">
        <v>0.43622433762857143</v>
      </c>
      <c r="C42" s="5">
        <v>0.74369836359999997</v>
      </c>
      <c r="D42" s="5">
        <v>0.86512462123333322</v>
      </c>
      <c r="E42" s="5">
        <v>0.45981363626666666</v>
      </c>
      <c r="F42" s="5">
        <v>0.76094152730000009</v>
      </c>
      <c r="G42" s="5">
        <v>0.78221591759374998</v>
      </c>
      <c r="H42" s="5">
        <v>0.7675350545266667</v>
      </c>
      <c r="I42" s="5">
        <v>0.75845650904000006</v>
      </c>
      <c r="J42" s="5">
        <v>0.62876414088749999</v>
      </c>
      <c r="K42" s="5">
        <v>0.72091881647647071</v>
      </c>
      <c r="L42"/>
    </row>
    <row r="43" spans="1:12" ht="15.75" x14ac:dyDescent="0.25">
      <c r="A43" s="2" t="s">
        <v>46</v>
      </c>
      <c r="B43" s="5">
        <v>0.78709763646666664</v>
      </c>
      <c r="C43" s="5">
        <v>0.65711409060000003</v>
      </c>
      <c r="D43" s="5">
        <v>0.80232810603333338</v>
      </c>
      <c r="E43" s="5">
        <v>0.59302727243333331</v>
      </c>
      <c r="F43" s="5">
        <v>0.61868409084999998</v>
      </c>
      <c r="G43" s="5">
        <v>0.63206719940967737</v>
      </c>
      <c r="H43" s="5">
        <v>1.2192708506178571</v>
      </c>
      <c r="I43" s="5">
        <v>0.58804930680625001</v>
      </c>
      <c r="J43" s="5">
        <v>0.56235719095000003</v>
      </c>
      <c r="K43" s="5">
        <v>0.79237613450707067</v>
      </c>
      <c r="L43"/>
    </row>
    <row r="44" spans="1:12" ht="15.75" x14ac:dyDescent="0.25">
      <c r="A44" s="2" t="s">
        <v>47</v>
      </c>
      <c r="B44" s="5">
        <v>0.58788392729999994</v>
      </c>
      <c r="C44" s="5">
        <v>1.0606489997999999</v>
      </c>
      <c r="D44" s="5">
        <v>0.46805996211666667</v>
      </c>
      <c r="E44" s="5">
        <v>0.39883818167999996</v>
      </c>
      <c r="F44" s="5">
        <v>0.57995318175999999</v>
      </c>
      <c r="G44" s="5">
        <v>0.53906102525555555</v>
      </c>
      <c r="H44" s="5">
        <v>0.58029493603703697</v>
      </c>
      <c r="I44" s="5">
        <v>0.69534776517499997</v>
      </c>
      <c r="J44" s="5">
        <v>0.37903150010000003</v>
      </c>
      <c r="K44" s="5">
        <v>0.57007016217407402</v>
      </c>
      <c r="L44"/>
    </row>
    <row r="45" spans="1:12" ht="15.75" x14ac:dyDescent="0.25">
      <c r="A45" s="2" t="s">
        <v>48</v>
      </c>
      <c r="B45" s="5">
        <v>0.51254545458135858</v>
      </c>
      <c r="C45" s="5">
        <v>0.45628005184834125</v>
      </c>
      <c r="D45" s="5">
        <v>0.63736104517814729</v>
      </c>
      <c r="E45" s="5">
        <v>0.37911737610759494</v>
      </c>
      <c r="F45" s="5">
        <v>0.61415089148734181</v>
      </c>
      <c r="G45" s="5">
        <v>1.2473495535545023</v>
      </c>
      <c r="H45" s="5">
        <v>0.72472942253206907</v>
      </c>
      <c r="I45" s="5">
        <v>1.1313302763033175</v>
      </c>
      <c r="J45" s="5">
        <v>0.368859006492891</v>
      </c>
      <c r="K45" s="5">
        <v>0.80592471118586828</v>
      </c>
      <c r="L45"/>
    </row>
    <row r="46" spans="1:12" ht="15.75" x14ac:dyDescent="0.25">
      <c r="A46" s="2" t="s">
        <v>49</v>
      </c>
      <c r="B46" s="5">
        <v>0.74260915445614029</v>
      </c>
      <c r="C46" s="5">
        <v>0.93595688779141106</v>
      </c>
      <c r="D46" s="5">
        <v>1.1170834131403509</v>
      </c>
      <c r="E46" s="5">
        <v>0.81113218063394688</v>
      </c>
      <c r="F46" s="5">
        <v>0.80728987720858902</v>
      </c>
      <c r="G46" s="5">
        <v>0.70562987453608239</v>
      </c>
      <c r="H46" s="5">
        <v>1.0437916310834503</v>
      </c>
      <c r="I46" s="5">
        <v>0.88326377013496937</v>
      </c>
      <c r="J46" s="5">
        <v>1.1121872099539878</v>
      </c>
      <c r="K46" s="5">
        <v>0.90850570367499994</v>
      </c>
      <c r="L46"/>
    </row>
    <row r="47" spans="1:12" ht="15.75" x14ac:dyDescent="0.25">
      <c r="A47" s="2" t="s">
        <v>50</v>
      </c>
      <c r="B47" s="5">
        <v>0.87385061823999999</v>
      </c>
      <c r="C47" s="5">
        <v>0.78887318169999998</v>
      </c>
      <c r="D47" s="5">
        <v>1.0444813636222221</v>
      </c>
      <c r="E47" s="5">
        <v>1.25370000005</v>
      </c>
      <c r="F47" s="5">
        <v>1.0616247106363637</v>
      </c>
      <c r="G47" s="5">
        <v>0.96616596593214299</v>
      </c>
      <c r="H47" s="5">
        <v>0.94594523174634138</v>
      </c>
      <c r="I47" s="5">
        <v>0.94722217801666675</v>
      </c>
      <c r="J47" s="5">
        <v>0.56500516287500002</v>
      </c>
      <c r="K47" s="5">
        <v>0.84510566765757578</v>
      </c>
      <c r="L47"/>
    </row>
    <row r="48" spans="1:12" ht="15.75" x14ac:dyDescent="0.25">
      <c r="A48" s="2" t="s">
        <v>51</v>
      </c>
      <c r="B48" s="5">
        <v>0.4777648182</v>
      </c>
      <c r="C48" s="5">
        <v>0.60839727290000001</v>
      </c>
      <c r="D48" s="5">
        <v>0.58249209084999998</v>
      </c>
      <c r="E48" s="5">
        <v>0.58519384826666665</v>
      </c>
      <c r="F48" s="5">
        <v>0.57739999980000001</v>
      </c>
      <c r="G48" s="5">
        <v>0.99850913852380951</v>
      </c>
      <c r="H48" s="5">
        <v>0.9757975583894738</v>
      </c>
      <c r="I48" s="5">
        <v>2.4697932627444446</v>
      </c>
      <c r="J48" s="5">
        <v>0.47220845304999998</v>
      </c>
      <c r="K48" s="5">
        <v>1.0497054671956521</v>
      </c>
      <c r="L48"/>
    </row>
    <row r="49" spans="1:12" ht="15.75" x14ac:dyDescent="0.25">
      <c r="A49" s="2" t="s">
        <v>52</v>
      </c>
      <c r="B49" s="5">
        <v>0.41697999983999995</v>
      </c>
      <c r="C49" s="5">
        <v>0.30358136330000002</v>
      </c>
      <c r="D49" s="5">
        <v>0.58310222709999993</v>
      </c>
      <c r="E49" s="5">
        <v>0.54329242406666667</v>
      </c>
      <c r="F49" s="5">
        <v>0.83721250015000004</v>
      </c>
      <c r="G49" s="5">
        <v>0.77348720005333338</v>
      </c>
      <c r="H49" s="5">
        <v>1.0323288795125001</v>
      </c>
      <c r="I49" s="5">
        <v>1.5303490182133332</v>
      </c>
      <c r="J49" s="5">
        <v>0.86246068822857147</v>
      </c>
      <c r="K49" s="5">
        <v>0.91640348005873018</v>
      </c>
      <c r="L49"/>
    </row>
    <row r="50" spans="1:12" ht="15.75" x14ac:dyDescent="0.25">
      <c r="A50" s="2" t="s">
        <v>53</v>
      </c>
      <c r="B50" s="5">
        <v>0.58259399989999994</v>
      </c>
      <c r="C50" s="5">
        <v>0.48018409160000003</v>
      </c>
      <c r="D50" s="5">
        <v>0.58622196953333328</v>
      </c>
      <c r="E50" s="5">
        <v>0.40332500002499999</v>
      </c>
      <c r="F50" s="5">
        <v>0.49754545449999998</v>
      </c>
      <c r="G50" s="5">
        <v>0.66964122728333331</v>
      </c>
      <c r="H50" s="5">
        <v>0.81935886027142868</v>
      </c>
      <c r="I50" s="5">
        <v>1.1054902045624999</v>
      </c>
      <c r="J50" s="5">
        <v>0.58391894881250006</v>
      </c>
      <c r="K50" s="5">
        <v>0.74093109501463406</v>
      </c>
      <c r="L50"/>
    </row>
    <row r="51" spans="1:12" ht="15.75" x14ac:dyDescent="0.25">
      <c r="A51" s="2" t="s">
        <v>54</v>
      </c>
      <c r="B51" s="5">
        <v>0.74481871652941167</v>
      </c>
      <c r="C51" s="5">
        <v>0.39662909977450983</v>
      </c>
      <c r="D51" s="5">
        <v>0.92298752221288516</v>
      </c>
      <c r="E51" s="5">
        <v>0.67415711743697482</v>
      </c>
      <c r="F51" s="5">
        <v>0.67378342244008715</v>
      </c>
      <c r="G51" s="5">
        <v>0.75079135613430403</v>
      </c>
      <c r="H51" s="5">
        <v>0.82029774071163275</v>
      </c>
      <c r="I51" s="5">
        <v>0.85890597150101422</v>
      </c>
      <c r="J51" s="5">
        <v>0.69865293279600305</v>
      </c>
      <c r="K51" s="5">
        <v>0.75643021139960931</v>
      </c>
      <c r="L51"/>
    </row>
    <row r="52" spans="1:12" ht="15.75" x14ac:dyDescent="0.25">
      <c r="A52" s="2" t="s">
        <v>55</v>
      </c>
      <c r="B52" s="5">
        <v>0.43699781814285715</v>
      </c>
      <c r="C52" s="5">
        <v>0.50272909139999999</v>
      </c>
      <c r="D52" s="5">
        <v>0.72145594147142855</v>
      </c>
      <c r="E52" s="5">
        <v>0.49178465905000002</v>
      </c>
      <c r="F52" s="5">
        <v>0.40803409089999998</v>
      </c>
      <c r="G52" s="5">
        <v>0.62621961564318185</v>
      </c>
      <c r="H52" s="5">
        <v>0.8572856050444444</v>
      </c>
      <c r="I52" s="5">
        <v>0.62426722721923078</v>
      </c>
      <c r="J52" s="5">
        <v>0.51403228182499994</v>
      </c>
      <c r="K52" s="5">
        <v>0.65005701997117649</v>
      </c>
      <c r="L52"/>
    </row>
    <row r="53" spans="1:12" ht="15.75" x14ac:dyDescent="0.25">
      <c r="A53" s="2" t="s">
        <v>56</v>
      </c>
      <c r="B53" s="5">
        <v>0.52333261807999998</v>
      </c>
      <c r="C53" s="5">
        <v>0.46404590930000006</v>
      </c>
      <c r="D53" s="5">
        <v>0.58726072726</v>
      </c>
      <c r="E53" s="5">
        <v>0.54027922085714286</v>
      </c>
      <c r="F53" s="5">
        <v>0.68320545453999992</v>
      </c>
      <c r="G53" s="5">
        <v>0.73529354154347826</v>
      </c>
      <c r="H53" s="5">
        <v>1.0909478471393939</v>
      </c>
      <c r="I53" s="5">
        <v>1.0701866273</v>
      </c>
      <c r="J53" s="5">
        <v>0.99250631735833339</v>
      </c>
      <c r="K53" s="5">
        <v>0.8653157821103703</v>
      </c>
      <c r="L53"/>
    </row>
    <row r="54" spans="1:12" ht="15.75" x14ac:dyDescent="0.25">
      <c r="A54" s="2" t="s">
        <v>57</v>
      </c>
      <c r="B54" s="5">
        <v>0.380741591125</v>
      </c>
      <c r="C54" s="5">
        <v>0</v>
      </c>
      <c r="D54" s="5">
        <v>0.68129227270000003</v>
      </c>
      <c r="E54" s="5">
        <v>0.59581363624999994</v>
      </c>
      <c r="F54" s="5">
        <v>0.77385568145000005</v>
      </c>
      <c r="G54" s="5">
        <v>0.56903840753448276</v>
      </c>
      <c r="H54" s="5">
        <v>0.82461337707777771</v>
      </c>
      <c r="I54" s="5">
        <v>0.90872182517692313</v>
      </c>
      <c r="J54" s="5">
        <v>0.46787063003846152</v>
      </c>
      <c r="K54" s="5">
        <v>0.67706742202500003</v>
      </c>
      <c r="L54"/>
    </row>
    <row r="55" spans="1:12" ht="15.75" x14ac:dyDescent="0.25">
      <c r="A55" s="2" t="s">
        <v>58</v>
      </c>
      <c r="B55" s="5">
        <v>0.40073688112307687</v>
      </c>
      <c r="C55" s="5">
        <v>0.55323863655000005</v>
      </c>
      <c r="D55" s="5">
        <v>0.71531861937499996</v>
      </c>
      <c r="E55" s="5">
        <v>0.50372127295999991</v>
      </c>
      <c r="F55" s="5">
        <v>0.44220602263749997</v>
      </c>
      <c r="G55" s="5">
        <v>0.85154118482999996</v>
      </c>
      <c r="H55" s="5">
        <v>0.90409923261568625</v>
      </c>
      <c r="I55" s="5">
        <v>0.70683645955555552</v>
      </c>
      <c r="J55" s="5">
        <v>0.58825381256190479</v>
      </c>
      <c r="K55" s="5">
        <v>0.73606758315833332</v>
      </c>
      <c r="L55"/>
    </row>
    <row r="56" spans="1:12" ht="15.75" x14ac:dyDescent="0.25">
      <c r="A56" s="2" t="s">
        <v>59</v>
      </c>
      <c r="B56" s="5">
        <v>0.68201336374999999</v>
      </c>
      <c r="C56" s="5">
        <v>0.43358090920000003</v>
      </c>
      <c r="D56" s="5">
        <v>1.1181484849666665</v>
      </c>
      <c r="E56" s="5">
        <v>0.63225757566666663</v>
      </c>
      <c r="F56" s="5">
        <v>0.90256590869999997</v>
      </c>
      <c r="G56" s="5">
        <v>0.90188645883809526</v>
      </c>
      <c r="H56" s="5">
        <v>1.3540613383814815</v>
      </c>
      <c r="I56" s="5">
        <v>0.51340560604999996</v>
      </c>
      <c r="J56" s="5">
        <v>0.64095042029411764</v>
      </c>
      <c r="K56" s="5">
        <v>0.89883710065744682</v>
      </c>
      <c r="L56"/>
    </row>
    <row r="57" spans="1:12" ht="15.75" x14ac:dyDescent="0.25">
      <c r="A57" s="2" t="s">
        <v>60</v>
      </c>
      <c r="B57" s="5">
        <v>0.48644659089999998</v>
      </c>
      <c r="C57" s="5">
        <v>0.47974343200000003</v>
      </c>
      <c r="D57" s="5">
        <v>0.50454359091000001</v>
      </c>
      <c r="E57" s="5">
        <v>0.54029610382857141</v>
      </c>
      <c r="F57" s="5">
        <v>0.71596753244285716</v>
      </c>
      <c r="G57" s="5">
        <v>0.81327461329206352</v>
      </c>
      <c r="H57" s="5">
        <v>0.74786067462222228</v>
      </c>
      <c r="I57" s="5">
        <v>0.58482137820000002</v>
      </c>
      <c r="J57" s="5">
        <v>0.49663720526538463</v>
      </c>
      <c r="K57" s="5">
        <v>0.68326034154319248</v>
      </c>
      <c r="L57"/>
    </row>
    <row r="58" spans="1:12" ht="15.75" x14ac:dyDescent="0.25">
      <c r="A58" s="2" t="s">
        <v>61</v>
      </c>
      <c r="B58" s="5">
        <v>0.69677231104395598</v>
      </c>
      <c r="C58" s="5">
        <v>0.52318581406593401</v>
      </c>
      <c r="D58" s="5">
        <v>0.9837214579642366</v>
      </c>
      <c r="E58" s="5">
        <v>0.81935620345911953</v>
      </c>
      <c r="F58" s="5">
        <v>0.68142229224422446</v>
      </c>
      <c r="G58" s="5">
        <v>0.91918966721540041</v>
      </c>
      <c r="H58" s="5">
        <v>1.1446111583418122</v>
      </c>
      <c r="I58" s="5">
        <v>1.1848599099957697</v>
      </c>
      <c r="J58" s="5">
        <v>1.0193276763929273</v>
      </c>
      <c r="K58" s="5">
        <v>1.0103272150234783</v>
      </c>
      <c r="L58"/>
    </row>
    <row r="59" spans="1:12" ht="15.75" x14ac:dyDescent="0.25">
      <c r="A59" s="2" t="s">
        <v>62</v>
      </c>
      <c r="B59" s="5">
        <v>0.65828188317142855</v>
      </c>
      <c r="C59" s="5">
        <v>0.52642659079999998</v>
      </c>
      <c r="D59" s="5">
        <v>0.62233466942727267</v>
      </c>
      <c r="E59" s="5">
        <v>0.68239599993</v>
      </c>
      <c r="F59" s="5">
        <v>0.71501113136666661</v>
      </c>
      <c r="G59" s="5">
        <v>0.83553208440000004</v>
      </c>
      <c r="H59" s="5">
        <v>1.0839632648304349</v>
      </c>
      <c r="I59" s="5">
        <v>0.98351167049999999</v>
      </c>
      <c r="J59" s="5">
        <v>0.91968828871956521</v>
      </c>
      <c r="K59" s="5">
        <v>0.86590712943769232</v>
      </c>
      <c r="L59"/>
    </row>
    <row r="60" spans="1:12" ht="15.75" x14ac:dyDescent="0.25">
      <c r="A60" s="2" t="s">
        <v>63</v>
      </c>
      <c r="B60" s="5">
        <v>0.70894727289999993</v>
      </c>
      <c r="C60" s="5">
        <v>0</v>
      </c>
      <c r="D60" s="5">
        <v>0.67699606066666662</v>
      </c>
      <c r="E60" s="5">
        <v>0.95408181820000004</v>
      </c>
      <c r="F60" s="5">
        <v>0.93774909049999988</v>
      </c>
      <c r="G60" s="5">
        <v>0.75362872279499993</v>
      </c>
      <c r="H60" s="5">
        <v>0.96451393887241377</v>
      </c>
      <c r="I60" s="5">
        <v>0.75371722311818179</v>
      </c>
      <c r="J60" s="5">
        <v>0.57035280454375004</v>
      </c>
      <c r="K60" s="5">
        <v>0.79548705402906983</v>
      </c>
      <c r="L60"/>
    </row>
    <row r="61" spans="1:12" ht="15.75" x14ac:dyDescent="0.25">
      <c r="A61" s="2" t="s">
        <v>64</v>
      </c>
      <c r="B61" s="5">
        <v>0.6028681816</v>
      </c>
      <c r="C61" s="5">
        <v>0</v>
      </c>
      <c r="D61" s="5">
        <v>0.84688272740000003</v>
      </c>
      <c r="E61" s="5">
        <v>0.66886363609999999</v>
      </c>
      <c r="F61" s="5">
        <v>1.3036017271</v>
      </c>
      <c r="G61" s="5">
        <v>0.50569140406111113</v>
      </c>
      <c r="H61" s="5">
        <v>0.94630739859500002</v>
      </c>
      <c r="I61" s="5">
        <v>0.61721086373333334</v>
      </c>
      <c r="J61" s="5">
        <v>0.42349645457999996</v>
      </c>
      <c r="K61" s="5">
        <v>0.70324695831509432</v>
      </c>
      <c r="L61"/>
    </row>
    <row r="62" spans="1:12" ht="15.75" x14ac:dyDescent="0.25">
      <c r="A62" s="2" t="s">
        <v>65</v>
      </c>
      <c r="B62" s="5">
        <v>0.69219051779904306</v>
      </c>
      <c r="C62" s="5">
        <v>0</v>
      </c>
      <c r="D62" s="5">
        <v>0.61970019564593304</v>
      </c>
      <c r="E62" s="5">
        <v>0.66014789023923448</v>
      </c>
      <c r="F62" s="5">
        <v>0.58256415818181817</v>
      </c>
      <c r="G62" s="5">
        <v>1.0849101837431694</v>
      </c>
      <c r="H62" s="5">
        <v>0.58968379799099602</v>
      </c>
      <c r="I62" s="5">
        <v>2.1673581088527722</v>
      </c>
      <c r="J62" s="5">
        <v>0.51765788120218581</v>
      </c>
      <c r="K62" s="5">
        <v>0.84530178276739132</v>
      </c>
      <c r="L62"/>
    </row>
    <row r="63" spans="1:12" ht="15.75" x14ac:dyDescent="0.25">
      <c r="A63" s="2" t="s">
        <v>66</v>
      </c>
      <c r="B63" s="5">
        <v>0.58668772729999996</v>
      </c>
      <c r="C63" s="5">
        <v>0</v>
      </c>
      <c r="D63" s="5">
        <v>0.72273215889999998</v>
      </c>
      <c r="E63" s="5">
        <v>0.63210757559999997</v>
      </c>
      <c r="F63" s="5">
        <v>0.68235340865000005</v>
      </c>
      <c r="G63" s="5">
        <v>0.56254320893999998</v>
      </c>
      <c r="H63" s="5">
        <v>0.62188960121363634</v>
      </c>
      <c r="I63" s="5">
        <v>1.0428392387375001</v>
      </c>
      <c r="J63" s="5">
        <v>0.45438366174</v>
      </c>
      <c r="K63" s="5">
        <v>0.64557882089152541</v>
      </c>
      <c r="L63"/>
    </row>
    <row r="64" spans="1:12" ht="15.75" x14ac:dyDescent="0.25">
      <c r="A64" s="2" t="s">
        <v>67</v>
      </c>
      <c r="B64" s="5">
        <v>0.40822795442499998</v>
      </c>
      <c r="C64" s="5">
        <v>0</v>
      </c>
      <c r="D64" s="5">
        <v>1.3251504543999999</v>
      </c>
      <c r="E64" s="5">
        <v>0.51082727259999994</v>
      </c>
      <c r="F64" s="5">
        <v>0.67182499965000009</v>
      </c>
      <c r="G64" s="5">
        <v>0.98816957260000005</v>
      </c>
      <c r="H64" s="5">
        <v>1.3154499853677419</v>
      </c>
      <c r="I64" s="5">
        <v>1.35740976368</v>
      </c>
      <c r="J64" s="5">
        <v>0.93388895182999998</v>
      </c>
      <c r="K64" s="5">
        <v>1.1177918866136363</v>
      </c>
      <c r="L64"/>
    </row>
    <row r="65" spans="1:12" ht="15.75" x14ac:dyDescent="0.25">
      <c r="A65" s="2" t="s">
        <v>68</v>
      </c>
      <c r="B65" s="5">
        <v>0.84771751234545445</v>
      </c>
      <c r="C65" s="5">
        <v>0.76666439406666664</v>
      </c>
      <c r="D65" s="5">
        <v>1.0104013811307693</v>
      </c>
      <c r="E65" s="5">
        <v>0.9073022727333333</v>
      </c>
      <c r="F65" s="5">
        <v>0.66806552445384615</v>
      </c>
      <c r="G65" s="5">
        <v>0.97657807087500004</v>
      </c>
      <c r="H65" s="5">
        <v>1.0008381357841465</v>
      </c>
      <c r="I65" s="5">
        <v>0.88295352341515154</v>
      </c>
      <c r="J65" s="5">
        <v>1.0149089885558442</v>
      </c>
      <c r="K65" s="5">
        <v>0.96183999105352558</v>
      </c>
      <c r="L65"/>
    </row>
    <row r="66" spans="1:12" ht="15.75" x14ac:dyDescent="0.25">
      <c r="A66" s="2" t="s">
        <v>69</v>
      </c>
      <c r="B66" s="5">
        <v>0.90623539399999997</v>
      </c>
      <c r="C66" s="5">
        <v>0.80541545420000005</v>
      </c>
      <c r="D66" s="5">
        <v>1.1270687879000001</v>
      </c>
      <c r="E66" s="5">
        <v>0.85131515166666671</v>
      </c>
      <c r="F66" s="5">
        <v>0.82023295467500001</v>
      </c>
      <c r="G66" s="5">
        <v>1.0693190742999998</v>
      </c>
      <c r="H66" s="5">
        <v>0.98443115107419354</v>
      </c>
      <c r="I66" s="5">
        <v>0.95350584093333335</v>
      </c>
      <c r="J66" s="5">
        <v>0.61827770498709678</v>
      </c>
      <c r="K66" s="5">
        <v>0.88537517761181805</v>
      </c>
      <c r="L66"/>
    </row>
    <row r="67" spans="1:12" ht="15.75" x14ac:dyDescent="0.25">
      <c r="A67" s="2" t="s">
        <v>70</v>
      </c>
      <c r="B67" s="5">
        <v>0.6408816214166666</v>
      </c>
      <c r="C67" s="5">
        <v>0.49989409089999998</v>
      </c>
      <c r="D67" s="5">
        <v>0.88838860215000004</v>
      </c>
      <c r="E67" s="5">
        <v>0.51596287868333335</v>
      </c>
      <c r="F67" s="5">
        <v>0.78096500014000003</v>
      </c>
      <c r="G67" s="5">
        <v>0.6680824796888889</v>
      </c>
      <c r="H67" s="5">
        <v>0.8625294488656251</v>
      </c>
      <c r="I67" s="5">
        <v>1.9267375454000002</v>
      </c>
      <c r="J67" s="5">
        <v>0.51028226573529412</v>
      </c>
      <c r="K67" s="5">
        <v>0.8477786868252426</v>
      </c>
      <c r="L67"/>
    </row>
    <row r="68" spans="1:12" ht="15.75" x14ac:dyDescent="0.25">
      <c r="A68" s="2" t="s">
        <v>71</v>
      </c>
      <c r="B68" s="5">
        <v>0.57817372030769232</v>
      </c>
      <c r="C68" s="5">
        <v>0.52260977275999998</v>
      </c>
      <c r="D68" s="5">
        <v>0.72838571813999997</v>
      </c>
      <c r="E68" s="5">
        <v>0.70846590903999995</v>
      </c>
      <c r="F68" s="5">
        <v>0.622725378775</v>
      </c>
      <c r="G68" s="5">
        <v>0.8304353276790698</v>
      </c>
      <c r="H68" s="5">
        <v>0.93741941262467532</v>
      </c>
      <c r="I68" s="5">
        <v>0.88075238690697677</v>
      </c>
      <c r="J68" s="5">
        <v>0.66353474342857133</v>
      </c>
      <c r="K68" s="5">
        <v>0.80183182234258066</v>
      </c>
      <c r="L68"/>
    </row>
    <row r="69" spans="1:12" ht="15.75" x14ac:dyDescent="0.25">
      <c r="A69" s="2" t="s">
        <v>72</v>
      </c>
      <c r="B69" s="5">
        <v>0.56374801656363638</v>
      </c>
      <c r="C69" s="5">
        <v>0.54869087288000007</v>
      </c>
      <c r="D69" s="5">
        <v>0.89513029222142859</v>
      </c>
      <c r="E69" s="5">
        <v>0.73963636356363638</v>
      </c>
      <c r="F69" s="5">
        <v>0.81227894735263162</v>
      </c>
      <c r="G69" s="5">
        <v>0.87683352010000004</v>
      </c>
      <c r="H69" s="5">
        <v>0.95136834782608692</v>
      </c>
      <c r="I69" s="5">
        <v>1.007475663685</v>
      </c>
      <c r="J69" s="5">
        <v>0.66913262988095246</v>
      </c>
      <c r="K69" s="5">
        <v>0.84586258158999994</v>
      </c>
      <c r="L69"/>
    </row>
    <row r="70" spans="1:12" ht="15.75" x14ac:dyDescent="0.25">
      <c r="A70" s="2" t="s">
        <v>73</v>
      </c>
      <c r="B70" s="5">
        <v>0.7627605974142857</v>
      </c>
      <c r="C70" s="5">
        <v>0.38894035334285715</v>
      </c>
      <c r="D70" s="5">
        <v>0.77880385342222225</v>
      </c>
      <c r="E70" s="5">
        <v>0.59531238638749995</v>
      </c>
      <c r="F70" s="5">
        <v>0.63264318175714285</v>
      </c>
      <c r="G70" s="5">
        <v>0.6943030630489796</v>
      </c>
      <c r="H70" s="5">
        <v>1.0135523444177776</v>
      </c>
      <c r="I70" s="5">
        <v>0.75980869085500002</v>
      </c>
      <c r="J70" s="5">
        <v>0.48427118779999995</v>
      </c>
      <c r="K70" s="5">
        <v>0.73144402236086947</v>
      </c>
      <c r="L70"/>
    </row>
    <row r="71" spans="1:12" ht="15.75" x14ac:dyDescent="0.25">
      <c r="A71" s="2" t="s">
        <v>74</v>
      </c>
      <c r="B71" s="5">
        <v>0.60498322727499998</v>
      </c>
      <c r="C71" s="5">
        <v>0.43943431822499995</v>
      </c>
      <c r="D71" s="5">
        <v>0.62182503238571429</v>
      </c>
      <c r="E71" s="5">
        <v>0.85047363631999995</v>
      </c>
      <c r="F71" s="5">
        <v>0.58186090913999999</v>
      </c>
      <c r="G71" s="5">
        <v>0.79384290175945948</v>
      </c>
      <c r="H71" s="5">
        <v>0.80625252499</v>
      </c>
      <c r="I71" s="5">
        <v>0.74825819884375</v>
      </c>
      <c r="J71" s="5">
        <v>0.67240733080000004</v>
      </c>
      <c r="K71" s="5">
        <v>0.72922146021599998</v>
      </c>
      <c r="L71"/>
    </row>
    <row r="72" spans="1:12" ht="15.75" x14ac:dyDescent="0.25">
      <c r="A72" s="2" t="s">
        <v>75</v>
      </c>
      <c r="B72" s="5">
        <v>0.75145281352380955</v>
      </c>
      <c r="C72" s="5">
        <v>0</v>
      </c>
      <c r="D72" s="5">
        <v>0.46245670985714282</v>
      </c>
      <c r="E72" s="5">
        <v>0.44369696971428574</v>
      </c>
      <c r="F72" s="5">
        <v>0.48966666652380952</v>
      </c>
      <c r="G72" s="5">
        <v>0.78010489955163043</v>
      </c>
      <c r="H72" s="5">
        <v>1.4938114737035899</v>
      </c>
      <c r="I72" s="5">
        <v>1.1103108878858352</v>
      </c>
      <c r="J72" s="5">
        <v>0.71783349372978111</v>
      </c>
      <c r="K72" s="5">
        <v>1.070080125521405</v>
      </c>
      <c r="L72"/>
    </row>
    <row r="73" spans="1:12" ht="15.75" x14ac:dyDescent="0.25">
      <c r="A73" s="2" t="s">
        <v>76</v>
      </c>
      <c r="B73" s="5">
        <v>0</v>
      </c>
      <c r="C73" s="5">
        <v>0</v>
      </c>
      <c r="D73" s="5">
        <v>1.3368647267</v>
      </c>
      <c r="E73" s="5">
        <v>1.015054546</v>
      </c>
      <c r="F73" s="5">
        <v>0.62192272770000001</v>
      </c>
      <c r="G73" s="5">
        <v>0.50788087885333333</v>
      </c>
      <c r="H73" s="5">
        <v>1.3368639510476192</v>
      </c>
      <c r="I73" s="5">
        <v>1.1077517676333333</v>
      </c>
      <c r="J73" s="5">
        <v>0.73883772729999997</v>
      </c>
      <c r="K73" s="5">
        <v>1.0053836358365384</v>
      </c>
      <c r="L73"/>
    </row>
    <row r="74" spans="1:12" ht="15.75" x14ac:dyDescent="0.25">
      <c r="A74" s="2" t="s">
        <v>77</v>
      </c>
      <c r="B74" s="5">
        <v>0.75652360590000001</v>
      </c>
      <c r="C74" s="5">
        <v>0</v>
      </c>
      <c r="D74" s="5">
        <v>0.51588125004999996</v>
      </c>
      <c r="E74" s="5">
        <v>0.57970666680000005</v>
      </c>
      <c r="F74" s="5">
        <v>0.47667613642499995</v>
      </c>
      <c r="G74" s="5">
        <v>0.74116613125185182</v>
      </c>
      <c r="H74" s="5">
        <v>0.97775963636296293</v>
      </c>
      <c r="I74" s="5">
        <v>0.80216067429166671</v>
      </c>
      <c r="J74" s="5">
        <v>0.51265159817333328</v>
      </c>
      <c r="K74" s="5">
        <v>0.75122969745670087</v>
      </c>
      <c r="L74"/>
    </row>
    <row r="75" spans="1:12" ht="15.75" x14ac:dyDescent="0.25">
      <c r="A75" s="2" t="s">
        <v>78</v>
      </c>
      <c r="B75" s="5">
        <v>1.0134558314790998</v>
      </c>
      <c r="C75" s="5">
        <v>0.43675533482315115</v>
      </c>
      <c r="D75" s="5">
        <v>0.94611502469453379</v>
      </c>
      <c r="E75" s="5">
        <v>0.50290014059845556</v>
      </c>
      <c r="F75" s="5">
        <v>0.57554808533762059</v>
      </c>
      <c r="G75" s="5">
        <v>0.81476259519089855</v>
      </c>
      <c r="H75" s="5">
        <v>1.4124661840794857</v>
      </c>
      <c r="I75" s="5">
        <v>0.81279897750642682</v>
      </c>
      <c r="J75" s="5">
        <v>0.64048389057846822</v>
      </c>
      <c r="K75" s="5">
        <v>0.94566004435089279</v>
      </c>
      <c r="L75"/>
    </row>
    <row r="76" spans="1:12" ht="15.75" x14ac:dyDescent="0.25">
      <c r="A76" s="2" t="s">
        <v>79</v>
      </c>
      <c r="B76" s="5">
        <v>0.42415846606635071</v>
      </c>
      <c r="C76" s="5">
        <v>0</v>
      </c>
      <c r="D76" s="5">
        <v>1.3400101297142857</v>
      </c>
      <c r="E76" s="5">
        <v>0.78290909114285723</v>
      </c>
      <c r="F76" s="5">
        <v>0.40238043938388623</v>
      </c>
      <c r="G76" s="5">
        <v>0.68898591240875917</v>
      </c>
      <c r="H76" s="5">
        <v>1.2548910703746254</v>
      </c>
      <c r="I76" s="5">
        <v>0.82845843841043887</v>
      </c>
      <c r="J76" s="5">
        <v>0.68785266428842506</v>
      </c>
      <c r="K76" s="5">
        <v>0.89509867727673265</v>
      </c>
      <c r="L76"/>
    </row>
    <row r="77" spans="1:12" ht="15.75" x14ac:dyDescent="0.25">
      <c r="A77" s="2" t="s">
        <v>80</v>
      </c>
      <c r="B77" s="5">
        <v>0.66566245444999994</v>
      </c>
      <c r="C77" s="5">
        <v>0</v>
      </c>
      <c r="D77" s="5">
        <v>0.95074909076666669</v>
      </c>
      <c r="E77" s="5">
        <v>0.86813863609999997</v>
      </c>
      <c r="F77" s="5">
        <v>0.71517500010000001</v>
      </c>
      <c r="G77" s="5">
        <v>0.93896579723076923</v>
      </c>
      <c r="H77" s="5">
        <v>1.0316678403866668</v>
      </c>
      <c r="I77" s="5">
        <v>1.0276506629882354</v>
      </c>
      <c r="J77" s="5">
        <v>0.85577613488333337</v>
      </c>
      <c r="K77" s="5">
        <v>0.96006572477796626</v>
      </c>
      <c r="L77"/>
    </row>
    <row r="78" spans="1:12" ht="15.75" x14ac:dyDescent="0.25">
      <c r="A78" s="2" t="s">
        <v>81</v>
      </c>
      <c r="B78" s="5">
        <v>0.50738485452000004</v>
      </c>
      <c r="C78" s="5">
        <v>0.46306435067142854</v>
      </c>
      <c r="D78" s="5">
        <v>0.6312774719461538</v>
      </c>
      <c r="E78" s="5">
        <v>0.65129070257272736</v>
      </c>
      <c r="F78" s="5">
        <v>0.71365045444000008</v>
      </c>
      <c r="G78" s="5">
        <v>0.97832011266478869</v>
      </c>
      <c r="H78" s="5">
        <v>1.1504965880166667</v>
      </c>
      <c r="I78" s="5">
        <v>0.75710310565135142</v>
      </c>
      <c r="J78" s="5">
        <v>0.85868167564600006</v>
      </c>
      <c r="K78" s="5">
        <v>0.90414942859679714</v>
      </c>
      <c r="L78"/>
    </row>
    <row r="79" spans="1:12" ht="15.75" x14ac:dyDescent="0.25">
      <c r="A79" s="2" t="s">
        <v>199</v>
      </c>
      <c r="B79" s="5">
        <v>0.52622517476923081</v>
      </c>
      <c r="C79" s="5">
        <v>0</v>
      </c>
      <c r="D79" s="5">
        <v>0.80778617811224485</v>
      </c>
      <c r="E79" s="5">
        <v>0.52036363630769233</v>
      </c>
      <c r="F79" s="5">
        <v>0</v>
      </c>
      <c r="G79" s="5">
        <v>0.68639107631901841</v>
      </c>
      <c r="H79" s="5">
        <v>1.1053919714559386</v>
      </c>
      <c r="I79" s="5">
        <v>0.93834619663265306</v>
      </c>
      <c r="J79" s="5">
        <v>0.94796923076923079</v>
      </c>
      <c r="K79" s="5">
        <v>0.9030381515</v>
      </c>
      <c r="L79"/>
    </row>
    <row r="80" spans="1:12" ht="15.75" x14ac:dyDescent="0.25">
      <c r="A80" s="2" t="s">
        <v>82</v>
      </c>
      <c r="B80" s="5">
        <v>0.61352787883333326</v>
      </c>
      <c r="C80" s="5">
        <v>0.48620727359999993</v>
      </c>
      <c r="D80" s="5">
        <v>0.642105624825</v>
      </c>
      <c r="E80" s="5">
        <v>0.43365227265</v>
      </c>
      <c r="F80" s="5">
        <v>0.69497272740000005</v>
      </c>
      <c r="G80" s="5">
        <v>0.86495511561818172</v>
      </c>
      <c r="H80" s="5">
        <v>1.3844460941647059</v>
      </c>
      <c r="I80" s="5">
        <v>0.75437981809999999</v>
      </c>
      <c r="J80" s="5">
        <v>0.53457588697142855</v>
      </c>
      <c r="K80" s="5">
        <v>0.89597747007454531</v>
      </c>
      <c r="L80"/>
    </row>
    <row r="81" spans="1:12" ht="15.75" x14ac:dyDescent="0.25">
      <c r="A81" s="2" t="s">
        <v>83</v>
      </c>
      <c r="B81" s="5">
        <v>0.66261271425714285</v>
      </c>
      <c r="C81" s="5">
        <v>0.62667420439999999</v>
      </c>
      <c r="D81" s="5">
        <v>0.83342934660000001</v>
      </c>
      <c r="E81" s="5">
        <v>0.94539034078749995</v>
      </c>
      <c r="F81" s="5">
        <v>0.71671079545000005</v>
      </c>
      <c r="G81" s="5">
        <v>0.98615415288787878</v>
      </c>
      <c r="H81" s="5">
        <v>1.0569861804863636</v>
      </c>
      <c r="I81" s="5">
        <v>1.0560651844</v>
      </c>
      <c r="J81" s="5">
        <v>0.80785533784054053</v>
      </c>
      <c r="K81" s="5">
        <v>0.94615357083120799</v>
      </c>
      <c r="L81"/>
    </row>
    <row r="82" spans="1:12" ht="15.75" x14ac:dyDescent="0.25">
      <c r="A82" s="2" t="s">
        <v>84</v>
      </c>
      <c r="B82" s="5">
        <v>0.48809818174999997</v>
      </c>
      <c r="C82" s="5">
        <v>0</v>
      </c>
      <c r="D82" s="5">
        <v>0.64808666653333336</v>
      </c>
      <c r="E82" s="5">
        <v>0.55710303019999996</v>
      </c>
      <c r="F82" s="5">
        <v>0.42520909086666664</v>
      </c>
      <c r="G82" s="5">
        <v>0.76239391810500001</v>
      </c>
      <c r="H82" s="5">
        <v>0.96624703498529407</v>
      </c>
      <c r="I82" s="5">
        <v>0.69778109847500003</v>
      </c>
      <c r="J82" s="5">
        <v>0.68006135506666665</v>
      </c>
      <c r="K82" s="5">
        <v>0.78763945106105282</v>
      </c>
      <c r="L82"/>
    </row>
    <row r="83" spans="1:12" ht="15.75" x14ac:dyDescent="0.25">
      <c r="A83" s="2" t="s">
        <v>85</v>
      </c>
      <c r="B83" s="5">
        <v>0.51607508083333331</v>
      </c>
      <c r="C83" s="5">
        <v>0.52316545439999995</v>
      </c>
      <c r="D83" s="5">
        <v>0.65211213062500006</v>
      </c>
      <c r="E83" s="5">
        <v>0.56199945443999999</v>
      </c>
      <c r="F83" s="5">
        <v>0.46734318192499996</v>
      </c>
      <c r="G83" s="5">
        <v>0.94439294733157897</v>
      </c>
      <c r="H83" s="5">
        <v>0.8782861777340909</v>
      </c>
      <c r="I83" s="5">
        <v>0.62521964922142859</v>
      </c>
      <c r="J83" s="5">
        <v>0.84168899627500005</v>
      </c>
      <c r="K83" s="5">
        <v>0.76979068182083332</v>
      </c>
      <c r="L83"/>
    </row>
    <row r="84" spans="1:12" ht="15.75" x14ac:dyDescent="0.25">
      <c r="A84" s="2" t="s">
        <v>86</v>
      </c>
      <c r="B84" s="5">
        <v>0.45515865917499998</v>
      </c>
      <c r="C84" s="5">
        <v>0</v>
      </c>
      <c r="D84" s="5">
        <v>0.8074681968666666</v>
      </c>
      <c r="E84" s="5">
        <v>0.45407575719999999</v>
      </c>
      <c r="F84" s="5">
        <v>0.54401742450000001</v>
      </c>
      <c r="G84" s="5">
        <v>1.1230112020833334</v>
      </c>
      <c r="H84" s="5">
        <v>1.0022631525666668</v>
      </c>
      <c r="I84" s="5">
        <v>1.0002023092000001</v>
      </c>
      <c r="J84" s="5">
        <v>0.81005688268999998</v>
      </c>
      <c r="K84" s="5">
        <v>0.94246413695268816</v>
      </c>
      <c r="L84"/>
    </row>
    <row r="85" spans="1:12" ht="15.75" x14ac:dyDescent="0.25">
      <c r="A85" s="2" t="s">
        <v>87</v>
      </c>
      <c r="B85" s="5">
        <v>0.69287668181666673</v>
      </c>
      <c r="C85" s="5">
        <v>0.92822022719999997</v>
      </c>
      <c r="D85" s="5">
        <v>0.76390795453636362</v>
      </c>
      <c r="E85" s="5">
        <v>0.78219999995714284</v>
      </c>
      <c r="F85" s="5">
        <v>0.68331909099999999</v>
      </c>
      <c r="G85" s="5">
        <v>0.7815794717018868</v>
      </c>
      <c r="H85" s="5">
        <v>1.1256024644509091</v>
      </c>
      <c r="I85" s="5">
        <v>0.79388304032777779</v>
      </c>
      <c r="J85" s="5">
        <v>0.57507957180344838</v>
      </c>
      <c r="K85" s="5">
        <v>0.84305931313141369</v>
      </c>
      <c r="L85"/>
    </row>
    <row r="86" spans="1:12" ht="15.75" x14ac:dyDescent="0.25">
      <c r="A86" s="2" t="s">
        <v>88</v>
      </c>
      <c r="B86" s="5">
        <v>0.48724494000000002</v>
      </c>
      <c r="C86" s="5">
        <v>0.39253850000000001</v>
      </c>
      <c r="D86" s="5">
        <v>0.7286395</v>
      </c>
      <c r="E86" s="5">
        <v>0.66307499999999997</v>
      </c>
      <c r="F86" s="5">
        <v>0.82725000000000004</v>
      </c>
      <c r="G86" s="5">
        <v>1.0752639374999999</v>
      </c>
      <c r="H86" s="5">
        <v>0.77179286666666669</v>
      </c>
      <c r="I86" s="5">
        <v>0.97205757333333331</v>
      </c>
      <c r="J86" s="5">
        <v>0.76856580476190473</v>
      </c>
      <c r="K86" s="5">
        <v>0.82777410582524269</v>
      </c>
      <c r="L86"/>
    </row>
    <row r="87" spans="1:12" ht="15.75" x14ac:dyDescent="0.25">
      <c r="A87" s="2" t="s">
        <v>89</v>
      </c>
      <c r="B87" s="5">
        <v>0.6290945628229665</v>
      </c>
      <c r="C87" s="5">
        <v>0</v>
      </c>
      <c r="D87" s="5">
        <v>0.66228136805111826</v>
      </c>
      <c r="E87" s="5">
        <v>0.62960354332268365</v>
      </c>
      <c r="F87" s="5">
        <v>0.70329382349282299</v>
      </c>
      <c r="G87" s="5">
        <v>0.69017789551109177</v>
      </c>
      <c r="H87" s="5">
        <v>1.0441468945865031</v>
      </c>
      <c r="I87" s="5">
        <v>0.75407230312200957</v>
      </c>
      <c r="J87" s="5">
        <v>0.51925613308133967</v>
      </c>
      <c r="K87" s="5">
        <v>0.82823492407570709</v>
      </c>
      <c r="L87"/>
    </row>
    <row r="88" spans="1:12" ht="15.75" x14ac:dyDescent="0.25">
      <c r="A88" s="2" t="s">
        <v>90</v>
      </c>
      <c r="B88" s="5">
        <v>0.48763878196000005</v>
      </c>
      <c r="C88" s="5">
        <v>0.75654363669999991</v>
      </c>
      <c r="D88" s="5">
        <v>0.75513028412499994</v>
      </c>
      <c r="E88" s="5">
        <v>0.76463333313333326</v>
      </c>
      <c r="F88" s="5">
        <v>0.83589386339999994</v>
      </c>
      <c r="G88" s="5">
        <v>0.95880939712631574</v>
      </c>
      <c r="H88" s="5">
        <v>0.78562219128333333</v>
      </c>
      <c r="I88" s="5">
        <v>0.81042142148181828</v>
      </c>
      <c r="J88" s="5">
        <v>0.92329211417777768</v>
      </c>
      <c r="K88" s="5">
        <v>0.82686637420125009</v>
      </c>
      <c r="L88"/>
    </row>
    <row r="89" spans="1:12" ht="15.75" x14ac:dyDescent="0.25">
      <c r="A89" s="2" t="s">
        <v>91</v>
      </c>
      <c r="B89" s="5">
        <v>0.57833685469999996</v>
      </c>
      <c r="C89" s="5">
        <v>0.49377136380000003</v>
      </c>
      <c r="D89" s="5">
        <v>0.89468719696666676</v>
      </c>
      <c r="E89" s="5">
        <v>0.77639831150000005</v>
      </c>
      <c r="F89" s="5">
        <v>0.55692564948571432</v>
      </c>
      <c r="G89" s="5">
        <v>0.92700065777058827</v>
      </c>
      <c r="H89" s="5">
        <v>0.71746471532280709</v>
      </c>
      <c r="I89" s="5">
        <v>0.85280964842666662</v>
      </c>
      <c r="J89" s="5">
        <v>0.77123738959285715</v>
      </c>
      <c r="K89" s="5">
        <v>0.78143716345410952</v>
      </c>
      <c r="L89"/>
    </row>
    <row r="90" spans="1:12" ht="15.75" x14ac:dyDescent="0.25">
      <c r="A90" s="2" t="s">
        <v>92</v>
      </c>
      <c r="B90" s="5">
        <v>0.80352114186046519</v>
      </c>
      <c r="C90" s="5">
        <v>0</v>
      </c>
      <c r="D90" s="5">
        <v>1.4089434461627908</v>
      </c>
      <c r="E90" s="5">
        <v>0.77065539174418607</v>
      </c>
      <c r="F90" s="5">
        <v>0.59056353046783627</v>
      </c>
      <c r="G90" s="5">
        <v>0.48137391901853122</v>
      </c>
      <c r="H90" s="5">
        <v>1.2149910455083333</v>
      </c>
      <c r="I90" s="5">
        <v>0.66225875472762652</v>
      </c>
      <c r="J90" s="5">
        <v>0.45145104243333334</v>
      </c>
      <c r="K90" s="5">
        <v>0.74681124419523814</v>
      </c>
      <c r="L90"/>
    </row>
    <row r="91" spans="1:12" ht="15.75" x14ac:dyDescent="0.25">
      <c r="A91" s="2" t="s">
        <v>93</v>
      </c>
      <c r="B91" s="5">
        <v>0.62808493333333337</v>
      </c>
      <c r="C91" s="5">
        <v>0.38106050000000002</v>
      </c>
      <c r="D91" s="5">
        <v>0.90702249999999995</v>
      </c>
      <c r="E91" s="5">
        <v>1.26424</v>
      </c>
      <c r="F91" s="5">
        <v>0.95473916666666669</v>
      </c>
      <c r="G91" s="5">
        <v>1.385748012195122</v>
      </c>
      <c r="H91" s="5">
        <v>0.84425108524590164</v>
      </c>
      <c r="I91" s="5">
        <v>1.4925436181818181</v>
      </c>
      <c r="J91" s="5">
        <v>1.1742403866666666</v>
      </c>
      <c r="K91" s="5">
        <v>1.1103786256983241</v>
      </c>
      <c r="L91"/>
    </row>
    <row r="92" spans="1:12" ht="15.75" x14ac:dyDescent="0.25">
      <c r="A92" s="2" t="s">
        <v>104</v>
      </c>
      <c r="B92" s="5">
        <v>0</v>
      </c>
      <c r="C92" s="5">
        <v>0</v>
      </c>
      <c r="D92" s="5">
        <v>0</v>
      </c>
      <c r="E92" s="5">
        <v>0</v>
      </c>
      <c r="F92" s="5">
        <v>0</v>
      </c>
      <c r="G92" s="5">
        <v>0.20165269090909091</v>
      </c>
      <c r="H92" s="5">
        <v>0</v>
      </c>
      <c r="I92" s="5">
        <v>0.74657408423645322</v>
      </c>
      <c r="J92" s="5">
        <v>0</v>
      </c>
      <c r="K92" s="5">
        <v>0.35563412035928144</v>
      </c>
      <c r="L92"/>
    </row>
    <row r="93" spans="1:12" ht="15.75" x14ac:dyDescent="0.25">
      <c r="A93" s="2" t="s">
        <v>112</v>
      </c>
      <c r="B93" s="5">
        <v>0.60034140305033978</v>
      </c>
      <c r="C93" s="5">
        <v>0.55690884512185901</v>
      </c>
      <c r="D93" s="5">
        <v>0.78413532529542951</v>
      </c>
      <c r="E93" s="5">
        <v>0.68500087958942446</v>
      </c>
      <c r="F93" s="5">
        <v>0.68985921037464293</v>
      </c>
      <c r="G93" s="5">
        <v>0.80858990657258101</v>
      </c>
      <c r="H93" s="5">
        <v>0.9555646766696958</v>
      </c>
      <c r="I93" s="5">
        <v>0.93717560637714836</v>
      </c>
      <c r="J93" s="5">
        <v>0.69741660054482502</v>
      </c>
      <c r="K93" s="5">
        <v>0.83237342824964689</v>
      </c>
      <c r="L93"/>
    </row>
    <row r="94" spans="1:12" ht="15.75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ht="15.75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ht="15.75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ht="15.75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ht="15.75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ht="15.75" x14ac:dyDescent="0.25">
      <c r="A99"/>
      <c r="B99"/>
      <c r="C99"/>
      <c r="D99"/>
      <c r="E99"/>
      <c r="F99"/>
      <c r="G99"/>
      <c r="H99"/>
    </row>
    <row r="100" spans="1:12" ht="15.75" x14ac:dyDescent="0.25">
      <c r="A100"/>
      <c r="B100"/>
      <c r="C100"/>
      <c r="D100"/>
      <c r="E100"/>
      <c r="F100"/>
      <c r="G100"/>
      <c r="H100"/>
    </row>
    <row r="101" spans="1:12" ht="15.75" x14ac:dyDescent="0.25">
      <c r="A101"/>
      <c r="B101"/>
      <c r="C101"/>
      <c r="D101"/>
      <c r="E101"/>
      <c r="F101"/>
      <c r="G101"/>
      <c r="H101"/>
    </row>
    <row r="102" spans="1:12" ht="15.75" x14ac:dyDescent="0.25">
      <c r="A102"/>
      <c r="B102"/>
      <c r="C102"/>
      <c r="D102"/>
      <c r="E102"/>
      <c r="F102"/>
      <c r="G102"/>
      <c r="H102"/>
    </row>
    <row r="103" spans="1:12" ht="15.75" x14ac:dyDescent="0.25">
      <c r="A103"/>
      <c r="B103"/>
      <c r="C103"/>
      <c r="D103"/>
      <c r="E103"/>
      <c r="F103"/>
      <c r="G103"/>
      <c r="H103"/>
    </row>
    <row r="104" spans="1:12" ht="15.75" x14ac:dyDescent="0.25">
      <c r="A104"/>
      <c r="B104"/>
      <c r="C104"/>
      <c r="D104"/>
      <c r="E104"/>
      <c r="F104"/>
      <c r="G104"/>
      <c r="H104"/>
    </row>
    <row r="105" spans="1:12" ht="15.75" x14ac:dyDescent="0.25">
      <c r="A105"/>
      <c r="B105"/>
      <c r="C105"/>
      <c r="D105"/>
      <c r="E105"/>
      <c r="F105"/>
      <c r="G105"/>
      <c r="H105"/>
    </row>
    <row r="106" spans="1:12" ht="15.75" x14ac:dyDescent="0.25">
      <c r="A106"/>
      <c r="B106"/>
      <c r="C106"/>
      <c r="D106"/>
      <c r="E106"/>
      <c r="F106"/>
      <c r="G106"/>
      <c r="H106"/>
    </row>
    <row r="107" spans="1:12" ht="15.75" x14ac:dyDescent="0.25">
      <c r="A107"/>
      <c r="B107"/>
      <c r="C107"/>
      <c r="D107"/>
      <c r="E107"/>
      <c r="F107"/>
      <c r="G107"/>
      <c r="H107"/>
    </row>
    <row r="108" spans="1:12" ht="15.75" x14ac:dyDescent="0.25">
      <c r="A108"/>
      <c r="B108"/>
      <c r="C108"/>
      <c r="D108"/>
      <c r="E108"/>
      <c r="F108"/>
      <c r="G108"/>
      <c r="H108"/>
    </row>
    <row r="109" spans="1:12" ht="15.75" x14ac:dyDescent="0.25">
      <c r="A109"/>
      <c r="B109"/>
      <c r="C109"/>
      <c r="D109"/>
      <c r="E109"/>
      <c r="F109"/>
      <c r="G109"/>
      <c r="H109"/>
    </row>
    <row r="110" spans="1:12" ht="15.75" x14ac:dyDescent="0.25">
      <c r="A110"/>
      <c r="B110"/>
      <c r="C110"/>
      <c r="D110"/>
      <c r="E110"/>
      <c r="F110"/>
      <c r="G110"/>
      <c r="H110"/>
    </row>
    <row r="111" spans="1:12" ht="15.75" x14ac:dyDescent="0.25">
      <c r="A111"/>
      <c r="B111"/>
      <c r="C111"/>
      <c r="D111"/>
      <c r="E111"/>
      <c r="F111"/>
      <c r="G111"/>
      <c r="H111"/>
    </row>
    <row r="112" spans="1:12" ht="15.75" x14ac:dyDescent="0.25">
      <c r="A112" s="6"/>
      <c r="B112" s="6"/>
      <c r="C112" s="6"/>
      <c r="D112" s="6"/>
      <c r="E112" s="6"/>
      <c r="F112" s="6"/>
      <c r="G112" s="6"/>
    </row>
    <row r="113" spans="1:7" ht="15.75" x14ac:dyDescent="0.25">
      <c r="A113" s="6"/>
      <c r="B113" s="6"/>
      <c r="C113" s="6"/>
      <c r="D113" s="6"/>
      <c r="E113" s="6"/>
      <c r="F113" s="6"/>
      <c r="G113" s="6"/>
    </row>
    <row r="114" spans="1:7" ht="15.75" x14ac:dyDescent="0.25">
      <c r="A114" s="6"/>
      <c r="B114" s="6"/>
      <c r="C114" s="6"/>
      <c r="D114" s="6"/>
      <c r="E114" s="6"/>
      <c r="F114" s="6"/>
      <c r="G114" s="6"/>
    </row>
    <row r="115" spans="1:7" ht="15.75" x14ac:dyDescent="0.25">
      <c r="A115" s="6"/>
      <c r="B115" s="6"/>
      <c r="C115" s="6"/>
      <c r="D115" s="6"/>
      <c r="E115" s="6"/>
      <c r="F115" s="6"/>
      <c r="G115" s="6"/>
    </row>
    <row r="116" spans="1:7" ht="15.75" x14ac:dyDescent="0.25">
      <c r="A116" s="6"/>
      <c r="B116" s="6"/>
      <c r="C116" s="6"/>
      <c r="D116" s="6"/>
      <c r="E116" s="6"/>
      <c r="F116" s="6"/>
      <c r="G116" s="6"/>
    </row>
    <row r="117" spans="1:7" ht="15.75" x14ac:dyDescent="0.25">
      <c r="A117" s="6"/>
      <c r="B117" s="6"/>
      <c r="C117" s="6"/>
      <c r="D117" s="6"/>
      <c r="E117" s="6"/>
      <c r="F117" s="6"/>
      <c r="G117" s="6"/>
    </row>
    <row r="118" spans="1:7" ht="15.75" x14ac:dyDescent="0.25">
      <c r="A118" s="6"/>
      <c r="B118" s="6"/>
      <c r="C118" s="6"/>
      <c r="D118" s="6"/>
      <c r="E118" s="6"/>
      <c r="F118" s="6"/>
      <c r="G118" s="6"/>
    </row>
    <row r="119" spans="1:7" ht="15.75" x14ac:dyDescent="0.25">
      <c r="A119" s="6"/>
      <c r="B119" s="6"/>
      <c r="C119" s="6"/>
      <c r="D119" s="6"/>
      <c r="E119" s="6"/>
      <c r="F119" s="6"/>
      <c r="G119" s="6"/>
    </row>
    <row r="120" spans="1:7" ht="15.75" x14ac:dyDescent="0.25">
      <c r="A120" s="6"/>
      <c r="B120" s="6"/>
      <c r="C120" s="6"/>
      <c r="D120" s="6"/>
      <c r="E120" s="6"/>
      <c r="F120" s="6"/>
      <c r="G120" s="6"/>
    </row>
    <row r="121" spans="1:7" ht="15.75" x14ac:dyDescent="0.25">
      <c r="A121" s="6"/>
      <c r="B121" s="6"/>
      <c r="C121" s="6"/>
      <c r="D121" s="6"/>
      <c r="E121" s="6"/>
      <c r="F121" s="6"/>
      <c r="G121" s="6"/>
    </row>
    <row r="122" spans="1:7" ht="15.75" x14ac:dyDescent="0.25">
      <c r="A122" s="6"/>
      <c r="B122" s="6"/>
      <c r="C122" s="6"/>
      <c r="D122" s="6"/>
      <c r="E122" s="6"/>
      <c r="F122" s="6"/>
      <c r="G122" s="6"/>
    </row>
    <row r="123" spans="1:7" ht="15.75" x14ac:dyDescent="0.25">
      <c r="A123" s="6"/>
      <c r="B123" s="6"/>
      <c r="C123" s="6"/>
      <c r="D123" s="6"/>
      <c r="E123" s="6"/>
      <c r="F123" s="6"/>
      <c r="G123" s="6"/>
    </row>
    <row r="124" spans="1:7" ht="15.75" x14ac:dyDescent="0.25">
      <c r="A124" s="6"/>
      <c r="B124" s="6"/>
      <c r="C124" s="6"/>
      <c r="D124" s="6"/>
      <c r="E124" s="6"/>
      <c r="F124" s="6"/>
      <c r="G124" s="6"/>
    </row>
    <row r="125" spans="1:7" ht="15.75" x14ac:dyDescent="0.25">
      <c r="A125" s="6"/>
      <c r="B125" s="6"/>
      <c r="C125" s="6"/>
      <c r="D125" s="6"/>
      <c r="E125" s="6"/>
      <c r="F125" s="6"/>
      <c r="G125" s="6"/>
    </row>
    <row r="126" spans="1:7" ht="15.75" x14ac:dyDescent="0.25">
      <c r="A126" s="6"/>
      <c r="B126" s="6"/>
      <c r="C126" s="6"/>
      <c r="D126" s="6"/>
      <c r="E126" s="6"/>
      <c r="F126" s="6"/>
      <c r="G126" s="6"/>
    </row>
    <row r="127" spans="1:7" ht="15.75" x14ac:dyDescent="0.25">
      <c r="A127" s="6"/>
      <c r="B127" s="6"/>
      <c r="C127" s="6"/>
      <c r="D127" s="6"/>
      <c r="E127" s="6"/>
      <c r="F127" s="6"/>
      <c r="G127" s="6"/>
    </row>
    <row r="128" spans="1:7" ht="15.75" x14ac:dyDescent="0.25">
      <c r="A128" s="6"/>
      <c r="B128" s="6"/>
      <c r="C128" s="6"/>
      <c r="D128" s="6"/>
      <c r="E128" s="6"/>
      <c r="F128" s="6"/>
      <c r="G128" s="6"/>
    </row>
    <row r="129" spans="1:7" ht="15.75" x14ac:dyDescent="0.25">
      <c r="A129" s="6"/>
      <c r="B129" s="6"/>
      <c r="C129" s="6"/>
      <c r="D129" s="6"/>
      <c r="E129" s="6"/>
      <c r="F129" s="6"/>
      <c r="G129" s="6"/>
    </row>
    <row r="130" spans="1:7" ht="15.75" x14ac:dyDescent="0.25">
      <c r="A130" s="6"/>
      <c r="B130" s="6"/>
      <c r="C130" s="6"/>
      <c r="D130" s="6"/>
      <c r="E130" s="6"/>
      <c r="F130" s="6"/>
      <c r="G130" s="6"/>
    </row>
    <row r="131" spans="1:7" ht="15.75" x14ac:dyDescent="0.25">
      <c r="A131" s="6"/>
      <c r="B131" s="6"/>
      <c r="C131" s="6"/>
      <c r="D131" s="6"/>
      <c r="E131" s="6"/>
      <c r="F131" s="6"/>
      <c r="G131" s="6"/>
    </row>
    <row r="132" spans="1:7" ht="15.75" x14ac:dyDescent="0.25">
      <c r="A132" s="6"/>
      <c r="B132" s="6"/>
      <c r="C132" s="6"/>
      <c r="D132" s="6"/>
      <c r="E132" s="6"/>
      <c r="F132" s="6"/>
      <c r="G132" s="6"/>
    </row>
    <row r="133" spans="1:7" ht="15.75" x14ac:dyDescent="0.25">
      <c r="A133" s="6"/>
      <c r="B133" s="6"/>
      <c r="C133" s="6"/>
      <c r="D133" s="6"/>
      <c r="E133" s="6"/>
      <c r="F133" s="6"/>
      <c r="G133" s="6"/>
    </row>
    <row r="134" spans="1:7" ht="15.75" x14ac:dyDescent="0.25">
      <c r="A134" s="6"/>
      <c r="B134" s="6"/>
      <c r="C134" s="6"/>
      <c r="D134" s="6"/>
      <c r="E134" s="6"/>
      <c r="F134" s="6"/>
      <c r="G134" s="6"/>
    </row>
    <row r="135" spans="1:7" ht="15.75" x14ac:dyDescent="0.25">
      <c r="A135" s="6"/>
      <c r="B135" s="6"/>
      <c r="C135" s="6"/>
      <c r="D135" s="6"/>
      <c r="E135" s="6"/>
      <c r="F135" s="6"/>
      <c r="G135" s="6"/>
    </row>
    <row r="136" spans="1:7" ht="15.75" x14ac:dyDescent="0.25">
      <c r="A136" s="6"/>
      <c r="B136" s="6"/>
      <c r="C136" s="6"/>
      <c r="D136" s="6"/>
      <c r="E136" s="6"/>
      <c r="F136" s="6"/>
      <c r="G136" s="6"/>
    </row>
    <row r="137" spans="1:7" ht="15.75" x14ac:dyDescent="0.25">
      <c r="A137" s="6"/>
      <c r="B137" s="6"/>
      <c r="C137" s="6"/>
      <c r="D137" s="6"/>
      <c r="E137" s="6"/>
      <c r="F137" s="6"/>
      <c r="G137" s="6"/>
    </row>
    <row r="138" spans="1:7" ht="15.75" x14ac:dyDescent="0.25">
      <c r="A138" s="6"/>
      <c r="B138" s="6"/>
      <c r="C138" s="6"/>
      <c r="D138" s="6"/>
      <c r="E138" s="6"/>
      <c r="F138" s="6"/>
      <c r="G138" s="6"/>
    </row>
    <row r="139" spans="1:7" ht="15.75" x14ac:dyDescent="0.25">
      <c r="A139" s="6"/>
      <c r="B139" s="6"/>
      <c r="C139" s="6"/>
      <c r="D139" s="6"/>
      <c r="E139" s="6"/>
      <c r="F139" s="6"/>
      <c r="G139" s="6"/>
    </row>
    <row r="140" spans="1:7" ht="15.75" x14ac:dyDescent="0.25">
      <c r="A140" s="6"/>
      <c r="B140" s="6"/>
      <c r="C140" s="6"/>
      <c r="D140" s="6"/>
      <c r="E140" s="6"/>
      <c r="F140" s="6"/>
      <c r="G140" s="6"/>
    </row>
    <row r="141" spans="1:7" ht="15.75" x14ac:dyDescent="0.25">
      <c r="A141" s="6"/>
      <c r="B141" s="6"/>
      <c r="C141" s="6"/>
      <c r="D141" s="6"/>
      <c r="E141" s="6"/>
      <c r="F141" s="6"/>
      <c r="G141" s="6"/>
    </row>
    <row r="142" spans="1:7" ht="15.75" x14ac:dyDescent="0.25">
      <c r="A142" s="6"/>
      <c r="B142" s="6"/>
      <c r="C142" s="6"/>
      <c r="D142" s="6"/>
      <c r="E142" s="6"/>
      <c r="F142" s="6"/>
      <c r="G142" s="6"/>
    </row>
    <row r="143" spans="1:7" ht="15.75" x14ac:dyDescent="0.25">
      <c r="A143" s="6"/>
      <c r="B143" s="6"/>
      <c r="C143" s="6"/>
      <c r="D143" s="6"/>
      <c r="E143" s="6"/>
      <c r="F143" s="6"/>
      <c r="G143" s="6"/>
    </row>
    <row r="144" spans="1:7" ht="15.75" x14ac:dyDescent="0.25">
      <c r="A144" s="6"/>
      <c r="B144" s="6"/>
      <c r="C144" s="6"/>
      <c r="D144" s="6"/>
      <c r="E144" s="6"/>
      <c r="F144" s="6"/>
      <c r="G144" s="6"/>
    </row>
    <row r="145" spans="1:7" ht="15.75" x14ac:dyDescent="0.25">
      <c r="A145" s="6"/>
      <c r="B145" s="6"/>
      <c r="C145" s="6"/>
      <c r="D145" s="6"/>
      <c r="E145" s="6"/>
      <c r="F145" s="6"/>
      <c r="G145" s="6"/>
    </row>
    <row r="146" spans="1:7" ht="15.75" x14ac:dyDescent="0.25">
      <c r="A146" s="6"/>
      <c r="B146" s="6"/>
      <c r="C146" s="6"/>
      <c r="D146" s="6"/>
      <c r="E146" s="6"/>
      <c r="F146" s="6"/>
      <c r="G146" s="6"/>
    </row>
    <row r="147" spans="1:7" ht="15.75" x14ac:dyDescent="0.25">
      <c r="A147" s="6"/>
      <c r="B147" s="6"/>
      <c r="C147" s="6"/>
      <c r="D147" s="6"/>
      <c r="E147" s="6"/>
      <c r="F147" s="6"/>
      <c r="G147" s="6"/>
    </row>
    <row r="148" spans="1:7" ht="15.75" x14ac:dyDescent="0.25">
      <c r="A148" s="6"/>
      <c r="B148" s="6"/>
      <c r="C148" s="6"/>
      <c r="D148" s="6"/>
      <c r="E148" s="6"/>
      <c r="F148" s="6"/>
      <c r="G148" s="6"/>
    </row>
    <row r="149" spans="1:7" ht="15.75" x14ac:dyDescent="0.25">
      <c r="A149" s="6"/>
      <c r="B149" s="6"/>
      <c r="C149" s="6"/>
      <c r="D149" s="6"/>
      <c r="E149" s="6"/>
      <c r="F149" s="6"/>
      <c r="G149" s="6"/>
    </row>
    <row r="150" spans="1:7" ht="15.75" x14ac:dyDescent="0.25">
      <c r="A150" s="6"/>
      <c r="B150" s="6"/>
      <c r="C150" s="6"/>
      <c r="D150" s="6"/>
      <c r="E150" s="6"/>
      <c r="F150" s="6"/>
      <c r="G150" s="6"/>
    </row>
    <row r="151" spans="1:7" ht="15.75" x14ac:dyDescent="0.25">
      <c r="A151" s="6"/>
      <c r="B151" s="6"/>
      <c r="C151" s="6"/>
      <c r="D151" s="6"/>
      <c r="E151" s="6"/>
      <c r="F151" s="6"/>
      <c r="G151" s="6"/>
    </row>
    <row r="152" spans="1:7" ht="15.75" x14ac:dyDescent="0.25">
      <c r="A152" s="6"/>
      <c r="B152" s="6"/>
      <c r="C152" s="6"/>
      <c r="D152" s="6"/>
      <c r="E152" s="6"/>
      <c r="F152" s="6"/>
      <c r="G152" s="6"/>
    </row>
    <row r="153" spans="1:7" ht="15.75" x14ac:dyDescent="0.25">
      <c r="A153" s="6"/>
      <c r="B153" s="6"/>
      <c r="C153" s="6"/>
      <c r="D153" s="6"/>
      <c r="E153" s="6"/>
      <c r="F153" s="6"/>
      <c r="G153" s="6"/>
    </row>
    <row r="154" spans="1:7" ht="15.75" x14ac:dyDescent="0.25">
      <c r="A154" s="6"/>
      <c r="B154" s="6"/>
      <c r="C154" s="6"/>
      <c r="D154" s="6"/>
      <c r="E154" s="6"/>
      <c r="F154" s="6"/>
      <c r="G154" s="6"/>
    </row>
    <row r="155" spans="1:7" ht="15.75" x14ac:dyDescent="0.25">
      <c r="A155" s="6"/>
      <c r="B155" s="6"/>
      <c r="C155" s="6"/>
      <c r="D155" s="6"/>
      <c r="E155" s="6"/>
      <c r="F155" s="6"/>
      <c r="G155" s="6"/>
    </row>
    <row r="156" spans="1:7" ht="15.75" x14ac:dyDescent="0.25">
      <c r="A156" s="6"/>
      <c r="B156" s="6"/>
      <c r="C156" s="6"/>
      <c r="D156" s="6"/>
      <c r="E156" s="6"/>
      <c r="F156" s="6"/>
      <c r="G156" s="6"/>
    </row>
    <row r="157" spans="1:7" ht="15.75" x14ac:dyDescent="0.25">
      <c r="A157" s="6"/>
      <c r="B157" s="6"/>
      <c r="C157" s="6"/>
      <c r="D157" s="6"/>
      <c r="E157" s="6"/>
      <c r="F157" s="6"/>
      <c r="G157" s="6"/>
    </row>
    <row r="158" spans="1:7" ht="15.75" x14ac:dyDescent="0.25">
      <c r="A158" s="6"/>
      <c r="B158" s="6"/>
      <c r="C158" s="6"/>
      <c r="D158" s="6"/>
      <c r="E158" s="6"/>
      <c r="F158" s="6"/>
      <c r="G158" s="6"/>
    </row>
    <row r="159" spans="1:7" ht="15.75" x14ac:dyDescent="0.25">
      <c r="A159" s="6"/>
      <c r="B159" s="6"/>
      <c r="C159" s="6"/>
      <c r="D159" s="6"/>
      <c r="E159" s="6"/>
      <c r="F159" s="6"/>
      <c r="G159" s="6"/>
    </row>
    <row r="160" spans="1:7" ht="15.75" x14ac:dyDescent="0.25">
      <c r="A160" s="6"/>
      <c r="B160" s="6"/>
      <c r="C160" s="6"/>
      <c r="D160" s="6"/>
      <c r="E160" s="6"/>
      <c r="F160" s="6"/>
      <c r="G160" s="6"/>
    </row>
    <row r="161" spans="1:7" ht="15.75" x14ac:dyDescent="0.25">
      <c r="A161" s="6"/>
      <c r="B161" s="6"/>
      <c r="C161" s="6"/>
      <c r="D161" s="6"/>
      <c r="E161" s="6"/>
      <c r="F161" s="6"/>
      <c r="G161" s="6"/>
    </row>
    <row r="162" spans="1:7" ht="15.75" x14ac:dyDescent="0.25">
      <c r="A162" s="6"/>
      <c r="B162" s="6"/>
      <c r="C162" s="6"/>
      <c r="D162" s="6"/>
      <c r="E162" s="6"/>
      <c r="F162" s="6"/>
      <c r="G162" s="6"/>
    </row>
    <row r="163" spans="1:7" ht="15.75" x14ac:dyDescent="0.25">
      <c r="A163" s="6"/>
      <c r="B163" s="6"/>
      <c r="C163" s="6"/>
      <c r="D163" s="6"/>
      <c r="E163" s="6"/>
      <c r="F163" s="6"/>
      <c r="G163" s="6"/>
    </row>
    <row r="164" spans="1:7" ht="15.75" x14ac:dyDescent="0.25">
      <c r="A164" s="6"/>
      <c r="B164" s="6"/>
      <c r="C164" s="6"/>
      <c r="D164" s="6"/>
      <c r="E164" s="6"/>
      <c r="F164" s="6"/>
      <c r="G164" s="6"/>
    </row>
    <row r="165" spans="1:7" ht="15.75" x14ac:dyDescent="0.25">
      <c r="A165" s="6"/>
      <c r="B165" s="6"/>
      <c r="C165" s="6"/>
      <c r="D165" s="6"/>
      <c r="E165" s="6"/>
      <c r="F165" s="6"/>
      <c r="G165" s="6"/>
    </row>
    <row r="166" spans="1:7" ht="15.75" x14ac:dyDescent="0.25">
      <c r="A166" s="6"/>
      <c r="B166" s="6"/>
      <c r="C166" s="6"/>
      <c r="D166" s="6"/>
      <c r="E166" s="6"/>
      <c r="F166" s="6"/>
      <c r="G166" s="6"/>
    </row>
    <row r="167" spans="1:7" ht="15.75" x14ac:dyDescent="0.25">
      <c r="A167" s="6"/>
      <c r="B167" s="6"/>
      <c r="C167" s="6"/>
      <c r="D167" s="6"/>
      <c r="E167" s="6"/>
      <c r="F167" s="6"/>
      <c r="G167" s="6"/>
    </row>
    <row r="168" spans="1:7" ht="15.75" x14ac:dyDescent="0.25">
      <c r="A168" s="6"/>
      <c r="B168" s="6"/>
      <c r="C168" s="6"/>
      <c r="D168" s="6"/>
      <c r="E168" s="6"/>
      <c r="F168" s="6"/>
      <c r="G168" s="6"/>
    </row>
    <row r="169" spans="1:7" ht="15.75" x14ac:dyDescent="0.25">
      <c r="A169" s="6"/>
      <c r="B169" s="6"/>
      <c r="C169" s="6"/>
      <c r="D169" s="6"/>
      <c r="E169" s="6"/>
      <c r="F169" s="6"/>
      <c r="G169" s="6"/>
    </row>
    <row r="170" spans="1:7" ht="15.75" x14ac:dyDescent="0.25">
      <c r="A170" s="6"/>
      <c r="B170" s="6"/>
      <c r="C170" s="6"/>
      <c r="D170" s="6"/>
      <c r="E170" s="6"/>
      <c r="F170" s="6"/>
      <c r="G170" s="6"/>
    </row>
    <row r="171" spans="1:7" ht="15.75" x14ac:dyDescent="0.25">
      <c r="A171" s="6"/>
      <c r="B171" s="6"/>
      <c r="C171" s="6"/>
      <c r="D171" s="6"/>
      <c r="E171" s="6"/>
      <c r="F171" s="6"/>
      <c r="G171" s="6"/>
    </row>
    <row r="172" spans="1:7" ht="15.75" x14ac:dyDescent="0.25">
      <c r="A172" s="6"/>
      <c r="B172" s="6"/>
      <c r="C172" s="6"/>
      <c r="D172" s="6"/>
      <c r="E172" s="6"/>
      <c r="F172" s="6"/>
      <c r="G172" s="6"/>
    </row>
    <row r="173" spans="1:7" ht="15.75" x14ac:dyDescent="0.25">
      <c r="A173" s="6"/>
      <c r="B173" s="6"/>
      <c r="C173" s="6"/>
      <c r="D173" s="6"/>
      <c r="E173" s="6"/>
      <c r="F173" s="6"/>
      <c r="G173" s="6"/>
    </row>
    <row r="174" spans="1:7" ht="15.75" x14ac:dyDescent="0.25">
      <c r="A174" s="6"/>
      <c r="B174" s="6"/>
      <c r="C174" s="6"/>
      <c r="D174" s="6"/>
      <c r="E174" s="6"/>
      <c r="F174" s="6"/>
      <c r="G174" s="6"/>
    </row>
    <row r="175" spans="1:7" ht="15.75" x14ac:dyDescent="0.25">
      <c r="A175" s="6"/>
      <c r="B175" s="6"/>
      <c r="C175" s="6"/>
      <c r="D175" s="6"/>
      <c r="E175" s="6"/>
      <c r="F175" s="6"/>
      <c r="G175" s="6"/>
    </row>
    <row r="176" spans="1:7" ht="15.75" x14ac:dyDescent="0.25">
      <c r="A176" s="6"/>
      <c r="B176" s="6"/>
      <c r="C176" s="6"/>
      <c r="D176" s="6"/>
      <c r="E176" s="6"/>
      <c r="F176" s="6"/>
      <c r="G176" s="6"/>
    </row>
    <row r="177" spans="1:7" ht="15.75" x14ac:dyDescent="0.25">
      <c r="A177" s="6"/>
      <c r="B177" s="6"/>
      <c r="C177" s="6"/>
      <c r="D177" s="6"/>
      <c r="E177" s="6"/>
      <c r="F177" s="6"/>
      <c r="G177" s="6"/>
    </row>
    <row r="178" spans="1:7" ht="15.75" x14ac:dyDescent="0.25">
      <c r="A178" s="6"/>
      <c r="B178" s="6"/>
      <c r="C178" s="6"/>
      <c r="D178" s="6"/>
      <c r="E178" s="6"/>
      <c r="F178" s="6"/>
      <c r="G178" s="6"/>
    </row>
    <row r="179" spans="1:7" ht="15.75" x14ac:dyDescent="0.25">
      <c r="A179" s="6"/>
      <c r="B179" s="6"/>
      <c r="C179" s="6"/>
      <c r="D179" s="6"/>
      <c r="E179" s="6"/>
      <c r="F179" s="6"/>
      <c r="G179" s="6"/>
    </row>
    <row r="180" spans="1:7" ht="15.75" x14ac:dyDescent="0.25">
      <c r="A180" s="6"/>
      <c r="B180" s="6"/>
      <c r="C180" s="6"/>
      <c r="D180" s="6"/>
      <c r="E180" s="6"/>
      <c r="F180" s="6"/>
      <c r="G180" s="6"/>
    </row>
    <row r="181" spans="1:7" ht="15.75" x14ac:dyDescent="0.25">
      <c r="A181" s="6"/>
      <c r="B181" s="6"/>
      <c r="C181" s="6"/>
      <c r="D181" s="6"/>
      <c r="E181" s="6"/>
      <c r="F181" s="6"/>
      <c r="G181" s="6"/>
    </row>
    <row r="182" spans="1:7" ht="15.75" x14ac:dyDescent="0.25">
      <c r="A182" s="6"/>
      <c r="B182" s="6"/>
      <c r="C182" s="6"/>
      <c r="D182" s="6"/>
      <c r="E182" s="6"/>
      <c r="F182" s="6"/>
      <c r="G182" s="6"/>
    </row>
    <row r="183" spans="1:7" ht="15.75" x14ac:dyDescent="0.25">
      <c r="A183" s="6"/>
      <c r="B183" s="6"/>
      <c r="C183" s="6"/>
      <c r="D183" s="6"/>
      <c r="E183" s="6"/>
      <c r="F183" s="6"/>
      <c r="G183" s="6"/>
    </row>
    <row r="184" spans="1:7" ht="15.75" x14ac:dyDescent="0.25">
      <c r="A184" s="6"/>
      <c r="B184" s="6"/>
      <c r="C184" s="6"/>
      <c r="D184" s="6"/>
      <c r="E184" s="6"/>
      <c r="F184" s="6"/>
      <c r="G184" s="6"/>
    </row>
    <row r="185" spans="1:7" ht="15.75" x14ac:dyDescent="0.25">
      <c r="A185" s="6"/>
      <c r="B185" s="6"/>
      <c r="C185" s="6"/>
      <c r="D185" s="6"/>
      <c r="E185" s="6"/>
      <c r="F185" s="6"/>
      <c r="G185" s="6"/>
    </row>
    <row r="186" spans="1:7" ht="15.75" x14ac:dyDescent="0.25">
      <c r="A186" s="6"/>
      <c r="B186" s="6"/>
      <c r="C186" s="6"/>
      <c r="D186" s="6"/>
      <c r="E186" s="6"/>
      <c r="F186" s="6"/>
      <c r="G186" s="6"/>
    </row>
    <row r="187" spans="1:7" ht="15.75" x14ac:dyDescent="0.25">
      <c r="A187" s="6"/>
      <c r="B187" s="6"/>
      <c r="C187" s="6"/>
      <c r="D187" s="6"/>
      <c r="E187" s="6"/>
      <c r="F187" s="6"/>
      <c r="G187" s="6"/>
    </row>
    <row r="188" spans="1:7" ht="15.75" x14ac:dyDescent="0.25">
      <c r="A188" s="6"/>
      <c r="B188" s="6"/>
      <c r="C188" s="6"/>
      <c r="D188" s="6"/>
      <c r="E188" s="6"/>
      <c r="F188" s="6"/>
      <c r="G188" s="6"/>
    </row>
    <row r="189" spans="1:7" ht="15.75" x14ac:dyDescent="0.25">
      <c r="A189" s="6"/>
      <c r="B189" s="6"/>
      <c r="C189" s="6"/>
      <c r="D189" s="6"/>
      <c r="E189" s="6"/>
      <c r="F189" s="6"/>
      <c r="G189" s="6"/>
    </row>
    <row r="190" spans="1:7" ht="15.75" x14ac:dyDescent="0.25">
      <c r="A190" s="6"/>
      <c r="B190" s="6"/>
      <c r="C190" s="6"/>
      <c r="D190" s="6"/>
      <c r="E190" s="6"/>
      <c r="F190" s="6"/>
      <c r="G190" s="6"/>
    </row>
    <row r="191" spans="1:7" ht="15.75" x14ac:dyDescent="0.25">
      <c r="A191" s="6"/>
      <c r="B191" s="6"/>
      <c r="C191" s="6"/>
      <c r="D191" s="6"/>
      <c r="E191" s="6"/>
      <c r="F191" s="6"/>
      <c r="G191" s="6"/>
    </row>
    <row r="192" spans="1:7" ht="15.75" x14ac:dyDescent="0.25">
      <c r="A192" s="6"/>
      <c r="B192" s="6"/>
      <c r="C192" s="6"/>
      <c r="D192" s="6"/>
      <c r="E192" s="6"/>
      <c r="F192" s="6"/>
      <c r="G192" s="6"/>
    </row>
    <row r="193" spans="1:7" ht="15.75" x14ac:dyDescent="0.25">
      <c r="A193" s="6"/>
      <c r="B193" s="6"/>
      <c r="C193" s="6"/>
      <c r="D193" s="6"/>
      <c r="E193" s="6"/>
      <c r="F193" s="6"/>
      <c r="G193" s="6"/>
    </row>
    <row r="194" spans="1:7" ht="15.75" x14ac:dyDescent="0.25">
      <c r="A194" s="6"/>
      <c r="B194" s="6"/>
      <c r="C194" s="6"/>
      <c r="D194" s="6"/>
      <c r="E194" s="6"/>
      <c r="F194" s="6"/>
      <c r="G194" s="6"/>
    </row>
    <row r="195" spans="1:7" ht="15.75" x14ac:dyDescent="0.25">
      <c r="A195" s="6"/>
      <c r="B195" s="6"/>
      <c r="C195" s="6"/>
      <c r="D195" s="6"/>
      <c r="E195" s="6"/>
      <c r="F195" s="6"/>
      <c r="G195" s="6"/>
    </row>
    <row r="196" spans="1:7" ht="15.75" x14ac:dyDescent="0.25">
      <c r="A196" s="6"/>
      <c r="B196" s="6"/>
      <c r="C196" s="6"/>
      <c r="D196" s="6"/>
      <c r="E196" s="6"/>
      <c r="F196" s="6"/>
      <c r="G196" s="6"/>
    </row>
    <row r="197" spans="1:7" ht="15.75" x14ac:dyDescent="0.25">
      <c r="A197" s="6"/>
      <c r="B197" s="6"/>
      <c r="C197" s="6"/>
      <c r="D197" s="6"/>
      <c r="E197" s="6"/>
      <c r="F197" s="6"/>
      <c r="G197" s="6"/>
    </row>
    <row r="198" spans="1:7" ht="15.75" x14ac:dyDescent="0.25">
      <c r="A198" s="6"/>
      <c r="B198" s="6"/>
      <c r="C198" s="6"/>
      <c r="D198" s="6"/>
      <c r="E198" s="6"/>
      <c r="F198" s="6"/>
      <c r="G198" s="6"/>
    </row>
    <row r="199" spans="1:7" ht="15.75" x14ac:dyDescent="0.25">
      <c r="A199" s="6"/>
      <c r="B199" s="6"/>
      <c r="C199" s="6"/>
      <c r="D199" s="6"/>
      <c r="E199" s="6"/>
      <c r="F199" s="6"/>
      <c r="G199" s="6"/>
    </row>
    <row r="200" spans="1:7" ht="15.75" x14ac:dyDescent="0.25">
      <c r="A200" s="6"/>
      <c r="B200" s="6"/>
      <c r="C200" s="6"/>
      <c r="D200" s="6"/>
      <c r="E200" s="6"/>
      <c r="F200" s="6"/>
      <c r="G200" s="6"/>
    </row>
    <row r="201" spans="1:7" ht="15.75" x14ac:dyDescent="0.25">
      <c r="A201" s="6"/>
      <c r="B201" s="6"/>
      <c r="C201" s="6"/>
      <c r="D201" s="6"/>
      <c r="E201" s="6"/>
      <c r="F201" s="6"/>
      <c r="G201" s="6"/>
    </row>
    <row r="202" spans="1:7" ht="15.75" x14ac:dyDescent="0.25">
      <c r="A202" s="6"/>
      <c r="B202" s="6"/>
      <c r="C202" s="6"/>
      <c r="D202" s="6"/>
      <c r="E202" s="6"/>
      <c r="F202" s="6"/>
      <c r="G202" s="6"/>
    </row>
    <row r="203" spans="1:7" ht="15.75" x14ac:dyDescent="0.25">
      <c r="A203" s="6"/>
      <c r="B203" s="6"/>
      <c r="C203" s="6"/>
      <c r="D203" s="6"/>
      <c r="E203" s="6"/>
      <c r="F203" s="6"/>
      <c r="G203" s="6"/>
    </row>
    <row r="204" spans="1:7" ht="15.75" x14ac:dyDescent="0.25">
      <c r="A204" s="6"/>
      <c r="B204" s="6"/>
      <c r="C204" s="6"/>
      <c r="D204" s="6"/>
      <c r="E204" s="6"/>
      <c r="F204" s="6"/>
      <c r="G204" s="6"/>
    </row>
    <row r="205" spans="1:7" ht="15.75" x14ac:dyDescent="0.25">
      <c r="A205" s="6"/>
      <c r="B205" s="6"/>
      <c r="C205" s="6"/>
      <c r="D205" s="6"/>
      <c r="E205" s="6"/>
      <c r="F205" s="6"/>
      <c r="G205" s="6"/>
    </row>
    <row r="206" spans="1:7" ht="15.75" x14ac:dyDescent="0.25">
      <c r="A206" s="6"/>
      <c r="B206" s="6"/>
      <c r="C206" s="6"/>
      <c r="D206" s="6"/>
      <c r="E206" s="6"/>
      <c r="F206" s="6"/>
      <c r="G206" s="6"/>
    </row>
    <row r="207" spans="1:7" ht="15.75" x14ac:dyDescent="0.25">
      <c r="A207" s="6"/>
      <c r="B207" s="6"/>
      <c r="C207" s="6"/>
      <c r="D207" s="6"/>
      <c r="E207" s="6"/>
      <c r="F207" s="6"/>
      <c r="G207" s="6"/>
    </row>
    <row r="208" spans="1:7" ht="15.75" x14ac:dyDescent="0.25">
      <c r="A208" s="6"/>
      <c r="B208" s="6"/>
      <c r="C208" s="6"/>
      <c r="D208" s="6"/>
      <c r="E208" s="6"/>
      <c r="F208" s="6"/>
      <c r="G208" s="6"/>
    </row>
    <row r="209" spans="1:7" ht="15.75" x14ac:dyDescent="0.25">
      <c r="A209" s="6"/>
      <c r="B209" s="6"/>
      <c r="C209" s="6"/>
      <c r="D209" s="6"/>
      <c r="E209" s="6"/>
      <c r="F209" s="6"/>
      <c r="G209" s="6"/>
    </row>
    <row r="210" spans="1:7" ht="15.75" x14ac:dyDescent="0.25">
      <c r="A210" s="6"/>
      <c r="B210" s="6"/>
      <c r="C210" s="6"/>
      <c r="D210" s="6"/>
      <c r="E210" s="6"/>
      <c r="F210" s="6"/>
      <c r="G210" s="6"/>
    </row>
    <row r="211" spans="1:7" ht="15.75" x14ac:dyDescent="0.25">
      <c r="A211" s="6"/>
      <c r="B211" s="6"/>
      <c r="C211" s="6"/>
      <c r="D211" s="6"/>
      <c r="E211" s="6"/>
      <c r="F211" s="6"/>
      <c r="G211" s="6"/>
    </row>
    <row r="212" spans="1:7" ht="15.75" x14ac:dyDescent="0.25">
      <c r="A212" s="6"/>
      <c r="B212" s="6"/>
      <c r="C212" s="6"/>
      <c r="D212" s="6"/>
      <c r="E212" s="6"/>
      <c r="F212" s="6"/>
      <c r="G212" s="6"/>
    </row>
    <row r="213" spans="1:7" ht="15.75" x14ac:dyDescent="0.25">
      <c r="A213" s="6"/>
      <c r="B213" s="6"/>
      <c r="C213" s="6"/>
      <c r="D213" s="6"/>
      <c r="E213" s="6"/>
      <c r="F213" s="6"/>
      <c r="G213" s="6"/>
    </row>
    <row r="214" spans="1:7" ht="15.75" x14ac:dyDescent="0.25">
      <c r="A214" s="6"/>
      <c r="B214" s="6"/>
      <c r="C214" s="6"/>
      <c r="D214" s="6"/>
      <c r="E214" s="6"/>
      <c r="F214" s="6"/>
      <c r="G214" s="6"/>
    </row>
    <row r="215" spans="1:7" ht="15.75" x14ac:dyDescent="0.25">
      <c r="A215" s="6"/>
      <c r="B215" s="6"/>
      <c r="C215" s="6"/>
      <c r="D215" s="6"/>
      <c r="E215" s="6"/>
      <c r="F215" s="6"/>
      <c r="G215" s="6"/>
    </row>
    <row r="216" spans="1:7" ht="15.75" x14ac:dyDescent="0.25">
      <c r="A216" s="6"/>
      <c r="B216" s="6"/>
      <c r="C216" s="6"/>
      <c r="D216" s="6"/>
      <c r="E216" s="6"/>
      <c r="F216" s="6"/>
      <c r="G216" s="6"/>
    </row>
    <row r="217" spans="1:7" ht="15.75" x14ac:dyDescent="0.25">
      <c r="A217" s="6"/>
      <c r="B217" s="6"/>
      <c r="C217" s="6"/>
      <c r="D217" s="6"/>
      <c r="E217" s="6"/>
      <c r="F217" s="6"/>
      <c r="G217" s="6"/>
    </row>
    <row r="218" spans="1:7" ht="15.75" x14ac:dyDescent="0.25">
      <c r="A218" s="6"/>
      <c r="B218" s="6"/>
      <c r="C218" s="6"/>
      <c r="D218" s="6"/>
      <c r="E218" s="6"/>
      <c r="F218" s="6"/>
      <c r="G218" s="6"/>
    </row>
    <row r="219" spans="1:7" ht="15.75" x14ac:dyDescent="0.25">
      <c r="A219" s="6"/>
      <c r="B219" s="6"/>
      <c r="C219" s="6"/>
      <c r="D219" s="6"/>
      <c r="E219" s="6"/>
      <c r="F219" s="6"/>
      <c r="G219" s="6"/>
    </row>
    <row r="220" spans="1:7" ht="15.75" x14ac:dyDescent="0.25">
      <c r="A220" s="6"/>
      <c r="B220" s="6"/>
      <c r="C220" s="6"/>
      <c r="D220" s="6"/>
      <c r="E220" s="6"/>
      <c r="F220" s="6"/>
      <c r="G220" s="6"/>
    </row>
    <row r="221" spans="1:7" ht="15.75" x14ac:dyDescent="0.25">
      <c r="A221" s="6"/>
      <c r="B221" s="6"/>
      <c r="C221" s="6"/>
      <c r="D221" s="6"/>
      <c r="E221" s="6"/>
      <c r="F221" s="6"/>
      <c r="G221" s="6"/>
    </row>
    <row r="222" spans="1:7" ht="15.75" x14ac:dyDescent="0.25">
      <c r="A222" s="6"/>
      <c r="B222" s="6"/>
      <c r="C222" s="6"/>
      <c r="D222" s="6"/>
      <c r="E222" s="6"/>
      <c r="F222" s="6"/>
      <c r="G222" s="6"/>
    </row>
    <row r="223" spans="1:7" ht="15.75" x14ac:dyDescent="0.25">
      <c r="A223" s="6"/>
      <c r="B223" s="6"/>
      <c r="C223" s="6"/>
      <c r="D223" s="6"/>
      <c r="E223" s="6"/>
      <c r="F223" s="6"/>
      <c r="G223" s="6"/>
    </row>
    <row r="224" spans="1:7" ht="15.75" x14ac:dyDescent="0.25">
      <c r="A224" s="6"/>
      <c r="B224" s="6"/>
      <c r="C224" s="6"/>
      <c r="D224" s="6"/>
      <c r="E224" s="6"/>
      <c r="F224" s="6"/>
      <c r="G224" s="6"/>
    </row>
    <row r="225" spans="1:7" ht="15.75" x14ac:dyDescent="0.25">
      <c r="A225" s="6"/>
      <c r="B225" s="6"/>
      <c r="C225" s="6"/>
      <c r="D225" s="6"/>
      <c r="E225" s="6"/>
      <c r="F225" s="6"/>
      <c r="G225" s="6"/>
    </row>
    <row r="226" spans="1:7" ht="15.75" x14ac:dyDescent="0.25">
      <c r="A226" s="6"/>
      <c r="B226" s="6"/>
      <c r="C226" s="6"/>
      <c r="D226" s="6"/>
      <c r="E226" s="6"/>
      <c r="F226" s="6"/>
      <c r="G226" s="6"/>
    </row>
    <row r="227" spans="1:7" ht="15.75" x14ac:dyDescent="0.25">
      <c r="A227" s="6"/>
      <c r="B227" s="6"/>
      <c r="C227" s="6"/>
      <c r="D227" s="6"/>
      <c r="E227" s="6"/>
      <c r="F227" s="6"/>
      <c r="G227" s="6"/>
    </row>
    <row r="228" spans="1:7" ht="15.75" x14ac:dyDescent="0.25">
      <c r="A228" s="6"/>
      <c r="B228" s="6"/>
      <c r="C228" s="6"/>
      <c r="D228" s="6"/>
      <c r="E228" s="6"/>
      <c r="F228" s="6"/>
      <c r="G228" s="6"/>
    </row>
    <row r="229" spans="1:7" ht="15.75" x14ac:dyDescent="0.25">
      <c r="A229" s="6"/>
      <c r="B229" s="6"/>
      <c r="C229" s="6"/>
      <c r="D229" s="6"/>
      <c r="E229" s="6"/>
      <c r="F229" s="6"/>
      <c r="G229" s="6"/>
    </row>
    <row r="230" spans="1:7" ht="15.75" x14ac:dyDescent="0.25">
      <c r="A230" s="6"/>
      <c r="B230" s="6"/>
      <c r="C230" s="6"/>
      <c r="D230" s="6"/>
      <c r="E230" s="6"/>
      <c r="F230" s="6"/>
      <c r="G230" s="6"/>
    </row>
    <row r="231" spans="1:7" ht="15.75" x14ac:dyDescent="0.25">
      <c r="A231" s="6"/>
      <c r="B231" s="6"/>
      <c r="C231" s="6"/>
      <c r="D231" s="6"/>
      <c r="E231" s="6"/>
      <c r="F231" s="6"/>
      <c r="G231" s="6"/>
    </row>
    <row r="232" spans="1:7" ht="15.75" x14ac:dyDescent="0.25">
      <c r="A232" s="6"/>
      <c r="B232" s="6"/>
      <c r="C232" s="6"/>
      <c r="D232" s="6"/>
      <c r="E232" s="6"/>
      <c r="F232" s="6"/>
      <c r="G232" s="6"/>
    </row>
    <row r="233" spans="1:7" ht="15.75" x14ac:dyDescent="0.25">
      <c r="A233" s="6"/>
      <c r="B233" s="6"/>
      <c r="C233" s="6"/>
      <c r="D233" s="6"/>
      <c r="E233" s="6"/>
      <c r="F233" s="6"/>
      <c r="G233" s="6"/>
    </row>
    <row r="234" spans="1:7" ht="15.75" x14ac:dyDescent="0.25">
      <c r="A234" s="6"/>
      <c r="B234" s="6"/>
      <c r="C234" s="6"/>
      <c r="D234" s="6"/>
      <c r="E234" s="6"/>
      <c r="F234" s="6"/>
      <c r="G234" s="6"/>
    </row>
    <row r="235" spans="1:7" ht="15.75" x14ac:dyDescent="0.25">
      <c r="A235" s="6"/>
      <c r="B235" s="6"/>
      <c r="C235" s="6"/>
      <c r="D235" s="6"/>
      <c r="E235" s="6"/>
      <c r="F235" s="6"/>
      <c r="G235" s="6"/>
    </row>
    <row r="236" spans="1:7" ht="15.75" x14ac:dyDescent="0.25">
      <c r="A236" s="6"/>
      <c r="B236" s="6"/>
      <c r="C236" s="6"/>
      <c r="D236" s="6"/>
      <c r="E236" s="6"/>
      <c r="F236" s="6"/>
      <c r="G236" s="6"/>
    </row>
    <row r="237" spans="1:7" ht="15.75" x14ac:dyDescent="0.25">
      <c r="A237" s="6"/>
      <c r="B237" s="6"/>
      <c r="C237" s="6"/>
      <c r="D237" s="6"/>
      <c r="E237" s="6"/>
      <c r="F237" s="6"/>
      <c r="G237" s="6"/>
    </row>
    <row r="238" spans="1:7" ht="15.75" x14ac:dyDescent="0.25">
      <c r="A238" s="6"/>
      <c r="B238" s="6"/>
      <c r="C238" s="6"/>
      <c r="D238" s="6"/>
      <c r="E238" s="6"/>
      <c r="F238" s="6"/>
      <c r="G238" s="6"/>
    </row>
    <row r="239" spans="1:7" ht="15.75" x14ac:dyDescent="0.25">
      <c r="A239" s="6"/>
      <c r="B239" s="6"/>
      <c r="C239" s="6"/>
      <c r="D239" s="6"/>
      <c r="E239" s="6"/>
      <c r="F239" s="6"/>
      <c r="G239" s="6"/>
    </row>
    <row r="240" spans="1:7" ht="15.75" x14ac:dyDescent="0.25">
      <c r="A240" s="6"/>
      <c r="B240" s="6"/>
      <c r="C240" s="6"/>
      <c r="D240" s="6"/>
      <c r="E240" s="6"/>
      <c r="F240" s="6"/>
      <c r="G240" s="6"/>
    </row>
    <row r="241" spans="1:7" ht="15.75" x14ac:dyDescent="0.25">
      <c r="A241" s="6"/>
      <c r="B241" s="6"/>
      <c r="C241" s="6"/>
      <c r="D241" s="6"/>
      <c r="E241" s="6"/>
      <c r="F241" s="6"/>
      <c r="G241" s="6"/>
    </row>
    <row r="242" spans="1:7" ht="15.75" x14ac:dyDescent="0.25">
      <c r="A242" s="6"/>
      <c r="B242" s="6"/>
      <c r="C242" s="6"/>
      <c r="D242" s="6"/>
      <c r="E242" s="6"/>
      <c r="F242" s="6"/>
      <c r="G242" s="6"/>
    </row>
    <row r="243" spans="1:7" ht="15.75" x14ac:dyDescent="0.25">
      <c r="A243" s="6"/>
      <c r="B243" s="6"/>
      <c r="C243" s="6"/>
      <c r="D243" s="6"/>
      <c r="E243" s="6"/>
      <c r="F243" s="6"/>
      <c r="G243" s="6"/>
    </row>
    <row r="244" spans="1:7" ht="15.75" x14ac:dyDescent="0.25">
      <c r="A244" s="6"/>
      <c r="B244" s="6"/>
      <c r="C244" s="6"/>
      <c r="D244" s="6"/>
      <c r="E244" s="6"/>
      <c r="F244" s="6"/>
      <c r="G244" s="6"/>
    </row>
    <row r="245" spans="1:7" ht="15.75" x14ac:dyDescent="0.25">
      <c r="A245" s="6"/>
      <c r="B245" s="6"/>
      <c r="C245" s="6"/>
      <c r="D245" s="6"/>
      <c r="E245" s="6"/>
      <c r="F245" s="6"/>
      <c r="G245" s="6"/>
    </row>
    <row r="246" spans="1:7" ht="15.75" x14ac:dyDescent="0.25">
      <c r="A246" s="6"/>
      <c r="B246" s="6"/>
      <c r="C246" s="6"/>
      <c r="D246" s="6"/>
      <c r="E246" s="6"/>
      <c r="F246" s="6"/>
      <c r="G246" s="6"/>
    </row>
    <row r="247" spans="1:7" ht="15.75" x14ac:dyDescent="0.25">
      <c r="A247" s="6"/>
      <c r="B247" s="6"/>
      <c r="C247" s="6"/>
      <c r="D247" s="6"/>
      <c r="E247" s="6"/>
      <c r="F247" s="6"/>
      <c r="G247" s="6"/>
    </row>
    <row r="248" spans="1:7" ht="15.75" x14ac:dyDescent="0.25">
      <c r="A248" s="6"/>
      <c r="B248" s="6"/>
      <c r="C248" s="6"/>
      <c r="D248" s="6"/>
      <c r="E248" s="6"/>
      <c r="F248" s="6"/>
      <c r="G248" s="6"/>
    </row>
    <row r="249" spans="1:7" ht="15.75" x14ac:dyDescent="0.25">
      <c r="A249" s="6"/>
      <c r="B249" s="6"/>
      <c r="C249" s="6"/>
      <c r="D249" s="6"/>
      <c r="E249" s="6"/>
      <c r="F249" s="6"/>
      <c r="G249" s="6"/>
    </row>
    <row r="250" spans="1:7" ht="15.75" x14ac:dyDescent="0.25">
      <c r="A250" s="6"/>
      <c r="B250" s="6"/>
      <c r="C250" s="6"/>
      <c r="D250" s="6"/>
      <c r="E250" s="6"/>
      <c r="F250" s="6"/>
      <c r="G250" s="6"/>
    </row>
    <row r="251" spans="1:7" ht="15.75" x14ac:dyDescent="0.25">
      <c r="A251" s="6"/>
      <c r="B251" s="6"/>
      <c r="C251" s="6"/>
      <c r="D251" s="6"/>
      <c r="E251" s="6"/>
      <c r="F251" s="6"/>
      <c r="G251" s="6"/>
    </row>
    <row r="252" spans="1:7" ht="15.75" x14ac:dyDescent="0.25">
      <c r="A252" s="6"/>
      <c r="B252" s="6"/>
      <c r="C252" s="6"/>
      <c r="D252" s="6"/>
      <c r="E252" s="6"/>
      <c r="F252" s="6"/>
      <c r="G252" s="6"/>
    </row>
    <row r="253" spans="1:7" ht="15.75" x14ac:dyDescent="0.25">
      <c r="A253" s="6"/>
      <c r="B253" s="6"/>
      <c r="C253" s="6"/>
      <c r="D253" s="6"/>
      <c r="E253" s="6"/>
      <c r="F253" s="6"/>
      <c r="G253" s="6"/>
    </row>
    <row r="254" spans="1:7" ht="15.75" x14ac:dyDescent="0.25">
      <c r="A254" s="6"/>
      <c r="B254" s="6"/>
      <c r="C254" s="6"/>
      <c r="D254" s="6"/>
      <c r="E254" s="6"/>
      <c r="F254" s="6"/>
      <c r="G254" s="6"/>
    </row>
    <row r="255" spans="1:7" ht="15.75" x14ac:dyDescent="0.25">
      <c r="A255" s="6"/>
      <c r="B255" s="6"/>
      <c r="C255" s="6"/>
      <c r="D255" s="6"/>
      <c r="E255" s="6"/>
      <c r="F255" s="6"/>
      <c r="G255" s="6"/>
    </row>
    <row r="256" spans="1:7" ht="15.75" x14ac:dyDescent="0.25">
      <c r="A256" s="6"/>
      <c r="B256" s="6"/>
      <c r="C256" s="6"/>
      <c r="D256" s="6"/>
      <c r="E256" s="6"/>
      <c r="F256" s="6"/>
      <c r="G256" s="6"/>
    </row>
    <row r="257" spans="1:7" ht="15.75" x14ac:dyDescent="0.25">
      <c r="A257" s="6"/>
      <c r="B257" s="6"/>
      <c r="C257" s="6"/>
      <c r="D257" s="6"/>
      <c r="E257" s="6"/>
      <c r="F257" s="6"/>
      <c r="G257" s="6"/>
    </row>
    <row r="258" spans="1:7" ht="15.75" x14ac:dyDescent="0.25">
      <c r="A258" s="6"/>
      <c r="B258" s="6"/>
      <c r="C258" s="6"/>
      <c r="D258" s="6"/>
      <c r="E258" s="6"/>
      <c r="F258" s="6"/>
      <c r="G258" s="6"/>
    </row>
    <row r="259" spans="1:7" ht="15.75" x14ac:dyDescent="0.25">
      <c r="A259" s="6"/>
      <c r="B259" s="6"/>
      <c r="C259" s="6"/>
      <c r="D259" s="6"/>
      <c r="E259" s="6"/>
      <c r="F259" s="6"/>
      <c r="G259" s="6"/>
    </row>
    <row r="260" spans="1:7" ht="15.75" x14ac:dyDescent="0.25">
      <c r="A260" s="6"/>
      <c r="B260" s="6"/>
      <c r="C260" s="6"/>
      <c r="D260" s="6"/>
      <c r="E260" s="6"/>
      <c r="F260" s="6"/>
      <c r="G260" s="6"/>
    </row>
    <row r="261" spans="1:7" ht="15.75" x14ac:dyDescent="0.25">
      <c r="A261" s="6"/>
      <c r="B261" s="6"/>
      <c r="C261" s="6"/>
      <c r="D261" s="6"/>
      <c r="E261" s="6"/>
      <c r="F261" s="6"/>
      <c r="G261" s="6"/>
    </row>
    <row r="262" spans="1:7" ht="15.75" x14ac:dyDescent="0.25">
      <c r="A262" s="6"/>
      <c r="B262" s="6"/>
      <c r="C262" s="6"/>
      <c r="D262" s="6"/>
      <c r="E262" s="6"/>
      <c r="F262" s="6"/>
      <c r="G262" s="6"/>
    </row>
    <row r="263" spans="1:7" ht="15.75" x14ac:dyDescent="0.25">
      <c r="A263" s="6"/>
      <c r="B263" s="6"/>
      <c r="C263" s="6"/>
      <c r="D263" s="6"/>
      <c r="E263" s="6"/>
      <c r="F263" s="6"/>
      <c r="G263" s="6"/>
    </row>
    <row r="264" spans="1:7" ht="15.75" x14ac:dyDescent="0.25">
      <c r="A264" s="6"/>
      <c r="B264" s="6"/>
      <c r="C264" s="6"/>
      <c r="D264" s="6"/>
      <c r="E264" s="6"/>
      <c r="F264" s="6"/>
      <c r="G264" s="6"/>
    </row>
    <row r="265" spans="1:7" ht="15.75" x14ac:dyDescent="0.25">
      <c r="A265" s="6"/>
      <c r="B265" s="6"/>
      <c r="C265" s="6"/>
      <c r="D265" s="6"/>
      <c r="E265" s="6"/>
      <c r="F265" s="6"/>
      <c r="G265" s="6"/>
    </row>
    <row r="266" spans="1:7" ht="15.75" x14ac:dyDescent="0.25">
      <c r="A266" s="6"/>
      <c r="B266" s="6"/>
      <c r="C266" s="6"/>
      <c r="D266" s="6"/>
      <c r="E266" s="6"/>
      <c r="F266" s="6"/>
      <c r="G266" s="6"/>
    </row>
    <row r="267" spans="1:7" ht="15.75" x14ac:dyDescent="0.25">
      <c r="A267" s="6"/>
      <c r="B267" s="6"/>
      <c r="C267" s="6"/>
      <c r="D267" s="6"/>
      <c r="E267" s="6"/>
      <c r="F267" s="6"/>
      <c r="G267" s="6"/>
    </row>
    <row r="268" spans="1:7" ht="15.75" x14ac:dyDescent="0.25">
      <c r="A268" s="6"/>
      <c r="B268" s="6"/>
      <c r="C268" s="6"/>
      <c r="D268" s="6"/>
      <c r="E268" s="6"/>
      <c r="F268" s="6"/>
      <c r="G268" s="6"/>
    </row>
    <row r="269" spans="1:7" ht="15.75" x14ac:dyDescent="0.25">
      <c r="A269" s="6"/>
      <c r="B269" s="6"/>
      <c r="C269" s="6"/>
      <c r="D269" s="6"/>
      <c r="E269" s="6"/>
      <c r="F269" s="6"/>
      <c r="G269" s="6"/>
    </row>
    <row r="270" spans="1:7" ht="15.75" x14ac:dyDescent="0.25">
      <c r="A270" s="6"/>
      <c r="B270" s="6"/>
      <c r="C270" s="6"/>
      <c r="D270" s="6"/>
      <c r="E270" s="6"/>
      <c r="F270" s="6"/>
      <c r="G270" s="6"/>
    </row>
    <row r="271" spans="1:7" ht="15.75" x14ac:dyDescent="0.25">
      <c r="A271" s="6"/>
      <c r="B271" s="6"/>
      <c r="C271" s="6"/>
      <c r="D271" s="6"/>
      <c r="E271" s="6"/>
      <c r="F271" s="6"/>
      <c r="G271" s="6"/>
    </row>
    <row r="272" spans="1:7" ht="15.75" x14ac:dyDescent="0.25">
      <c r="A272" s="6"/>
      <c r="B272" s="6"/>
      <c r="C272" s="6"/>
      <c r="D272" s="6"/>
      <c r="E272" s="6"/>
      <c r="F272" s="6"/>
      <c r="G272" s="6"/>
    </row>
    <row r="273" spans="1:7" ht="15.75" x14ac:dyDescent="0.25">
      <c r="A273" s="6"/>
      <c r="B273" s="6"/>
      <c r="C273" s="6"/>
      <c r="D273" s="6"/>
      <c r="E273" s="6"/>
      <c r="F273" s="6"/>
      <c r="G273" s="6"/>
    </row>
    <row r="274" spans="1:7" ht="15.75" x14ac:dyDescent="0.25">
      <c r="A274" s="6"/>
      <c r="B274" s="6"/>
      <c r="C274" s="6"/>
      <c r="D274" s="6"/>
      <c r="E274" s="6"/>
      <c r="F274" s="6"/>
      <c r="G274" s="6"/>
    </row>
    <row r="275" spans="1:7" ht="15.75" x14ac:dyDescent="0.25">
      <c r="A275" s="6"/>
      <c r="B275" s="6"/>
      <c r="C275" s="6"/>
      <c r="D275" s="6"/>
      <c r="E275" s="6"/>
      <c r="F275" s="6"/>
      <c r="G275" s="6"/>
    </row>
    <row r="276" spans="1:7" ht="15.75" x14ac:dyDescent="0.25">
      <c r="A276" s="6"/>
      <c r="B276" s="6"/>
      <c r="C276" s="6"/>
      <c r="D276" s="6"/>
      <c r="E276" s="6"/>
      <c r="F276" s="6"/>
      <c r="G276" s="6"/>
    </row>
    <row r="277" spans="1:7" ht="15.75" x14ac:dyDescent="0.25">
      <c r="A277" s="6"/>
      <c r="B277" s="6"/>
      <c r="C277" s="6"/>
      <c r="D277" s="6"/>
      <c r="E277" s="6"/>
      <c r="F277" s="6"/>
      <c r="G277" s="6"/>
    </row>
    <row r="278" spans="1:7" ht="15.75" x14ac:dyDescent="0.25">
      <c r="A278" s="6"/>
      <c r="B278" s="6"/>
      <c r="C278" s="6"/>
      <c r="D278" s="6"/>
      <c r="E278" s="6"/>
      <c r="F278" s="6"/>
      <c r="G278" s="6"/>
    </row>
    <row r="279" spans="1:7" ht="15.75" x14ac:dyDescent="0.25">
      <c r="A279" s="6"/>
      <c r="B279" s="6"/>
      <c r="C279" s="6"/>
      <c r="D279" s="6"/>
      <c r="E279" s="6"/>
      <c r="F279" s="6"/>
      <c r="G279" s="6"/>
    </row>
    <row r="280" spans="1:7" ht="15.75" x14ac:dyDescent="0.25">
      <c r="A280" s="6"/>
      <c r="B280" s="6"/>
      <c r="C280" s="6"/>
      <c r="D280" s="6"/>
      <c r="E280" s="6"/>
      <c r="F280" s="6"/>
      <c r="G280" s="6"/>
    </row>
    <row r="281" spans="1:7" ht="15.75" x14ac:dyDescent="0.25">
      <c r="A281" s="6"/>
      <c r="B281" s="6"/>
      <c r="C281" s="6"/>
      <c r="D281" s="6"/>
      <c r="E281" s="6"/>
      <c r="F281" s="6"/>
      <c r="G281" s="6"/>
    </row>
    <row r="282" spans="1:7" ht="15.75" x14ac:dyDescent="0.25">
      <c r="A282" s="6"/>
      <c r="B282" s="6"/>
      <c r="C282" s="6"/>
      <c r="D282" s="6"/>
      <c r="E282" s="6"/>
      <c r="F282" s="6"/>
      <c r="G282" s="6"/>
    </row>
    <row r="283" spans="1:7" ht="15.75" x14ac:dyDescent="0.25">
      <c r="A283" s="6"/>
      <c r="B283" s="6"/>
      <c r="C283" s="6"/>
      <c r="D283" s="6"/>
      <c r="E283" s="6"/>
      <c r="F283" s="6"/>
      <c r="G283" s="6"/>
    </row>
    <row r="284" spans="1:7" ht="15.75" x14ac:dyDescent="0.25">
      <c r="A284" s="6"/>
      <c r="B284" s="6"/>
      <c r="C284" s="6"/>
      <c r="D284" s="6"/>
      <c r="E284" s="6"/>
      <c r="F284" s="6"/>
      <c r="G284" s="6"/>
    </row>
    <row r="285" spans="1:7" ht="15.75" x14ac:dyDescent="0.25">
      <c r="A285" s="6"/>
      <c r="B285" s="6"/>
      <c r="C285" s="6"/>
      <c r="D285" s="6"/>
      <c r="E285" s="6"/>
      <c r="F285" s="6"/>
      <c r="G285" s="6"/>
    </row>
    <row r="286" spans="1:7" ht="15.75" x14ac:dyDescent="0.25">
      <c r="A286" s="6"/>
      <c r="B286" s="6"/>
      <c r="C286" s="6"/>
      <c r="D286" s="6"/>
      <c r="E286" s="6"/>
      <c r="F286" s="6"/>
      <c r="G286" s="6"/>
    </row>
    <row r="287" spans="1:7" ht="15.75" x14ac:dyDescent="0.25">
      <c r="A287" s="6"/>
      <c r="B287" s="6"/>
      <c r="C287" s="6"/>
      <c r="D287" s="6"/>
      <c r="E287" s="6"/>
      <c r="F287" s="6"/>
      <c r="G287" s="6"/>
    </row>
    <row r="288" spans="1:7" ht="15.75" x14ac:dyDescent="0.25">
      <c r="A288" s="6"/>
      <c r="B288" s="6"/>
      <c r="C288" s="6"/>
      <c r="D288" s="6"/>
      <c r="E288" s="6"/>
      <c r="F288" s="6"/>
      <c r="G288" s="6"/>
    </row>
    <row r="289" spans="1:7" ht="15.75" x14ac:dyDescent="0.25">
      <c r="A289" s="6"/>
      <c r="B289" s="6"/>
      <c r="C289" s="6"/>
      <c r="D289" s="6"/>
      <c r="E289" s="6"/>
      <c r="F289" s="6"/>
      <c r="G289" s="6"/>
    </row>
    <row r="290" spans="1:7" ht="15.75" x14ac:dyDescent="0.25">
      <c r="A290" s="6"/>
      <c r="B290" s="6"/>
      <c r="C290" s="6"/>
      <c r="D290" s="6"/>
      <c r="E290" s="6"/>
      <c r="F290" s="6"/>
      <c r="G290" s="6"/>
    </row>
    <row r="291" spans="1:7" ht="15.75" x14ac:dyDescent="0.25">
      <c r="A291" s="6"/>
      <c r="B291" s="6"/>
      <c r="C291" s="6"/>
      <c r="D291" s="6"/>
      <c r="E291" s="6"/>
      <c r="F291" s="6"/>
      <c r="G291" s="6"/>
    </row>
    <row r="292" spans="1:7" ht="15.75" x14ac:dyDescent="0.25">
      <c r="A292" s="6"/>
      <c r="B292" s="6"/>
      <c r="C292" s="6"/>
      <c r="D292" s="6"/>
      <c r="E292" s="6"/>
      <c r="F292" s="6"/>
      <c r="G292" s="6"/>
    </row>
    <row r="293" spans="1:7" ht="15.75" x14ac:dyDescent="0.25">
      <c r="A293" s="6"/>
      <c r="B293" s="6"/>
      <c r="C293" s="6"/>
      <c r="D293" s="6"/>
      <c r="E293" s="6"/>
      <c r="F293" s="6"/>
      <c r="G293" s="6"/>
    </row>
    <row r="294" spans="1:7" ht="15.75" x14ac:dyDescent="0.25">
      <c r="A294" s="6"/>
      <c r="B294" s="6"/>
      <c r="C294" s="6"/>
      <c r="D294" s="6"/>
      <c r="E294" s="6"/>
      <c r="F294" s="6"/>
      <c r="G294" s="6"/>
    </row>
    <row r="295" spans="1:7" ht="15.75" x14ac:dyDescent="0.25">
      <c r="A295" s="6"/>
      <c r="B295" s="6"/>
      <c r="C295" s="6"/>
      <c r="D295" s="6"/>
      <c r="E295" s="6"/>
      <c r="F295" s="6"/>
      <c r="G295" s="6"/>
    </row>
    <row r="296" spans="1:7" ht="15.75" x14ac:dyDescent="0.25">
      <c r="A296" s="6"/>
      <c r="B296" s="6"/>
      <c r="C296" s="6"/>
      <c r="D296" s="6"/>
      <c r="E296" s="6"/>
      <c r="F296" s="6"/>
      <c r="G296" s="6"/>
    </row>
    <row r="297" spans="1:7" ht="15.75" x14ac:dyDescent="0.25">
      <c r="A297" s="6"/>
      <c r="B297" s="6"/>
      <c r="C297" s="6"/>
      <c r="D297" s="6"/>
      <c r="E297" s="6"/>
      <c r="F297" s="6"/>
      <c r="G297" s="6"/>
    </row>
    <row r="298" spans="1:7" ht="15.75" x14ac:dyDescent="0.25">
      <c r="A298" s="6"/>
      <c r="B298" s="6"/>
      <c r="C298" s="6"/>
      <c r="D298" s="6"/>
      <c r="E298" s="6"/>
      <c r="F298" s="6"/>
      <c r="G298" s="6"/>
    </row>
    <row r="299" spans="1:7" ht="15.75" x14ac:dyDescent="0.25">
      <c r="A299" s="6"/>
      <c r="B299" s="6"/>
      <c r="C299" s="6"/>
      <c r="D299" s="6"/>
      <c r="E299" s="6"/>
      <c r="F299" s="6"/>
      <c r="G299" s="6"/>
    </row>
    <row r="300" spans="1:7" ht="15.75" x14ac:dyDescent="0.25">
      <c r="A300" s="6"/>
      <c r="B300" s="6"/>
      <c r="C300" s="6"/>
      <c r="D300" s="6"/>
      <c r="E300" s="6"/>
      <c r="F300" s="6"/>
      <c r="G300" s="6"/>
    </row>
    <row r="301" spans="1:7" ht="15.75" x14ac:dyDescent="0.25">
      <c r="A301" s="6"/>
      <c r="B301" s="6"/>
      <c r="C301" s="6"/>
      <c r="D301" s="6"/>
      <c r="E301" s="6"/>
      <c r="F301" s="6"/>
      <c r="G301" s="6"/>
    </row>
    <row r="302" spans="1:7" ht="15.75" x14ac:dyDescent="0.25">
      <c r="A302" s="6"/>
      <c r="B302" s="6"/>
      <c r="C302" s="6"/>
      <c r="D302" s="6"/>
      <c r="E302" s="6"/>
      <c r="F302" s="6"/>
      <c r="G302" s="6"/>
    </row>
    <row r="303" spans="1:7" ht="15.75" x14ac:dyDescent="0.25">
      <c r="A303" s="6"/>
      <c r="B303" s="6"/>
      <c r="C303" s="6"/>
      <c r="D303" s="6"/>
      <c r="E303" s="6"/>
      <c r="F303" s="6"/>
      <c r="G303" s="6"/>
    </row>
    <row r="304" spans="1:7" ht="15.75" x14ac:dyDescent="0.25">
      <c r="A304" s="6"/>
      <c r="B304" s="6"/>
      <c r="C304" s="6"/>
      <c r="D304" s="6"/>
      <c r="E304" s="6"/>
      <c r="F304" s="6"/>
      <c r="G304" s="6"/>
    </row>
    <row r="305" spans="1:7" ht="15.75" x14ac:dyDescent="0.25">
      <c r="A305" s="6"/>
      <c r="B305" s="6"/>
      <c r="C305" s="6"/>
      <c r="D305" s="6"/>
      <c r="E305" s="6"/>
      <c r="F305" s="6"/>
      <c r="G305" s="6"/>
    </row>
    <row r="306" spans="1:7" ht="15.75" x14ac:dyDescent="0.25">
      <c r="A306" s="6"/>
      <c r="B306" s="6"/>
      <c r="C306" s="6"/>
      <c r="D306" s="6"/>
      <c r="E306" s="6"/>
      <c r="F306" s="6"/>
      <c r="G306" s="6"/>
    </row>
    <row r="307" spans="1:7" ht="15.75" x14ac:dyDescent="0.25">
      <c r="A307" s="6"/>
      <c r="B307" s="6"/>
      <c r="C307" s="6"/>
      <c r="D307" s="6"/>
      <c r="E307" s="6"/>
      <c r="F307" s="6"/>
      <c r="G307" s="6"/>
    </row>
    <row r="308" spans="1:7" ht="15.75" x14ac:dyDescent="0.25">
      <c r="A308" s="6"/>
      <c r="B308" s="6"/>
      <c r="C308" s="6"/>
      <c r="D308" s="6"/>
      <c r="E308" s="6"/>
      <c r="F308" s="6"/>
      <c r="G308" s="6"/>
    </row>
    <row r="309" spans="1:7" ht="15.75" x14ac:dyDescent="0.25">
      <c r="A309" s="6"/>
      <c r="B309" s="6"/>
      <c r="C309" s="6"/>
      <c r="D309" s="6"/>
      <c r="E309" s="6"/>
      <c r="F309" s="6"/>
      <c r="G309" s="6"/>
    </row>
    <row r="310" spans="1:7" ht="15.75" x14ac:dyDescent="0.25">
      <c r="A310" s="6"/>
      <c r="B310" s="6"/>
      <c r="C310" s="6"/>
      <c r="D310" s="6"/>
      <c r="E310" s="6"/>
      <c r="F310" s="6"/>
      <c r="G310" s="6"/>
    </row>
    <row r="311" spans="1:7" ht="15.75" x14ac:dyDescent="0.25">
      <c r="A311" s="6"/>
      <c r="B311" s="6"/>
      <c r="C311" s="6"/>
      <c r="D311" s="6"/>
      <c r="E311" s="6"/>
      <c r="F311" s="6"/>
      <c r="G311" s="6"/>
    </row>
    <row r="312" spans="1:7" ht="15.75" x14ac:dyDescent="0.25">
      <c r="A312" s="6"/>
      <c r="B312" s="6"/>
      <c r="C312" s="6"/>
      <c r="D312" s="6"/>
      <c r="E312" s="6"/>
      <c r="F312" s="6"/>
      <c r="G312" s="6"/>
    </row>
    <row r="313" spans="1:7" ht="15.75" x14ac:dyDescent="0.25">
      <c r="A313" s="6"/>
      <c r="B313" s="6"/>
      <c r="C313" s="6"/>
      <c r="D313" s="6"/>
      <c r="E313" s="6"/>
      <c r="F313" s="6"/>
      <c r="G313" s="6"/>
    </row>
    <row r="314" spans="1:7" ht="15.75" x14ac:dyDescent="0.25">
      <c r="A314" s="6"/>
      <c r="B314" s="6"/>
      <c r="C314" s="6"/>
      <c r="D314" s="6"/>
      <c r="E314" s="6"/>
      <c r="F314" s="6"/>
      <c r="G314" s="6"/>
    </row>
    <row r="315" spans="1:7" ht="15.75" x14ac:dyDescent="0.25">
      <c r="A315" s="6"/>
      <c r="B315" s="6"/>
      <c r="C315" s="6"/>
      <c r="D315" s="6"/>
      <c r="E315" s="6"/>
      <c r="F315" s="6"/>
      <c r="G315" s="6"/>
    </row>
    <row r="316" spans="1:7" ht="15.75" x14ac:dyDescent="0.25">
      <c r="A316" s="6"/>
      <c r="B316" s="6"/>
      <c r="C316" s="6"/>
      <c r="D316" s="6"/>
      <c r="E316" s="6"/>
      <c r="F316" s="6"/>
      <c r="G316" s="6"/>
    </row>
    <row r="317" spans="1:7" ht="15.75" x14ac:dyDescent="0.25">
      <c r="A317" s="6"/>
      <c r="B317" s="6"/>
      <c r="C317" s="6"/>
      <c r="D317" s="6"/>
      <c r="E317" s="6"/>
      <c r="F317" s="6"/>
      <c r="G317" s="6"/>
    </row>
    <row r="318" spans="1:7" ht="15.75" x14ac:dyDescent="0.25">
      <c r="A318" s="6"/>
      <c r="B318" s="6"/>
      <c r="C318" s="6"/>
      <c r="D318" s="6"/>
      <c r="E318" s="6"/>
      <c r="F318" s="6"/>
      <c r="G318" s="6"/>
    </row>
    <row r="319" spans="1:7" ht="15.75" x14ac:dyDescent="0.25">
      <c r="A319" s="6"/>
      <c r="B319" s="6"/>
      <c r="C319" s="6"/>
      <c r="D319" s="6"/>
      <c r="E319" s="6"/>
      <c r="F319" s="6"/>
      <c r="G319" s="6"/>
    </row>
    <row r="320" spans="1:7" ht="15.75" x14ac:dyDescent="0.25">
      <c r="A320" s="6"/>
      <c r="B320" s="6"/>
      <c r="C320" s="6"/>
      <c r="D320" s="6"/>
      <c r="E320" s="6"/>
      <c r="F320" s="6"/>
      <c r="G320" s="6"/>
    </row>
    <row r="321" spans="1:7" ht="15.75" x14ac:dyDescent="0.25">
      <c r="A321" s="6"/>
      <c r="B321" s="6"/>
      <c r="C321" s="6"/>
      <c r="D321" s="6"/>
      <c r="E321" s="6"/>
      <c r="F321" s="6"/>
      <c r="G321" s="6"/>
    </row>
    <row r="322" spans="1:7" ht="15.75" x14ac:dyDescent="0.25">
      <c r="A322" s="6"/>
      <c r="B322" s="6"/>
      <c r="C322" s="6"/>
      <c r="D322" s="6"/>
      <c r="E322" s="6"/>
      <c r="F322" s="6"/>
      <c r="G322" s="6"/>
    </row>
    <row r="323" spans="1:7" ht="15.75" x14ac:dyDescent="0.25">
      <c r="A323" s="6"/>
      <c r="B323" s="6"/>
      <c r="C323" s="6"/>
      <c r="D323" s="6"/>
      <c r="E323" s="6"/>
      <c r="F323" s="6"/>
      <c r="G323" s="6"/>
    </row>
    <row r="324" spans="1:7" ht="15.75" x14ac:dyDescent="0.25">
      <c r="A324" s="6"/>
      <c r="B324" s="6"/>
      <c r="C324" s="6"/>
      <c r="D324" s="6"/>
      <c r="E324" s="6"/>
      <c r="F324" s="6"/>
      <c r="G324" s="6"/>
    </row>
    <row r="325" spans="1:7" ht="15.75" x14ac:dyDescent="0.25">
      <c r="A325" s="6"/>
      <c r="B325" s="6"/>
      <c r="C325" s="6"/>
      <c r="D325" s="6"/>
      <c r="E325" s="6"/>
      <c r="F325" s="6"/>
      <c r="G325" s="6"/>
    </row>
    <row r="326" spans="1:7" ht="15.75" x14ac:dyDescent="0.25">
      <c r="A326" s="6"/>
      <c r="B326" s="6"/>
      <c r="C326" s="6"/>
      <c r="D326" s="6"/>
      <c r="E326" s="6"/>
      <c r="F326" s="6"/>
      <c r="G326" s="6"/>
    </row>
    <row r="327" spans="1:7" ht="15.75" x14ac:dyDescent="0.25">
      <c r="A327" s="6"/>
      <c r="B327" s="6"/>
      <c r="C327" s="6"/>
      <c r="D327" s="6"/>
      <c r="E327" s="6"/>
      <c r="F327" s="6"/>
      <c r="G327" s="6"/>
    </row>
    <row r="328" spans="1:7" ht="15.75" x14ac:dyDescent="0.25">
      <c r="A328" s="6"/>
      <c r="B328" s="6"/>
      <c r="C328" s="6"/>
      <c r="D328" s="6"/>
      <c r="E328" s="6"/>
      <c r="F328" s="6"/>
      <c r="G328" s="6"/>
    </row>
    <row r="329" spans="1:7" ht="15.75" x14ac:dyDescent="0.25">
      <c r="A329" s="6"/>
      <c r="B329" s="6"/>
      <c r="C329" s="6"/>
      <c r="D329" s="6"/>
      <c r="E329" s="6"/>
      <c r="F329" s="6"/>
      <c r="G329" s="6"/>
    </row>
    <row r="330" spans="1:7" ht="15.75" x14ac:dyDescent="0.25">
      <c r="A330" s="6"/>
      <c r="B330" s="6"/>
      <c r="C330" s="6"/>
      <c r="D330" s="6"/>
      <c r="E330" s="6"/>
      <c r="F330" s="6"/>
      <c r="G330" s="6"/>
    </row>
    <row r="331" spans="1:7" ht="15.75" x14ac:dyDescent="0.25">
      <c r="A331" s="6"/>
      <c r="B331" s="6"/>
      <c r="C331" s="6"/>
      <c r="D331" s="6"/>
      <c r="E331" s="6"/>
      <c r="F331" s="6"/>
      <c r="G331" s="6"/>
    </row>
    <row r="332" spans="1:7" ht="15.75" x14ac:dyDescent="0.25">
      <c r="A332" s="6"/>
      <c r="B332" s="6"/>
      <c r="C332" s="6"/>
      <c r="D332" s="6"/>
      <c r="E332" s="6"/>
      <c r="F332" s="6"/>
      <c r="G332" s="6"/>
    </row>
    <row r="333" spans="1:7" ht="15.75" x14ac:dyDescent="0.25">
      <c r="A333" s="6"/>
      <c r="B333" s="6"/>
      <c r="C333" s="6"/>
      <c r="D333" s="6"/>
      <c r="E333" s="6"/>
      <c r="F333" s="6"/>
      <c r="G333" s="6"/>
    </row>
    <row r="334" spans="1:7" ht="15.75" x14ac:dyDescent="0.25">
      <c r="A334" s="6"/>
      <c r="B334" s="6"/>
      <c r="C334" s="6"/>
      <c r="D334" s="6"/>
      <c r="E334" s="6"/>
      <c r="F334" s="6"/>
      <c r="G334" s="6"/>
    </row>
    <row r="335" spans="1:7" ht="15.75" x14ac:dyDescent="0.25">
      <c r="A335" s="6"/>
      <c r="B335" s="6"/>
      <c r="C335" s="6"/>
      <c r="D335" s="6"/>
      <c r="E335" s="6"/>
      <c r="F335" s="6"/>
      <c r="G335" s="6"/>
    </row>
    <row r="336" spans="1:7" ht="15.75" x14ac:dyDescent="0.25">
      <c r="A336" s="6"/>
      <c r="B336" s="6"/>
      <c r="C336" s="6"/>
      <c r="D336" s="6"/>
      <c r="E336" s="6"/>
      <c r="F336" s="6"/>
      <c r="G336" s="6"/>
    </row>
    <row r="337" spans="1:7" ht="15.75" x14ac:dyDescent="0.25">
      <c r="A337" s="6"/>
      <c r="B337" s="6"/>
      <c r="C337" s="6"/>
      <c r="D337" s="6"/>
      <c r="E337" s="6"/>
      <c r="F337" s="6"/>
      <c r="G337" s="6"/>
    </row>
    <row r="338" spans="1:7" ht="15.75" x14ac:dyDescent="0.25">
      <c r="A338" s="6"/>
      <c r="B338" s="6"/>
      <c r="C338" s="6"/>
      <c r="D338" s="6"/>
      <c r="E338" s="6"/>
      <c r="F338" s="6"/>
      <c r="G338" s="6"/>
    </row>
    <row r="339" spans="1:7" ht="15.75" x14ac:dyDescent="0.25">
      <c r="A339" s="6"/>
      <c r="B339" s="6"/>
      <c r="C339" s="6"/>
      <c r="D339" s="6"/>
      <c r="E339" s="6"/>
      <c r="F339" s="6"/>
      <c r="G339" s="6"/>
    </row>
    <row r="340" spans="1:7" ht="15.75" x14ac:dyDescent="0.25">
      <c r="A340" s="6"/>
      <c r="B340" s="6"/>
      <c r="C340" s="6"/>
      <c r="D340" s="6"/>
      <c r="E340" s="6"/>
      <c r="F340" s="6"/>
      <c r="G340" s="6"/>
    </row>
    <row r="341" spans="1:7" ht="15.75" x14ac:dyDescent="0.25">
      <c r="A341" s="6"/>
      <c r="B341" s="6"/>
      <c r="C341" s="6"/>
      <c r="D341" s="6"/>
      <c r="E341" s="6"/>
      <c r="F341" s="6"/>
      <c r="G341" s="6"/>
    </row>
    <row r="342" spans="1:7" ht="15.75" x14ac:dyDescent="0.25">
      <c r="A342" s="6"/>
      <c r="B342" s="6"/>
      <c r="C342" s="6"/>
      <c r="D342" s="6"/>
      <c r="E342" s="6"/>
      <c r="F342" s="6"/>
      <c r="G342" s="6"/>
    </row>
    <row r="343" spans="1:7" ht="15.75" x14ac:dyDescent="0.25">
      <c r="A343" s="6"/>
      <c r="B343" s="6"/>
      <c r="C343" s="6"/>
      <c r="D343" s="6"/>
      <c r="E343" s="6"/>
      <c r="F343" s="6"/>
      <c r="G343" s="6"/>
    </row>
    <row r="344" spans="1:7" ht="15.75" x14ac:dyDescent="0.25">
      <c r="A344" s="6"/>
      <c r="B344" s="6"/>
      <c r="C344" s="6"/>
      <c r="D344" s="6"/>
      <c r="E344" s="6"/>
      <c r="F344" s="6"/>
      <c r="G344" s="6"/>
    </row>
    <row r="345" spans="1:7" ht="15.75" x14ac:dyDescent="0.25">
      <c r="A345" s="6"/>
      <c r="B345" s="6"/>
      <c r="C345" s="6"/>
      <c r="D345" s="6"/>
      <c r="E345" s="6"/>
      <c r="F345" s="6"/>
      <c r="G345" s="6"/>
    </row>
    <row r="346" spans="1:7" ht="15.75" x14ac:dyDescent="0.25">
      <c r="A346" s="6"/>
      <c r="B346" s="6"/>
      <c r="C346" s="6"/>
      <c r="D346" s="6"/>
      <c r="E346" s="6"/>
      <c r="F346" s="6"/>
      <c r="G346" s="6"/>
    </row>
    <row r="347" spans="1:7" ht="15.75" x14ac:dyDescent="0.25">
      <c r="A347" s="6"/>
      <c r="B347" s="6"/>
      <c r="C347" s="6"/>
      <c r="D347" s="6"/>
      <c r="E347" s="6"/>
      <c r="F347" s="6"/>
      <c r="G347" s="6"/>
    </row>
    <row r="348" spans="1:7" ht="15.75" x14ac:dyDescent="0.25">
      <c r="A348" s="6"/>
      <c r="B348" s="6"/>
      <c r="C348" s="6"/>
      <c r="D348" s="6"/>
      <c r="E348" s="6"/>
      <c r="F348" s="6"/>
      <c r="G348" s="6"/>
    </row>
    <row r="349" spans="1:7" ht="15.75" x14ac:dyDescent="0.25">
      <c r="A349" s="6"/>
      <c r="B349" s="6"/>
      <c r="C349" s="6"/>
      <c r="D349" s="6"/>
      <c r="E349" s="6"/>
      <c r="F349" s="6"/>
      <c r="G349" s="6"/>
    </row>
    <row r="350" spans="1:7" ht="15.75" x14ac:dyDescent="0.25">
      <c r="A350" s="6"/>
      <c r="B350" s="6"/>
      <c r="C350" s="6"/>
      <c r="D350" s="6"/>
      <c r="E350" s="6"/>
      <c r="F350" s="6"/>
      <c r="G350" s="6"/>
    </row>
    <row r="351" spans="1:7" ht="15.75" x14ac:dyDescent="0.25">
      <c r="A351" s="6"/>
      <c r="B351" s="6"/>
      <c r="C351" s="6"/>
      <c r="D351" s="6"/>
      <c r="E351" s="6"/>
      <c r="F351" s="6"/>
      <c r="G351" s="6"/>
    </row>
    <row r="352" spans="1:7" ht="15.75" x14ac:dyDescent="0.25">
      <c r="A352" s="6"/>
      <c r="B352" s="6"/>
      <c r="C352" s="6"/>
      <c r="D352" s="6"/>
      <c r="E352" s="6"/>
      <c r="F352" s="6"/>
      <c r="G352" s="6"/>
    </row>
    <row r="353" spans="1:7" ht="15.75" x14ac:dyDescent="0.25">
      <c r="A353" s="6"/>
      <c r="B353" s="6"/>
      <c r="C353" s="6"/>
      <c r="D353" s="6"/>
      <c r="E353" s="6"/>
      <c r="F353" s="6"/>
      <c r="G353" s="6"/>
    </row>
    <row r="354" spans="1:7" ht="15.75" x14ac:dyDescent="0.25">
      <c r="A354" s="6"/>
      <c r="B354" s="6"/>
      <c r="C354" s="6"/>
      <c r="D354" s="6"/>
      <c r="E354" s="6"/>
      <c r="F354" s="6"/>
      <c r="G354" s="6"/>
    </row>
    <row r="355" spans="1:7" ht="15.75" x14ac:dyDescent="0.25">
      <c r="A355" s="6"/>
      <c r="B355" s="6"/>
      <c r="C355" s="6"/>
      <c r="D355" s="6"/>
      <c r="E355" s="6"/>
      <c r="F355" s="6"/>
      <c r="G355" s="6"/>
    </row>
    <row r="356" spans="1:7" ht="15.75" x14ac:dyDescent="0.25">
      <c r="A356" s="6"/>
      <c r="B356" s="6"/>
      <c r="C356" s="6"/>
      <c r="D356" s="6"/>
      <c r="E356" s="6"/>
      <c r="F356" s="6"/>
      <c r="G356" s="6"/>
    </row>
    <row r="357" spans="1:7" ht="15.75" x14ac:dyDescent="0.25">
      <c r="A357" s="6"/>
      <c r="B357" s="6"/>
      <c r="C357" s="6"/>
      <c r="D357" s="6"/>
      <c r="E357" s="6"/>
      <c r="F357" s="6"/>
      <c r="G357" s="6"/>
    </row>
    <row r="358" spans="1:7" ht="15.75" x14ac:dyDescent="0.25">
      <c r="A358" s="6"/>
      <c r="B358" s="6"/>
      <c r="C358" s="6"/>
      <c r="D358" s="6"/>
      <c r="E358" s="6"/>
      <c r="F358" s="6"/>
      <c r="G358" s="6"/>
    </row>
    <row r="359" spans="1:7" ht="15.75" x14ac:dyDescent="0.25">
      <c r="A359" s="6"/>
      <c r="B359" s="6"/>
      <c r="C359" s="6"/>
      <c r="D359" s="6"/>
      <c r="E359" s="6"/>
      <c r="F359" s="6"/>
      <c r="G359" s="6"/>
    </row>
    <row r="360" spans="1:7" ht="15.75" x14ac:dyDescent="0.25">
      <c r="A360" s="6"/>
      <c r="B360" s="6"/>
      <c r="C360" s="6"/>
      <c r="D360" s="6"/>
      <c r="E360" s="6"/>
      <c r="F360" s="6"/>
      <c r="G360" s="6"/>
    </row>
    <row r="361" spans="1:7" ht="15.75" x14ac:dyDescent="0.25">
      <c r="A361" s="6"/>
      <c r="B361" s="6"/>
      <c r="C361" s="6"/>
      <c r="D361" s="6"/>
      <c r="E361" s="6"/>
      <c r="F361" s="6"/>
      <c r="G361" s="6"/>
    </row>
    <row r="362" spans="1:7" ht="15.75" x14ac:dyDescent="0.25">
      <c r="A362" s="6"/>
      <c r="B362" s="6"/>
      <c r="C362" s="6"/>
      <c r="D362" s="6"/>
      <c r="E362" s="6"/>
      <c r="F362" s="6"/>
      <c r="G362" s="6"/>
    </row>
    <row r="363" spans="1:7" ht="15.75" x14ac:dyDescent="0.25">
      <c r="A363" s="6"/>
      <c r="B363" s="6"/>
      <c r="C363" s="6"/>
      <c r="D363" s="6"/>
      <c r="E363" s="6"/>
      <c r="F363" s="6"/>
      <c r="G363" s="6"/>
    </row>
    <row r="364" spans="1:7" ht="15.75" x14ac:dyDescent="0.25">
      <c r="A364" s="6"/>
      <c r="B364" s="6"/>
      <c r="C364" s="6"/>
      <c r="D364" s="6"/>
      <c r="E364" s="6"/>
      <c r="F364" s="6"/>
      <c r="G364" s="6"/>
    </row>
    <row r="365" spans="1:7" ht="15.75" x14ac:dyDescent="0.25">
      <c r="A365" s="6"/>
      <c r="B365" s="6"/>
      <c r="C365" s="6"/>
      <c r="D365" s="6"/>
      <c r="E365" s="6"/>
      <c r="F365" s="6"/>
      <c r="G365" s="6"/>
    </row>
    <row r="366" spans="1:7" ht="15.75" x14ac:dyDescent="0.25">
      <c r="A366" s="6"/>
      <c r="B366" s="6"/>
      <c r="C366" s="6"/>
      <c r="D366" s="6"/>
      <c r="E366" s="6"/>
      <c r="F366" s="6"/>
      <c r="G366" s="6"/>
    </row>
    <row r="367" spans="1:7" ht="15.75" x14ac:dyDescent="0.25">
      <c r="A367" s="6"/>
      <c r="B367" s="6"/>
      <c r="C367" s="6"/>
      <c r="D367" s="6"/>
      <c r="E367" s="6"/>
      <c r="F367" s="6"/>
      <c r="G367" s="6"/>
    </row>
    <row r="368" spans="1:7" ht="15.75" x14ac:dyDescent="0.25">
      <c r="A368" s="6"/>
      <c r="B368" s="6"/>
      <c r="C368" s="6"/>
      <c r="D368" s="6"/>
      <c r="E368" s="6"/>
      <c r="F368" s="6"/>
      <c r="G368" s="6"/>
    </row>
    <row r="369" spans="1:7" ht="15.75" x14ac:dyDescent="0.25">
      <c r="A369" s="6"/>
      <c r="B369" s="6"/>
      <c r="C369" s="6"/>
      <c r="D369" s="6"/>
      <c r="E369" s="6"/>
      <c r="F369" s="6"/>
      <c r="G369" s="6"/>
    </row>
    <row r="370" spans="1:7" ht="15.75" x14ac:dyDescent="0.25">
      <c r="A370" s="6"/>
      <c r="B370" s="6"/>
      <c r="C370" s="6"/>
      <c r="D370" s="6"/>
      <c r="E370" s="6"/>
      <c r="F370" s="6"/>
      <c r="G370" s="6"/>
    </row>
    <row r="371" spans="1:7" ht="15.75" x14ac:dyDescent="0.25">
      <c r="A371" s="6"/>
      <c r="B371" s="6"/>
      <c r="C371" s="6"/>
      <c r="D371" s="6"/>
      <c r="E371" s="6"/>
      <c r="F371" s="6"/>
      <c r="G371" s="6"/>
    </row>
    <row r="372" spans="1:7" ht="15.75" x14ac:dyDescent="0.25">
      <c r="A372" s="6"/>
      <c r="B372" s="6"/>
      <c r="C372" s="6"/>
      <c r="D372" s="6"/>
      <c r="E372" s="6"/>
      <c r="F372" s="6"/>
      <c r="G372" s="6"/>
    </row>
    <row r="373" spans="1:7" ht="15.75" x14ac:dyDescent="0.25">
      <c r="A373" s="6"/>
      <c r="B373" s="6"/>
      <c r="C373" s="6"/>
      <c r="D373" s="6"/>
      <c r="E373" s="6"/>
      <c r="F373" s="6"/>
      <c r="G373" s="6"/>
    </row>
    <row r="374" spans="1:7" ht="15.75" x14ac:dyDescent="0.25">
      <c r="A374" s="6"/>
      <c r="B374" s="6"/>
      <c r="C374" s="6"/>
      <c r="D374" s="6"/>
      <c r="E374" s="6"/>
      <c r="F374" s="6"/>
      <c r="G374" s="6"/>
    </row>
    <row r="375" spans="1:7" ht="15.75" x14ac:dyDescent="0.25">
      <c r="A375" s="6"/>
      <c r="B375" s="6"/>
      <c r="C375" s="6"/>
      <c r="D375" s="6"/>
      <c r="E375" s="6"/>
      <c r="F375" s="6"/>
      <c r="G375" s="6"/>
    </row>
    <row r="376" spans="1:7" ht="15.75" x14ac:dyDescent="0.25">
      <c r="A376" s="6"/>
      <c r="B376" s="6"/>
      <c r="C376" s="6"/>
      <c r="D376" s="6"/>
      <c r="E376" s="6"/>
      <c r="F376" s="6"/>
      <c r="G376" s="6"/>
    </row>
    <row r="377" spans="1:7" ht="15.75" x14ac:dyDescent="0.25">
      <c r="A377" s="6"/>
      <c r="B377" s="6"/>
      <c r="C377" s="6"/>
      <c r="D377" s="6"/>
      <c r="E377" s="6"/>
      <c r="F377" s="6"/>
      <c r="G377" s="6"/>
    </row>
    <row r="378" spans="1:7" ht="15.75" x14ac:dyDescent="0.25">
      <c r="A378" s="6"/>
      <c r="B378" s="6"/>
      <c r="C378" s="6"/>
      <c r="D378" s="6"/>
      <c r="E378" s="6"/>
      <c r="F378" s="6"/>
      <c r="G378" s="6"/>
    </row>
    <row r="379" spans="1:7" ht="15.75" x14ac:dyDescent="0.25">
      <c r="A379" s="6"/>
      <c r="B379" s="6"/>
      <c r="C379" s="6"/>
      <c r="D379" s="6"/>
      <c r="E379" s="6"/>
      <c r="F379" s="6"/>
      <c r="G379" s="6"/>
    </row>
    <row r="380" spans="1:7" ht="15.75" x14ac:dyDescent="0.25">
      <c r="A380" s="6"/>
      <c r="B380" s="6"/>
      <c r="C380" s="6"/>
      <c r="D380" s="6"/>
      <c r="E380" s="6"/>
      <c r="F380" s="6"/>
      <c r="G380" s="6"/>
    </row>
    <row r="381" spans="1:7" ht="15.75" x14ac:dyDescent="0.25">
      <c r="A381" s="6"/>
      <c r="B381" s="6"/>
      <c r="C381" s="6"/>
      <c r="D381" s="6"/>
      <c r="E381" s="6"/>
      <c r="F381" s="6"/>
      <c r="G381" s="6"/>
    </row>
    <row r="382" spans="1:7" ht="15.75" x14ac:dyDescent="0.25">
      <c r="A382" s="6"/>
      <c r="B382" s="6"/>
      <c r="C382" s="6"/>
      <c r="D382" s="6"/>
      <c r="E382" s="6"/>
      <c r="F382" s="6"/>
      <c r="G382" s="6"/>
    </row>
    <row r="383" spans="1:7" ht="15.75" x14ac:dyDescent="0.25">
      <c r="A383" s="6"/>
      <c r="B383" s="6"/>
      <c r="C383" s="6"/>
      <c r="D383" s="6"/>
      <c r="E383" s="6"/>
      <c r="F383" s="6"/>
      <c r="G383" s="6"/>
    </row>
    <row r="384" spans="1:7" ht="15.75" x14ac:dyDescent="0.25">
      <c r="A384" s="6"/>
      <c r="B384" s="6"/>
      <c r="C384" s="6"/>
      <c r="D384" s="6"/>
      <c r="E384" s="6"/>
      <c r="F384" s="6"/>
      <c r="G384" s="6"/>
    </row>
    <row r="385" spans="1:7" ht="15.75" x14ac:dyDescent="0.25">
      <c r="A385" s="6"/>
      <c r="B385" s="6"/>
      <c r="C385" s="6"/>
      <c r="D385" s="6"/>
      <c r="E385" s="6"/>
      <c r="F385" s="6"/>
      <c r="G385" s="6"/>
    </row>
    <row r="386" spans="1:7" ht="15.75" x14ac:dyDescent="0.25">
      <c r="A386" s="6"/>
      <c r="B386" s="6"/>
      <c r="C386" s="6"/>
      <c r="D386" s="6"/>
      <c r="E386" s="6"/>
      <c r="F386" s="6"/>
      <c r="G386" s="6"/>
    </row>
    <row r="387" spans="1:7" ht="15.75" x14ac:dyDescent="0.25">
      <c r="A387" s="6"/>
      <c r="B387" s="6"/>
      <c r="C387" s="6"/>
      <c r="D387" s="6"/>
      <c r="E387" s="6"/>
      <c r="F387" s="6"/>
      <c r="G387" s="6"/>
    </row>
    <row r="388" spans="1:7" ht="15.75" x14ac:dyDescent="0.25">
      <c r="A388" s="6"/>
      <c r="B388" s="6"/>
      <c r="C388" s="6"/>
      <c r="D388" s="6"/>
      <c r="E388" s="6"/>
      <c r="F388" s="6"/>
      <c r="G388" s="6"/>
    </row>
    <row r="389" spans="1:7" ht="15.75" x14ac:dyDescent="0.25">
      <c r="A389" s="6"/>
      <c r="B389" s="6"/>
      <c r="C389" s="6"/>
      <c r="D389" s="6"/>
      <c r="E389" s="6"/>
      <c r="F389" s="6"/>
      <c r="G389" s="6"/>
    </row>
    <row r="390" spans="1:7" ht="15.75" x14ac:dyDescent="0.25">
      <c r="A390" s="6"/>
      <c r="B390" s="6"/>
      <c r="C390" s="6"/>
      <c r="D390" s="6"/>
      <c r="E390" s="6"/>
      <c r="F390" s="6"/>
      <c r="G390" s="6"/>
    </row>
    <row r="391" spans="1:7" ht="15.75" x14ac:dyDescent="0.25">
      <c r="A391" s="6"/>
      <c r="B391" s="6"/>
      <c r="C391" s="6"/>
      <c r="D391" s="6"/>
      <c r="E391" s="6"/>
      <c r="F391" s="6"/>
      <c r="G391" s="6"/>
    </row>
    <row r="392" spans="1:7" ht="15.75" x14ac:dyDescent="0.25">
      <c r="A392" s="6"/>
      <c r="B392" s="6"/>
      <c r="C392" s="6"/>
      <c r="D392" s="6"/>
      <c r="E392" s="6"/>
      <c r="F392" s="6"/>
      <c r="G392" s="6"/>
    </row>
    <row r="393" spans="1:7" ht="15.75" x14ac:dyDescent="0.25">
      <c r="A393" s="6"/>
      <c r="B393" s="6"/>
      <c r="C393" s="6"/>
      <c r="D393" s="6"/>
      <c r="E393" s="6"/>
      <c r="F393" s="6"/>
      <c r="G393" s="6"/>
    </row>
    <row r="394" spans="1:7" ht="15.75" x14ac:dyDescent="0.25">
      <c r="A394" s="6"/>
      <c r="B394" s="6"/>
      <c r="C394" s="6"/>
      <c r="D394" s="6"/>
      <c r="E394" s="6"/>
      <c r="F394" s="6"/>
      <c r="G394" s="6"/>
    </row>
    <row r="395" spans="1:7" ht="15.75" x14ac:dyDescent="0.25">
      <c r="A395" s="6"/>
      <c r="B395" s="6"/>
      <c r="C395" s="6"/>
      <c r="D395" s="6"/>
      <c r="E395" s="6"/>
      <c r="F395" s="6"/>
      <c r="G395" s="6"/>
    </row>
    <row r="396" spans="1:7" ht="15.75" x14ac:dyDescent="0.25">
      <c r="A396" s="6"/>
      <c r="B396" s="6"/>
      <c r="C396" s="6"/>
      <c r="D396" s="6"/>
      <c r="E396" s="6"/>
      <c r="F396" s="6"/>
      <c r="G396" s="6"/>
    </row>
    <row r="397" spans="1:7" ht="15.75" x14ac:dyDescent="0.25">
      <c r="A397" s="6"/>
      <c r="B397" s="6"/>
      <c r="C397" s="6"/>
      <c r="D397" s="6"/>
      <c r="E397" s="6"/>
      <c r="F397" s="6"/>
      <c r="G397" s="6"/>
    </row>
    <row r="398" spans="1:7" ht="15.75" x14ac:dyDescent="0.25">
      <c r="A398" s="6"/>
      <c r="B398" s="6"/>
      <c r="C398" s="6"/>
      <c r="D398" s="6"/>
      <c r="E398" s="6"/>
      <c r="F398" s="6"/>
      <c r="G398" s="6"/>
    </row>
    <row r="399" spans="1:7" ht="15.75" x14ac:dyDescent="0.25">
      <c r="A399" s="6"/>
      <c r="B399" s="6"/>
      <c r="C399" s="6"/>
      <c r="D399" s="6"/>
      <c r="E399" s="6"/>
      <c r="F399" s="6"/>
      <c r="G399" s="6"/>
    </row>
    <row r="400" spans="1:7" ht="15.75" x14ac:dyDescent="0.25">
      <c r="A400" s="6"/>
      <c r="B400" s="6"/>
      <c r="C400" s="6"/>
      <c r="D400" s="6"/>
      <c r="E400" s="6"/>
      <c r="F400" s="6"/>
      <c r="G400" s="6"/>
    </row>
    <row r="401" spans="1:7" ht="15.75" x14ac:dyDescent="0.25">
      <c r="A401" s="6"/>
      <c r="B401" s="6"/>
      <c r="C401" s="6"/>
      <c r="D401" s="6"/>
      <c r="E401" s="6"/>
      <c r="F401" s="6"/>
      <c r="G401" s="6"/>
    </row>
    <row r="402" spans="1:7" ht="15.75" x14ac:dyDescent="0.25">
      <c r="A402" s="6"/>
      <c r="B402" s="6"/>
      <c r="C402" s="6"/>
      <c r="D402" s="6"/>
      <c r="E402" s="6"/>
      <c r="F402" s="6"/>
      <c r="G402" s="6"/>
    </row>
    <row r="403" spans="1:7" ht="15.75" x14ac:dyDescent="0.25">
      <c r="A403" s="6"/>
      <c r="B403" s="6"/>
      <c r="C403" s="6"/>
      <c r="D403" s="6"/>
      <c r="E403" s="6"/>
      <c r="F403" s="6"/>
      <c r="G403" s="6"/>
    </row>
    <row r="404" spans="1:7" ht="15.75" x14ac:dyDescent="0.25">
      <c r="A404" s="6"/>
      <c r="B404" s="6"/>
      <c r="C404" s="6"/>
      <c r="D404" s="6"/>
      <c r="E404" s="6"/>
      <c r="F404" s="6"/>
      <c r="G404" s="6"/>
    </row>
    <row r="405" spans="1:7" ht="15.75" x14ac:dyDescent="0.25">
      <c r="A405" s="6"/>
      <c r="B405" s="6"/>
      <c r="C405" s="6"/>
      <c r="D405" s="6"/>
      <c r="E405" s="6"/>
      <c r="F405" s="6"/>
      <c r="G405" s="6"/>
    </row>
    <row r="406" spans="1:7" ht="15.75" x14ac:dyDescent="0.25">
      <c r="A406" s="6"/>
      <c r="B406" s="6"/>
      <c r="C406" s="6"/>
      <c r="D406" s="6"/>
      <c r="E406" s="6"/>
      <c r="F406" s="6"/>
      <c r="G406" s="6"/>
    </row>
    <row r="407" spans="1:7" ht="15.75" x14ac:dyDescent="0.25">
      <c r="A407" s="6"/>
      <c r="B407" s="6"/>
      <c r="C407" s="6"/>
      <c r="D407" s="6"/>
      <c r="E407" s="6"/>
      <c r="F407" s="6"/>
      <c r="G407" s="6"/>
    </row>
    <row r="408" spans="1:7" ht="15.75" x14ac:dyDescent="0.25">
      <c r="A408" s="6"/>
      <c r="B408" s="6"/>
      <c r="C408" s="6"/>
      <c r="D408" s="6"/>
      <c r="E408" s="6"/>
      <c r="F408" s="6"/>
      <c r="G408" s="6"/>
    </row>
    <row r="409" spans="1:7" ht="15.75" x14ac:dyDescent="0.25">
      <c r="A409" s="6"/>
      <c r="B409" s="6"/>
      <c r="C409" s="6"/>
      <c r="D409" s="6"/>
      <c r="E409" s="6"/>
      <c r="F409" s="6"/>
      <c r="G409" s="6"/>
    </row>
    <row r="410" spans="1:7" ht="15.75" x14ac:dyDescent="0.25">
      <c r="A410" s="6"/>
      <c r="B410" s="6"/>
      <c r="C410" s="6"/>
      <c r="D410" s="6"/>
      <c r="E410" s="6"/>
      <c r="F410" s="6"/>
      <c r="G410" s="6"/>
    </row>
    <row r="411" spans="1:7" ht="15.75" x14ac:dyDescent="0.25">
      <c r="A411" s="6"/>
      <c r="B411" s="6"/>
      <c r="C411" s="6"/>
      <c r="D411" s="6"/>
      <c r="E411" s="6"/>
      <c r="F411" s="6"/>
      <c r="G411" s="6"/>
    </row>
    <row r="412" spans="1:7" ht="15.75" x14ac:dyDescent="0.25">
      <c r="A412" s="6"/>
      <c r="B412" s="6"/>
      <c r="C412" s="6"/>
      <c r="D412" s="6"/>
      <c r="E412" s="6"/>
      <c r="F412" s="6"/>
      <c r="G412" s="6"/>
    </row>
    <row r="413" spans="1:7" ht="15.75" x14ac:dyDescent="0.25">
      <c r="A413" s="6"/>
      <c r="B413" s="6"/>
      <c r="C413" s="6"/>
      <c r="D413" s="6"/>
      <c r="E413" s="6"/>
      <c r="F413" s="6"/>
      <c r="G413" s="6"/>
    </row>
    <row r="414" spans="1:7" ht="15.75" x14ac:dyDescent="0.25">
      <c r="A414" s="6"/>
      <c r="B414" s="6"/>
      <c r="C414" s="6"/>
      <c r="D414" s="6"/>
      <c r="E414" s="6"/>
      <c r="F414" s="6"/>
      <c r="G414" s="6"/>
    </row>
    <row r="415" spans="1:7" ht="15.75" x14ac:dyDescent="0.25">
      <c r="A415" s="6"/>
      <c r="B415" s="6"/>
      <c r="C415" s="6"/>
      <c r="D415" s="6"/>
      <c r="E415" s="6"/>
      <c r="F415" s="6"/>
      <c r="G415" s="6"/>
    </row>
    <row r="416" spans="1:7" ht="15.75" x14ac:dyDescent="0.25">
      <c r="A416" s="6"/>
      <c r="B416" s="6"/>
      <c r="C416" s="6"/>
      <c r="D416" s="6"/>
      <c r="E416" s="6"/>
      <c r="F416" s="6"/>
      <c r="G416" s="6"/>
    </row>
    <row r="417" spans="1:7" ht="15.75" x14ac:dyDescent="0.25">
      <c r="A417" s="6"/>
      <c r="B417" s="6"/>
      <c r="C417" s="6"/>
      <c r="D417" s="6"/>
      <c r="E417" s="6"/>
      <c r="F417" s="6"/>
      <c r="G417" s="6"/>
    </row>
    <row r="418" spans="1:7" ht="15.75" x14ac:dyDescent="0.25">
      <c r="A418" s="6"/>
      <c r="B418" s="6"/>
      <c r="C418" s="6"/>
      <c r="D418" s="6"/>
      <c r="E418" s="6"/>
      <c r="F418" s="6"/>
      <c r="G418" s="6"/>
    </row>
    <row r="419" spans="1:7" ht="15.75" x14ac:dyDescent="0.25">
      <c r="A419" s="6"/>
      <c r="B419" s="6"/>
      <c r="C419" s="6"/>
      <c r="D419" s="6"/>
      <c r="E419" s="6"/>
      <c r="F419" s="6"/>
      <c r="G419" s="6"/>
    </row>
    <row r="420" spans="1:7" ht="15.75" x14ac:dyDescent="0.25">
      <c r="A420" s="6"/>
      <c r="B420" s="6"/>
      <c r="C420" s="6"/>
      <c r="D420" s="6"/>
      <c r="E420" s="6"/>
      <c r="F420" s="6"/>
      <c r="G420" s="6"/>
    </row>
    <row r="421" spans="1:7" ht="15.75" x14ac:dyDescent="0.25">
      <c r="A421" s="6"/>
      <c r="B421" s="6"/>
      <c r="C421" s="6"/>
      <c r="D421" s="6"/>
      <c r="E421" s="6"/>
      <c r="F421" s="6"/>
      <c r="G421" s="6"/>
    </row>
    <row r="422" spans="1:7" ht="15.75" x14ac:dyDescent="0.25">
      <c r="A422" s="6"/>
      <c r="B422" s="6"/>
      <c r="C422" s="6"/>
      <c r="D422" s="6"/>
      <c r="E422" s="6"/>
      <c r="F422" s="6"/>
      <c r="G422" s="6"/>
    </row>
    <row r="423" spans="1:7" ht="15.75" x14ac:dyDescent="0.25">
      <c r="A423" s="6"/>
      <c r="B423" s="6"/>
      <c r="C423" s="6"/>
      <c r="D423" s="6"/>
      <c r="E423" s="6"/>
      <c r="F423" s="6"/>
      <c r="G423" s="6"/>
    </row>
    <row r="424" spans="1:7" ht="15.75" x14ac:dyDescent="0.25">
      <c r="A424" s="6"/>
      <c r="B424" s="6"/>
      <c r="C424" s="6"/>
      <c r="D424" s="6"/>
      <c r="E424" s="6"/>
      <c r="F424" s="6"/>
      <c r="G424" s="6"/>
    </row>
    <row r="425" spans="1:7" ht="15.75" x14ac:dyDescent="0.25">
      <c r="A425" s="6"/>
      <c r="B425" s="6"/>
      <c r="C425" s="6"/>
      <c r="D425" s="6"/>
      <c r="E425" s="6"/>
      <c r="F425" s="6"/>
      <c r="G425" s="6"/>
    </row>
    <row r="426" spans="1:7" ht="15.75" x14ac:dyDescent="0.25">
      <c r="A426" s="6"/>
      <c r="B426" s="6"/>
      <c r="C426" s="6"/>
      <c r="D426" s="6"/>
      <c r="E426" s="6"/>
      <c r="F426" s="6"/>
      <c r="G426" s="6"/>
    </row>
    <row r="427" spans="1:7" ht="15.75" x14ac:dyDescent="0.25">
      <c r="A427" s="6"/>
      <c r="B427" s="6"/>
      <c r="C427" s="6"/>
      <c r="D427" s="6"/>
      <c r="E427" s="6"/>
      <c r="F427" s="6"/>
      <c r="G427" s="6"/>
    </row>
    <row r="428" spans="1:7" ht="15.75" x14ac:dyDescent="0.25">
      <c r="A428" s="6"/>
      <c r="B428" s="6"/>
      <c r="C428" s="6"/>
      <c r="D428" s="6"/>
      <c r="E428" s="6"/>
      <c r="F428" s="6"/>
      <c r="G428" s="6"/>
    </row>
    <row r="429" spans="1:7" ht="15.75" x14ac:dyDescent="0.25">
      <c r="A429" s="6"/>
      <c r="B429" s="6"/>
      <c r="C429" s="6"/>
      <c r="D429" s="6"/>
      <c r="E429" s="6"/>
      <c r="F429" s="6"/>
      <c r="G429" s="6"/>
    </row>
    <row r="430" spans="1:7" ht="15.75" x14ac:dyDescent="0.25">
      <c r="A430" s="6"/>
      <c r="B430" s="6"/>
      <c r="C430" s="6"/>
      <c r="D430" s="6"/>
      <c r="E430" s="6"/>
      <c r="F430" s="6"/>
      <c r="G430" s="6"/>
    </row>
    <row r="431" spans="1:7" ht="15.75" x14ac:dyDescent="0.25">
      <c r="A431" s="6"/>
      <c r="B431" s="6"/>
      <c r="C431" s="6"/>
      <c r="D431" s="6"/>
      <c r="E431" s="6"/>
      <c r="F431" s="6"/>
      <c r="G431" s="6"/>
    </row>
    <row r="432" spans="1:7" ht="15.75" x14ac:dyDescent="0.25">
      <c r="A432" s="6"/>
      <c r="B432" s="6"/>
      <c r="C432" s="6"/>
      <c r="D432" s="6"/>
      <c r="E432" s="6"/>
      <c r="F432" s="6"/>
      <c r="G432" s="6"/>
    </row>
    <row r="433" spans="1:7" ht="15.75" x14ac:dyDescent="0.25">
      <c r="A433" s="6"/>
      <c r="B433" s="6"/>
      <c r="C433" s="6"/>
      <c r="D433" s="6"/>
      <c r="E433" s="6"/>
      <c r="F433" s="6"/>
      <c r="G433" s="6"/>
    </row>
    <row r="434" spans="1:7" ht="15.75" x14ac:dyDescent="0.25">
      <c r="A434" s="6"/>
      <c r="B434" s="6"/>
      <c r="C434" s="6"/>
      <c r="D434" s="6"/>
      <c r="E434" s="6"/>
      <c r="F434" s="6"/>
      <c r="G434" s="6"/>
    </row>
    <row r="435" spans="1:7" ht="15.75" x14ac:dyDescent="0.25">
      <c r="A435" s="6"/>
      <c r="B435" s="6"/>
      <c r="C435" s="6"/>
      <c r="D435" s="6"/>
      <c r="E435" s="6"/>
      <c r="F435" s="6"/>
      <c r="G435" s="6"/>
    </row>
    <row r="436" spans="1:7" ht="15.75" x14ac:dyDescent="0.25">
      <c r="A436" s="6"/>
      <c r="B436" s="6"/>
      <c r="C436" s="6"/>
      <c r="D436" s="6"/>
      <c r="E436" s="6"/>
      <c r="F436" s="6"/>
      <c r="G436" s="6"/>
    </row>
    <row r="437" spans="1:7" ht="15.75" x14ac:dyDescent="0.25">
      <c r="A437" s="6"/>
      <c r="B437" s="6"/>
      <c r="C437" s="6"/>
      <c r="D437" s="6"/>
      <c r="E437" s="6"/>
      <c r="F437" s="6"/>
      <c r="G437" s="6"/>
    </row>
    <row r="438" spans="1:7" ht="15.75" x14ac:dyDescent="0.25">
      <c r="A438" s="6"/>
      <c r="B438" s="6"/>
      <c r="C438" s="6"/>
      <c r="D438" s="6"/>
      <c r="E438" s="6"/>
      <c r="F438" s="6"/>
      <c r="G438" s="6"/>
    </row>
    <row r="439" spans="1:7" ht="15.75" x14ac:dyDescent="0.25">
      <c r="A439" s="6"/>
      <c r="B439" s="6"/>
      <c r="C439" s="6"/>
      <c r="D439" s="6"/>
      <c r="E439" s="6"/>
      <c r="F439" s="6"/>
      <c r="G439" s="6"/>
    </row>
    <row r="440" spans="1:7" ht="15.75" x14ac:dyDescent="0.25">
      <c r="A440" s="6"/>
      <c r="B440" s="6"/>
      <c r="C440" s="6"/>
      <c r="D440" s="6"/>
      <c r="E440" s="6"/>
      <c r="F440" s="6"/>
      <c r="G440" s="6"/>
    </row>
    <row r="441" spans="1:7" ht="15.75" x14ac:dyDescent="0.25">
      <c r="A441" s="6"/>
      <c r="B441" s="6"/>
      <c r="C441" s="6"/>
      <c r="D441" s="6"/>
      <c r="E441" s="6"/>
      <c r="F441" s="6"/>
      <c r="G441" s="6"/>
    </row>
    <row r="442" spans="1:7" ht="15.75" x14ac:dyDescent="0.25">
      <c r="A442" s="6"/>
      <c r="B442" s="6"/>
      <c r="C442" s="6"/>
      <c r="D442" s="6"/>
      <c r="E442" s="6"/>
      <c r="F442" s="6"/>
      <c r="G442" s="6"/>
    </row>
    <row r="443" spans="1:7" ht="15.75" x14ac:dyDescent="0.25">
      <c r="A443" s="6"/>
      <c r="B443" s="6"/>
      <c r="C443" s="6"/>
      <c r="D443" s="6"/>
      <c r="E443" s="6"/>
      <c r="F443" s="6"/>
      <c r="G443" s="6"/>
    </row>
    <row r="444" spans="1:7" ht="15.75" x14ac:dyDescent="0.25">
      <c r="A444" s="6"/>
      <c r="B444" s="6"/>
      <c r="C444" s="6"/>
      <c r="D444" s="6"/>
      <c r="E444" s="6"/>
      <c r="F444" s="6"/>
      <c r="G444" s="6"/>
    </row>
    <row r="445" spans="1:7" ht="15.75" x14ac:dyDescent="0.25">
      <c r="A445" s="6"/>
      <c r="B445" s="6"/>
      <c r="C445" s="6"/>
      <c r="D445" s="6"/>
      <c r="E445" s="6"/>
      <c r="F445" s="6"/>
      <c r="G445" s="6"/>
    </row>
    <row r="446" spans="1:7" ht="15.75" x14ac:dyDescent="0.25">
      <c r="A446" s="6"/>
      <c r="B446" s="6"/>
      <c r="C446" s="6"/>
      <c r="D446" s="6"/>
      <c r="E446" s="6"/>
      <c r="F446" s="6"/>
      <c r="G446" s="6"/>
    </row>
    <row r="447" spans="1:7" ht="15.75" x14ac:dyDescent="0.25">
      <c r="A447" s="6"/>
      <c r="B447" s="6"/>
      <c r="C447" s="6"/>
      <c r="D447" s="6"/>
      <c r="E447" s="6"/>
      <c r="F447" s="6"/>
      <c r="G447" s="6"/>
    </row>
    <row r="448" spans="1:7" ht="15.75" x14ac:dyDescent="0.25">
      <c r="A448" s="6"/>
      <c r="B448" s="6"/>
      <c r="C448" s="6"/>
      <c r="D448" s="6"/>
      <c r="E448" s="6"/>
      <c r="F448" s="6"/>
      <c r="G448" s="6"/>
    </row>
    <row r="449" spans="1:7" ht="15.75" x14ac:dyDescent="0.25">
      <c r="A449" s="6"/>
      <c r="B449" s="6"/>
      <c r="C449" s="6"/>
      <c r="D449" s="6"/>
      <c r="E449" s="6"/>
      <c r="F449" s="6"/>
      <c r="G449" s="6"/>
    </row>
    <row r="450" spans="1:7" ht="15.75" x14ac:dyDescent="0.25">
      <c r="A450" s="6"/>
      <c r="B450" s="6"/>
      <c r="C450" s="6"/>
      <c r="D450" s="6"/>
      <c r="E450" s="6"/>
      <c r="F450" s="6"/>
      <c r="G450" s="6"/>
    </row>
    <row r="451" spans="1:7" ht="15.75" x14ac:dyDescent="0.25">
      <c r="A451" s="6"/>
      <c r="B451" s="6"/>
      <c r="C451" s="6"/>
      <c r="D451" s="6"/>
      <c r="E451" s="6"/>
      <c r="F451" s="6"/>
      <c r="G451" s="6"/>
    </row>
    <row r="452" spans="1:7" ht="15.75" x14ac:dyDescent="0.25">
      <c r="A452" s="6"/>
      <c r="B452" s="6"/>
      <c r="C452" s="6"/>
      <c r="D452" s="6"/>
      <c r="E452" s="6"/>
      <c r="F452" s="6"/>
      <c r="G452" s="6"/>
    </row>
    <row r="453" spans="1:7" ht="15.75" x14ac:dyDescent="0.25">
      <c r="A453" s="6"/>
      <c r="B453" s="6"/>
      <c r="C453" s="6"/>
      <c r="D453" s="6"/>
      <c r="E453" s="6"/>
      <c r="F453" s="6"/>
      <c r="G453" s="6"/>
    </row>
    <row r="454" spans="1:7" ht="15.75" x14ac:dyDescent="0.25">
      <c r="A454" s="6"/>
      <c r="B454" s="6"/>
      <c r="C454" s="6"/>
      <c r="D454" s="6"/>
      <c r="E454" s="6"/>
      <c r="F454" s="6"/>
      <c r="G454" s="6"/>
    </row>
    <row r="455" spans="1:7" ht="15.75" x14ac:dyDescent="0.25">
      <c r="A455" s="6"/>
      <c r="B455" s="6"/>
      <c r="C455" s="6"/>
      <c r="D455" s="6"/>
      <c r="E455" s="6"/>
      <c r="F455" s="6"/>
      <c r="G455" s="6"/>
    </row>
    <row r="456" spans="1:7" ht="15.75" x14ac:dyDescent="0.25">
      <c r="A456" s="6"/>
      <c r="B456" s="6"/>
      <c r="C456" s="6"/>
      <c r="D456" s="6"/>
      <c r="E456" s="6"/>
      <c r="F456" s="6"/>
      <c r="G456" s="6"/>
    </row>
    <row r="457" spans="1:7" ht="15.75" x14ac:dyDescent="0.25">
      <c r="A457" s="6"/>
      <c r="B457" s="6"/>
      <c r="C457" s="6"/>
      <c r="D457" s="6"/>
      <c r="E457" s="6"/>
      <c r="F457" s="6"/>
      <c r="G457" s="6"/>
    </row>
    <row r="458" spans="1:7" ht="15.75" x14ac:dyDescent="0.25">
      <c r="A458" s="6"/>
      <c r="B458" s="6"/>
      <c r="C458" s="6"/>
      <c r="D458" s="6"/>
      <c r="E458" s="6"/>
      <c r="F458" s="6"/>
      <c r="G458" s="6"/>
    </row>
    <row r="459" spans="1:7" ht="15.75" x14ac:dyDescent="0.25">
      <c r="A459" s="6"/>
      <c r="B459" s="6"/>
      <c r="C459" s="6"/>
      <c r="D459" s="6"/>
      <c r="E459" s="6"/>
      <c r="F459" s="6"/>
      <c r="G459" s="6"/>
    </row>
    <row r="460" spans="1:7" ht="15.75" x14ac:dyDescent="0.25">
      <c r="A460" s="6"/>
      <c r="B460" s="6"/>
      <c r="C460" s="6"/>
      <c r="D460" s="6"/>
      <c r="E460" s="6"/>
      <c r="F460" s="6"/>
      <c r="G460" s="6"/>
    </row>
    <row r="461" spans="1:7" ht="15.75" x14ac:dyDescent="0.25">
      <c r="A461" s="6"/>
      <c r="B461" s="6"/>
      <c r="C461" s="6"/>
      <c r="D461" s="6"/>
      <c r="E461" s="6"/>
      <c r="F461" s="6"/>
      <c r="G461" s="6"/>
    </row>
    <row r="462" spans="1:7" ht="15.75" x14ac:dyDescent="0.25">
      <c r="A462" s="6"/>
      <c r="B462" s="6"/>
      <c r="C462" s="6"/>
      <c r="D462" s="6"/>
      <c r="E462" s="6"/>
      <c r="F462" s="6"/>
      <c r="G462" s="6"/>
    </row>
    <row r="463" spans="1:7" ht="15.75" x14ac:dyDescent="0.25">
      <c r="A463" s="6"/>
      <c r="B463" s="6"/>
      <c r="C463" s="6"/>
      <c r="D463" s="6"/>
      <c r="E463" s="6"/>
      <c r="F463" s="6"/>
      <c r="G463" s="6"/>
    </row>
    <row r="464" spans="1:7" ht="15.75" x14ac:dyDescent="0.25">
      <c r="A464" s="6"/>
      <c r="B464" s="6"/>
      <c r="C464" s="6"/>
      <c r="D464" s="6"/>
      <c r="E464" s="6"/>
      <c r="F464" s="6"/>
      <c r="G464" s="6"/>
    </row>
    <row r="465" spans="1:7" ht="15.75" x14ac:dyDescent="0.25">
      <c r="A465" s="6"/>
      <c r="B465" s="6"/>
      <c r="C465" s="6"/>
      <c r="D465" s="6"/>
      <c r="E465" s="6"/>
      <c r="F465" s="6"/>
      <c r="G465" s="6"/>
    </row>
    <row r="466" spans="1:7" ht="15.75" x14ac:dyDescent="0.25">
      <c r="A466" s="6"/>
      <c r="B466" s="6"/>
      <c r="C466" s="6"/>
      <c r="D466" s="6"/>
      <c r="E466" s="6"/>
      <c r="F466" s="6"/>
      <c r="G466" s="6"/>
    </row>
    <row r="467" spans="1:7" ht="15.75" x14ac:dyDescent="0.25">
      <c r="A467" s="6"/>
      <c r="B467" s="6"/>
      <c r="C467" s="6"/>
      <c r="D467" s="6"/>
      <c r="E467" s="6"/>
      <c r="F467" s="6"/>
      <c r="G467" s="6"/>
    </row>
    <row r="468" spans="1:7" ht="15.75" x14ac:dyDescent="0.25">
      <c r="A468" s="6"/>
      <c r="B468" s="6"/>
      <c r="C468" s="6"/>
      <c r="D468" s="6"/>
      <c r="E468" s="6"/>
      <c r="F468" s="6"/>
      <c r="G468" s="6"/>
    </row>
    <row r="469" spans="1:7" ht="15.75" x14ac:dyDescent="0.25">
      <c r="A469" s="6"/>
      <c r="B469" s="6"/>
      <c r="C469" s="6"/>
      <c r="D469" s="6"/>
      <c r="E469" s="6"/>
      <c r="F469" s="6"/>
      <c r="G469" s="6"/>
    </row>
    <row r="470" spans="1:7" ht="15.75" x14ac:dyDescent="0.25">
      <c r="A470" s="6"/>
      <c r="B470" s="6"/>
      <c r="C470" s="6"/>
      <c r="D470" s="6"/>
      <c r="E470" s="6"/>
      <c r="F470" s="6"/>
      <c r="G470" s="6"/>
    </row>
    <row r="471" spans="1:7" ht="15.75" x14ac:dyDescent="0.25">
      <c r="A471" s="6"/>
      <c r="B471" s="6"/>
      <c r="C471" s="6"/>
      <c r="D471" s="6"/>
      <c r="E471" s="6"/>
      <c r="F471" s="6"/>
      <c r="G471" s="6"/>
    </row>
    <row r="472" spans="1:7" ht="15.75" x14ac:dyDescent="0.25">
      <c r="A472" s="6"/>
      <c r="B472" s="6"/>
      <c r="C472" s="6"/>
      <c r="D472" s="6"/>
      <c r="E472" s="6"/>
      <c r="F472" s="6"/>
      <c r="G472" s="6"/>
    </row>
    <row r="473" spans="1:7" ht="15.75" x14ac:dyDescent="0.25">
      <c r="A473" s="6"/>
      <c r="B473" s="6"/>
      <c r="C473" s="6"/>
      <c r="D473" s="6"/>
      <c r="E473" s="6"/>
      <c r="F473" s="6"/>
      <c r="G473" s="6"/>
    </row>
    <row r="474" spans="1:7" ht="15.75" x14ac:dyDescent="0.25">
      <c r="A474" s="6"/>
      <c r="B474" s="6"/>
      <c r="C474" s="6"/>
      <c r="D474" s="6"/>
      <c r="E474" s="6"/>
      <c r="F474" s="6"/>
      <c r="G474" s="6"/>
    </row>
    <row r="475" spans="1:7" ht="15.75" x14ac:dyDescent="0.25">
      <c r="A475" s="6"/>
      <c r="B475" s="6"/>
      <c r="C475" s="6"/>
      <c r="D475" s="6"/>
      <c r="E475" s="6"/>
      <c r="F475" s="6"/>
      <c r="G475" s="6"/>
    </row>
    <row r="476" spans="1:7" ht="15.75" x14ac:dyDescent="0.25">
      <c r="A476" s="6"/>
      <c r="B476" s="6"/>
      <c r="C476" s="6"/>
      <c r="D476" s="6"/>
      <c r="E476" s="6"/>
      <c r="F476" s="6"/>
      <c r="G476" s="6"/>
    </row>
    <row r="477" spans="1:7" ht="15.75" x14ac:dyDescent="0.25">
      <c r="A477" s="6"/>
      <c r="B477" s="6"/>
      <c r="C477" s="6"/>
      <c r="D477" s="6"/>
      <c r="E477" s="6"/>
      <c r="F477" s="6"/>
      <c r="G477" s="6"/>
    </row>
    <row r="478" spans="1:7" ht="15.75" x14ac:dyDescent="0.25">
      <c r="A478" s="6"/>
      <c r="B478" s="6"/>
      <c r="C478" s="6"/>
      <c r="D478" s="6"/>
      <c r="E478" s="6"/>
      <c r="F478" s="6"/>
      <c r="G478" s="6"/>
    </row>
    <row r="479" spans="1:7" ht="15.75" x14ac:dyDescent="0.25">
      <c r="A479" s="6"/>
      <c r="B479" s="6"/>
      <c r="C479" s="6"/>
      <c r="D479" s="6"/>
      <c r="E479" s="6"/>
      <c r="F479" s="6"/>
      <c r="G479" s="6"/>
    </row>
    <row r="480" spans="1:7" ht="15.75" x14ac:dyDescent="0.25">
      <c r="A480" s="6"/>
      <c r="B480" s="6"/>
      <c r="C480" s="6"/>
      <c r="D480" s="6"/>
      <c r="E480" s="6"/>
      <c r="F480" s="6"/>
      <c r="G480" s="6"/>
    </row>
    <row r="481" spans="1:7" ht="15.75" x14ac:dyDescent="0.25">
      <c r="A481" s="6"/>
      <c r="B481" s="6"/>
      <c r="C481" s="6"/>
      <c r="D481" s="6"/>
      <c r="E481" s="6"/>
      <c r="F481" s="6"/>
      <c r="G481" s="6"/>
    </row>
    <row r="482" spans="1:7" ht="15.75" x14ac:dyDescent="0.25">
      <c r="A482" s="6"/>
      <c r="B482" s="6"/>
      <c r="C482" s="6"/>
      <c r="D482" s="6"/>
      <c r="E482" s="6"/>
      <c r="F482" s="6"/>
      <c r="G482" s="6"/>
    </row>
    <row r="483" spans="1:7" ht="15.75" x14ac:dyDescent="0.25">
      <c r="A483" s="6"/>
      <c r="B483" s="6"/>
      <c r="C483" s="6"/>
      <c r="D483" s="6"/>
      <c r="E483" s="6"/>
      <c r="F483" s="6"/>
      <c r="G483" s="6"/>
    </row>
    <row r="484" spans="1:7" ht="15.75" x14ac:dyDescent="0.25">
      <c r="A484" s="6"/>
      <c r="B484" s="6"/>
      <c r="C484" s="6"/>
      <c r="D484" s="6"/>
      <c r="E484" s="6"/>
      <c r="F484" s="6"/>
      <c r="G484" s="6"/>
    </row>
    <row r="485" spans="1:7" ht="15.75" x14ac:dyDescent="0.25">
      <c r="A485" s="6"/>
      <c r="B485" s="6"/>
      <c r="C485" s="6"/>
      <c r="D485" s="6"/>
      <c r="E485" s="6"/>
      <c r="F485" s="6"/>
      <c r="G485" s="6"/>
    </row>
    <row r="486" spans="1:7" ht="15.75" x14ac:dyDescent="0.25">
      <c r="A486" s="6"/>
      <c r="B486" s="6"/>
      <c r="C486" s="6"/>
      <c r="D486" s="6"/>
      <c r="E486" s="6"/>
      <c r="F486" s="6"/>
      <c r="G486" s="6"/>
    </row>
    <row r="487" spans="1:7" ht="15.75" x14ac:dyDescent="0.25">
      <c r="A487" s="6"/>
      <c r="B487" s="6"/>
      <c r="C487" s="6"/>
      <c r="D487" s="6"/>
      <c r="E487" s="6"/>
      <c r="F487" s="6"/>
      <c r="G487" s="6"/>
    </row>
    <row r="488" spans="1:7" ht="15.75" x14ac:dyDescent="0.25">
      <c r="A488" s="6"/>
      <c r="B488" s="6"/>
      <c r="C488" s="6"/>
      <c r="D488" s="6"/>
      <c r="E488" s="6"/>
      <c r="F488" s="6"/>
      <c r="G488" s="6"/>
    </row>
    <row r="489" spans="1:7" ht="15.75" x14ac:dyDescent="0.25">
      <c r="A489" s="6"/>
      <c r="B489" s="6"/>
      <c r="C489" s="6"/>
      <c r="D489" s="6"/>
      <c r="E489" s="6"/>
      <c r="F489" s="6"/>
      <c r="G489" s="6"/>
    </row>
    <row r="490" spans="1:7" ht="15.75" x14ac:dyDescent="0.25">
      <c r="A490" s="6"/>
      <c r="B490" s="6"/>
      <c r="C490" s="6"/>
      <c r="D490" s="6"/>
      <c r="E490" s="6"/>
      <c r="F490" s="6"/>
      <c r="G490" s="6"/>
    </row>
    <row r="491" spans="1:7" ht="15.75" x14ac:dyDescent="0.25">
      <c r="A491" s="6"/>
      <c r="B491" s="6"/>
      <c r="C491" s="6"/>
      <c r="D491" s="6"/>
      <c r="E491" s="6"/>
      <c r="F491" s="6"/>
      <c r="G491" s="6"/>
    </row>
    <row r="492" spans="1:7" ht="15.75" x14ac:dyDescent="0.25">
      <c r="A492" s="6"/>
      <c r="B492" s="6"/>
      <c r="C492" s="6"/>
      <c r="D492" s="6"/>
      <c r="E492" s="6"/>
      <c r="F492" s="6"/>
      <c r="G492" s="6"/>
    </row>
    <row r="493" spans="1:7" ht="15.75" x14ac:dyDescent="0.25">
      <c r="A493" s="6"/>
      <c r="B493" s="6"/>
      <c r="C493" s="6"/>
      <c r="D493" s="6"/>
      <c r="E493" s="6"/>
      <c r="F493" s="6"/>
      <c r="G493" s="6"/>
    </row>
    <row r="494" spans="1:7" ht="15.75" x14ac:dyDescent="0.25">
      <c r="A494" s="6"/>
      <c r="B494" s="6"/>
      <c r="C494" s="6"/>
      <c r="D494" s="6"/>
      <c r="E494" s="6"/>
      <c r="F494" s="6"/>
      <c r="G494" s="6"/>
    </row>
    <row r="495" spans="1:7" ht="15.75" x14ac:dyDescent="0.25">
      <c r="A495" s="6"/>
      <c r="B495" s="6"/>
      <c r="C495" s="6"/>
      <c r="D495" s="6"/>
      <c r="E495" s="6"/>
      <c r="F495" s="6"/>
      <c r="G495" s="6"/>
    </row>
    <row r="496" spans="1:7" ht="15.75" x14ac:dyDescent="0.25">
      <c r="A496" s="6"/>
      <c r="B496" s="6"/>
      <c r="C496" s="6"/>
      <c r="D496" s="6"/>
      <c r="E496" s="6"/>
      <c r="F496" s="6"/>
      <c r="G496" s="6"/>
    </row>
    <row r="497" spans="1:7" ht="15.75" x14ac:dyDescent="0.25">
      <c r="A497" s="6"/>
      <c r="B497" s="6"/>
      <c r="C497" s="6"/>
      <c r="D497" s="6"/>
      <c r="E497" s="6"/>
      <c r="F497" s="6"/>
      <c r="G497" s="6"/>
    </row>
    <row r="498" spans="1:7" ht="15.75" x14ac:dyDescent="0.25">
      <c r="A498" s="6"/>
      <c r="B498" s="6"/>
      <c r="C498" s="6"/>
      <c r="D498" s="6"/>
      <c r="E498" s="6"/>
      <c r="F498" s="6"/>
      <c r="G498" s="6"/>
    </row>
    <row r="499" spans="1:7" ht="15.75" x14ac:dyDescent="0.25">
      <c r="A499" s="6"/>
      <c r="B499" s="6"/>
      <c r="C499" s="6"/>
      <c r="D499" s="6"/>
      <c r="E499" s="6"/>
      <c r="F499" s="6"/>
      <c r="G499" s="6"/>
    </row>
    <row r="500" spans="1:7" ht="15.75" x14ac:dyDescent="0.25">
      <c r="A500" s="6"/>
      <c r="B500" s="6"/>
      <c r="C500" s="6"/>
      <c r="D500" s="6"/>
      <c r="E500" s="6"/>
      <c r="F500" s="6"/>
      <c r="G500" s="6"/>
    </row>
    <row r="501" spans="1:7" ht="15.75" x14ac:dyDescent="0.25">
      <c r="A501" s="6"/>
      <c r="B501" s="6"/>
      <c r="C501" s="6"/>
      <c r="D501" s="6"/>
      <c r="E501" s="6"/>
      <c r="F501" s="6"/>
      <c r="G501" s="6"/>
    </row>
    <row r="502" spans="1:7" ht="15.75" x14ac:dyDescent="0.25">
      <c r="A502" s="6"/>
      <c r="B502" s="6"/>
      <c r="C502" s="6"/>
      <c r="D502" s="6"/>
      <c r="E502" s="6"/>
      <c r="F502" s="6"/>
      <c r="G502" s="6"/>
    </row>
    <row r="503" spans="1:7" ht="15.75" x14ac:dyDescent="0.25">
      <c r="A503" s="6"/>
      <c r="B503" s="6"/>
      <c r="C503" s="6"/>
      <c r="D503" s="6"/>
      <c r="E503" s="6"/>
      <c r="F503" s="6"/>
      <c r="G503" s="6"/>
    </row>
    <row r="504" spans="1:7" ht="15.75" x14ac:dyDescent="0.25">
      <c r="A504" s="6"/>
      <c r="B504" s="6"/>
      <c r="C504" s="6"/>
      <c r="D504" s="6"/>
      <c r="E504" s="6"/>
      <c r="F504" s="6"/>
      <c r="G504" s="6"/>
    </row>
    <row r="505" spans="1:7" ht="15.75" x14ac:dyDescent="0.25">
      <c r="A505" s="6"/>
      <c r="B505" s="6"/>
      <c r="C505" s="6"/>
      <c r="D505" s="6"/>
      <c r="E505" s="6"/>
      <c r="F505" s="6"/>
      <c r="G505" s="6"/>
    </row>
    <row r="506" spans="1:7" ht="15.75" x14ac:dyDescent="0.25">
      <c r="A506" s="6"/>
      <c r="B506" s="6"/>
      <c r="C506" s="6"/>
      <c r="D506" s="6"/>
      <c r="E506" s="6"/>
      <c r="F506" s="6"/>
      <c r="G506" s="6"/>
    </row>
    <row r="507" spans="1:7" ht="15.75" x14ac:dyDescent="0.25">
      <c r="A507" s="6"/>
      <c r="B507" s="6"/>
      <c r="C507" s="6"/>
      <c r="D507" s="6"/>
      <c r="E507" s="6"/>
      <c r="F507" s="6"/>
      <c r="G507" s="6"/>
    </row>
    <row r="508" spans="1:7" ht="15.75" x14ac:dyDescent="0.25">
      <c r="A508" s="6"/>
      <c r="B508" s="6"/>
      <c r="C508" s="6"/>
      <c r="D508" s="6"/>
      <c r="E508" s="6"/>
      <c r="F508" s="6"/>
      <c r="G508" s="6"/>
    </row>
    <row r="509" spans="1:7" ht="15.75" x14ac:dyDescent="0.25">
      <c r="A509" s="6"/>
      <c r="B509" s="6"/>
      <c r="C509" s="6"/>
      <c r="D509" s="6"/>
      <c r="E509" s="6"/>
      <c r="F509" s="6"/>
      <c r="G509" s="6"/>
    </row>
    <row r="510" spans="1:7" ht="15.75" x14ac:dyDescent="0.25">
      <c r="A510" s="6"/>
      <c r="B510" s="6"/>
      <c r="C510" s="6"/>
      <c r="D510" s="6"/>
      <c r="E510" s="6"/>
      <c r="F510" s="6"/>
      <c r="G510" s="6"/>
    </row>
    <row r="511" spans="1:7" ht="15.75" x14ac:dyDescent="0.25">
      <c r="A511" s="6"/>
      <c r="B511" s="6"/>
      <c r="C511" s="6"/>
      <c r="D511" s="6"/>
      <c r="E511" s="6"/>
      <c r="F511" s="6"/>
      <c r="G511" s="6"/>
    </row>
    <row r="512" spans="1:7" ht="15.75" x14ac:dyDescent="0.25">
      <c r="A512" s="6"/>
      <c r="B512" s="6"/>
      <c r="C512" s="6"/>
      <c r="D512" s="6"/>
      <c r="E512" s="6"/>
      <c r="F512" s="6"/>
      <c r="G512" s="6"/>
    </row>
    <row r="513" spans="1:7" ht="15.75" x14ac:dyDescent="0.25">
      <c r="A513" s="6"/>
      <c r="B513" s="6"/>
      <c r="C513" s="6"/>
      <c r="D513" s="6"/>
      <c r="E513" s="6"/>
      <c r="F513" s="6"/>
      <c r="G513" s="6"/>
    </row>
    <row r="514" spans="1:7" ht="15.75" x14ac:dyDescent="0.25">
      <c r="A514" s="6"/>
      <c r="B514" s="6"/>
      <c r="C514" s="6"/>
      <c r="D514" s="6"/>
      <c r="E514" s="6"/>
      <c r="F514" s="6"/>
      <c r="G514" s="6"/>
    </row>
    <row r="515" spans="1:7" ht="15.75" x14ac:dyDescent="0.25">
      <c r="A515" s="6"/>
      <c r="B515" s="6"/>
      <c r="C515" s="6"/>
      <c r="D515" s="6"/>
      <c r="E515" s="6"/>
      <c r="F515" s="6"/>
      <c r="G515" s="6"/>
    </row>
    <row r="516" spans="1:7" ht="15.75" x14ac:dyDescent="0.25">
      <c r="A516" s="6"/>
      <c r="B516" s="6"/>
      <c r="C516" s="6"/>
      <c r="D516" s="6"/>
      <c r="E516" s="6"/>
      <c r="F516" s="6"/>
      <c r="G516" s="6"/>
    </row>
    <row r="517" spans="1:7" ht="15.75" x14ac:dyDescent="0.25">
      <c r="A517" s="6"/>
      <c r="B517" s="6"/>
      <c r="C517" s="6"/>
      <c r="D517" s="6"/>
      <c r="E517" s="6"/>
      <c r="F517" s="6"/>
      <c r="G517" s="6"/>
    </row>
    <row r="518" spans="1:7" ht="15.75" x14ac:dyDescent="0.25">
      <c r="A518" s="6"/>
      <c r="B518" s="6"/>
      <c r="C518" s="6"/>
      <c r="D518" s="6"/>
      <c r="E518" s="6"/>
      <c r="F518" s="6"/>
      <c r="G518" s="6"/>
    </row>
    <row r="519" spans="1:7" ht="15.75" x14ac:dyDescent="0.25">
      <c r="A519" s="6"/>
      <c r="B519" s="6"/>
      <c r="C519" s="6"/>
      <c r="D519" s="6"/>
      <c r="E519" s="6"/>
      <c r="F519" s="6"/>
      <c r="G519" s="6"/>
    </row>
    <row r="520" spans="1:7" ht="15.75" x14ac:dyDescent="0.25">
      <c r="A520" s="6"/>
      <c r="B520" s="6"/>
      <c r="C520" s="6"/>
      <c r="D520" s="6"/>
      <c r="E520" s="6"/>
      <c r="F520" s="6"/>
      <c r="G520" s="6"/>
    </row>
    <row r="521" spans="1:7" ht="15.75" x14ac:dyDescent="0.25">
      <c r="A521" s="6"/>
      <c r="B521" s="6"/>
      <c r="C521" s="6"/>
      <c r="D521" s="6"/>
      <c r="E521" s="6"/>
      <c r="F521" s="6"/>
      <c r="G521" s="6"/>
    </row>
    <row r="522" spans="1:7" ht="15.75" x14ac:dyDescent="0.25">
      <c r="A522" s="6"/>
      <c r="B522" s="6"/>
      <c r="C522" s="6"/>
      <c r="D522" s="6"/>
      <c r="E522" s="6"/>
      <c r="F522" s="6"/>
      <c r="G522" s="6"/>
    </row>
    <row r="523" spans="1:7" ht="15.75" x14ac:dyDescent="0.25">
      <c r="A523" s="6"/>
      <c r="B523" s="6"/>
      <c r="C523" s="6"/>
      <c r="D523" s="6"/>
      <c r="E523" s="6"/>
      <c r="F523" s="6"/>
      <c r="G523" s="6"/>
    </row>
    <row r="524" spans="1:7" ht="15.75" x14ac:dyDescent="0.25">
      <c r="A524" s="6"/>
      <c r="B524" s="6"/>
      <c r="C524" s="6"/>
      <c r="D524" s="6"/>
      <c r="E524" s="6"/>
      <c r="F524" s="6"/>
      <c r="G524" s="6"/>
    </row>
    <row r="525" spans="1:7" ht="15.75" x14ac:dyDescent="0.25">
      <c r="A525" s="6"/>
      <c r="B525" s="6"/>
      <c r="C525" s="6"/>
      <c r="D525" s="6"/>
      <c r="E525" s="6"/>
      <c r="F525" s="6"/>
      <c r="G525" s="6"/>
    </row>
    <row r="526" spans="1:7" ht="15.75" x14ac:dyDescent="0.25">
      <c r="A526" s="6"/>
      <c r="B526" s="6"/>
      <c r="C526" s="6"/>
      <c r="D526" s="6"/>
      <c r="E526" s="6"/>
      <c r="F526" s="6"/>
      <c r="G526" s="6"/>
    </row>
    <row r="527" spans="1:7" ht="15.75" x14ac:dyDescent="0.25">
      <c r="A527" s="6"/>
      <c r="B527" s="6"/>
      <c r="C527" s="6"/>
      <c r="D527" s="6"/>
      <c r="E527" s="6"/>
      <c r="F527" s="6"/>
      <c r="G527" s="6"/>
    </row>
    <row r="528" spans="1:7" ht="15.75" x14ac:dyDescent="0.25">
      <c r="A528" s="6"/>
      <c r="B528" s="6"/>
      <c r="C528" s="6"/>
      <c r="D528" s="6"/>
      <c r="E528" s="6"/>
      <c r="F528" s="6"/>
      <c r="G528" s="6"/>
    </row>
    <row r="529" spans="1:7" ht="15.75" x14ac:dyDescent="0.25">
      <c r="A529" s="6"/>
      <c r="B529" s="6"/>
      <c r="C529" s="6"/>
      <c r="D529" s="6"/>
      <c r="E529" s="6"/>
      <c r="F529" s="6"/>
      <c r="G529" s="6"/>
    </row>
    <row r="530" spans="1:7" ht="15.75" x14ac:dyDescent="0.25">
      <c r="A530" s="6"/>
      <c r="B530" s="6"/>
      <c r="C530" s="6"/>
      <c r="D530" s="6"/>
      <c r="E530" s="6"/>
      <c r="F530" s="6"/>
      <c r="G530" s="6"/>
    </row>
    <row r="531" spans="1:7" ht="15.75" x14ac:dyDescent="0.25">
      <c r="A531" s="6"/>
      <c r="B531" s="6"/>
      <c r="C531" s="6"/>
      <c r="D531" s="6"/>
      <c r="E531" s="6"/>
      <c r="F531" s="6"/>
      <c r="G531" s="6"/>
    </row>
    <row r="532" spans="1:7" ht="15.75" x14ac:dyDescent="0.25">
      <c r="A532" s="6"/>
      <c r="B532" s="6"/>
      <c r="C532" s="6"/>
      <c r="D532" s="6"/>
      <c r="E532" s="6"/>
      <c r="F532" s="6"/>
      <c r="G532" s="6"/>
    </row>
    <row r="533" spans="1:7" ht="15.75" x14ac:dyDescent="0.25">
      <c r="A533" s="6"/>
      <c r="B533" s="6"/>
      <c r="C533" s="6"/>
      <c r="D533" s="6"/>
      <c r="E533" s="6"/>
      <c r="F533" s="6"/>
      <c r="G533" s="6"/>
    </row>
    <row r="534" spans="1:7" ht="15.75" x14ac:dyDescent="0.25">
      <c r="A534" s="6"/>
      <c r="B534" s="6"/>
      <c r="C534" s="6"/>
      <c r="D534" s="6"/>
      <c r="E534" s="6"/>
      <c r="F534" s="6"/>
      <c r="G534" s="6"/>
    </row>
    <row r="535" spans="1:7" ht="15.75" x14ac:dyDescent="0.25">
      <c r="A535" s="6"/>
      <c r="B535" s="6"/>
      <c r="C535" s="6"/>
      <c r="D535" s="6"/>
      <c r="E535" s="6"/>
      <c r="F535" s="6"/>
      <c r="G535" s="6"/>
    </row>
    <row r="536" spans="1:7" ht="15.75" x14ac:dyDescent="0.25">
      <c r="A536" s="6"/>
      <c r="B536" s="6"/>
      <c r="C536" s="6"/>
      <c r="D536" s="6"/>
      <c r="E536" s="6"/>
      <c r="F536" s="6"/>
      <c r="G536" s="6"/>
    </row>
    <row r="537" spans="1:7" ht="15.75" x14ac:dyDescent="0.25">
      <c r="A537" s="6"/>
      <c r="B537" s="6"/>
      <c r="C537" s="6"/>
      <c r="D537" s="6"/>
      <c r="E537" s="6"/>
      <c r="F537" s="6"/>
      <c r="G537" s="6"/>
    </row>
    <row r="538" spans="1:7" ht="15.75" x14ac:dyDescent="0.25">
      <c r="A538" s="6"/>
      <c r="B538" s="6"/>
      <c r="C538" s="6"/>
      <c r="D538" s="6"/>
      <c r="E538" s="6"/>
      <c r="F538" s="6"/>
      <c r="G538" s="6"/>
    </row>
    <row r="539" spans="1:7" ht="15.75" x14ac:dyDescent="0.25">
      <c r="A539" s="6"/>
      <c r="B539" s="6"/>
      <c r="C539" s="6"/>
      <c r="D539" s="6"/>
      <c r="E539" s="6"/>
      <c r="F539" s="6"/>
      <c r="G539" s="6"/>
    </row>
    <row r="540" spans="1:7" ht="15.75" x14ac:dyDescent="0.25">
      <c r="A540" s="6"/>
      <c r="B540" s="6"/>
      <c r="C540" s="6"/>
      <c r="D540" s="6"/>
      <c r="E540" s="6"/>
      <c r="F540" s="6"/>
      <c r="G540" s="6"/>
    </row>
    <row r="541" spans="1:7" ht="15.75" x14ac:dyDescent="0.25">
      <c r="A541" s="6"/>
      <c r="B541" s="6"/>
      <c r="C541" s="6"/>
      <c r="D541" s="6"/>
      <c r="E541" s="6"/>
      <c r="F541" s="6"/>
      <c r="G541" s="6"/>
    </row>
    <row r="542" spans="1:7" ht="15.75" x14ac:dyDescent="0.25">
      <c r="A542" s="6"/>
      <c r="B542" s="6"/>
      <c r="C542" s="6"/>
      <c r="D542" s="6"/>
      <c r="E542" s="6"/>
      <c r="F542" s="6"/>
      <c r="G542" s="6"/>
    </row>
    <row r="543" spans="1:7" ht="15.75" x14ac:dyDescent="0.25">
      <c r="A543" s="6"/>
      <c r="B543" s="6"/>
      <c r="C543" s="6"/>
      <c r="D543" s="6"/>
      <c r="E543" s="6"/>
      <c r="F543" s="6"/>
      <c r="G543" s="6"/>
    </row>
    <row r="544" spans="1:7" ht="15.75" x14ac:dyDescent="0.25">
      <c r="A544" s="6"/>
      <c r="B544" s="6"/>
      <c r="C544" s="6"/>
      <c r="D544" s="6"/>
      <c r="E544" s="6"/>
      <c r="F544" s="6"/>
      <c r="G544" s="6"/>
    </row>
    <row r="545" spans="1:7" ht="15.75" x14ac:dyDescent="0.25">
      <c r="A545" s="6"/>
      <c r="B545" s="6"/>
      <c r="C545" s="6"/>
      <c r="D545" s="6"/>
      <c r="E545" s="6"/>
      <c r="F545" s="6"/>
      <c r="G545" s="6"/>
    </row>
    <row r="546" spans="1:7" ht="15.75" x14ac:dyDescent="0.25">
      <c r="A546" s="6"/>
      <c r="B546" s="6"/>
      <c r="C546" s="6"/>
      <c r="D546" s="6"/>
      <c r="E546" s="6"/>
      <c r="F546" s="6"/>
      <c r="G546" s="6"/>
    </row>
    <row r="547" spans="1:7" ht="15.75" x14ac:dyDescent="0.25">
      <c r="A547" s="6"/>
      <c r="B547" s="6"/>
      <c r="C547" s="6"/>
      <c r="D547" s="6"/>
      <c r="E547" s="6"/>
      <c r="F547" s="6"/>
      <c r="G547" s="6"/>
    </row>
    <row r="548" spans="1:7" ht="15.75" x14ac:dyDescent="0.25">
      <c r="A548" s="6"/>
      <c r="B548" s="6"/>
      <c r="C548" s="6"/>
      <c r="D548" s="6"/>
      <c r="E548" s="6"/>
      <c r="F548" s="6"/>
      <c r="G548" s="6"/>
    </row>
    <row r="549" spans="1:7" ht="15.75" x14ac:dyDescent="0.25">
      <c r="A549" s="6"/>
      <c r="B549" s="6"/>
      <c r="C549" s="6"/>
      <c r="D549" s="6"/>
      <c r="E549" s="6"/>
      <c r="F549" s="6"/>
      <c r="G549" s="6"/>
    </row>
    <row r="550" spans="1:7" ht="15.75" x14ac:dyDescent="0.25">
      <c r="A550" s="6"/>
      <c r="B550" s="6"/>
      <c r="C550" s="6"/>
      <c r="D550" s="6"/>
      <c r="E550" s="6"/>
      <c r="F550" s="6"/>
      <c r="G550" s="6"/>
    </row>
    <row r="551" spans="1:7" ht="15.75" x14ac:dyDescent="0.25">
      <c r="A551" s="6"/>
      <c r="B551" s="6"/>
      <c r="C551" s="6"/>
      <c r="D551" s="6"/>
      <c r="E551" s="6"/>
      <c r="F551" s="6"/>
      <c r="G551" s="6"/>
    </row>
    <row r="552" spans="1:7" ht="15.75" x14ac:dyDescent="0.25">
      <c r="A552" s="6"/>
      <c r="B552" s="6"/>
      <c r="C552" s="6"/>
      <c r="D552" s="6"/>
      <c r="E552" s="6"/>
      <c r="F552" s="6"/>
      <c r="G552" s="6"/>
    </row>
    <row r="553" spans="1:7" ht="15.75" x14ac:dyDescent="0.25">
      <c r="A553" s="6"/>
      <c r="B553" s="6"/>
      <c r="C553" s="6"/>
      <c r="D553" s="6"/>
      <c r="E553" s="6"/>
      <c r="F553" s="6"/>
      <c r="G553" s="6"/>
    </row>
    <row r="554" spans="1:7" ht="15.75" x14ac:dyDescent="0.25">
      <c r="A554" s="6"/>
      <c r="B554" s="6"/>
      <c r="C554" s="6"/>
      <c r="D554" s="6"/>
      <c r="E554" s="6"/>
      <c r="F554" s="6"/>
      <c r="G554" s="6"/>
    </row>
    <row r="555" spans="1:7" ht="15.75" x14ac:dyDescent="0.25">
      <c r="A555" s="6"/>
      <c r="B555" s="6"/>
      <c r="C555" s="6"/>
      <c r="D555" s="6"/>
      <c r="E555" s="6"/>
      <c r="F555" s="6"/>
      <c r="G555" s="6"/>
    </row>
    <row r="556" spans="1:7" ht="15.75" x14ac:dyDescent="0.25">
      <c r="A556" s="6"/>
      <c r="B556" s="6"/>
      <c r="C556" s="6"/>
      <c r="D556" s="6"/>
      <c r="E556" s="6"/>
      <c r="F556" s="6"/>
      <c r="G556" s="6"/>
    </row>
    <row r="557" spans="1:7" ht="15.75" x14ac:dyDescent="0.25">
      <c r="A557" s="6"/>
      <c r="B557" s="6"/>
      <c r="C557" s="6"/>
      <c r="D557" s="6"/>
      <c r="E557" s="6"/>
      <c r="F557" s="6"/>
      <c r="G557" s="6"/>
    </row>
    <row r="558" spans="1:7" ht="15.75" x14ac:dyDescent="0.25">
      <c r="A558" s="6"/>
      <c r="B558" s="6"/>
      <c r="C558" s="6"/>
      <c r="D558" s="6"/>
      <c r="E558" s="6"/>
      <c r="F558" s="6"/>
      <c r="G558" s="6"/>
    </row>
    <row r="559" spans="1:7" ht="15.75" x14ac:dyDescent="0.25">
      <c r="A559" s="6"/>
      <c r="B559" s="6"/>
      <c r="C559" s="6"/>
      <c r="D559" s="6"/>
      <c r="E559" s="6"/>
      <c r="F559" s="6"/>
      <c r="G559" s="6"/>
    </row>
    <row r="560" spans="1:7" ht="15.75" x14ac:dyDescent="0.25">
      <c r="A560" s="6"/>
      <c r="B560" s="6"/>
      <c r="C560" s="6"/>
      <c r="D560" s="6"/>
      <c r="E560" s="6"/>
      <c r="F560" s="6"/>
      <c r="G560" s="6"/>
    </row>
    <row r="561" spans="1:7" ht="15.75" x14ac:dyDescent="0.25">
      <c r="A561" s="6"/>
      <c r="B561" s="6"/>
      <c r="C561" s="6"/>
      <c r="D561" s="6"/>
      <c r="E561" s="6"/>
      <c r="F561" s="6"/>
      <c r="G561" s="6"/>
    </row>
    <row r="562" spans="1:7" ht="15.75" x14ac:dyDescent="0.25">
      <c r="A562" s="6"/>
      <c r="B562" s="6"/>
      <c r="C562" s="6"/>
      <c r="D562" s="6"/>
      <c r="E562" s="6"/>
      <c r="F562" s="6"/>
      <c r="G562" s="6"/>
    </row>
    <row r="563" spans="1:7" ht="15.75" x14ac:dyDescent="0.25">
      <c r="A563" s="6"/>
      <c r="B563" s="6"/>
      <c r="C563" s="6"/>
      <c r="D563" s="6"/>
      <c r="E563" s="6"/>
      <c r="F563" s="6"/>
      <c r="G563" s="6"/>
    </row>
    <row r="564" spans="1:7" ht="15.75" x14ac:dyDescent="0.25">
      <c r="A564" s="6"/>
      <c r="B564" s="6"/>
      <c r="C564" s="6"/>
      <c r="D564" s="6"/>
      <c r="E564" s="6"/>
      <c r="F564" s="6"/>
      <c r="G564" s="6"/>
    </row>
    <row r="565" spans="1:7" ht="15.75" x14ac:dyDescent="0.25">
      <c r="A565" s="6"/>
      <c r="B565" s="6"/>
      <c r="C565" s="6"/>
      <c r="D565" s="6"/>
      <c r="E565" s="6"/>
      <c r="F565" s="6"/>
      <c r="G565" s="6"/>
    </row>
    <row r="566" spans="1:7" ht="15.75" x14ac:dyDescent="0.25">
      <c r="A566" s="6"/>
      <c r="B566" s="6"/>
      <c r="C566" s="6"/>
      <c r="D566" s="6"/>
      <c r="E566" s="6"/>
      <c r="F566" s="6"/>
      <c r="G566" s="6"/>
    </row>
    <row r="567" spans="1:7" ht="15.75" x14ac:dyDescent="0.25">
      <c r="A567" s="6"/>
      <c r="B567" s="6"/>
      <c r="C567" s="6"/>
      <c r="D567" s="6"/>
      <c r="E567" s="6"/>
      <c r="F567" s="6"/>
      <c r="G567" s="6"/>
    </row>
    <row r="568" spans="1:7" ht="15.75" x14ac:dyDescent="0.25">
      <c r="A568" s="6"/>
      <c r="B568" s="6"/>
      <c r="C568" s="6"/>
      <c r="D568" s="6"/>
      <c r="E568" s="6"/>
      <c r="F568" s="6"/>
      <c r="G568" s="6"/>
    </row>
    <row r="569" spans="1:7" ht="15.75" x14ac:dyDescent="0.25">
      <c r="A569" s="6"/>
      <c r="B569" s="6"/>
      <c r="C569" s="6"/>
      <c r="D569" s="6"/>
      <c r="E569" s="6"/>
      <c r="F569" s="6"/>
      <c r="G569" s="6"/>
    </row>
    <row r="570" spans="1:7" ht="15.75" x14ac:dyDescent="0.25">
      <c r="A570" s="6"/>
      <c r="B570" s="6"/>
      <c r="C570" s="6"/>
      <c r="D570" s="6"/>
      <c r="E570" s="6"/>
      <c r="F570" s="6"/>
      <c r="G570" s="6"/>
    </row>
    <row r="571" spans="1:7" ht="15.75" x14ac:dyDescent="0.25">
      <c r="A571" s="6"/>
      <c r="B571" s="6"/>
      <c r="C571" s="6"/>
      <c r="D571" s="6"/>
      <c r="E571" s="6"/>
      <c r="F571" s="6"/>
      <c r="G571" s="6"/>
    </row>
    <row r="572" spans="1:7" ht="15.75" x14ac:dyDescent="0.25">
      <c r="A572" s="6"/>
      <c r="B572" s="6"/>
      <c r="C572" s="6"/>
      <c r="D572" s="6"/>
      <c r="E572" s="6"/>
      <c r="F572" s="6"/>
      <c r="G572" s="6"/>
    </row>
    <row r="573" spans="1:7" ht="15.75" x14ac:dyDescent="0.25">
      <c r="A573" s="6"/>
      <c r="B573" s="6"/>
      <c r="C573" s="6"/>
      <c r="D573" s="6"/>
      <c r="E573" s="6"/>
      <c r="F573" s="6"/>
      <c r="G573" s="6"/>
    </row>
    <row r="574" spans="1:7" ht="15.75" x14ac:dyDescent="0.25">
      <c r="A574" s="6"/>
      <c r="B574" s="6"/>
      <c r="C574" s="6"/>
      <c r="D574" s="6"/>
      <c r="E574" s="6"/>
      <c r="F574" s="6"/>
      <c r="G574" s="6"/>
    </row>
    <row r="575" spans="1:7" ht="15.75" x14ac:dyDescent="0.25">
      <c r="A575" s="6"/>
      <c r="B575" s="6"/>
      <c r="C575" s="6"/>
      <c r="D575" s="6"/>
      <c r="E575" s="6"/>
      <c r="F575" s="6"/>
      <c r="G575" s="6"/>
    </row>
    <row r="576" spans="1:7" ht="15.75" x14ac:dyDescent="0.25">
      <c r="A576" s="6"/>
      <c r="B576" s="6"/>
      <c r="C576" s="6"/>
      <c r="D576" s="6"/>
      <c r="E576" s="6"/>
      <c r="F576" s="6"/>
      <c r="G576" s="6"/>
    </row>
    <row r="577" spans="1:7" ht="15.75" x14ac:dyDescent="0.25">
      <c r="A577" s="6"/>
      <c r="B577" s="6"/>
      <c r="C577" s="6"/>
      <c r="D577" s="6"/>
      <c r="E577" s="6"/>
      <c r="F577" s="6"/>
      <c r="G577" s="6"/>
    </row>
    <row r="578" spans="1:7" ht="15.75" x14ac:dyDescent="0.25">
      <c r="A578" s="6"/>
      <c r="B578" s="6"/>
      <c r="C578" s="6"/>
      <c r="D578" s="6"/>
      <c r="E578" s="6"/>
      <c r="F578" s="6"/>
      <c r="G578" s="6"/>
    </row>
    <row r="579" spans="1:7" ht="15.75" x14ac:dyDescent="0.25">
      <c r="A579" s="6"/>
      <c r="B579" s="6"/>
      <c r="C579" s="6"/>
      <c r="D579" s="6"/>
      <c r="E579" s="6"/>
      <c r="F579" s="6"/>
      <c r="G579" s="6"/>
    </row>
    <row r="580" spans="1:7" ht="15.75" x14ac:dyDescent="0.25">
      <c r="A580" s="6"/>
      <c r="B580" s="6"/>
      <c r="C580" s="6"/>
      <c r="D580" s="6"/>
      <c r="E580" s="6"/>
      <c r="F580" s="6"/>
      <c r="G580" s="6"/>
    </row>
    <row r="581" spans="1:7" ht="15.75" x14ac:dyDescent="0.25">
      <c r="A581" s="6"/>
      <c r="B581" s="6"/>
      <c r="C581" s="6"/>
      <c r="D581" s="6"/>
      <c r="E581" s="6"/>
      <c r="F581" s="6"/>
      <c r="G581" s="6"/>
    </row>
    <row r="582" spans="1:7" ht="15.75" x14ac:dyDescent="0.25">
      <c r="A582" s="6"/>
      <c r="B582" s="6"/>
      <c r="C582" s="6"/>
      <c r="D582" s="6"/>
      <c r="E582" s="6"/>
      <c r="F582" s="6"/>
      <c r="G582" s="6"/>
    </row>
    <row r="583" spans="1:7" ht="15.75" x14ac:dyDescent="0.25">
      <c r="A583" s="6"/>
      <c r="B583" s="6"/>
      <c r="C583" s="6"/>
      <c r="D583" s="6"/>
      <c r="E583" s="6"/>
      <c r="F583" s="6"/>
      <c r="G583" s="6"/>
    </row>
    <row r="584" spans="1:7" ht="15.75" x14ac:dyDescent="0.25">
      <c r="A584" s="6"/>
      <c r="B584" s="6"/>
      <c r="C584" s="6"/>
      <c r="D584" s="6"/>
      <c r="E584" s="6"/>
      <c r="F584" s="6"/>
      <c r="G584" s="6"/>
    </row>
    <row r="585" spans="1:7" ht="15.75" x14ac:dyDescent="0.25">
      <c r="A585" s="6"/>
      <c r="B585" s="6"/>
      <c r="C585" s="6"/>
      <c r="D585" s="6"/>
      <c r="E585" s="6"/>
      <c r="F585" s="6"/>
      <c r="G585" s="6"/>
    </row>
    <row r="586" spans="1:7" ht="15.75" x14ac:dyDescent="0.25">
      <c r="A586" s="6"/>
      <c r="B586" s="6"/>
      <c r="C586" s="6"/>
      <c r="D586" s="6"/>
      <c r="E586" s="6"/>
      <c r="F586" s="6"/>
      <c r="G586" s="6"/>
    </row>
    <row r="587" spans="1:7" ht="15.75" x14ac:dyDescent="0.25">
      <c r="A587" s="6"/>
      <c r="B587" s="6"/>
      <c r="C587" s="6"/>
      <c r="D587" s="6"/>
      <c r="E587" s="6"/>
      <c r="F587" s="6"/>
      <c r="G587" s="6"/>
    </row>
    <row r="588" spans="1:7" ht="15.75" x14ac:dyDescent="0.25">
      <c r="A588" s="6"/>
      <c r="B588" s="6"/>
      <c r="C588" s="6"/>
      <c r="D588" s="6"/>
      <c r="E588" s="6"/>
      <c r="F588" s="6"/>
      <c r="G588" s="6"/>
    </row>
    <row r="589" spans="1:7" ht="15.75" x14ac:dyDescent="0.25">
      <c r="A589" s="6"/>
      <c r="B589" s="6"/>
      <c r="C589" s="6"/>
      <c r="D589" s="6"/>
      <c r="E589" s="6"/>
      <c r="F589" s="6"/>
      <c r="G589" s="6"/>
    </row>
    <row r="590" spans="1:7" ht="15.75" x14ac:dyDescent="0.25">
      <c r="A590" s="6"/>
      <c r="B590" s="6"/>
      <c r="C590" s="6"/>
      <c r="D590" s="6"/>
      <c r="E590" s="6"/>
      <c r="F590" s="6"/>
      <c r="G590" s="6"/>
    </row>
    <row r="591" spans="1:7" ht="15.75" x14ac:dyDescent="0.25">
      <c r="A591" s="6"/>
      <c r="B591" s="6"/>
      <c r="C591" s="6"/>
      <c r="D591" s="6"/>
      <c r="E591" s="6"/>
      <c r="F591" s="6"/>
      <c r="G591" s="6"/>
    </row>
    <row r="592" spans="1:7" ht="15.75" x14ac:dyDescent="0.25">
      <c r="A592" s="6"/>
      <c r="B592" s="6"/>
      <c r="C592" s="6"/>
      <c r="D592" s="6"/>
      <c r="E592" s="6"/>
      <c r="F592" s="6"/>
      <c r="G592" s="6"/>
    </row>
    <row r="593" spans="1:7" ht="15.75" x14ac:dyDescent="0.25">
      <c r="A593" s="6"/>
      <c r="B593" s="6"/>
      <c r="C593" s="6"/>
      <c r="D593" s="6"/>
      <c r="E593" s="6"/>
      <c r="F593" s="6"/>
      <c r="G593" s="6"/>
    </row>
    <row r="594" spans="1:7" ht="15.75" x14ac:dyDescent="0.25">
      <c r="A594" s="6"/>
      <c r="B594" s="6"/>
      <c r="C594" s="6"/>
      <c r="D594" s="6"/>
      <c r="E594" s="6"/>
      <c r="F594" s="6"/>
      <c r="G594" s="6"/>
    </row>
    <row r="595" spans="1:7" ht="15.75" x14ac:dyDescent="0.25">
      <c r="A595" s="6"/>
      <c r="B595" s="6"/>
      <c r="C595" s="6"/>
      <c r="D595" s="6"/>
      <c r="E595" s="6"/>
      <c r="F595" s="6"/>
      <c r="G595" s="6"/>
    </row>
    <row r="596" spans="1:7" ht="15.75" x14ac:dyDescent="0.25">
      <c r="A596" s="6"/>
      <c r="B596" s="6"/>
      <c r="C596" s="6"/>
      <c r="D596" s="6"/>
      <c r="E596" s="6"/>
      <c r="F596" s="6"/>
      <c r="G596" s="6"/>
    </row>
    <row r="597" spans="1:7" ht="15.75" x14ac:dyDescent="0.25">
      <c r="A597" s="6"/>
      <c r="B597" s="6"/>
      <c r="C597" s="6"/>
      <c r="D597" s="6"/>
      <c r="E597" s="6"/>
      <c r="F597" s="6"/>
      <c r="G597" s="6"/>
    </row>
    <row r="598" spans="1:7" ht="15.75" x14ac:dyDescent="0.25">
      <c r="A598" s="6"/>
      <c r="B598" s="6"/>
      <c r="C598" s="6"/>
      <c r="D598" s="6"/>
      <c r="E598" s="6"/>
      <c r="F598" s="6"/>
      <c r="G598" s="6"/>
    </row>
    <row r="599" spans="1:7" ht="15.75" x14ac:dyDescent="0.25">
      <c r="A599" s="6"/>
      <c r="B599" s="6"/>
      <c r="C599" s="6"/>
      <c r="D599" s="6"/>
      <c r="E599" s="6"/>
      <c r="F599" s="6"/>
      <c r="G599" s="6"/>
    </row>
    <row r="600" spans="1:7" ht="15.75" x14ac:dyDescent="0.25">
      <c r="A600" s="6"/>
      <c r="B600" s="6"/>
      <c r="C600" s="6"/>
      <c r="D600" s="6"/>
      <c r="E600" s="6"/>
      <c r="F600" s="6"/>
      <c r="G600" s="6"/>
    </row>
    <row r="601" spans="1:7" ht="15.75" x14ac:dyDescent="0.25">
      <c r="A601" s="6"/>
      <c r="B601" s="6"/>
      <c r="C601" s="6"/>
      <c r="D601" s="6"/>
      <c r="E601" s="6"/>
      <c r="F601" s="6"/>
      <c r="G601" s="6"/>
    </row>
    <row r="602" spans="1:7" ht="15.75" x14ac:dyDescent="0.25">
      <c r="A602" s="6"/>
      <c r="B602" s="6"/>
      <c r="C602" s="6"/>
      <c r="D602" s="6"/>
      <c r="E602" s="6"/>
      <c r="F602" s="6"/>
      <c r="G602" s="6"/>
    </row>
    <row r="603" spans="1:7" ht="15.75" x14ac:dyDescent="0.25">
      <c r="A603" s="6"/>
      <c r="B603" s="6"/>
      <c r="C603" s="6"/>
      <c r="D603" s="6"/>
      <c r="E603" s="6"/>
      <c r="F603" s="6"/>
      <c r="G603" s="6"/>
    </row>
    <row r="604" spans="1:7" ht="15.75" x14ac:dyDescent="0.25">
      <c r="A604" s="6"/>
      <c r="B604" s="6"/>
      <c r="C604" s="6"/>
      <c r="D604" s="6"/>
      <c r="E604" s="6"/>
      <c r="F604" s="6"/>
      <c r="G604" s="6"/>
    </row>
    <row r="605" spans="1:7" ht="15.75" x14ac:dyDescent="0.25">
      <c r="A605" s="6"/>
      <c r="B605" s="6"/>
      <c r="C605" s="6"/>
      <c r="D605" s="6"/>
      <c r="E605" s="6"/>
      <c r="F605" s="6"/>
      <c r="G605" s="6"/>
    </row>
    <row r="606" spans="1:7" ht="15.75" x14ac:dyDescent="0.25">
      <c r="A606" s="6"/>
      <c r="B606" s="6"/>
      <c r="C606" s="6"/>
      <c r="D606" s="6"/>
      <c r="E606" s="6"/>
      <c r="F606" s="6"/>
      <c r="G606" s="6"/>
    </row>
    <row r="607" spans="1:7" ht="15.75" x14ac:dyDescent="0.25">
      <c r="A607" s="6"/>
      <c r="B607" s="6"/>
      <c r="C607" s="6"/>
      <c r="D607" s="6"/>
      <c r="E607" s="6"/>
      <c r="F607" s="6"/>
      <c r="G607" s="6"/>
    </row>
    <row r="608" spans="1:7" ht="15.75" x14ac:dyDescent="0.25">
      <c r="A608" s="6"/>
      <c r="B608" s="6"/>
      <c r="C608" s="6"/>
      <c r="D608" s="6"/>
      <c r="E608" s="6"/>
      <c r="F608" s="6"/>
      <c r="G608" s="6"/>
    </row>
    <row r="609" spans="1:7" ht="15.75" x14ac:dyDescent="0.25">
      <c r="A609" s="6"/>
      <c r="B609" s="6"/>
      <c r="C609" s="6"/>
      <c r="D609" s="6"/>
      <c r="E609" s="6"/>
      <c r="F609" s="6"/>
      <c r="G609" s="6"/>
    </row>
    <row r="610" spans="1:7" ht="15.75" x14ac:dyDescent="0.25">
      <c r="A610" s="6"/>
      <c r="B610" s="6"/>
      <c r="C610" s="6"/>
      <c r="D610" s="6"/>
      <c r="E610" s="6"/>
      <c r="F610" s="6"/>
      <c r="G610" s="6"/>
    </row>
    <row r="611" spans="1:7" ht="15.75" x14ac:dyDescent="0.25">
      <c r="A611" s="6"/>
      <c r="B611" s="6"/>
      <c r="C611" s="6"/>
      <c r="D611" s="6"/>
      <c r="E611" s="6"/>
      <c r="F611" s="6"/>
      <c r="G611" s="6"/>
    </row>
    <row r="612" spans="1:7" ht="15.75" x14ac:dyDescent="0.25">
      <c r="A612" s="6"/>
      <c r="B612" s="6"/>
      <c r="C612" s="6"/>
      <c r="D612" s="6"/>
      <c r="E612" s="6"/>
      <c r="F612" s="6"/>
      <c r="G612" s="6"/>
    </row>
    <row r="613" spans="1:7" ht="15.75" x14ac:dyDescent="0.25">
      <c r="A613" s="6"/>
      <c r="B613" s="6"/>
      <c r="C613" s="6"/>
      <c r="D613" s="6"/>
      <c r="E613" s="6"/>
      <c r="F613" s="6"/>
      <c r="G613" s="6"/>
    </row>
    <row r="614" spans="1:7" ht="15.75" x14ac:dyDescent="0.25">
      <c r="A614" s="6"/>
      <c r="B614" s="6"/>
      <c r="C614" s="6"/>
      <c r="D614" s="6"/>
      <c r="E614" s="6"/>
      <c r="F614" s="6"/>
      <c r="G614" s="6"/>
    </row>
    <row r="615" spans="1:7" ht="15.75" x14ac:dyDescent="0.25">
      <c r="A615" s="6"/>
      <c r="B615" s="6"/>
      <c r="C615" s="6"/>
      <c r="D615" s="6"/>
      <c r="E615" s="6"/>
      <c r="F615" s="6"/>
      <c r="G615" s="6"/>
    </row>
    <row r="616" spans="1:7" ht="15.75" x14ac:dyDescent="0.25">
      <c r="A616" s="6"/>
      <c r="B616" s="6"/>
      <c r="C616" s="6"/>
      <c r="D616" s="6"/>
      <c r="E616" s="6"/>
      <c r="F616" s="6"/>
      <c r="G616" s="6"/>
    </row>
    <row r="617" spans="1:7" ht="15.75" x14ac:dyDescent="0.25">
      <c r="A617" s="6"/>
      <c r="B617" s="6"/>
      <c r="C617" s="6"/>
      <c r="D617" s="6"/>
      <c r="E617" s="6"/>
      <c r="F617" s="6"/>
      <c r="G617" s="6"/>
    </row>
    <row r="618" spans="1:7" ht="15.75" x14ac:dyDescent="0.25">
      <c r="A618" s="6"/>
      <c r="B618" s="6"/>
      <c r="C618" s="6"/>
      <c r="D618" s="6"/>
      <c r="E618" s="6"/>
      <c r="F618" s="6"/>
      <c r="G618" s="6"/>
    </row>
    <row r="619" spans="1:7" ht="15.75" x14ac:dyDescent="0.25">
      <c r="A619" s="6"/>
      <c r="B619" s="6"/>
      <c r="C619" s="6"/>
      <c r="D619" s="6"/>
      <c r="E619" s="6"/>
      <c r="F619" s="6"/>
      <c r="G619" s="6"/>
    </row>
    <row r="620" spans="1:7" ht="15.75" x14ac:dyDescent="0.25">
      <c r="A620" s="6"/>
      <c r="B620" s="6"/>
      <c r="C620" s="6"/>
      <c r="D620" s="6"/>
      <c r="E620" s="6"/>
      <c r="F620" s="6"/>
      <c r="G620" s="6"/>
    </row>
    <row r="621" spans="1:7" ht="15.75" x14ac:dyDescent="0.25">
      <c r="A621" s="6"/>
      <c r="B621" s="6"/>
      <c r="C621" s="6"/>
      <c r="D621" s="6"/>
      <c r="E621" s="6"/>
      <c r="F621" s="6"/>
      <c r="G621" s="6"/>
    </row>
    <row r="622" spans="1:7" ht="15.75" x14ac:dyDescent="0.25">
      <c r="A622" s="6"/>
      <c r="B622" s="6"/>
      <c r="C622" s="6"/>
      <c r="D622" s="6"/>
      <c r="E622" s="6"/>
      <c r="F622" s="6"/>
      <c r="G622" s="6"/>
    </row>
    <row r="623" spans="1:7" ht="15.75" x14ac:dyDescent="0.25">
      <c r="A623" s="6"/>
      <c r="B623" s="6"/>
      <c r="C623" s="6"/>
      <c r="D623" s="6"/>
      <c r="E623" s="6"/>
      <c r="F623" s="6"/>
      <c r="G623" s="6"/>
    </row>
    <row r="624" spans="1:7" ht="15.75" x14ac:dyDescent="0.25">
      <c r="A624" s="6"/>
      <c r="B624" s="6"/>
      <c r="C624" s="6"/>
      <c r="D624" s="6"/>
      <c r="E624" s="6"/>
      <c r="F624" s="6"/>
      <c r="G624" s="6"/>
    </row>
    <row r="625" spans="1:7" ht="15.75" x14ac:dyDescent="0.25">
      <c r="A625" s="6"/>
      <c r="B625" s="6"/>
      <c r="C625" s="6"/>
      <c r="D625" s="6"/>
      <c r="E625" s="6"/>
      <c r="F625" s="6"/>
      <c r="G625" s="6"/>
    </row>
    <row r="626" spans="1:7" ht="15.75" x14ac:dyDescent="0.25">
      <c r="A626" s="6"/>
      <c r="B626" s="6"/>
      <c r="C626" s="6"/>
      <c r="D626" s="6"/>
      <c r="E626" s="6"/>
      <c r="F626" s="6"/>
      <c r="G626" s="6"/>
    </row>
    <row r="627" spans="1:7" ht="15.75" x14ac:dyDescent="0.25">
      <c r="A627" s="6"/>
      <c r="B627" s="6"/>
      <c r="C627" s="6"/>
      <c r="D627" s="6"/>
      <c r="E627" s="6"/>
      <c r="F627" s="6"/>
      <c r="G627" s="6"/>
    </row>
    <row r="628" spans="1:7" ht="15.75" x14ac:dyDescent="0.25">
      <c r="A628" s="6"/>
      <c r="B628" s="6"/>
      <c r="C628" s="6"/>
      <c r="D628" s="6"/>
      <c r="E628" s="6"/>
      <c r="F628" s="6"/>
      <c r="G628" s="6"/>
    </row>
    <row r="629" spans="1:7" ht="15.75" x14ac:dyDescent="0.25">
      <c r="A629" s="6"/>
      <c r="B629" s="6"/>
      <c r="C629" s="6"/>
      <c r="D629" s="6"/>
      <c r="E629" s="6"/>
      <c r="F629" s="6"/>
      <c r="G629" s="6"/>
    </row>
    <row r="630" spans="1:7" ht="15.75" x14ac:dyDescent="0.25">
      <c r="A630" s="6"/>
      <c r="B630" s="6"/>
      <c r="C630" s="6"/>
      <c r="D630" s="6"/>
      <c r="E630" s="6"/>
      <c r="F630" s="6"/>
      <c r="G630" s="6"/>
    </row>
    <row r="631" spans="1:7" ht="15.75" x14ac:dyDescent="0.25">
      <c r="A631" s="6"/>
      <c r="B631" s="6"/>
      <c r="C631" s="6"/>
      <c r="D631" s="6"/>
      <c r="E631" s="6"/>
      <c r="F631" s="6"/>
      <c r="G631" s="6"/>
    </row>
    <row r="632" spans="1:7" ht="15.75" x14ac:dyDescent="0.25">
      <c r="A632" s="6"/>
      <c r="B632" s="6"/>
      <c r="C632" s="6"/>
      <c r="D632" s="6"/>
      <c r="E632" s="6"/>
      <c r="F632" s="6"/>
      <c r="G632" s="6"/>
    </row>
    <row r="633" spans="1:7" ht="15.75" x14ac:dyDescent="0.25">
      <c r="A633" s="6"/>
      <c r="B633" s="6"/>
      <c r="C633" s="6"/>
      <c r="D633" s="6"/>
      <c r="E633" s="6"/>
      <c r="F633" s="6"/>
      <c r="G633" s="6"/>
    </row>
    <row r="634" spans="1:7" ht="15.75" x14ac:dyDescent="0.25">
      <c r="A634" s="6"/>
      <c r="B634" s="6"/>
      <c r="C634" s="6"/>
      <c r="D634" s="6"/>
      <c r="E634" s="6"/>
      <c r="F634" s="6"/>
      <c r="G634" s="6"/>
    </row>
    <row r="635" spans="1:7" ht="15.75" x14ac:dyDescent="0.25">
      <c r="A635" s="6"/>
      <c r="B635" s="6"/>
      <c r="C635" s="6"/>
      <c r="D635" s="6"/>
      <c r="E635" s="6"/>
      <c r="F635" s="6"/>
      <c r="G635" s="6"/>
    </row>
    <row r="636" spans="1:7" ht="15.75" x14ac:dyDescent="0.25">
      <c r="A636" s="6"/>
      <c r="B636" s="6"/>
      <c r="C636" s="6"/>
      <c r="D636" s="6"/>
      <c r="E636" s="6"/>
      <c r="F636" s="6"/>
      <c r="G636" s="6"/>
    </row>
    <row r="637" spans="1:7" ht="15.75" x14ac:dyDescent="0.25">
      <c r="A637" s="6"/>
      <c r="B637" s="6"/>
      <c r="C637" s="6"/>
      <c r="D637" s="6"/>
      <c r="E637" s="6"/>
      <c r="F637" s="6"/>
      <c r="G637" s="6"/>
    </row>
    <row r="638" spans="1:7" ht="15.75" x14ac:dyDescent="0.25">
      <c r="A638" s="6"/>
      <c r="B638" s="6"/>
      <c r="C638" s="6"/>
      <c r="D638" s="6"/>
      <c r="E638" s="6"/>
      <c r="F638" s="6"/>
      <c r="G638" s="6"/>
    </row>
    <row r="639" spans="1:7" ht="15.75" x14ac:dyDescent="0.25">
      <c r="A639" s="6"/>
      <c r="B639" s="6"/>
      <c r="C639" s="6"/>
      <c r="D639" s="6"/>
      <c r="E639" s="6"/>
      <c r="F639" s="6"/>
      <c r="G639" s="6"/>
    </row>
    <row r="640" spans="1:7" ht="15.75" x14ac:dyDescent="0.25">
      <c r="A640" s="6"/>
      <c r="B640" s="6"/>
      <c r="C640" s="6"/>
      <c r="D640" s="6"/>
      <c r="E640" s="6"/>
      <c r="F640" s="6"/>
      <c r="G640" s="6"/>
    </row>
    <row r="641" spans="1:7" ht="15.75" x14ac:dyDescent="0.25">
      <c r="A641" s="6"/>
      <c r="B641" s="6"/>
      <c r="C641" s="6"/>
      <c r="D641" s="6"/>
      <c r="E641" s="6"/>
      <c r="F641" s="6"/>
      <c r="G641" s="6"/>
    </row>
    <row r="642" spans="1:7" ht="15.75" x14ac:dyDescent="0.25">
      <c r="A642" s="6"/>
      <c r="B642" s="6"/>
      <c r="C642" s="6"/>
      <c r="D642" s="6"/>
      <c r="E642" s="6"/>
      <c r="F642" s="6"/>
      <c r="G642" s="6"/>
    </row>
    <row r="643" spans="1:7" ht="15.75" x14ac:dyDescent="0.25">
      <c r="A643" s="6"/>
      <c r="B643" s="6"/>
      <c r="C643" s="6"/>
      <c r="D643" s="6"/>
      <c r="E643" s="6"/>
      <c r="F643" s="6"/>
      <c r="G643" s="6"/>
    </row>
    <row r="644" spans="1:7" ht="15.75" x14ac:dyDescent="0.25">
      <c r="A644" s="6"/>
      <c r="B644" s="6"/>
      <c r="C644" s="6"/>
      <c r="D644" s="6"/>
      <c r="E644" s="6"/>
      <c r="F644" s="6"/>
      <c r="G644" s="6"/>
    </row>
    <row r="645" spans="1:7" ht="15.75" x14ac:dyDescent="0.25">
      <c r="A645" s="6"/>
      <c r="B645" s="6"/>
      <c r="C645" s="6"/>
      <c r="D645" s="6"/>
      <c r="E645" s="6"/>
      <c r="F645" s="6"/>
      <c r="G645" s="6"/>
    </row>
    <row r="646" spans="1:7" ht="15.75" x14ac:dyDescent="0.25">
      <c r="A646" s="6"/>
      <c r="B646" s="6"/>
      <c r="C646" s="6"/>
      <c r="D646" s="6"/>
      <c r="E646" s="6"/>
      <c r="F646" s="6"/>
      <c r="G646" s="6"/>
    </row>
    <row r="647" spans="1:7" ht="15.75" x14ac:dyDescent="0.25">
      <c r="A647" s="6"/>
      <c r="B647" s="6"/>
      <c r="C647" s="6"/>
      <c r="D647" s="6"/>
      <c r="E647" s="6"/>
      <c r="F647" s="6"/>
      <c r="G647" s="6"/>
    </row>
    <row r="648" spans="1:7" ht="15.75" x14ac:dyDescent="0.25">
      <c r="A648" s="6"/>
      <c r="B648" s="6"/>
      <c r="C648" s="6"/>
      <c r="D648" s="6"/>
      <c r="E648" s="6"/>
      <c r="F648" s="6"/>
      <c r="G648" s="6"/>
    </row>
    <row r="649" spans="1:7" ht="15.75" x14ac:dyDescent="0.25">
      <c r="A649" s="6"/>
      <c r="B649" s="6"/>
      <c r="C649" s="6"/>
      <c r="D649" s="6"/>
      <c r="E649" s="6"/>
      <c r="F649" s="6"/>
      <c r="G649" s="6"/>
    </row>
    <row r="650" spans="1:7" ht="15.75" x14ac:dyDescent="0.25">
      <c r="A650" s="6"/>
      <c r="B650" s="6"/>
      <c r="C650" s="6"/>
      <c r="D650" s="6"/>
      <c r="E650" s="6"/>
      <c r="F650" s="6"/>
      <c r="G650" s="6"/>
    </row>
    <row r="651" spans="1:7" ht="15.75" x14ac:dyDescent="0.25">
      <c r="A651" s="6"/>
      <c r="B651" s="6"/>
      <c r="C651" s="6"/>
      <c r="D651" s="6"/>
      <c r="E651" s="6"/>
      <c r="F651" s="6"/>
      <c r="G651" s="6"/>
    </row>
    <row r="652" spans="1:7" ht="15.75" x14ac:dyDescent="0.25">
      <c r="A652" s="6"/>
      <c r="B652" s="6"/>
      <c r="C652" s="6"/>
      <c r="D652" s="6"/>
      <c r="E652" s="6"/>
      <c r="F652" s="6"/>
      <c r="G652" s="6"/>
    </row>
    <row r="653" spans="1:7" ht="15.75" x14ac:dyDescent="0.25">
      <c r="A653" s="6"/>
      <c r="B653" s="6"/>
      <c r="C653" s="6"/>
      <c r="D653" s="6"/>
      <c r="E653" s="6"/>
      <c r="F653" s="6"/>
      <c r="G653" s="6"/>
    </row>
    <row r="654" spans="1:7" ht="15.75" x14ac:dyDescent="0.25">
      <c r="A654" s="6"/>
      <c r="B654" s="6"/>
      <c r="C654" s="6"/>
      <c r="D654" s="6"/>
      <c r="E654" s="6"/>
      <c r="F654" s="6"/>
      <c r="G654" s="6"/>
    </row>
    <row r="655" spans="1:7" ht="15.75" x14ac:dyDescent="0.25">
      <c r="A655" s="6"/>
      <c r="B655" s="6"/>
      <c r="C655" s="6"/>
      <c r="D655" s="6"/>
      <c r="E655" s="6"/>
      <c r="F655" s="6"/>
      <c r="G655" s="6"/>
    </row>
    <row r="656" spans="1:7" ht="15.75" x14ac:dyDescent="0.25">
      <c r="A656" s="6"/>
      <c r="B656" s="6"/>
      <c r="C656" s="6"/>
      <c r="D656" s="6"/>
      <c r="E656" s="6"/>
      <c r="F656" s="6"/>
      <c r="G656" s="6"/>
    </row>
    <row r="657" spans="1:7" ht="15.75" x14ac:dyDescent="0.25">
      <c r="A657" s="6"/>
      <c r="B657" s="6"/>
      <c r="C657" s="6"/>
      <c r="D657" s="6"/>
      <c r="E657" s="6"/>
      <c r="F657" s="6"/>
      <c r="G657" s="6"/>
    </row>
    <row r="658" spans="1:7" ht="15.75" x14ac:dyDescent="0.25">
      <c r="A658" s="6"/>
      <c r="B658" s="6"/>
      <c r="C658" s="6"/>
      <c r="D658" s="6"/>
      <c r="E658" s="6"/>
      <c r="F658" s="6"/>
      <c r="G658" s="6"/>
    </row>
    <row r="659" spans="1:7" ht="15.75" x14ac:dyDescent="0.25">
      <c r="A659" s="6"/>
      <c r="B659" s="6"/>
      <c r="C659" s="6"/>
      <c r="D659" s="6"/>
      <c r="E659" s="6"/>
      <c r="F659" s="6"/>
      <c r="G659" s="6"/>
    </row>
    <row r="660" spans="1:7" ht="15.75" x14ac:dyDescent="0.25">
      <c r="A660" s="6"/>
      <c r="B660" s="6"/>
      <c r="C660" s="6"/>
      <c r="D660" s="6"/>
      <c r="E660" s="6"/>
      <c r="F660" s="6"/>
      <c r="G660" s="6"/>
    </row>
    <row r="661" spans="1:7" ht="15.75" x14ac:dyDescent="0.25">
      <c r="A661" s="6"/>
      <c r="B661" s="6"/>
      <c r="C661" s="6"/>
      <c r="D661" s="6"/>
      <c r="E661" s="6"/>
      <c r="F661" s="6"/>
      <c r="G661" s="6"/>
    </row>
    <row r="662" spans="1:7" ht="15.75" x14ac:dyDescent="0.25">
      <c r="A662" s="6"/>
      <c r="B662" s="6"/>
      <c r="C662" s="6"/>
      <c r="D662" s="6"/>
      <c r="E662" s="6"/>
      <c r="F662" s="6"/>
      <c r="G662" s="6"/>
    </row>
    <row r="663" spans="1:7" ht="15.75" x14ac:dyDescent="0.25">
      <c r="A663" s="6"/>
      <c r="B663" s="6"/>
      <c r="C663" s="6"/>
      <c r="D663" s="6"/>
      <c r="E663" s="6"/>
      <c r="F663" s="6"/>
      <c r="G663" s="6"/>
    </row>
    <row r="664" spans="1:7" ht="15.75" x14ac:dyDescent="0.25">
      <c r="A664" s="6"/>
      <c r="B664" s="6"/>
      <c r="C664" s="6"/>
      <c r="D664" s="6"/>
      <c r="E664" s="6"/>
      <c r="F664" s="6"/>
      <c r="G664" s="6"/>
    </row>
    <row r="665" spans="1:7" ht="15.75" x14ac:dyDescent="0.25">
      <c r="A665" s="6"/>
      <c r="B665" s="6"/>
      <c r="C665" s="6"/>
      <c r="D665" s="6"/>
      <c r="E665" s="6"/>
      <c r="F665" s="6"/>
      <c r="G665" s="6"/>
    </row>
    <row r="666" spans="1:7" ht="15.75" x14ac:dyDescent="0.25">
      <c r="A666" s="6"/>
      <c r="B666" s="6"/>
      <c r="C666" s="6"/>
      <c r="D666" s="6"/>
      <c r="E666" s="6"/>
      <c r="F666" s="6"/>
      <c r="G666" s="6"/>
    </row>
    <row r="667" spans="1:7" ht="15.75" x14ac:dyDescent="0.25">
      <c r="A667" s="6"/>
      <c r="B667" s="6"/>
      <c r="C667" s="6"/>
      <c r="D667" s="6"/>
      <c r="E667" s="6"/>
      <c r="F667" s="6"/>
      <c r="G667" s="6"/>
    </row>
    <row r="668" spans="1:7" ht="15.75" x14ac:dyDescent="0.25">
      <c r="A668" s="6"/>
      <c r="B668" s="6"/>
      <c r="C668" s="6"/>
      <c r="D668" s="6"/>
      <c r="E668" s="6"/>
      <c r="F668" s="6"/>
      <c r="G668" s="6"/>
    </row>
    <row r="669" spans="1:7" ht="15.75" x14ac:dyDescent="0.25">
      <c r="A669" s="6"/>
      <c r="B669" s="6"/>
      <c r="C669" s="6"/>
      <c r="D669" s="6"/>
      <c r="E669" s="6"/>
      <c r="F669" s="6"/>
      <c r="G669" s="6"/>
    </row>
    <row r="670" spans="1:7" ht="15.75" x14ac:dyDescent="0.25">
      <c r="A670" s="6"/>
      <c r="B670" s="6"/>
      <c r="C670" s="6"/>
      <c r="D670" s="6"/>
      <c r="E670" s="6"/>
      <c r="F670" s="6"/>
      <c r="G670" s="6"/>
    </row>
    <row r="671" spans="1:7" ht="15.75" x14ac:dyDescent="0.25">
      <c r="A671" s="6"/>
      <c r="B671" s="6"/>
      <c r="C671" s="6"/>
      <c r="D671" s="6"/>
      <c r="E671" s="6"/>
      <c r="F671" s="6"/>
      <c r="G671" s="6"/>
    </row>
    <row r="672" spans="1:7" ht="15.75" x14ac:dyDescent="0.25">
      <c r="A672" s="6"/>
      <c r="B672" s="6"/>
      <c r="C672" s="6"/>
      <c r="D672" s="6"/>
      <c r="E672" s="6"/>
      <c r="F672" s="6"/>
      <c r="G672" s="6"/>
    </row>
    <row r="673" spans="1:7" ht="15.75" x14ac:dyDescent="0.25">
      <c r="A673" s="6"/>
      <c r="B673" s="6"/>
      <c r="C673" s="6"/>
      <c r="D673" s="6"/>
      <c r="E673" s="6"/>
      <c r="F673" s="6"/>
      <c r="G673" s="6"/>
    </row>
    <row r="674" spans="1:7" ht="15.75" x14ac:dyDescent="0.25">
      <c r="A674" s="6"/>
      <c r="B674" s="6"/>
      <c r="C674" s="6"/>
      <c r="D674" s="6"/>
      <c r="E674" s="6"/>
      <c r="F674" s="6"/>
      <c r="G674" s="6"/>
    </row>
    <row r="675" spans="1:7" ht="15.75" x14ac:dyDescent="0.25">
      <c r="A675" s="6"/>
      <c r="B675" s="6"/>
      <c r="C675" s="6"/>
      <c r="D675" s="6"/>
      <c r="E675" s="6"/>
      <c r="F675" s="6"/>
      <c r="G675" s="6"/>
    </row>
    <row r="676" spans="1:7" ht="15.75" x14ac:dyDescent="0.25">
      <c r="A676" s="6"/>
      <c r="B676" s="6"/>
      <c r="C676" s="6"/>
      <c r="D676" s="6"/>
      <c r="E676" s="6"/>
      <c r="F676" s="6"/>
      <c r="G676" s="6"/>
    </row>
    <row r="677" spans="1:7" ht="15.75" x14ac:dyDescent="0.25">
      <c r="A677" s="6"/>
      <c r="B677" s="6"/>
      <c r="C677" s="6"/>
      <c r="D677" s="6"/>
      <c r="E677" s="6"/>
      <c r="F677" s="6"/>
      <c r="G677" s="6"/>
    </row>
    <row r="678" spans="1:7" ht="15.75" x14ac:dyDescent="0.25">
      <c r="A678" s="6"/>
      <c r="B678" s="6"/>
      <c r="C678" s="6"/>
      <c r="D678" s="6"/>
      <c r="E678" s="6"/>
      <c r="F678" s="6"/>
      <c r="G678" s="6"/>
    </row>
    <row r="679" spans="1:7" ht="15.75" x14ac:dyDescent="0.25">
      <c r="A679" s="6"/>
      <c r="B679" s="6"/>
      <c r="C679" s="6"/>
      <c r="D679" s="6"/>
      <c r="E679" s="6"/>
      <c r="F679" s="6"/>
      <c r="G679" s="6"/>
    </row>
    <row r="680" spans="1:7" ht="15.75" x14ac:dyDescent="0.25">
      <c r="A680" s="6"/>
      <c r="B680" s="6"/>
      <c r="C680" s="6"/>
      <c r="D680" s="6"/>
      <c r="E680" s="6"/>
      <c r="F680" s="6"/>
      <c r="G680" s="6"/>
    </row>
    <row r="681" spans="1:7" ht="15.75" x14ac:dyDescent="0.25">
      <c r="A681" s="6"/>
      <c r="B681" s="6"/>
      <c r="C681" s="6"/>
      <c r="D681" s="6"/>
      <c r="E681" s="6"/>
      <c r="F681" s="6"/>
      <c r="G681" s="6"/>
    </row>
    <row r="682" spans="1:7" ht="15.75" x14ac:dyDescent="0.25">
      <c r="A682" s="6"/>
      <c r="B682" s="6"/>
      <c r="C682" s="6"/>
      <c r="D682" s="6"/>
      <c r="E682" s="6"/>
      <c r="F682" s="6"/>
      <c r="G682" s="6"/>
    </row>
    <row r="683" spans="1:7" ht="15.75" x14ac:dyDescent="0.25">
      <c r="A683" s="6"/>
      <c r="B683" s="6"/>
      <c r="C683" s="6"/>
      <c r="D683" s="6"/>
      <c r="E683" s="6"/>
      <c r="F683" s="6"/>
      <c r="G683" s="6"/>
    </row>
    <row r="684" spans="1:7" ht="15.75" x14ac:dyDescent="0.25">
      <c r="A684" s="6"/>
      <c r="B684" s="6"/>
      <c r="C684" s="6"/>
      <c r="D684" s="6"/>
      <c r="E684" s="6"/>
      <c r="F684" s="6"/>
      <c r="G684" s="6"/>
    </row>
    <row r="685" spans="1:7" ht="15.75" x14ac:dyDescent="0.25">
      <c r="A685" s="6"/>
      <c r="B685" s="6"/>
      <c r="C685" s="6"/>
      <c r="D685" s="6"/>
      <c r="E685" s="6"/>
      <c r="F685" s="6"/>
      <c r="G685" s="6"/>
    </row>
    <row r="686" spans="1:7" ht="15.75" x14ac:dyDescent="0.25">
      <c r="A686" s="6"/>
      <c r="B686" s="6"/>
      <c r="C686" s="6"/>
      <c r="D686" s="6"/>
      <c r="E686" s="6"/>
      <c r="F686" s="6"/>
      <c r="G686" s="6"/>
    </row>
    <row r="687" spans="1:7" ht="15.75" x14ac:dyDescent="0.25">
      <c r="A687" s="6"/>
      <c r="B687" s="6"/>
      <c r="C687" s="6"/>
      <c r="D687" s="6"/>
      <c r="E687" s="6"/>
      <c r="F687" s="6"/>
      <c r="G687" s="6"/>
    </row>
    <row r="688" spans="1:7" ht="15.75" x14ac:dyDescent="0.25">
      <c r="A688" s="6"/>
      <c r="B688" s="6"/>
      <c r="C688" s="6"/>
      <c r="D688" s="6"/>
      <c r="E688" s="6"/>
      <c r="F688" s="6"/>
      <c r="G688" s="6"/>
    </row>
    <row r="689" spans="1:7" ht="15.75" x14ac:dyDescent="0.25">
      <c r="A689" s="6"/>
      <c r="B689" s="6"/>
      <c r="C689" s="6"/>
      <c r="D689" s="6"/>
      <c r="E689" s="6"/>
      <c r="F689" s="6"/>
      <c r="G689" s="6"/>
    </row>
    <row r="690" spans="1:7" ht="15.75" x14ac:dyDescent="0.25">
      <c r="A690" s="6"/>
      <c r="B690" s="6"/>
      <c r="C690" s="6"/>
      <c r="D690" s="6"/>
      <c r="E690" s="6"/>
      <c r="F690" s="6"/>
      <c r="G690" s="6"/>
    </row>
    <row r="691" spans="1:7" ht="15.75" x14ac:dyDescent="0.25">
      <c r="A691" s="6"/>
      <c r="B691" s="6"/>
      <c r="C691" s="6"/>
      <c r="D691" s="6"/>
      <c r="E691" s="6"/>
      <c r="F691" s="6"/>
      <c r="G691" s="6"/>
    </row>
    <row r="692" spans="1:7" ht="15.75" x14ac:dyDescent="0.25">
      <c r="A692" s="6"/>
      <c r="B692" s="6"/>
      <c r="C692" s="6"/>
      <c r="D692" s="6"/>
      <c r="E692" s="6"/>
      <c r="F692" s="6"/>
      <c r="G692" s="6"/>
    </row>
    <row r="693" spans="1:7" ht="15.75" x14ac:dyDescent="0.25">
      <c r="A693" s="6"/>
      <c r="B693" s="6"/>
      <c r="C693" s="6"/>
      <c r="D693" s="6"/>
      <c r="E693" s="6"/>
      <c r="F693" s="6"/>
      <c r="G693" s="6"/>
    </row>
    <row r="694" spans="1:7" ht="15.75" x14ac:dyDescent="0.25">
      <c r="A694" s="6"/>
      <c r="B694" s="6"/>
      <c r="C694" s="6"/>
      <c r="D694" s="6"/>
      <c r="E694" s="6"/>
      <c r="F694" s="6"/>
      <c r="G694" s="6"/>
    </row>
    <row r="695" spans="1:7" ht="15.75" x14ac:dyDescent="0.25">
      <c r="A695" s="6"/>
      <c r="B695" s="6"/>
      <c r="C695" s="6"/>
      <c r="D695" s="6"/>
      <c r="E695" s="6"/>
      <c r="F695" s="6"/>
      <c r="G695" s="6"/>
    </row>
    <row r="696" spans="1:7" ht="15.75" x14ac:dyDescent="0.25">
      <c r="A696" s="6"/>
      <c r="B696" s="6"/>
      <c r="C696" s="6"/>
      <c r="D696" s="6"/>
      <c r="E696" s="6"/>
      <c r="F696" s="6"/>
      <c r="G696" s="6"/>
    </row>
    <row r="697" spans="1:7" ht="15.75" x14ac:dyDescent="0.25">
      <c r="A697" s="6"/>
      <c r="B697" s="6"/>
      <c r="C697" s="6"/>
      <c r="D697" s="6"/>
      <c r="E697" s="6"/>
      <c r="F697" s="6"/>
      <c r="G697" s="6"/>
    </row>
    <row r="698" spans="1:7" ht="15.75" x14ac:dyDescent="0.25">
      <c r="A698" s="6"/>
      <c r="B698" s="6"/>
      <c r="C698" s="6"/>
      <c r="D698" s="6"/>
      <c r="E698" s="6"/>
      <c r="F698" s="6"/>
      <c r="G698" s="6"/>
    </row>
    <row r="699" spans="1:7" ht="15.75" x14ac:dyDescent="0.25">
      <c r="A699" s="6"/>
      <c r="B699" s="6"/>
      <c r="C699" s="6"/>
      <c r="D699" s="6"/>
      <c r="E699" s="6"/>
      <c r="F699" s="6"/>
      <c r="G699" s="6"/>
    </row>
    <row r="700" spans="1:7" ht="15.75" x14ac:dyDescent="0.25">
      <c r="A700" s="6"/>
      <c r="B700" s="6"/>
      <c r="C700" s="6"/>
      <c r="D700" s="6"/>
      <c r="E700" s="6"/>
      <c r="F700" s="6"/>
      <c r="G700" s="6"/>
    </row>
    <row r="701" spans="1:7" ht="15.75" x14ac:dyDescent="0.25">
      <c r="A701" s="6"/>
      <c r="B701" s="6"/>
      <c r="C701" s="6"/>
      <c r="D701" s="6"/>
      <c r="E701" s="6"/>
      <c r="F701" s="6"/>
      <c r="G701" s="6"/>
    </row>
    <row r="702" spans="1:7" ht="15.75" x14ac:dyDescent="0.25">
      <c r="A702" s="6"/>
      <c r="B702" s="6"/>
      <c r="C702" s="6"/>
      <c r="D702" s="6"/>
      <c r="E702" s="6"/>
      <c r="F702" s="6"/>
      <c r="G702" s="6"/>
    </row>
    <row r="703" spans="1:7" ht="15.75" x14ac:dyDescent="0.25">
      <c r="A703" s="6"/>
      <c r="B703" s="6"/>
      <c r="C703" s="6"/>
      <c r="D703" s="6"/>
      <c r="E703" s="6"/>
      <c r="F703" s="6"/>
      <c r="G703" s="6"/>
    </row>
    <row r="704" spans="1:7" ht="15.75" x14ac:dyDescent="0.25">
      <c r="A704" s="6"/>
      <c r="B704" s="6"/>
      <c r="C704" s="6"/>
      <c r="D704" s="6"/>
      <c r="E704" s="6"/>
      <c r="F704" s="6"/>
      <c r="G704" s="6"/>
    </row>
    <row r="705" spans="1:7" ht="15.75" x14ac:dyDescent="0.25">
      <c r="A705" s="6"/>
      <c r="B705" s="6"/>
      <c r="C705" s="6"/>
      <c r="D705" s="6"/>
      <c r="E705" s="6"/>
      <c r="F705" s="6"/>
      <c r="G705" s="6"/>
    </row>
    <row r="706" spans="1:7" ht="15.75" x14ac:dyDescent="0.25">
      <c r="A706" s="6"/>
      <c r="B706" s="6"/>
      <c r="C706" s="6"/>
      <c r="D706" s="6"/>
      <c r="E706" s="6"/>
      <c r="F706" s="6"/>
      <c r="G706" s="6"/>
    </row>
    <row r="707" spans="1:7" ht="15.75" x14ac:dyDescent="0.25">
      <c r="A707" s="6"/>
      <c r="B707" s="6"/>
      <c r="C707" s="6"/>
      <c r="D707" s="6"/>
      <c r="E707" s="6"/>
      <c r="F707" s="6"/>
      <c r="G707" s="6"/>
    </row>
    <row r="708" spans="1:7" ht="15.75" x14ac:dyDescent="0.25">
      <c r="A708" s="6"/>
      <c r="B708" s="6"/>
      <c r="C708" s="6"/>
      <c r="D708" s="6"/>
      <c r="E708" s="6"/>
      <c r="F708" s="6"/>
      <c r="G708" s="6"/>
    </row>
    <row r="709" spans="1:7" ht="15.75" x14ac:dyDescent="0.25">
      <c r="A709" s="6"/>
      <c r="B709" s="6"/>
      <c r="C709" s="6"/>
      <c r="D709" s="6"/>
      <c r="E709" s="6"/>
      <c r="F709" s="6"/>
      <c r="G709" s="6"/>
    </row>
    <row r="710" spans="1:7" ht="15.75" x14ac:dyDescent="0.25">
      <c r="A710" s="6"/>
      <c r="B710" s="6"/>
      <c r="C710" s="6"/>
      <c r="D710" s="6"/>
      <c r="E710" s="6"/>
      <c r="F710" s="6"/>
      <c r="G710" s="6"/>
    </row>
    <row r="711" spans="1:7" ht="15.75" x14ac:dyDescent="0.25">
      <c r="A711" s="6"/>
      <c r="B711" s="6"/>
      <c r="C711" s="6"/>
      <c r="D711" s="6"/>
      <c r="E711" s="6"/>
      <c r="F711" s="6"/>
      <c r="G711" s="6"/>
    </row>
    <row r="712" spans="1:7" ht="15.75" x14ac:dyDescent="0.25">
      <c r="A712" s="6"/>
      <c r="B712" s="6"/>
      <c r="C712" s="6"/>
      <c r="D712" s="6"/>
      <c r="E712" s="6"/>
      <c r="F712" s="6"/>
      <c r="G712" s="6"/>
    </row>
    <row r="713" spans="1:7" ht="15.75" x14ac:dyDescent="0.25">
      <c r="A713" s="6"/>
      <c r="B713" s="6"/>
      <c r="C713" s="6"/>
      <c r="D713" s="6"/>
      <c r="E713" s="6"/>
      <c r="F713" s="6"/>
      <c r="G713" s="6"/>
    </row>
    <row r="714" spans="1:7" ht="15.75" x14ac:dyDescent="0.25">
      <c r="A714" s="6"/>
      <c r="B714" s="6"/>
      <c r="C714" s="6"/>
      <c r="D714" s="6"/>
      <c r="E714" s="6"/>
      <c r="F714" s="6"/>
      <c r="G714" s="6"/>
    </row>
    <row r="715" spans="1:7" ht="15.75" x14ac:dyDescent="0.25">
      <c r="A715" s="6"/>
      <c r="B715" s="6"/>
      <c r="C715" s="6"/>
      <c r="D715" s="6"/>
      <c r="E715" s="6"/>
      <c r="F715" s="6"/>
      <c r="G715" s="6"/>
    </row>
    <row r="716" spans="1:7" ht="15.75" x14ac:dyDescent="0.25">
      <c r="A716" s="6"/>
      <c r="B716" s="6"/>
      <c r="C716" s="6"/>
      <c r="D716" s="6"/>
      <c r="E716" s="6"/>
      <c r="F716" s="6"/>
      <c r="G716" s="6"/>
    </row>
    <row r="717" spans="1:7" ht="15.75" x14ac:dyDescent="0.25">
      <c r="A717" s="6"/>
      <c r="B717" s="6"/>
      <c r="C717" s="6"/>
      <c r="D717" s="6"/>
      <c r="E717" s="6"/>
      <c r="F717" s="6"/>
      <c r="G717" s="6"/>
    </row>
    <row r="718" spans="1:7" ht="15.75" x14ac:dyDescent="0.25">
      <c r="A718" s="6"/>
      <c r="B718" s="6"/>
      <c r="C718" s="6"/>
      <c r="D718" s="6"/>
      <c r="E718" s="6"/>
      <c r="F718" s="6"/>
      <c r="G718" s="6"/>
    </row>
    <row r="719" spans="1:7" ht="15.75" x14ac:dyDescent="0.25">
      <c r="A719" s="6"/>
      <c r="B719" s="6"/>
      <c r="C719" s="6"/>
      <c r="D719" s="6"/>
      <c r="E719" s="6"/>
      <c r="F719" s="6"/>
      <c r="G719" s="6"/>
    </row>
    <row r="720" spans="1:7" ht="15.75" x14ac:dyDescent="0.25">
      <c r="A720" s="6"/>
      <c r="B720" s="6"/>
      <c r="C720" s="6"/>
      <c r="D720" s="6"/>
      <c r="E720" s="6"/>
      <c r="F720" s="6"/>
      <c r="G720" s="6"/>
    </row>
    <row r="721" spans="1:7" ht="15.75" x14ac:dyDescent="0.25">
      <c r="A721" s="6"/>
      <c r="B721" s="6"/>
      <c r="C721" s="6"/>
      <c r="D721" s="6"/>
      <c r="E721" s="6"/>
      <c r="F721" s="6"/>
      <c r="G721" s="6"/>
    </row>
    <row r="722" spans="1:7" ht="15.75" x14ac:dyDescent="0.25">
      <c r="A722" s="6"/>
      <c r="B722" s="6"/>
      <c r="C722" s="6"/>
      <c r="D722" s="6"/>
      <c r="E722" s="6"/>
      <c r="F722" s="6"/>
      <c r="G722" s="6"/>
    </row>
    <row r="723" spans="1:7" ht="15.75" x14ac:dyDescent="0.25">
      <c r="A723" s="6"/>
      <c r="B723" s="6"/>
      <c r="C723" s="6"/>
      <c r="D723" s="6"/>
      <c r="E723" s="6"/>
      <c r="F723" s="6"/>
      <c r="G723" s="6"/>
    </row>
    <row r="724" spans="1:7" ht="15.75" x14ac:dyDescent="0.25">
      <c r="A724" s="6"/>
      <c r="B724" s="6"/>
      <c r="C724" s="6"/>
      <c r="D724" s="6"/>
      <c r="E724" s="6"/>
      <c r="F724" s="6"/>
      <c r="G724" s="6"/>
    </row>
    <row r="725" spans="1:7" ht="15.75" x14ac:dyDescent="0.25">
      <c r="A725" s="6"/>
      <c r="B725" s="6"/>
      <c r="C725" s="6"/>
      <c r="D725" s="6"/>
      <c r="E725" s="6"/>
      <c r="F725" s="6"/>
      <c r="G725" s="6"/>
    </row>
    <row r="726" spans="1:7" ht="15.75" x14ac:dyDescent="0.25">
      <c r="A726" s="6"/>
      <c r="B726" s="6"/>
      <c r="C726" s="6"/>
      <c r="D726" s="6"/>
      <c r="E726" s="6"/>
      <c r="F726" s="6"/>
      <c r="G726" s="6"/>
    </row>
    <row r="727" spans="1:7" ht="15.75" x14ac:dyDescent="0.25">
      <c r="A727" s="6"/>
      <c r="B727" s="6"/>
      <c r="C727" s="6"/>
      <c r="D727" s="6"/>
      <c r="E727" s="6"/>
      <c r="F727" s="6"/>
      <c r="G727" s="6"/>
    </row>
    <row r="728" spans="1:7" ht="15.75" x14ac:dyDescent="0.25">
      <c r="A728" s="6"/>
      <c r="B728" s="6"/>
      <c r="C728" s="6"/>
      <c r="D728" s="6"/>
      <c r="E728" s="6"/>
      <c r="F728" s="6"/>
      <c r="G728" s="6"/>
    </row>
    <row r="729" spans="1:7" ht="15.75" x14ac:dyDescent="0.25">
      <c r="A729" s="6"/>
      <c r="B729" s="6"/>
      <c r="C729" s="6"/>
      <c r="D729" s="6"/>
      <c r="E729" s="6"/>
      <c r="F729" s="6"/>
      <c r="G729" s="6"/>
    </row>
    <row r="730" spans="1:7" ht="15.75" x14ac:dyDescent="0.25">
      <c r="A730" s="6"/>
      <c r="B730" s="6"/>
      <c r="C730" s="6"/>
      <c r="D730" s="6"/>
      <c r="E730" s="6"/>
      <c r="F730" s="6"/>
      <c r="G730" s="6"/>
    </row>
    <row r="731" spans="1:7" ht="15.75" x14ac:dyDescent="0.25">
      <c r="A731" s="6"/>
      <c r="B731" s="6"/>
      <c r="C731" s="6"/>
      <c r="D731" s="6"/>
      <c r="E731" s="6"/>
      <c r="F731" s="6"/>
      <c r="G731" s="6"/>
    </row>
    <row r="732" spans="1:7" ht="15.75" x14ac:dyDescent="0.25">
      <c r="A732" s="6"/>
      <c r="B732" s="6"/>
      <c r="C732" s="6"/>
      <c r="D732" s="6"/>
      <c r="E732" s="6"/>
      <c r="F732" s="6"/>
      <c r="G732" s="6"/>
    </row>
    <row r="733" spans="1:7" ht="15.75" x14ac:dyDescent="0.25">
      <c r="A733" s="6"/>
      <c r="B733" s="6"/>
      <c r="C733" s="6"/>
      <c r="D733" s="6"/>
      <c r="E733" s="6"/>
      <c r="F733" s="6"/>
      <c r="G733" s="6"/>
    </row>
    <row r="734" spans="1:7" ht="15.75" x14ac:dyDescent="0.25">
      <c r="A734" s="6"/>
      <c r="B734" s="6"/>
      <c r="C734" s="6"/>
      <c r="D734" s="6"/>
      <c r="E734" s="6"/>
      <c r="F734" s="6"/>
      <c r="G734" s="6"/>
    </row>
    <row r="735" spans="1:7" ht="15.75" x14ac:dyDescent="0.25">
      <c r="A735" s="6"/>
      <c r="B735" s="6"/>
      <c r="C735" s="6"/>
      <c r="D735" s="6"/>
      <c r="E735" s="6"/>
      <c r="F735" s="6"/>
      <c r="G735" s="6"/>
    </row>
    <row r="736" spans="1:7" ht="15.75" x14ac:dyDescent="0.25">
      <c r="A736" s="6"/>
      <c r="B736" s="6"/>
      <c r="C736" s="6"/>
      <c r="D736" s="6"/>
      <c r="E736" s="6"/>
      <c r="F736" s="6"/>
      <c r="G736" s="6"/>
    </row>
    <row r="737" spans="1:7" ht="15.75" x14ac:dyDescent="0.25">
      <c r="A737" s="6"/>
      <c r="B737" s="6"/>
      <c r="C737" s="6"/>
      <c r="D737" s="6"/>
      <c r="E737" s="6"/>
      <c r="F737" s="6"/>
      <c r="G737" s="6"/>
    </row>
    <row r="738" spans="1:7" ht="15.75" x14ac:dyDescent="0.25">
      <c r="A738" s="6"/>
      <c r="B738" s="6"/>
      <c r="C738" s="6"/>
      <c r="D738" s="6"/>
      <c r="E738" s="6"/>
      <c r="F738" s="6"/>
      <c r="G738" s="6"/>
    </row>
    <row r="739" spans="1:7" ht="15.75" x14ac:dyDescent="0.25">
      <c r="A739" s="6"/>
      <c r="B739" s="6"/>
      <c r="C739" s="6"/>
      <c r="D739" s="6"/>
      <c r="E739" s="6"/>
      <c r="F739" s="6"/>
      <c r="G739" s="6"/>
    </row>
    <row r="740" spans="1:7" ht="15.75" x14ac:dyDescent="0.25">
      <c r="A740" s="6"/>
      <c r="B740" s="6"/>
      <c r="C740" s="6"/>
      <c r="D740" s="6"/>
      <c r="E740" s="6"/>
      <c r="F740" s="6"/>
      <c r="G740" s="6"/>
    </row>
    <row r="741" spans="1:7" ht="15.75" x14ac:dyDescent="0.25">
      <c r="A741" s="6"/>
      <c r="B741" s="6"/>
      <c r="C741" s="6"/>
      <c r="D741" s="6"/>
      <c r="E741" s="6"/>
      <c r="F741" s="6"/>
      <c r="G741" s="6"/>
    </row>
    <row r="742" spans="1:7" ht="15.75" x14ac:dyDescent="0.25">
      <c r="A742" s="6"/>
      <c r="B742" s="6"/>
      <c r="C742" s="6"/>
      <c r="D742" s="6"/>
      <c r="E742" s="6"/>
      <c r="F742" s="6"/>
      <c r="G742" s="6"/>
    </row>
    <row r="743" spans="1:7" ht="15.75" x14ac:dyDescent="0.25">
      <c r="A743" s="6"/>
      <c r="B743" s="6"/>
      <c r="C743" s="6"/>
      <c r="D743" s="6"/>
      <c r="E743" s="6"/>
      <c r="F743" s="6"/>
      <c r="G743" s="6"/>
    </row>
    <row r="744" spans="1:7" ht="15.75" x14ac:dyDescent="0.25">
      <c r="A744" s="6"/>
      <c r="B744" s="6"/>
      <c r="C744" s="6"/>
      <c r="D744" s="6"/>
      <c r="E744" s="6"/>
      <c r="F744" s="6"/>
      <c r="G744" s="6"/>
    </row>
    <row r="745" spans="1:7" ht="15.75" x14ac:dyDescent="0.25">
      <c r="A745" s="6"/>
      <c r="B745" s="6"/>
      <c r="C745" s="6"/>
      <c r="D745" s="6"/>
      <c r="E745" s="6"/>
      <c r="F745" s="6"/>
      <c r="G745" s="6"/>
    </row>
    <row r="746" spans="1:7" ht="15.75" x14ac:dyDescent="0.25">
      <c r="A746" s="6"/>
      <c r="B746" s="6"/>
      <c r="C746" s="6"/>
      <c r="D746" s="6"/>
      <c r="E746" s="6"/>
      <c r="F746" s="6"/>
      <c r="G746" s="6"/>
    </row>
    <row r="747" spans="1:7" ht="15.75" x14ac:dyDescent="0.25">
      <c r="A747" s="6"/>
      <c r="B747" s="6"/>
      <c r="C747" s="6"/>
      <c r="D747" s="6"/>
      <c r="E747" s="6"/>
      <c r="F747" s="6"/>
      <c r="G747" s="6"/>
    </row>
    <row r="748" spans="1:7" ht="15.75" x14ac:dyDescent="0.25">
      <c r="A748" s="6"/>
      <c r="B748" s="6"/>
      <c r="C748" s="6"/>
      <c r="D748" s="6"/>
      <c r="E748" s="6"/>
      <c r="F748" s="6"/>
      <c r="G748" s="6"/>
    </row>
    <row r="749" spans="1:7" ht="15.75" x14ac:dyDescent="0.25">
      <c r="A749" s="6"/>
      <c r="B749" s="6"/>
      <c r="C749" s="6"/>
      <c r="D749" s="6"/>
      <c r="E749" s="6"/>
      <c r="F749" s="6"/>
      <c r="G749" s="6"/>
    </row>
    <row r="750" spans="1:7" ht="15.75" x14ac:dyDescent="0.25">
      <c r="A750" s="6"/>
      <c r="B750" s="6"/>
      <c r="C750" s="6"/>
      <c r="D750" s="6"/>
      <c r="E750" s="6"/>
      <c r="F750" s="6"/>
      <c r="G750" s="6"/>
    </row>
    <row r="751" spans="1:7" ht="15.75" x14ac:dyDescent="0.25">
      <c r="A751" s="6"/>
      <c r="B751" s="6"/>
      <c r="C751" s="6"/>
      <c r="D751" s="6"/>
      <c r="E751" s="6"/>
      <c r="F751" s="6"/>
      <c r="G751" s="6"/>
    </row>
    <row r="752" spans="1:7" ht="15.75" x14ac:dyDescent="0.25">
      <c r="A752" s="6"/>
      <c r="B752" s="6"/>
      <c r="C752" s="6"/>
      <c r="D752" s="6"/>
      <c r="E752" s="6"/>
      <c r="F752" s="6"/>
      <c r="G752" s="6"/>
    </row>
    <row r="753" spans="1:7" ht="15.75" x14ac:dyDescent="0.25">
      <c r="A753" s="6"/>
      <c r="B753" s="6"/>
      <c r="C753" s="6"/>
      <c r="D753" s="6"/>
      <c r="E753" s="6"/>
      <c r="F753" s="6"/>
      <c r="G753" s="6"/>
    </row>
    <row r="754" spans="1:7" ht="15.75" x14ac:dyDescent="0.25">
      <c r="A754" s="6"/>
      <c r="B754" s="6"/>
      <c r="C754" s="6"/>
      <c r="D754" s="6"/>
      <c r="E754" s="6"/>
      <c r="F754" s="6"/>
      <c r="G754" s="6"/>
    </row>
    <row r="755" spans="1:7" ht="15.75" x14ac:dyDescent="0.25">
      <c r="A755" s="6"/>
      <c r="B755" s="6"/>
      <c r="C755" s="6"/>
      <c r="D755" s="6"/>
      <c r="E755" s="6"/>
      <c r="F755" s="6"/>
      <c r="G755" s="6"/>
    </row>
    <row r="756" spans="1:7" ht="15.75" x14ac:dyDescent="0.25">
      <c r="A756" s="6"/>
      <c r="B756" s="6"/>
      <c r="C756" s="6"/>
      <c r="D756" s="6"/>
      <c r="E756" s="6"/>
      <c r="F756" s="6"/>
      <c r="G756" s="6"/>
    </row>
    <row r="757" spans="1:7" ht="15.75" x14ac:dyDescent="0.25">
      <c r="A757" s="6"/>
      <c r="B757" s="6"/>
      <c r="C757" s="6"/>
      <c r="D757" s="6"/>
      <c r="E757" s="6"/>
      <c r="F757" s="6"/>
      <c r="G757" s="6"/>
    </row>
    <row r="758" spans="1:7" ht="15.75" x14ac:dyDescent="0.25">
      <c r="A758" s="6"/>
      <c r="B758" s="6"/>
      <c r="C758" s="6"/>
      <c r="D758" s="6"/>
      <c r="E758" s="6"/>
      <c r="F758" s="6"/>
      <c r="G758" s="6"/>
    </row>
    <row r="759" spans="1:7" ht="15.75" x14ac:dyDescent="0.25">
      <c r="A759" s="6"/>
      <c r="B759" s="6"/>
      <c r="C759" s="6"/>
      <c r="D759" s="6"/>
      <c r="E759" s="6"/>
      <c r="F759" s="6"/>
      <c r="G759" s="6"/>
    </row>
    <row r="760" spans="1:7" ht="15.75" x14ac:dyDescent="0.25">
      <c r="A760" s="6"/>
      <c r="B760" s="6"/>
      <c r="C760" s="6"/>
      <c r="D760" s="6"/>
      <c r="E760" s="6"/>
      <c r="F760" s="6"/>
      <c r="G760" s="6"/>
    </row>
    <row r="761" spans="1:7" ht="15.75" x14ac:dyDescent="0.25">
      <c r="A761" s="6"/>
      <c r="B761" s="6"/>
      <c r="C761" s="6"/>
      <c r="D761" s="6"/>
      <c r="E761" s="6"/>
      <c r="F761" s="6"/>
      <c r="G761" s="6"/>
    </row>
    <row r="762" spans="1:7" ht="15.75" x14ac:dyDescent="0.25">
      <c r="A762" s="6"/>
      <c r="B762" s="6"/>
      <c r="C762" s="6"/>
      <c r="D762" s="6"/>
      <c r="E762" s="6"/>
      <c r="F762" s="6"/>
      <c r="G762" s="6"/>
    </row>
    <row r="763" spans="1:7" ht="15.75" x14ac:dyDescent="0.25">
      <c r="A763" s="6"/>
      <c r="B763" s="6"/>
      <c r="C763" s="6"/>
      <c r="D763" s="6"/>
      <c r="E763" s="6"/>
      <c r="F763" s="6"/>
      <c r="G763" s="6"/>
    </row>
    <row r="764" spans="1:7" ht="15.75" x14ac:dyDescent="0.25">
      <c r="A764" s="6"/>
      <c r="B764" s="6"/>
      <c r="C764" s="6"/>
      <c r="D764" s="6"/>
      <c r="E764" s="6"/>
      <c r="F764" s="6"/>
      <c r="G764" s="6"/>
    </row>
    <row r="765" spans="1:7" ht="15.75" x14ac:dyDescent="0.25">
      <c r="A765" s="6"/>
      <c r="B765" s="6"/>
      <c r="C765" s="6"/>
      <c r="D765" s="6"/>
      <c r="E765" s="6"/>
      <c r="F765" s="6"/>
      <c r="G765" s="6"/>
    </row>
    <row r="766" spans="1:7" ht="15.75" x14ac:dyDescent="0.25">
      <c r="A766" s="6"/>
      <c r="B766" s="6"/>
      <c r="C766" s="6"/>
      <c r="D766" s="6"/>
      <c r="E766" s="6"/>
      <c r="F766" s="6"/>
      <c r="G766" s="6"/>
    </row>
    <row r="767" spans="1:7" ht="15.75" x14ac:dyDescent="0.25">
      <c r="A767" s="6"/>
      <c r="B767" s="6"/>
      <c r="C767" s="6"/>
      <c r="D767" s="6"/>
      <c r="E767" s="6"/>
      <c r="F767" s="6"/>
      <c r="G767" s="6"/>
    </row>
    <row r="768" spans="1:7" ht="15.75" x14ac:dyDescent="0.25">
      <c r="A768" s="6"/>
      <c r="B768" s="6"/>
      <c r="C768" s="6"/>
      <c r="D768" s="6"/>
      <c r="E768" s="6"/>
      <c r="F768" s="6"/>
      <c r="G768" s="6"/>
    </row>
    <row r="769" spans="1:7" ht="15.75" x14ac:dyDescent="0.25">
      <c r="A769" s="6"/>
      <c r="B769" s="6"/>
      <c r="C769" s="6"/>
      <c r="D769" s="6"/>
      <c r="E769" s="6"/>
      <c r="F769" s="6"/>
      <c r="G769" s="6"/>
    </row>
    <row r="770" spans="1:7" ht="15.75" x14ac:dyDescent="0.25">
      <c r="A770" s="6"/>
      <c r="B770" s="6"/>
      <c r="C770" s="6"/>
      <c r="D770" s="6"/>
      <c r="E770" s="6"/>
      <c r="F770" s="6"/>
      <c r="G770" s="6"/>
    </row>
    <row r="771" spans="1:7" ht="15.75" x14ac:dyDescent="0.25">
      <c r="A771" s="6"/>
      <c r="B771" s="6"/>
      <c r="C771" s="6"/>
      <c r="D771" s="6"/>
      <c r="E771" s="6"/>
      <c r="F771" s="6"/>
      <c r="G771" s="6"/>
    </row>
    <row r="772" spans="1:7" ht="15.75" x14ac:dyDescent="0.25">
      <c r="A772" s="6"/>
      <c r="B772" s="6"/>
      <c r="C772" s="6"/>
      <c r="D772" s="6"/>
      <c r="E772" s="6"/>
      <c r="F772" s="6"/>
      <c r="G772" s="6"/>
    </row>
    <row r="773" spans="1:7" ht="15.75" x14ac:dyDescent="0.25">
      <c r="A773" s="6"/>
      <c r="B773" s="6"/>
      <c r="C773" s="6"/>
      <c r="D773" s="6"/>
      <c r="E773" s="6"/>
      <c r="F773" s="6"/>
      <c r="G773" s="6"/>
    </row>
    <row r="774" spans="1:7" ht="15.75" x14ac:dyDescent="0.25">
      <c r="A774" s="6"/>
      <c r="B774" s="6"/>
      <c r="C774" s="6"/>
      <c r="D774" s="6"/>
      <c r="E774" s="6"/>
      <c r="F774" s="6"/>
      <c r="G774" s="6"/>
    </row>
    <row r="775" spans="1:7" ht="15.75" x14ac:dyDescent="0.25">
      <c r="A775" s="6"/>
      <c r="B775" s="6"/>
      <c r="C775" s="6"/>
      <c r="D775" s="6"/>
      <c r="E775" s="6"/>
      <c r="F775" s="6"/>
      <c r="G775" s="6"/>
    </row>
    <row r="776" spans="1:7" ht="15.75" x14ac:dyDescent="0.25">
      <c r="A776" s="6"/>
      <c r="B776" s="6"/>
      <c r="C776" s="6"/>
      <c r="D776" s="6"/>
      <c r="E776" s="6"/>
      <c r="F776" s="6"/>
      <c r="G776" s="6"/>
    </row>
    <row r="777" spans="1:7" ht="15.75" x14ac:dyDescent="0.25">
      <c r="A777" s="6"/>
      <c r="B777" s="6"/>
      <c r="C777" s="6"/>
      <c r="D777" s="6"/>
      <c r="E777" s="6"/>
      <c r="F777" s="6"/>
      <c r="G777" s="6"/>
    </row>
    <row r="778" spans="1:7" ht="15.75" x14ac:dyDescent="0.25">
      <c r="A778" s="6"/>
      <c r="B778" s="6"/>
      <c r="C778" s="6"/>
      <c r="D778" s="6"/>
      <c r="E778" s="6"/>
      <c r="F778" s="6"/>
      <c r="G778" s="6"/>
    </row>
    <row r="779" spans="1:7" ht="15.75" x14ac:dyDescent="0.25">
      <c r="A779" s="6"/>
      <c r="B779" s="6"/>
      <c r="C779" s="6"/>
      <c r="D779" s="6"/>
      <c r="E779" s="6"/>
      <c r="F779" s="6"/>
      <c r="G779" s="6"/>
    </row>
    <row r="780" spans="1:7" ht="15.75" x14ac:dyDescent="0.25">
      <c r="A780" s="6"/>
      <c r="B780" s="6"/>
      <c r="C780" s="6"/>
      <c r="D780" s="6"/>
      <c r="E780" s="6"/>
      <c r="F780" s="6"/>
      <c r="G780" s="6"/>
    </row>
    <row r="781" spans="1:7" ht="15.75" x14ac:dyDescent="0.25">
      <c r="A781" s="6"/>
      <c r="B781" s="6"/>
      <c r="C781" s="6"/>
      <c r="D781" s="6"/>
      <c r="E781" s="6"/>
      <c r="F781" s="6"/>
      <c r="G781" s="6"/>
    </row>
    <row r="782" spans="1:7" ht="15.75" x14ac:dyDescent="0.25">
      <c r="A782" s="6"/>
      <c r="B782" s="6"/>
      <c r="C782" s="6"/>
      <c r="D782" s="6"/>
      <c r="E782" s="6"/>
      <c r="F782" s="6"/>
      <c r="G782" s="6"/>
    </row>
    <row r="783" spans="1:7" ht="15.75" x14ac:dyDescent="0.25">
      <c r="A783" s="6"/>
      <c r="B783" s="6"/>
      <c r="C783" s="6"/>
      <c r="D783" s="6"/>
      <c r="E783" s="6"/>
      <c r="F783" s="6"/>
      <c r="G783" s="6"/>
    </row>
    <row r="784" spans="1:7" ht="15.75" x14ac:dyDescent="0.25">
      <c r="A784" s="6"/>
      <c r="B784" s="6"/>
      <c r="C784" s="6"/>
      <c r="D784" s="6"/>
      <c r="E784" s="6"/>
      <c r="F784" s="6"/>
      <c r="G784" s="6"/>
    </row>
    <row r="785" spans="1:7" ht="15.75" x14ac:dyDescent="0.25">
      <c r="A785" s="6"/>
      <c r="B785" s="6"/>
      <c r="C785" s="6"/>
      <c r="D785" s="6"/>
      <c r="E785" s="6"/>
      <c r="F785" s="6"/>
      <c r="G785" s="6"/>
    </row>
    <row r="786" spans="1:7" ht="15.75" x14ac:dyDescent="0.25">
      <c r="A786" s="6"/>
      <c r="B786" s="6"/>
      <c r="C786" s="6"/>
      <c r="D786" s="6"/>
      <c r="E786" s="6"/>
      <c r="F786" s="6"/>
      <c r="G786" s="6"/>
    </row>
    <row r="787" spans="1:7" ht="15.75" x14ac:dyDescent="0.25">
      <c r="A787" s="6"/>
      <c r="B787" s="6"/>
      <c r="C787" s="6"/>
      <c r="D787" s="6"/>
      <c r="E787" s="6"/>
      <c r="F787" s="6"/>
      <c r="G787" s="6"/>
    </row>
    <row r="788" spans="1:7" ht="15.75" x14ac:dyDescent="0.25">
      <c r="A788" s="6"/>
      <c r="B788" s="6"/>
      <c r="C788" s="6"/>
      <c r="D788" s="6"/>
      <c r="E788" s="6"/>
      <c r="F788" s="6"/>
      <c r="G788" s="6"/>
    </row>
    <row r="789" spans="1:7" ht="15.75" x14ac:dyDescent="0.25">
      <c r="A789" s="6"/>
      <c r="B789" s="6"/>
      <c r="C789" s="6"/>
      <c r="D789" s="6"/>
      <c r="E789" s="6"/>
      <c r="F789" s="6"/>
      <c r="G789" s="6"/>
    </row>
    <row r="790" spans="1:7" ht="15.75" x14ac:dyDescent="0.25">
      <c r="A790" s="6"/>
      <c r="B790" s="6"/>
      <c r="C790" s="6"/>
      <c r="D790" s="6"/>
      <c r="E790" s="6"/>
      <c r="F790" s="6"/>
      <c r="G790" s="6"/>
    </row>
    <row r="791" spans="1:7" ht="15.75" x14ac:dyDescent="0.25">
      <c r="A791" s="6"/>
      <c r="B791" s="6"/>
      <c r="C791" s="6"/>
      <c r="D791" s="6"/>
      <c r="E791" s="6"/>
      <c r="F791" s="6"/>
      <c r="G791" s="6"/>
    </row>
    <row r="792" spans="1:7" ht="15.75" x14ac:dyDescent="0.25">
      <c r="A792" s="6"/>
      <c r="B792" s="6"/>
      <c r="C792" s="6"/>
      <c r="D792" s="6"/>
      <c r="E792" s="6"/>
      <c r="F792" s="6"/>
      <c r="G792" s="6"/>
    </row>
    <row r="793" spans="1:7" ht="15.75" x14ac:dyDescent="0.25">
      <c r="A793" s="6"/>
      <c r="B793" s="6"/>
      <c r="C793" s="6"/>
      <c r="D793" s="6"/>
      <c r="E793" s="6"/>
      <c r="F793" s="6"/>
      <c r="G793" s="6"/>
    </row>
    <row r="794" spans="1:7" ht="15.75" x14ac:dyDescent="0.25">
      <c r="A794" s="6"/>
      <c r="B794" s="6"/>
      <c r="C794" s="6"/>
      <c r="D794" s="6"/>
      <c r="E794" s="6"/>
      <c r="F794" s="6"/>
      <c r="G794" s="6"/>
    </row>
    <row r="795" spans="1:7" ht="15.75" x14ac:dyDescent="0.25">
      <c r="A795" s="6"/>
      <c r="B795" s="6"/>
      <c r="C795" s="6"/>
      <c r="D795" s="6"/>
      <c r="E795" s="6"/>
      <c r="F795" s="6"/>
      <c r="G795" s="6"/>
    </row>
    <row r="796" spans="1:7" ht="15.75" x14ac:dyDescent="0.25">
      <c r="A796" s="6"/>
      <c r="B796" s="6"/>
      <c r="C796" s="6"/>
      <c r="D796" s="6"/>
      <c r="E796" s="6"/>
      <c r="F796" s="6"/>
      <c r="G796" s="6"/>
    </row>
    <row r="797" spans="1:7" ht="15.75" x14ac:dyDescent="0.25">
      <c r="A797" s="6"/>
      <c r="B797" s="6"/>
      <c r="C797" s="6"/>
      <c r="D797" s="6"/>
      <c r="E797" s="6"/>
      <c r="F797" s="6"/>
      <c r="G797" s="6"/>
    </row>
    <row r="798" spans="1:7" ht="15.75" x14ac:dyDescent="0.25">
      <c r="A798" s="6"/>
      <c r="B798" s="6"/>
      <c r="C798" s="6"/>
      <c r="D798" s="6"/>
      <c r="E798" s="6"/>
      <c r="F798" s="6"/>
      <c r="G798" s="6"/>
    </row>
    <row r="799" spans="1:7" ht="15.75" x14ac:dyDescent="0.25">
      <c r="A799" s="6"/>
      <c r="B799" s="6"/>
      <c r="C799" s="6"/>
      <c r="D799" s="6"/>
      <c r="E799" s="6"/>
      <c r="F799" s="6"/>
      <c r="G799" s="6"/>
    </row>
    <row r="800" spans="1:7" ht="15.75" x14ac:dyDescent="0.25">
      <c r="A800" s="6"/>
      <c r="B800" s="6"/>
      <c r="C800" s="6"/>
      <c r="D800" s="6"/>
      <c r="E800" s="6"/>
      <c r="F800" s="6"/>
      <c r="G800" s="6"/>
    </row>
    <row r="801" spans="1:7" ht="15.75" x14ac:dyDescent="0.25">
      <c r="A801" s="6"/>
      <c r="B801" s="6"/>
      <c r="C801" s="6"/>
      <c r="D801" s="6"/>
      <c r="E801" s="6"/>
      <c r="F801" s="6"/>
      <c r="G801" s="6"/>
    </row>
    <row r="802" spans="1:7" ht="15.75" x14ac:dyDescent="0.25">
      <c r="A802" s="6"/>
      <c r="B802" s="6"/>
      <c r="C802" s="6"/>
      <c r="D802" s="6"/>
      <c r="E802" s="6"/>
      <c r="F802" s="6"/>
      <c r="G802" s="6"/>
    </row>
    <row r="803" spans="1:7" ht="15.75" x14ac:dyDescent="0.25">
      <c r="A803" s="6"/>
      <c r="B803" s="6"/>
      <c r="C803" s="6"/>
      <c r="D803" s="6"/>
      <c r="E803" s="6"/>
      <c r="F803" s="6"/>
      <c r="G803" s="6"/>
    </row>
    <row r="804" spans="1:7" ht="15.75" x14ac:dyDescent="0.25">
      <c r="A804" s="6"/>
      <c r="B804" s="6"/>
      <c r="C804" s="6"/>
      <c r="D804" s="6"/>
      <c r="E804" s="6"/>
      <c r="F804" s="6"/>
      <c r="G804" s="6"/>
    </row>
    <row r="805" spans="1:7" ht="15.75" x14ac:dyDescent="0.25">
      <c r="A805" s="6"/>
      <c r="B805" s="6"/>
      <c r="C805" s="6"/>
      <c r="D805" s="6"/>
      <c r="E805" s="6"/>
      <c r="F805" s="6"/>
      <c r="G805" s="6"/>
    </row>
    <row r="806" spans="1:7" ht="15.75" x14ac:dyDescent="0.25">
      <c r="A806" s="6"/>
      <c r="B806" s="6"/>
      <c r="C806" s="6"/>
      <c r="D806" s="6"/>
      <c r="E806" s="6"/>
      <c r="F806" s="6"/>
      <c r="G806" s="6"/>
    </row>
    <row r="807" spans="1:7" ht="15.75" x14ac:dyDescent="0.25">
      <c r="A807" s="6"/>
      <c r="B807" s="6"/>
      <c r="C807" s="6"/>
      <c r="D807" s="6"/>
      <c r="E807" s="6"/>
      <c r="F807" s="6"/>
      <c r="G807" s="6"/>
    </row>
    <row r="808" spans="1:7" ht="15.75" x14ac:dyDescent="0.25">
      <c r="A808" s="6"/>
      <c r="B808" s="6"/>
      <c r="C808" s="6"/>
      <c r="D808" s="6"/>
      <c r="E808" s="6"/>
      <c r="F808" s="6"/>
      <c r="G808" s="6"/>
    </row>
    <row r="809" spans="1:7" ht="15.75" x14ac:dyDescent="0.25">
      <c r="A809" s="6"/>
      <c r="B809" s="6"/>
      <c r="C809" s="6"/>
      <c r="D809" s="6"/>
      <c r="E809" s="6"/>
      <c r="F809" s="6"/>
      <c r="G809" s="6"/>
    </row>
    <row r="810" spans="1:7" ht="15.75" x14ac:dyDescent="0.25">
      <c r="A810" s="6"/>
      <c r="B810" s="6"/>
      <c r="C810" s="6"/>
      <c r="D810" s="6"/>
      <c r="E810" s="6"/>
      <c r="F810" s="6"/>
      <c r="G810" s="6"/>
    </row>
    <row r="811" spans="1:7" ht="15.75" x14ac:dyDescent="0.25">
      <c r="A811" s="6"/>
      <c r="B811" s="6"/>
      <c r="C811" s="6"/>
      <c r="D811" s="6"/>
      <c r="E811" s="6"/>
      <c r="F811" s="6"/>
      <c r="G811" s="6"/>
    </row>
    <row r="812" spans="1:7" ht="15.75" x14ac:dyDescent="0.25">
      <c r="A812" s="6"/>
      <c r="B812" s="6"/>
      <c r="C812" s="6"/>
      <c r="D812" s="6"/>
      <c r="E812" s="6"/>
      <c r="F812" s="6"/>
      <c r="G812" s="6"/>
    </row>
    <row r="813" spans="1:7" ht="15.75" x14ac:dyDescent="0.25">
      <c r="A813" s="6"/>
      <c r="B813" s="6"/>
      <c r="C813" s="6"/>
      <c r="D813" s="6"/>
      <c r="E813" s="6"/>
      <c r="F813" s="6"/>
      <c r="G813" s="6"/>
    </row>
    <row r="814" spans="1:7" ht="15.75" x14ac:dyDescent="0.25">
      <c r="A814" s="6"/>
      <c r="B814" s="6"/>
      <c r="C814" s="6"/>
      <c r="D814" s="6"/>
      <c r="E814" s="6"/>
      <c r="F814" s="6"/>
      <c r="G814" s="6"/>
    </row>
    <row r="815" spans="1:7" ht="15.75" x14ac:dyDescent="0.25">
      <c r="A815" s="6"/>
      <c r="B815" s="6"/>
      <c r="C815" s="6"/>
      <c r="D815" s="6"/>
      <c r="E815" s="6"/>
      <c r="F815" s="6"/>
      <c r="G815" s="6"/>
    </row>
    <row r="816" spans="1:7" ht="15.75" x14ac:dyDescent="0.25">
      <c r="A816" s="6"/>
      <c r="B816" s="6"/>
      <c r="C816" s="6"/>
      <c r="D816" s="6"/>
      <c r="E816" s="6"/>
      <c r="F816" s="6"/>
      <c r="G816" s="6"/>
    </row>
    <row r="817" spans="1:7" ht="15.75" x14ac:dyDescent="0.25">
      <c r="A817" s="6"/>
      <c r="B817" s="6"/>
      <c r="C817" s="6"/>
      <c r="D817" s="6"/>
      <c r="E817" s="6"/>
      <c r="F817" s="6"/>
      <c r="G817" s="6"/>
    </row>
    <row r="818" spans="1:7" ht="15.75" x14ac:dyDescent="0.25">
      <c r="A818" s="6"/>
      <c r="B818" s="6"/>
      <c r="C818" s="6"/>
      <c r="D818" s="6"/>
      <c r="E818" s="6"/>
      <c r="F818" s="6"/>
      <c r="G818" s="6"/>
    </row>
    <row r="819" spans="1:7" ht="15.75" x14ac:dyDescent="0.25">
      <c r="A819" s="6"/>
      <c r="B819" s="6"/>
      <c r="C819" s="6"/>
      <c r="D819" s="6"/>
      <c r="E819" s="6"/>
      <c r="F819" s="6"/>
      <c r="G819" s="6"/>
    </row>
    <row r="820" spans="1:7" ht="15.75" x14ac:dyDescent="0.25">
      <c r="A820" s="6"/>
      <c r="B820" s="6"/>
      <c r="C820" s="6"/>
      <c r="D820" s="6"/>
      <c r="E820" s="6"/>
      <c r="F820" s="6"/>
      <c r="G820" s="6"/>
    </row>
    <row r="821" spans="1:7" ht="15.75" x14ac:dyDescent="0.25">
      <c r="A821" s="6"/>
      <c r="B821" s="6"/>
      <c r="C821" s="6"/>
      <c r="D821" s="6"/>
      <c r="E821" s="6"/>
      <c r="F821" s="6"/>
      <c r="G821" s="6"/>
    </row>
    <row r="822" spans="1:7" ht="15.75" x14ac:dyDescent="0.25">
      <c r="A822" s="6"/>
      <c r="B822" s="6"/>
      <c r="C822" s="6"/>
      <c r="D822" s="6"/>
      <c r="E822" s="6"/>
      <c r="F822" s="6"/>
      <c r="G822" s="6"/>
    </row>
    <row r="823" spans="1:7" ht="15.75" x14ac:dyDescent="0.25">
      <c r="A823" s="6"/>
      <c r="B823" s="6"/>
      <c r="C823" s="6"/>
      <c r="D823" s="6"/>
      <c r="E823" s="6"/>
      <c r="F823" s="6"/>
      <c r="G823" s="6"/>
    </row>
    <row r="824" spans="1:7" ht="15.75" x14ac:dyDescent="0.25">
      <c r="A824" s="6"/>
      <c r="B824" s="6"/>
      <c r="C824" s="6"/>
      <c r="D824" s="6"/>
      <c r="E824" s="6"/>
      <c r="F824" s="6"/>
      <c r="G824" s="6"/>
    </row>
    <row r="825" spans="1:7" ht="15.75" x14ac:dyDescent="0.25">
      <c r="A825" s="6"/>
      <c r="B825" s="6"/>
      <c r="C825" s="6"/>
      <c r="D825" s="6"/>
      <c r="E825" s="6"/>
      <c r="F825" s="6"/>
      <c r="G825" s="6"/>
    </row>
    <row r="826" spans="1:7" ht="15.75" x14ac:dyDescent="0.25">
      <c r="A826" s="6"/>
      <c r="B826" s="6"/>
      <c r="C826" s="6"/>
      <c r="D826" s="6"/>
      <c r="E826" s="6"/>
      <c r="F826" s="6"/>
      <c r="G826" s="6"/>
    </row>
    <row r="827" spans="1:7" ht="15.75" x14ac:dyDescent="0.25">
      <c r="A827" s="6"/>
      <c r="B827" s="6"/>
      <c r="C827" s="6"/>
      <c r="D827" s="6"/>
      <c r="E827" s="6"/>
      <c r="F827" s="6"/>
      <c r="G827" s="6"/>
    </row>
    <row r="828" spans="1:7" ht="15.75" x14ac:dyDescent="0.25">
      <c r="A828" s="6"/>
      <c r="B828" s="6"/>
      <c r="C828" s="6"/>
      <c r="D828" s="6"/>
      <c r="E828" s="6"/>
      <c r="F828" s="6"/>
      <c r="G828" s="6"/>
    </row>
    <row r="829" spans="1:7" ht="15.75" x14ac:dyDescent="0.25">
      <c r="A829" s="6"/>
      <c r="B829" s="6"/>
      <c r="C829" s="6"/>
      <c r="D829" s="6"/>
      <c r="E829" s="6"/>
      <c r="F829" s="6"/>
      <c r="G829" s="6"/>
    </row>
    <row r="830" spans="1:7" ht="15.75" x14ac:dyDescent="0.25">
      <c r="A830" s="6"/>
      <c r="B830" s="6"/>
      <c r="C830" s="6"/>
      <c r="D830" s="6"/>
      <c r="E830" s="6"/>
      <c r="F830" s="6"/>
      <c r="G830" s="6"/>
    </row>
    <row r="831" spans="1:7" ht="15.75" x14ac:dyDescent="0.25">
      <c r="A831" s="6"/>
      <c r="B831" s="6"/>
      <c r="C831" s="6"/>
      <c r="D831" s="6"/>
      <c r="E831" s="6"/>
      <c r="F831" s="6"/>
      <c r="G831" s="6"/>
    </row>
    <row r="832" spans="1:7" ht="15.75" x14ac:dyDescent="0.25">
      <c r="A832" s="6"/>
      <c r="B832" s="6"/>
      <c r="C832" s="6"/>
      <c r="D832" s="6"/>
      <c r="E832" s="6"/>
      <c r="F832" s="6"/>
      <c r="G832" s="6"/>
    </row>
    <row r="833" spans="1:7" ht="15.75" x14ac:dyDescent="0.25">
      <c r="A833" s="6"/>
      <c r="B833" s="6"/>
      <c r="C833" s="6"/>
      <c r="D833" s="6"/>
      <c r="E833" s="6"/>
      <c r="F833" s="6"/>
      <c r="G833" s="6"/>
    </row>
    <row r="834" spans="1:7" ht="15.75" x14ac:dyDescent="0.25">
      <c r="A834" s="6"/>
      <c r="B834" s="6"/>
      <c r="C834" s="6"/>
      <c r="D834" s="6"/>
      <c r="E834" s="6"/>
      <c r="F834" s="6"/>
      <c r="G834" s="6"/>
    </row>
    <row r="835" spans="1:7" ht="15.75" x14ac:dyDescent="0.25">
      <c r="A835" s="6"/>
      <c r="B835" s="6"/>
      <c r="C835" s="6"/>
      <c r="D835" s="6"/>
      <c r="E835" s="6"/>
      <c r="F835" s="6"/>
      <c r="G835" s="6"/>
    </row>
    <row r="836" spans="1:7" ht="15.75" x14ac:dyDescent="0.25">
      <c r="A836" s="6"/>
      <c r="B836" s="6"/>
      <c r="C836" s="6"/>
      <c r="D836" s="6"/>
      <c r="E836" s="6"/>
      <c r="F836" s="6"/>
      <c r="G836" s="6"/>
    </row>
    <row r="837" spans="1:7" ht="15.75" x14ac:dyDescent="0.25">
      <c r="A837" s="6"/>
      <c r="B837" s="6"/>
      <c r="C837" s="6"/>
      <c r="D837" s="6"/>
      <c r="E837" s="6"/>
      <c r="F837" s="6"/>
      <c r="G837" s="6"/>
    </row>
    <row r="838" spans="1:7" ht="15.75" x14ac:dyDescent="0.25">
      <c r="A838" s="6"/>
      <c r="B838" s="6"/>
      <c r="C838" s="6"/>
      <c r="D838" s="6"/>
      <c r="E838" s="6"/>
      <c r="F838" s="6"/>
      <c r="G838" s="6"/>
    </row>
    <row r="839" spans="1:7" ht="15.75" x14ac:dyDescent="0.25">
      <c r="A839" s="6"/>
      <c r="B839" s="6"/>
      <c r="C839" s="6"/>
      <c r="D839" s="6"/>
      <c r="E839" s="6"/>
      <c r="F839" s="6"/>
      <c r="G839" s="6"/>
    </row>
    <row r="840" spans="1:7" ht="15.75" x14ac:dyDescent="0.25">
      <c r="A840" s="6"/>
      <c r="B840" s="6"/>
      <c r="C840" s="6"/>
      <c r="D840" s="6"/>
      <c r="E840" s="6"/>
      <c r="F840" s="6"/>
      <c r="G840" s="6"/>
    </row>
    <row r="841" spans="1:7" ht="15.75" x14ac:dyDescent="0.25">
      <c r="A841" s="6"/>
      <c r="B841" s="6"/>
      <c r="C841" s="6"/>
      <c r="D841" s="6"/>
      <c r="E841" s="6"/>
      <c r="F841" s="6"/>
      <c r="G841" s="6"/>
    </row>
    <row r="842" spans="1:7" ht="15.75" x14ac:dyDescent="0.25">
      <c r="A842" s="6"/>
      <c r="B842" s="6"/>
      <c r="C842" s="6"/>
      <c r="D842" s="6"/>
      <c r="E842" s="6"/>
      <c r="F842" s="6"/>
      <c r="G842" s="6"/>
    </row>
    <row r="843" spans="1:7" ht="15.75" x14ac:dyDescent="0.25">
      <c r="A843" s="6"/>
      <c r="B843" s="6"/>
      <c r="C843" s="6"/>
      <c r="D843" s="6"/>
      <c r="E843" s="6"/>
      <c r="F843" s="6"/>
      <c r="G843" s="6"/>
    </row>
    <row r="844" spans="1:7" ht="15.75" x14ac:dyDescent="0.25">
      <c r="A844" s="6"/>
      <c r="B844" s="6"/>
      <c r="C844" s="6"/>
      <c r="D844" s="6"/>
      <c r="E844" s="6"/>
      <c r="F844" s="6"/>
      <c r="G844" s="6"/>
    </row>
    <row r="845" spans="1:7" ht="15.75" x14ac:dyDescent="0.25">
      <c r="A845" s="6"/>
      <c r="B845" s="6"/>
      <c r="C845" s="6"/>
      <c r="D845" s="6"/>
      <c r="E845" s="6"/>
      <c r="F845" s="6"/>
      <c r="G845" s="6"/>
    </row>
    <row r="846" spans="1:7" ht="15.75" x14ac:dyDescent="0.25">
      <c r="A846" s="6"/>
      <c r="B846" s="6"/>
      <c r="C846" s="6"/>
      <c r="D846" s="6"/>
      <c r="E846" s="6"/>
      <c r="F846" s="6"/>
      <c r="G846" s="6"/>
    </row>
    <row r="847" spans="1:7" ht="15.75" x14ac:dyDescent="0.25">
      <c r="A847" s="6"/>
      <c r="B847" s="6"/>
      <c r="C847" s="6"/>
      <c r="D847" s="6"/>
      <c r="E847" s="6"/>
      <c r="F847" s="6"/>
      <c r="G847" s="6"/>
    </row>
    <row r="848" spans="1:7" ht="15.75" x14ac:dyDescent="0.25">
      <c r="A848" s="6"/>
      <c r="B848" s="6"/>
      <c r="C848" s="6"/>
      <c r="D848" s="6"/>
      <c r="E848" s="6"/>
      <c r="F848" s="6"/>
      <c r="G848" s="6"/>
    </row>
    <row r="849" spans="1:7" ht="15.75" x14ac:dyDescent="0.25">
      <c r="A849" s="6"/>
      <c r="B849" s="6"/>
      <c r="C849" s="6"/>
      <c r="D849" s="6"/>
      <c r="E849" s="6"/>
      <c r="F849" s="6"/>
      <c r="G849" s="6"/>
    </row>
    <row r="850" spans="1:7" ht="15.75" x14ac:dyDescent="0.25">
      <c r="A850" s="6"/>
      <c r="B850" s="6"/>
      <c r="C850" s="6"/>
      <c r="D850" s="6"/>
      <c r="E850" s="6"/>
      <c r="F850" s="6"/>
      <c r="G850" s="6"/>
    </row>
    <row r="851" spans="1:7" ht="15.75" x14ac:dyDescent="0.25">
      <c r="A851" s="6"/>
      <c r="B851" s="6"/>
      <c r="C851" s="6"/>
      <c r="D851" s="6"/>
      <c r="E851" s="6"/>
      <c r="F851" s="6"/>
      <c r="G851" s="6"/>
    </row>
    <row r="852" spans="1:7" ht="15.75" x14ac:dyDescent="0.25">
      <c r="A852" s="6"/>
      <c r="B852" s="6"/>
      <c r="C852" s="6"/>
      <c r="D852" s="6"/>
      <c r="E852" s="6"/>
      <c r="F852" s="6"/>
      <c r="G852" s="6"/>
    </row>
    <row r="853" spans="1:7" ht="15.75" x14ac:dyDescent="0.25">
      <c r="A853" s="6"/>
      <c r="B853" s="6"/>
      <c r="C853" s="6"/>
      <c r="D853" s="6"/>
      <c r="E853" s="6"/>
      <c r="F853" s="6"/>
      <c r="G853" s="6"/>
    </row>
    <row r="854" spans="1:7" ht="15.75" x14ac:dyDescent="0.25">
      <c r="A854" s="6"/>
      <c r="B854" s="6"/>
      <c r="C854" s="6"/>
      <c r="D854" s="6"/>
      <c r="E854" s="6"/>
      <c r="F854" s="6"/>
      <c r="G854" s="6"/>
    </row>
    <row r="855" spans="1:7" ht="15.75" x14ac:dyDescent="0.25">
      <c r="A855" s="6"/>
      <c r="B855" s="6"/>
      <c r="C855" s="6"/>
      <c r="D855" s="6"/>
      <c r="E855" s="6"/>
      <c r="F855" s="6"/>
      <c r="G855" s="6"/>
    </row>
    <row r="856" spans="1:7" ht="15.75" x14ac:dyDescent="0.25">
      <c r="A856" s="6"/>
      <c r="B856" s="6"/>
      <c r="C856" s="6"/>
      <c r="D856" s="6"/>
      <c r="E856" s="6"/>
      <c r="F856" s="6"/>
      <c r="G856" s="6"/>
    </row>
    <row r="857" spans="1:7" ht="15.75" x14ac:dyDescent="0.25">
      <c r="A857" s="6"/>
      <c r="B857" s="6"/>
      <c r="C857" s="6"/>
      <c r="D857" s="6"/>
      <c r="E857" s="6"/>
      <c r="F857" s="6"/>
      <c r="G857" s="6"/>
    </row>
    <row r="858" spans="1:7" ht="15.75" x14ac:dyDescent="0.25">
      <c r="A858" s="6"/>
      <c r="B858" s="6"/>
      <c r="C858" s="6"/>
      <c r="D858" s="6"/>
      <c r="E858" s="6"/>
      <c r="F858" s="6"/>
      <c r="G858" s="6"/>
    </row>
    <row r="859" spans="1:7" ht="15.75" x14ac:dyDescent="0.25">
      <c r="A859" s="6"/>
      <c r="B859" s="6"/>
      <c r="C859" s="6"/>
      <c r="D859" s="6"/>
      <c r="E859" s="6"/>
      <c r="F859" s="6"/>
      <c r="G859" s="6"/>
    </row>
    <row r="860" spans="1:7" ht="15.75" x14ac:dyDescent="0.25">
      <c r="A860" s="6"/>
      <c r="B860" s="6"/>
      <c r="C860" s="6"/>
      <c r="D860" s="6"/>
      <c r="E860" s="6"/>
      <c r="F860" s="6"/>
      <c r="G860" s="6"/>
    </row>
    <row r="861" spans="1:7" ht="15.75" x14ac:dyDescent="0.25">
      <c r="A861" s="6"/>
      <c r="B861" s="6"/>
      <c r="C861" s="6"/>
      <c r="D861" s="6"/>
      <c r="E861" s="6"/>
      <c r="F861" s="6"/>
      <c r="G861" s="6"/>
    </row>
    <row r="862" spans="1:7" ht="15.75" x14ac:dyDescent="0.25">
      <c r="A862" s="6"/>
      <c r="B862" s="6"/>
      <c r="C862" s="6"/>
      <c r="D862" s="6"/>
      <c r="E862" s="6"/>
      <c r="F862" s="6"/>
      <c r="G862" s="6"/>
    </row>
    <row r="863" spans="1:7" ht="15.75" x14ac:dyDescent="0.25">
      <c r="A863" s="6"/>
      <c r="B863" s="6"/>
      <c r="C863" s="6"/>
      <c r="D863" s="6"/>
      <c r="E863" s="6"/>
      <c r="F863" s="6"/>
      <c r="G863" s="6"/>
    </row>
    <row r="864" spans="1:7" ht="15.75" x14ac:dyDescent="0.25">
      <c r="A864" s="6"/>
      <c r="B864" s="6"/>
      <c r="C864" s="6"/>
      <c r="D864" s="6"/>
      <c r="E864" s="6"/>
      <c r="F864" s="6"/>
      <c r="G864" s="6"/>
    </row>
    <row r="865" spans="1:7" ht="15.75" x14ac:dyDescent="0.25">
      <c r="A865" s="6"/>
      <c r="B865" s="6"/>
      <c r="C865" s="6"/>
      <c r="D865" s="6"/>
      <c r="E865" s="6"/>
      <c r="F865" s="6"/>
      <c r="G865" s="6"/>
    </row>
    <row r="866" spans="1:7" ht="15.75" x14ac:dyDescent="0.25">
      <c r="A866" s="6"/>
      <c r="B866" s="6"/>
      <c r="C866" s="6"/>
      <c r="D866" s="6"/>
      <c r="E866" s="6"/>
      <c r="F866" s="6"/>
      <c r="G866" s="6"/>
    </row>
    <row r="867" spans="1:7" ht="15.75" x14ac:dyDescent="0.25">
      <c r="A867" s="6"/>
      <c r="B867" s="6"/>
      <c r="C867" s="6"/>
      <c r="D867" s="6"/>
      <c r="E867" s="6"/>
      <c r="F867" s="6"/>
      <c r="G867" s="6"/>
    </row>
    <row r="868" spans="1:7" ht="15.75" x14ac:dyDescent="0.25">
      <c r="A868" s="6"/>
      <c r="B868" s="6"/>
      <c r="C868" s="6"/>
      <c r="D868" s="6"/>
      <c r="E868" s="6"/>
      <c r="F868" s="6"/>
      <c r="G868" s="6"/>
    </row>
    <row r="869" spans="1:7" ht="15.75" x14ac:dyDescent="0.25">
      <c r="A869" s="6"/>
      <c r="B869" s="6"/>
      <c r="C869" s="6"/>
      <c r="D869" s="6"/>
      <c r="E869" s="6"/>
      <c r="F869" s="6"/>
      <c r="G869" s="6"/>
    </row>
    <row r="870" spans="1:7" ht="15.75" x14ac:dyDescent="0.25">
      <c r="A870" s="6"/>
      <c r="B870" s="6"/>
      <c r="C870" s="6"/>
      <c r="D870" s="6"/>
      <c r="E870" s="6"/>
      <c r="F870" s="6"/>
      <c r="G870" s="6"/>
    </row>
    <row r="871" spans="1:7" ht="15.75" x14ac:dyDescent="0.25">
      <c r="A871" s="6"/>
      <c r="B871" s="6"/>
      <c r="C871" s="6"/>
      <c r="D871" s="6"/>
      <c r="E871" s="6"/>
      <c r="F871" s="6"/>
      <c r="G871" s="6"/>
    </row>
    <row r="872" spans="1:7" ht="15.75" x14ac:dyDescent="0.25">
      <c r="A872" s="6"/>
      <c r="B872" s="6"/>
      <c r="C872" s="6"/>
      <c r="D872" s="6"/>
      <c r="E872" s="6"/>
      <c r="F872" s="6"/>
      <c r="G872" s="6"/>
    </row>
    <row r="873" spans="1:7" ht="15.75" x14ac:dyDescent="0.25">
      <c r="A873" s="6"/>
      <c r="B873" s="6"/>
      <c r="C873" s="6"/>
      <c r="D873" s="6"/>
      <c r="E873" s="6"/>
      <c r="F873" s="6"/>
      <c r="G873" s="6"/>
    </row>
    <row r="874" spans="1:7" ht="15.75" x14ac:dyDescent="0.25">
      <c r="A874" s="6"/>
      <c r="B874" s="6"/>
      <c r="C874" s="6"/>
      <c r="D874" s="6"/>
      <c r="E874" s="6"/>
      <c r="F874" s="6"/>
      <c r="G874" s="6"/>
    </row>
    <row r="875" spans="1:7" ht="15.75" x14ac:dyDescent="0.25">
      <c r="A875" s="6"/>
      <c r="B875" s="6"/>
      <c r="C875" s="6"/>
      <c r="D875" s="6"/>
      <c r="E875" s="6"/>
      <c r="F875" s="6"/>
      <c r="G875" s="6"/>
    </row>
    <row r="876" spans="1:7" ht="15.75" x14ac:dyDescent="0.25">
      <c r="A876" s="6"/>
      <c r="B876" s="6"/>
      <c r="C876" s="6"/>
      <c r="D876" s="6"/>
      <c r="E876" s="6"/>
      <c r="F876" s="6"/>
      <c r="G876" s="6"/>
    </row>
    <row r="877" spans="1:7" ht="15.75" x14ac:dyDescent="0.25">
      <c r="A877" s="6"/>
      <c r="B877" s="6"/>
      <c r="C877" s="6"/>
      <c r="D877" s="6"/>
      <c r="E877" s="6"/>
      <c r="F877" s="6"/>
      <c r="G877" s="6"/>
    </row>
    <row r="878" spans="1:7" ht="15.75" x14ac:dyDescent="0.25">
      <c r="A878" s="6"/>
      <c r="B878" s="6"/>
      <c r="C878" s="6"/>
      <c r="D878" s="6"/>
      <c r="E878" s="6"/>
      <c r="F878" s="6"/>
      <c r="G878" s="6"/>
    </row>
    <row r="879" spans="1:7" ht="15.75" x14ac:dyDescent="0.25">
      <c r="A879" s="6"/>
      <c r="B879" s="6"/>
      <c r="C879" s="6"/>
      <c r="D879" s="6"/>
      <c r="E879" s="6"/>
      <c r="F879" s="6"/>
      <c r="G879" s="6"/>
    </row>
    <row r="880" spans="1:7" ht="15.75" x14ac:dyDescent="0.25">
      <c r="A880" s="6"/>
      <c r="B880" s="6"/>
      <c r="C880" s="6"/>
      <c r="D880" s="6"/>
      <c r="E880" s="6"/>
      <c r="F880" s="6"/>
      <c r="G880" s="6"/>
    </row>
    <row r="881" spans="1:7" ht="15.75" x14ac:dyDescent="0.25">
      <c r="A881" s="6"/>
      <c r="B881" s="6"/>
      <c r="C881" s="6"/>
      <c r="D881" s="6"/>
      <c r="E881" s="6"/>
      <c r="F881" s="6"/>
      <c r="G881" s="6"/>
    </row>
    <row r="882" spans="1:7" ht="15.75" x14ac:dyDescent="0.25">
      <c r="A882" s="6"/>
      <c r="B882" s="6"/>
      <c r="C882" s="6"/>
      <c r="D882" s="6"/>
      <c r="E882" s="6"/>
      <c r="F882" s="6"/>
      <c r="G882" s="6"/>
    </row>
    <row r="883" spans="1:7" ht="15.75" x14ac:dyDescent="0.25">
      <c r="A883" s="6"/>
      <c r="B883" s="6"/>
      <c r="C883" s="6"/>
      <c r="D883" s="6"/>
      <c r="E883" s="6"/>
      <c r="F883" s="6"/>
      <c r="G883" s="6"/>
    </row>
    <row r="884" spans="1:7" ht="15.75" x14ac:dyDescent="0.25">
      <c r="A884" s="6"/>
      <c r="B884" s="6"/>
      <c r="C884" s="6"/>
      <c r="D884" s="6"/>
      <c r="E884" s="6"/>
      <c r="F884" s="6"/>
      <c r="G884" s="6"/>
    </row>
    <row r="885" spans="1:7" ht="15.75" x14ac:dyDescent="0.25">
      <c r="A885" s="6"/>
      <c r="B885" s="6"/>
      <c r="C885" s="6"/>
      <c r="D885" s="6"/>
      <c r="E885" s="6"/>
      <c r="F885" s="6"/>
      <c r="G885" s="6"/>
    </row>
    <row r="886" spans="1:7" ht="15.75" x14ac:dyDescent="0.25">
      <c r="A886" s="6"/>
      <c r="B886" s="6"/>
      <c r="C886" s="6"/>
      <c r="D886" s="6"/>
      <c r="E886" s="6"/>
      <c r="F886" s="6"/>
      <c r="G886" s="6"/>
    </row>
    <row r="887" spans="1:7" ht="15.75" x14ac:dyDescent="0.25">
      <c r="A887" s="6"/>
      <c r="B887" s="6"/>
      <c r="C887" s="6"/>
      <c r="D887" s="6"/>
      <c r="E887" s="6"/>
      <c r="F887" s="6"/>
      <c r="G887" s="6"/>
    </row>
    <row r="888" spans="1:7" ht="15.75" x14ac:dyDescent="0.25">
      <c r="A888" s="6"/>
      <c r="B888" s="6"/>
      <c r="C888" s="6"/>
      <c r="D888" s="6"/>
      <c r="E888" s="6"/>
      <c r="F888" s="6"/>
      <c r="G888" s="6"/>
    </row>
    <row r="889" spans="1:7" ht="15.75" x14ac:dyDescent="0.25">
      <c r="A889" s="6"/>
      <c r="B889" s="6"/>
      <c r="C889" s="6"/>
      <c r="D889" s="6"/>
      <c r="E889" s="6"/>
      <c r="F889" s="6"/>
      <c r="G889" s="6"/>
    </row>
    <row r="890" spans="1:7" ht="15.75" x14ac:dyDescent="0.25">
      <c r="A890" s="6"/>
      <c r="B890" s="6"/>
      <c r="C890" s="6"/>
      <c r="D890" s="6"/>
      <c r="E890" s="6"/>
      <c r="F890" s="6"/>
      <c r="G890" s="6"/>
    </row>
    <row r="891" spans="1:7" ht="15.75" x14ac:dyDescent="0.25">
      <c r="A891" s="6"/>
      <c r="B891" s="6"/>
      <c r="C891" s="6"/>
      <c r="D891" s="6"/>
      <c r="E891" s="6"/>
      <c r="F891" s="6"/>
      <c r="G891" s="6"/>
    </row>
    <row r="892" spans="1:7" ht="15.75" x14ac:dyDescent="0.25">
      <c r="A892" s="6"/>
      <c r="B892" s="6"/>
      <c r="C892" s="6"/>
      <c r="D892" s="6"/>
      <c r="E892" s="6"/>
      <c r="F892" s="6"/>
      <c r="G892" s="6"/>
    </row>
    <row r="893" spans="1:7" ht="15.75" x14ac:dyDescent="0.25">
      <c r="A893" s="6"/>
      <c r="B893" s="6"/>
      <c r="C893" s="6"/>
      <c r="D893" s="6"/>
      <c r="E893" s="6"/>
      <c r="F893" s="6"/>
      <c r="G893" s="6"/>
    </row>
    <row r="894" spans="1:7" ht="15.75" x14ac:dyDescent="0.25">
      <c r="A894" s="6"/>
      <c r="B894" s="6"/>
      <c r="C894" s="6"/>
      <c r="D894" s="6"/>
      <c r="E894" s="6"/>
      <c r="F894" s="6"/>
      <c r="G894" s="6"/>
    </row>
    <row r="895" spans="1:7" ht="15.75" x14ac:dyDescent="0.25">
      <c r="A895" s="6"/>
      <c r="B895" s="6"/>
      <c r="C895" s="6"/>
      <c r="D895" s="6"/>
      <c r="E895" s="6"/>
      <c r="F895" s="6"/>
      <c r="G895" s="6"/>
    </row>
    <row r="896" spans="1:7" ht="15.75" x14ac:dyDescent="0.25">
      <c r="A896" s="6"/>
      <c r="B896" s="6"/>
      <c r="C896" s="6"/>
      <c r="D896" s="6"/>
      <c r="E896" s="6"/>
      <c r="F896" s="6"/>
      <c r="G896" s="6"/>
    </row>
    <row r="897" spans="1:7" ht="15.75" x14ac:dyDescent="0.25">
      <c r="A897" s="6"/>
      <c r="B897" s="6"/>
      <c r="C897" s="6"/>
      <c r="D897" s="6"/>
      <c r="E897" s="6"/>
      <c r="F897" s="6"/>
      <c r="G897" s="6"/>
    </row>
    <row r="898" spans="1:7" ht="15.75" x14ac:dyDescent="0.25">
      <c r="A898" s="6"/>
      <c r="B898" s="6"/>
      <c r="C898" s="6"/>
      <c r="D898" s="6"/>
      <c r="E898" s="6"/>
      <c r="F898" s="6"/>
      <c r="G898" s="6"/>
    </row>
    <row r="899" spans="1:7" ht="15.75" x14ac:dyDescent="0.25">
      <c r="A899" s="6"/>
      <c r="B899" s="6"/>
      <c r="C899" s="6"/>
      <c r="D899" s="6"/>
      <c r="E899" s="6"/>
      <c r="F899" s="6"/>
      <c r="G899" s="6"/>
    </row>
    <row r="900" spans="1:7" ht="15.75" x14ac:dyDescent="0.25">
      <c r="A900" s="6"/>
      <c r="B900" s="6"/>
      <c r="C900" s="6"/>
      <c r="D900" s="6"/>
      <c r="E900" s="6"/>
      <c r="F900" s="6"/>
      <c r="G900" s="6"/>
    </row>
    <row r="901" spans="1:7" ht="15.75" x14ac:dyDescent="0.25">
      <c r="A901" s="6"/>
      <c r="B901" s="6"/>
      <c r="C901" s="6"/>
      <c r="D901" s="6"/>
      <c r="E901" s="6"/>
      <c r="F901" s="6"/>
      <c r="G901" s="6"/>
    </row>
    <row r="902" spans="1:7" ht="15.75" x14ac:dyDescent="0.25">
      <c r="A902" s="6"/>
      <c r="B902" s="6"/>
      <c r="C902" s="6"/>
      <c r="D902" s="6"/>
      <c r="E902" s="6"/>
      <c r="F902" s="6"/>
      <c r="G902" s="6"/>
    </row>
    <row r="903" spans="1:7" ht="15.75" x14ac:dyDescent="0.25">
      <c r="A903" s="6"/>
      <c r="B903" s="6"/>
      <c r="C903" s="6"/>
      <c r="D903" s="6"/>
      <c r="E903" s="6"/>
      <c r="F903" s="6"/>
      <c r="G903" s="6"/>
    </row>
    <row r="904" spans="1:7" ht="15.75" x14ac:dyDescent="0.25">
      <c r="A904" s="6"/>
      <c r="B904" s="6"/>
      <c r="C904" s="6"/>
      <c r="D904" s="6"/>
      <c r="E904" s="6"/>
      <c r="F904" s="6"/>
      <c r="G904" s="6"/>
    </row>
    <row r="905" spans="1:7" ht="15.75" x14ac:dyDescent="0.25">
      <c r="A905" s="6"/>
      <c r="B905" s="6"/>
      <c r="C905" s="6"/>
      <c r="D905" s="6"/>
      <c r="E905" s="6"/>
      <c r="F905" s="6"/>
      <c r="G905" s="6"/>
    </row>
    <row r="906" spans="1:7" ht="15.75" x14ac:dyDescent="0.25">
      <c r="A906" s="6"/>
      <c r="B906" s="6"/>
      <c r="C906" s="6"/>
      <c r="D906" s="6"/>
      <c r="E906" s="6"/>
      <c r="F906" s="6"/>
      <c r="G906" s="6"/>
    </row>
    <row r="907" spans="1:7" ht="15.75" x14ac:dyDescent="0.25">
      <c r="A907" s="6"/>
      <c r="B907" s="6"/>
      <c r="C907" s="6"/>
      <c r="D907" s="6"/>
      <c r="E907" s="6"/>
      <c r="F907" s="6"/>
      <c r="G907" s="6"/>
    </row>
    <row r="908" spans="1:7" ht="15.75" x14ac:dyDescent="0.25">
      <c r="A908" s="6"/>
      <c r="B908" s="6"/>
      <c r="C908" s="6"/>
      <c r="D908" s="6"/>
      <c r="E908" s="6"/>
      <c r="F908" s="6"/>
      <c r="G908" s="6"/>
    </row>
    <row r="909" spans="1:7" ht="15.75" x14ac:dyDescent="0.25">
      <c r="A909" s="6"/>
      <c r="B909" s="6"/>
      <c r="C909" s="6"/>
      <c r="D909" s="6"/>
      <c r="E909" s="6"/>
      <c r="F909" s="6"/>
      <c r="G909" s="6"/>
    </row>
    <row r="910" spans="1:7" ht="15.75" x14ac:dyDescent="0.25">
      <c r="A910" s="6"/>
      <c r="B910" s="6"/>
      <c r="C910" s="6"/>
      <c r="D910" s="6"/>
      <c r="E910" s="6"/>
      <c r="F910" s="6"/>
      <c r="G910" s="6"/>
    </row>
    <row r="911" spans="1:7" ht="15.75" x14ac:dyDescent="0.25">
      <c r="A911" s="6"/>
      <c r="B911" s="6"/>
      <c r="C911" s="6"/>
      <c r="D911" s="6"/>
      <c r="E911" s="6"/>
      <c r="F911" s="6"/>
      <c r="G911" s="6"/>
    </row>
    <row r="912" spans="1:7" ht="15.75" x14ac:dyDescent="0.25">
      <c r="A912" s="6"/>
      <c r="B912" s="6"/>
      <c r="C912" s="6"/>
      <c r="D912" s="6"/>
      <c r="E912" s="6"/>
      <c r="F912" s="6"/>
      <c r="G912" s="6"/>
    </row>
    <row r="913" spans="1:7" ht="15.75" x14ac:dyDescent="0.25">
      <c r="A913" s="6"/>
      <c r="B913" s="6"/>
      <c r="C913" s="6"/>
      <c r="D913" s="6"/>
      <c r="E913" s="6"/>
      <c r="F913" s="6"/>
      <c r="G913" s="6"/>
    </row>
    <row r="914" spans="1:7" ht="15.75" x14ac:dyDescent="0.25">
      <c r="A914" s="6"/>
      <c r="B914" s="6"/>
      <c r="C914" s="6"/>
      <c r="D914" s="6"/>
      <c r="E914" s="6"/>
      <c r="F914" s="6"/>
      <c r="G914" s="6"/>
    </row>
    <row r="915" spans="1:7" ht="15.75" x14ac:dyDescent="0.25">
      <c r="A915" s="6"/>
      <c r="B915" s="6"/>
      <c r="C915" s="6"/>
      <c r="D915" s="6"/>
      <c r="E915" s="6"/>
      <c r="F915" s="6"/>
      <c r="G915" s="6"/>
    </row>
    <row r="916" spans="1:7" ht="15.75" x14ac:dyDescent="0.25">
      <c r="A916" s="6"/>
      <c r="B916" s="6"/>
      <c r="C916" s="6"/>
      <c r="D916" s="6"/>
      <c r="E916" s="6"/>
      <c r="F916" s="6"/>
      <c r="G916" s="6"/>
    </row>
    <row r="917" spans="1:7" ht="15.75" x14ac:dyDescent="0.25">
      <c r="A917" s="6"/>
      <c r="B917" s="6"/>
      <c r="C917" s="6"/>
      <c r="D917" s="6"/>
      <c r="E917" s="6"/>
      <c r="F917" s="6"/>
      <c r="G917" s="6"/>
    </row>
    <row r="918" spans="1:7" ht="15.75" x14ac:dyDescent="0.25">
      <c r="A918" s="6"/>
      <c r="B918" s="6"/>
      <c r="C918" s="6"/>
      <c r="D918" s="6"/>
      <c r="E918" s="6"/>
      <c r="F918" s="6"/>
      <c r="G918" s="6"/>
    </row>
    <row r="919" spans="1:7" ht="15.75" x14ac:dyDescent="0.25">
      <c r="A919" s="6"/>
      <c r="B919" s="6"/>
      <c r="C919" s="6"/>
      <c r="D919" s="6"/>
      <c r="E919" s="6"/>
      <c r="F919" s="6"/>
      <c r="G919" s="6"/>
    </row>
    <row r="920" spans="1:7" ht="15.75" x14ac:dyDescent="0.25">
      <c r="A920" s="6"/>
      <c r="B920" s="6"/>
      <c r="C920" s="6"/>
      <c r="D920" s="6"/>
      <c r="E920" s="6"/>
      <c r="F920" s="6"/>
      <c r="G920" s="6"/>
    </row>
    <row r="921" spans="1:7" ht="15.75" x14ac:dyDescent="0.25">
      <c r="A921" s="6"/>
      <c r="B921" s="6"/>
      <c r="C921" s="6"/>
      <c r="D921" s="6"/>
      <c r="E921" s="6"/>
      <c r="F921" s="6"/>
      <c r="G921" s="6"/>
    </row>
    <row r="922" spans="1:7" ht="15.75" x14ac:dyDescent="0.25">
      <c r="A922" s="6"/>
      <c r="B922" s="6"/>
      <c r="C922" s="6"/>
      <c r="D922" s="6"/>
      <c r="E922" s="6"/>
      <c r="F922" s="6"/>
      <c r="G922" s="6"/>
    </row>
    <row r="923" spans="1:7" ht="15.75" x14ac:dyDescent="0.25">
      <c r="A923" s="6"/>
      <c r="B923" s="6"/>
      <c r="C923" s="6"/>
      <c r="D923" s="6"/>
      <c r="E923" s="6"/>
      <c r="F923" s="6"/>
      <c r="G923" s="6"/>
    </row>
    <row r="924" spans="1:7" ht="15.75" x14ac:dyDescent="0.25">
      <c r="A924" s="6"/>
      <c r="B924" s="6"/>
      <c r="C924" s="6"/>
      <c r="D924" s="6"/>
      <c r="E924" s="6"/>
      <c r="F924" s="6"/>
      <c r="G924" s="6"/>
    </row>
    <row r="925" spans="1:7" ht="15.75" x14ac:dyDescent="0.25">
      <c r="A925" s="6"/>
      <c r="B925" s="6"/>
      <c r="C925" s="6"/>
      <c r="D925" s="6"/>
      <c r="E925" s="6"/>
      <c r="F925" s="6"/>
      <c r="G925" s="6"/>
    </row>
    <row r="926" spans="1:7" ht="15.75" x14ac:dyDescent="0.25">
      <c r="A926" s="6"/>
      <c r="B926" s="6"/>
      <c r="C926" s="6"/>
      <c r="D926" s="6"/>
      <c r="E926" s="6"/>
      <c r="F926" s="6"/>
      <c r="G926" s="6"/>
    </row>
    <row r="927" spans="1:7" ht="15.75" x14ac:dyDescent="0.25">
      <c r="A927" s="6"/>
      <c r="B927" s="6"/>
      <c r="C927" s="6"/>
      <c r="D927" s="6"/>
      <c r="E927" s="6"/>
      <c r="F927" s="6"/>
      <c r="G927" s="6"/>
    </row>
    <row r="928" spans="1:7" ht="15.75" x14ac:dyDescent="0.25">
      <c r="A928" s="6"/>
      <c r="B928" s="6"/>
      <c r="C928" s="6"/>
      <c r="D928" s="6"/>
      <c r="E928" s="6"/>
      <c r="F928" s="6"/>
      <c r="G928" s="6"/>
    </row>
    <row r="929" spans="1:7" ht="15.75" x14ac:dyDescent="0.25">
      <c r="A929" s="6"/>
      <c r="B929" s="6"/>
      <c r="C929" s="6"/>
      <c r="D929" s="6"/>
      <c r="E929" s="6"/>
      <c r="F929" s="6"/>
      <c r="G929" s="6"/>
    </row>
    <row r="930" spans="1:7" ht="15.75" x14ac:dyDescent="0.25">
      <c r="A930" s="6"/>
      <c r="B930" s="6"/>
      <c r="C930" s="6"/>
      <c r="D930" s="6"/>
      <c r="E930" s="6"/>
      <c r="F930" s="6"/>
      <c r="G930" s="6"/>
    </row>
    <row r="931" spans="1:7" ht="15.75" x14ac:dyDescent="0.25">
      <c r="A931" s="6"/>
      <c r="B931" s="6"/>
      <c r="C931" s="6"/>
      <c r="D931" s="6"/>
      <c r="E931" s="6"/>
      <c r="F931" s="6"/>
      <c r="G931" s="6"/>
    </row>
    <row r="932" spans="1:7" ht="15.75" x14ac:dyDescent="0.25">
      <c r="A932" s="6"/>
      <c r="B932" s="6"/>
      <c r="C932" s="6"/>
      <c r="D932" s="6"/>
      <c r="E932" s="6"/>
      <c r="F932" s="6"/>
      <c r="G932" s="6"/>
    </row>
    <row r="933" spans="1:7" ht="15.75" x14ac:dyDescent="0.25">
      <c r="A933" s="6"/>
      <c r="B933" s="6"/>
      <c r="C933" s="6"/>
      <c r="D933" s="6"/>
      <c r="E933" s="6"/>
      <c r="F933" s="6"/>
      <c r="G933" s="6"/>
    </row>
    <row r="934" spans="1:7" ht="15.75" x14ac:dyDescent="0.25">
      <c r="A934" s="6"/>
      <c r="B934" s="6"/>
      <c r="C934" s="6"/>
      <c r="D934" s="6"/>
      <c r="E934" s="6"/>
      <c r="F934" s="6"/>
      <c r="G934" s="6"/>
    </row>
    <row r="935" spans="1:7" ht="15.75" x14ac:dyDescent="0.25">
      <c r="A935" s="6"/>
      <c r="B935" s="6"/>
      <c r="C935" s="6"/>
      <c r="D935" s="6"/>
      <c r="E935" s="6"/>
      <c r="F935" s="6"/>
      <c r="G935" s="6"/>
    </row>
    <row r="936" spans="1:7" ht="15.75" x14ac:dyDescent="0.25">
      <c r="A936" s="6"/>
      <c r="B936" s="6"/>
      <c r="C936" s="6"/>
      <c r="D936" s="6"/>
      <c r="E936" s="6"/>
      <c r="F936" s="6"/>
      <c r="G936" s="6"/>
    </row>
    <row r="937" spans="1:7" ht="15.75" x14ac:dyDescent="0.25">
      <c r="A937" s="6"/>
      <c r="B937" s="6"/>
      <c r="C937" s="6"/>
      <c r="D937" s="6"/>
      <c r="E937" s="6"/>
      <c r="F937" s="6"/>
      <c r="G937" s="6"/>
    </row>
    <row r="938" spans="1:7" ht="15.75" x14ac:dyDescent="0.25">
      <c r="A938" s="6"/>
      <c r="B938" s="6"/>
      <c r="C938" s="6"/>
      <c r="D938" s="6"/>
      <c r="E938" s="6"/>
      <c r="F938" s="6"/>
      <c r="G938" s="6"/>
    </row>
    <row r="939" spans="1:7" ht="15.75" x14ac:dyDescent="0.25">
      <c r="A939" s="6"/>
      <c r="B939" s="6"/>
      <c r="C939" s="6"/>
      <c r="D939" s="6"/>
      <c r="E939" s="6"/>
      <c r="F939" s="6"/>
      <c r="G939" s="6"/>
    </row>
    <row r="940" spans="1:7" ht="15.75" x14ac:dyDescent="0.25">
      <c r="A940" s="6"/>
      <c r="B940" s="6"/>
      <c r="C940" s="6"/>
      <c r="D940" s="6"/>
      <c r="E940" s="6"/>
      <c r="F940" s="6"/>
      <c r="G940" s="6"/>
    </row>
    <row r="941" spans="1:7" ht="15.75" x14ac:dyDescent="0.25">
      <c r="A941" s="6"/>
      <c r="B941" s="6"/>
      <c r="C941" s="6"/>
      <c r="D941" s="6"/>
      <c r="E941" s="6"/>
      <c r="F941" s="6"/>
      <c r="G941" s="6"/>
    </row>
    <row r="942" spans="1:7" ht="15.75" x14ac:dyDescent="0.25">
      <c r="A942" s="6"/>
      <c r="B942" s="6"/>
      <c r="C942" s="6"/>
      <c r="D942" s="6"/>
      <c r="E942" s="6"/>
      <c r="F942" s="6"/>
      <c r="G942" s="6"/>
    </row>
    <row r="943" spans="1:7" ht="15.75" x14ac:dyDescent="0.25">
      <c r="A943" s="6"/>
      <c r="B943" s="6"/>
      <c r="C943" s="6"/>
      <c r="D943" s="6"/>
      <c r="E943" s="6"/>
      <c r="F943" s="6"/>
      <c r="G943" s="6"/>
    </row>
    <row r="944" spans="1:7" ht="15.75" x14ac:dyDescent="0.25">
      <c r="A944" s="6"/>
      <c r="B944" s="6"/>
      <c r="C944" s="6"/>
      <c r="D944" s="6"/>
      <c r="E944" s="6"/>
      <c r="F944" s="6"/>
      <c r="G944" s="6"/>
    </row>
    <row r="945" spans="1:7" ht="15.75" x14ac:dyDescent="0.25">
      <c r="A945" s="6"/>
      <c r="B945" s="6"/>
      <c r="C945" s="6"/>
      <c r="D945" s="6"/>
      <c r="E945" s="6"/>
      <c r="F945" s="6"/>
      <c r="G945" s="6"/>
    </row>
    <row r="946" spans="1:7" ht="15.75" x14ac:dyDescent="0.25">
      <c r="A946" s="6"/>
      <c r="B946" s="6"/>
      <c r="C946" s="6"/>
      <c r="D946" s="6"/>
      <c r="E946" s="6"/>
      <c r="F946" s="6"/>
      <c r="G946" s="6"/>
    </row>
    <row r="947" spans="1:7" ht="15.75" x14ac:dyDescent="0.25">
      <c r="A947" s="6"/>
      <c r="B947" s="6"/>
      <c r="C947" s="6"/>
      <c r="D947" s="6"/>
      <c r="E947" s="6"/>
      <c r="F947" s="6"/>
      <c r="G947" s="6"/>
    </row>
    <row r="948" spans="1:7" ht="15.75" x14ac:dyDescent="0.25">
      <c r="A948" s="6"/>
      <c r="B948" s="6"/>
      <c r="C948" s="6"/>
      <c r="D948" s="6"/>
      <c r="E948" s="6"/>
      <c r="F948" s="6"/>
      <c r="G948" s="6"/>
    </row>
    <row r="949" spans="1:7" ht="15.75" x14ac:dyDescent="0.25">
      <c r="A949" s="6"/>
      <c r="B949" s="6"/>
      <c r="C949" s="6"/>
      <c r="D949" s="6"/>
      <c r="E949" s="6"/>
      <c r="F949" s="6"/>
      <c r="G949" s="6"/>
    </row>
    <row r="950" spans="1:7" ht="15.75" x14ac:dyDescent="0.25">
      <c r="A950" s="6"/>
      <c r="B950" s="6"/>
      <c r="C950" s="6"/>
      <c r="D950" s="6"/>
      <c r="E950" s="6"/>
      <c r="F950" s="6"/>
      <c r="G950" s="6"/>
    </row>
    <row r="951" spans="1:7" ht="15.75" x14ac:dyDescent="0.25">
      <c r="A951" s="6"/>
      <c r="B951" s="6"/>
      <c r="C951" s="6"/>
      <c r="D951" s="6"/>
      <c r="E951" s="6"/>
      <c r="F951" s="6"/>
      <c r="G951" s="6"/>
    </row>
    <row r="952" spans="1:7" ht="15.75" x14ac:dyDescent="0.25">
      <c r="A952" s="6"/>
      <c r="B952" s="6"/>
      <c r="C952" s="6"/>
      <c r="D952" s="6"/>
      <c r="E952" s="6"/>
      <c r="F952" s="6"/>
      <c r="G952" s="6"/>
    </row>
    <row r="953" spans="1:7" ht="15.75" x14ac:dyDescent="0.25">
      <c r="A953" s="6"/>
      <c r="B953" s="6"/>
      <c r="C953" s="6"/>
      <c r="D953" s="6"/>
      <c r="E953" s="6"/>
      <c r="F953" s="6"/>
      <c r="G953" s="6"/>
    </row>
    <row r="954" spans="1:7" ht="15.75" x14ac:dyDescent="0.25">
      <c r="A954" s="6"/>
      <c r="B954" s="6"/>
      <c r="C954" s="6"/>
      <c r="D954" s="6"/>
      <c r="E954" s="6"/>
      <c r="F954" s="6"/>
      <c r="G954" s="6"/>
    </row>
    <row r="955" spans="1:7" ht="15.75" x14ac:dyDescent="0.25">
      <c r="A955" s="6"/>
      <c r="B955" s="6"/>
      <c r="C955" s="6"/>
      <c r="D955" s="6"/>
      <c r="E955" s="6"/>
      <c r="F955" s="6"/>
      <c r="G955" s="6"/>
    </row>
    <row r="956" spans="1:7" ht="15.75" x14ac:dyDescent="0.25">
      <c r="A956" s="6"/>
      <c r="B956" s="6"/>
      <c r="C956" s="6"/>
      <c r="D956" s="6"/>
      <c r="E956" s="6"/>
      <c r="F956" s="6"/>
      <c r="G956" s="6"/>
    </row>
    <row r="957" spans="1:7" ht="15.75" x14ac:dyDescent="0.25">
      <c r="A957" s="6"/>
      <c r="B957" s="6"/>
      <c r="C957" s="6"/>
      <c r="D957" s="6"/>
      <c r="E957" s="6"/>
      <c r="F957" s="6"/>
      <c r="G957" s="6"/>
    </row>
    <row r="958" spans="1:7" ht="15.75" x14ac:dyDescent="0.25">
      <c r="A958" s="6"/>
      <c r="B958" s="6"/>
      <c r="C958" s="6"/>
      <c r="D958" s="6"/>
      <c r="E958" s="6"/>
      <c r="F958" s="6"/>
      <c r="G958" s="6"/>
    </row>
    <row r="959" spans="1:7" ht="15.75" x14ac:dyDescent="0.25">
      <c r="A959" s="6"/>
      <c r="B959" s="6"/>
      <c r="C959" s="6"/>
      <c r="D959" s="6"/>
      <c r="E959" s="6"/>
      <c r="F959" s="6"/>
      <c r="G959" s="6"/>
    </row>
    <row r="960" spans="1:7" ht="15.75" x14ac:dyDescent="0.25">
      <c r="A960" s="6"/>
      <c r="B960" s="6"/>
      <c r="C960" s="6"/>
      <c r="D960" s="6"/>
      <c r="E960" s="6"/>
      <c r="F960" s="6"/>
      <c r="G960" s="6"/>
    </row>
    <row r="961" spans="1:7" ht="15.75" x14ac:dyDescent="0.25">
      <c r="A961" s="6"/>
      <c r="B961" s="6"/>
      <c r="C961" s="6"/>
      <c r="D961" s="6"/>
      <c r="E961" s="6"/>
      <c r="F961" s="6"/>
      <c r="G961" s="6"/>
    </row>
    <row r="962" spans="1:7" ht="15.75" x14ac:dyDescent="0.25">
      <c r="A962" s="6"/>
      <c r="B962" s="6"/>
      <c r="C962" s="6"/>
      <c r="D962" s="6"/>
      <c r="E962" s="6"/>
      <c r="F962" s="6"/>
      <c r="G962" s="6"/>
    </row>
    <row r="963" spans="1:7" ht="15.75" x14ac:dyDescent="0.25">
      <c r="A963" s="6"/>
      <c r="B963" s="6"/>
      <c r="C963" s="6"/>
      <c r="D963" s="6"/>
      <c r="E963" s="6"/>
      <c r="F963" s="6"/>
      <c r="G963" s="6"/>
    </row>
    <row r="964" spans="1:7" ht="15.75" x14ac:dyDescent="0.25">
      <c r="A964" s="6"/>
      <c r="B964" s="6"/>
      <c r="C964" s="6"/>
      <c r="D964" s="6"/>
      <c r="E964" s="6"/>
      <c r="F964" s="6"/>
      <c r="G964" s="6"/>
    </row>
    <row r="965" spans="1:7" ht="15.75" x14ac:dyDescent="0.25">
      <c r="A965" s="6"/>
      <c r="B965" s="6"/>
      <c r="C965" s="6"/>
      <c r="D965" s="6"/>
      <c r="E965" s="6"/>
      <c r="F965" s="6"/>
      <c r="G965" s="6"/>
    </row>
    <row r="966" spans="1:7" ht="15.75" x14ac:dyDescent="0.25">
      <c r="A966" s="6"/>
      <c r="B966" s="6"/>
      <c r="C966" s="6"/>
      <c r="D966" s="6"/>
      <c r="E966" s="6"/>
      <c r="F966" s="6"/>
      <c r="G966" s="6"/>
    </row>
    <row r="967" spans="1:7" ht="15.75" x14ac:dyDescent="0.25">
      <c r="A967" s="6"/>
      <c r="B967" s="6"/>
      <c r="C967" s="6"/>
      <c r="D967" s="6"/>
      <c r="E967" s="6"/>
      <c r="F967" s="6"/>
      <c r="G967" s="6"/>
    </row>
    <row r="968" spans="1:7" ht="15.75" x14ac:dyDescent="0.25">
      <c r="A968" s="6"/>
      <c r="B968" s="6"/>
      <c r="C968" s="6"/>
      <c r="D968" s="6"/>
      <c r="E968" s="6"/>
      <c r="F968" s="6"/>
      <c r="G968" s="6"/>
    </row>
    <row r="969" spans="1:7" ht="15.75" x14ac:dyDescent="0.25">
      <c r="A969" s="6"/>
      <c r="B969" s="6"/>
      <c r="C969" s="6"/>
      <c r="D969" s="6"/>
      <c r="E969" s="6"/>
      <c r="F969" s="6"/>
      <c r="G969" s="6"/>
    </row>
    <row r="970" spans="1:7" ht="15.75" x14ac:dyDescent="0.25">
      <c r="A970" s="6"/>
      <c r="B970" s="6"/>
      <c r="C970" s="6"/>
      <c r="D970" s="6"/>
      <c r="E970" s="6"/>
      <c r="F970" s="6"/>
      <c r="G970" s="6"/>
    </row>
    <row r="971" spans="1:7" ht="15.75" x14ac:dyDescent="0.25">
      <c r="A971" s="6"/>
      <c r="B971" s="6"/>
      <c r="C971" s="6"/>
      <c r="D971" s="6"/>
      <c r="E971" s="6"/>
      <c r="F971" s="6"/>
      <c r="G971" s="6"/>
    </row>
    <row r="972" spans="1:7" ht="15.75" x14ac:dyDescent="0.25">
      <c r="A972" s="6"/>
      <c r="B972" s="6"/>
      <c r="C972" s="6"/>
      <c r="D972" s="6"/>
      <c r="E972" s="6"/>
      <c r="F972" s="6"/>
      <c r="G972" s="6"/>
    </row>
    <row r="973" spans="1:7" ht="15.75" x14ac:dyDescent="0.25">
      <c r="A973" s="6"/>
      <c r="B973" s="6"/>
      <c r="C973" s="6"/>
      <c r="D973" s="6"/>
      <c r="E973" s="6"/>
      <c r="F973" s="6"/>
      <c r="G973" s="6"/>
    </row>
    <row r="974" spans="1:7" ht="15.75" x14ac:dyDescent="0.25">
      <c r="A974" s="6"/>
      <c r="B974" s="6"/>
      <c r="C974" s="6"/>
      <c r="D974" s="6"/>
      <c r="E974" s="6"/>
      <c r="F974" s="6"/>
      <c r="G974" s="6"/>
    </row>
    <row r="975" spans="1:7" ht="15.75" x14ac:dyDescent="0.25">
      <c r="A975" s="6"/>
      <c r="B975" s="6"/>
      <c r="C975" s="6"/>
      <c r="D975" s="6"/>
      <c r="E975" s="6"/>
      <c r="F975" s="6"/>
      <c r="G975" s="6"/>
    </row>
    <row r="976" spans="1:7" ht="15.75" x14ac:dyDescent="0.25">
      <c r="A976" s="6"/>
      <c r="B976" s="6"/>
      <c r="C976" s="6"/>
      <c r="D976" s="6"/>
      <c r="E976" s="6"/>
      <c r="F976" s="6"/>
      <c r="G976" s="6"/>
    </row>
    <row r="977" spans="1:7" ht="15.75" x14ac:dyDescent="0.25">
      <c r="A977" s="6"/>
      <c r="B977" s="6"/>
      <c r="C977" s="6"/>
      <c r="D977" s="6"/>
      <c r="E977" s="6"/>
      <c r="F977" s="6"/>
      <c r="G977" s="6"/>
    </row>
    <row r="978" spans="1:7" ht="15.75" x14ac:dyDescent="0.25">
      <c r="A978" s="6"/>
      <c r="B978" s="6"/>
      <c r="C978" s="6"/>
      <c r="D978" s="6"/>
      <c r="E978" s="6"/>
      <c r="F978" s="6"/>
      <c r="G978" s="6"/>
    </row>
    <row r="979" spans="1:7" ht="15.75" x14ac:dyDescent="0.25">
      <c r="A979" s="6"/>
      <c r="B979" s="6"/>
      <c r="C979" s="6"/>
      <c r="D979" s="6"/>
      <c r="E979" s="6"/>
      <c r="F979" s="6"/>
      <c r="G979" s="6"/>
    </row>
    <row r="980" spans="1:7" ht="15.75" x14ac:dyDescent="0.25">
      <c r="A980" s="6"/>
      <c r="B980" s="6"/>
      <c r="C980" s="6"/>
      <c r="D980" s="6"/>
      <c r="E980" s="6"/>
      <c r="F980" s="6"/>
      <c r="G980" s="6"/>
    </row>
    <row r="981" spans="1:7" ht="15.75" x14ac:dyDescent="0.25">
      <c r="A981" s="6"/>
      <c r="B981" s="6"/>
      <c r="C981" s="6"/>
      <c r="D981" s="6"/>
      <c r="E981" s="6"/>
      <c r="F981" s="6"/>
      <c r="G981" s="6"/>
    </row>
    <row r="982" spans="1:7" ht="15.75" x14ac:dyDescent="0.25">
      <c r="A982" s="6"/>
      <c r="B982" s="6"/>
      <c r="C982" s="6"/>
      <c r="D982" s="6"/>
      <c r="E982" s="6"/>
      <c r="F982" s="6"/>
      <c r="G982" s="6"/>
    </row>
    <row r="983" spans="1:7" ht="15.75" x14ac:dyDescent="0.25">
      <c r="A983" s="6"/>
      <c r="B983" s="6"/>
      <c r="C983" s="6"/>
      <c r="D983" s="6"/>
      <c r="E983" s="6"/>
      <c r="F983" s="6"/>
      <c r="G983" s="6"/>
    </row>
    <row r="984" spans="1:7" ht="15.75" x14ac:dyDescent="0.25">
      <c r="A984" s="6"/>
      <c r="B984" s="6"/>
      <c r="C984" s="6"/>
      <c r="D984" s="6"/>
      <c r="E984" s="6"/>
      <c r="F984" s="6"/>
      <c r="G984" s="6"/>
    </row>
    <row r="985" spans="1:7" ht="15.75" x14ac:dyDescent="0.25">
      <c r="A985" s="6"/>
      <c r="B985" s="6"/>
      <c r="C985" s="6"/>
      <c r="D985" s="6"/>
      <c r="E985" s="6"/>
      <c r="F985" s="6"/>
      <c r="G985" s="6"/>
    </row>
    <row r="986" spans="1:7" ht="15.75" x14ac:dyDescent="0.25">
      <c r="A986" s="6"/>
      <c r="B986" s="6"/>
      <c r="C986" s="6"/>
      <c r="D986" s="6"/>
      <c r="E986" s="6"/>
      <c r="F986" s="6"/>
      <c r="G986" s="6"/>
    </row>
    <row r="987" spans="1:7" ht="15.75" x14ac:dyDescent="0.25">
      <c r="A987" s="6"/>
      <c r="B987" s="6"/>
      <c r="C987" s="6"/>
      <c r="D987" s="6"/>
      <c r="E987" s="6"/>
      <c r="F987" s="6"/>
      <c r="G987" s="6"/>
    </row>
    <row r="988" spans="1:7" ht="15.75" x14ac:dyDescent="0.25">
      <c r="A988" s="6"/>
      <c r="B988" s="6"/>
      <c r="C988" s="6"/>
      <c r="D988" s="6"/>
      <c r="E988" s="6"/>
      <c r="F988" s="6"/>
      <c r="G988" s="6"/>
    </row>
    <row r="989" spans="1:7" ht="15.75" x14ac:dyDescent="0.25">
      <c r="A989" s="6"/>
      <c r="B989" s="6"/>
      <c r="C989" s="6"/>
      <c r="D989" s="6"/>
      <c r="E989" s="6"/>
      <c r="F989" s="6"/>
      <c r="G989" s="6"/>
    </row>
  </sheetData>
  <conditionalFormatting pivot="1" sqref="B10:K93">
    <cfRule type="cellIs" dxfId="4" priority="1" operator="lessThan">
      <formula>$K$93</formula>
    </cfRule>
  </conditionalFormatting>
  <pageMargins left="0.25" right="0.25" top="0.25" bottom="0.25" header="0.3" footer="0.3"/>
  <pageSetup scale="85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MD-STORE</vt:lpstr>
      <vt:lpstr>STORE-MD</vt:lpstr>
      <vt:lpstr>SUMM</vt:lpstr>
      <vt:lpstr>GP</vt:lpstr>
      <vt:lpstr>ACH</vt:lpstr>
      <vt:lpstr>ACH!Print_Titles</vt:lpstr>
      <vt:lpstr>GP!Print_Titles</vt:lpstr>
      <vt:lpstr>'MD-STORE'!Print_Titles</vt:lpstr>
      <vt:lpstr>'STORE-MD'!Print_Titles</vt:lpstr>
      <vt:lpstr>SUMM!Print_Titles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VIKTOR</cp:lastModifiedBy>
  <dcterms:created xsi:type="dcterms:W3CDTF">2020-04-01T02:28:15Z</dcterms:created>
  <dcterms:modified xsi:type="dcterms:W3CDTF">2020-04-01T02:28:22Z</dcterms:modified>
</cp:coreProperties>
</file>