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A" sheetId="1" r:id="rId4"/>
    <sheet name="Course End Survey (CES)" sheetId="2" r:id="rId5"/>
    <sheet name="CO Attainment" sheetId="3" r:id="rId6"/>
    <sheet name="PO ATTAINMENT" sheetId="4" r:id="rId7"/>
    <sheet name="Action Plan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<sst xmlns="http://schemas.openxmlformats.org/spreadsheetml/2006/main" uniqueCount="192">
  <si>
    <r>
      <rPr>
        <rFont val="Bookman Old Style"/>
        <b val="true"/>
        <i val="false"/>
        <strike val="false"/>
        <color rgb="FF000000"/>
        <sz val="16"/>
        <u val="none"/>
      </rPr>
      <t xml:space="preserve">Alva’s Institute of Engineering &amp; Technology</t>
    </r>
    <r>
      <rPr>
        <rFont val="Bookman Old Style"/>
        <b val="true"/>
        <i val="false"/>
        <strike val="false"/>
        <color rgb="FF000000"/>
        <sz val="20"/>
        <u val="none"/>
      </rPr>
      <t xml:space="preserve">
</t>
    </r>
    <r>
      <rPr>
        <rFont val="Bookman Old Style"/>
        <b val="true"/>
        <i val="false"/>
        <strike val="false"/>
        <color rgb="FF000000"/>
        <sz val="8"/>
        <u val="none"/>
      </rPr>
      <t xml:space="preserve">Shobhavana Campus, Mijar, Moodbidri, D.K – 574225
Phone: 08258-262725, Fax: 08258-262726
</t>
    </r>
  </si>
  <si>
    <t>Formative % :</t>
  </si>
  <si>
    <t xml:space="preserve">Attainment Level 1: </t>
  </si>
  <si>
    <t xml:space="preserve">% of maximum marks </t>
  </si>
  <si>
    <t>LEVEL 1:</t>
  </si>
  <si>
    <t xml:space="preserve">% students rated more than or equal to </t>
  </si>
  <si>
    <t xml:space="preserve">% of students scoring greater than or equal to </t>
  </si>
  <si>
    <t>Summative % :</t>
  </si>
  <si>
    <t xml:space="preserve">Attainment Level 2: </t>
  </si>
  <si>
    <t>LEVEL 2:</t>
  </si>
  <si>
    <t>% of Max. Marks</t>
  </si>
  <si>
    <t>Department of Computer Science and Engineering-parallel</t>
  </si>
  <si>
    <t>Direct :</t>
  </si>
  <si>
    <t xml:space="preserve">Attainment Level 3: </t>
  </si>
  <si>
    <t>LEVEL 3:</t>
  </si>
  <si>
    <t xml:space="preserve"> of marks</t>
  </si>
  <si>
    <t xml:space="preserve">Academic Year : </t>
  </si>
  <si>
    <t>2021-22</t>
  </si>
  <si>
    <t>Semester:</t>
  </si>
  <si>
    <t>DIV:</t>
  </si>
  <si>
    <t xml:space="preserve">C </t>
  </si>
  <si>
    <t>Course Code:</t>
  </si>
  <si>
    <t>18CS71</t>
  </si>
  <si>
    <t>Student Count</t>
  </si>
  <si>
    <t>Indirect :</t>
  </si>
  <si>
    <t>Name of Course Teacher:</t>
  </si>
  <si>
    <t>Shilpa</t>
  </si>
  <si>
    <t>Set Target:</t>
  </si>
  <si>
    <t>Course Name:</t>
  </si>
  <si>
    <t>Artificial Intelligence and Machine Learning</t>
  </si>
  <si>
    <t>Assignment</t>
  </si>
  <si>
    <t>Summative</t>
  </si>
  <si>
    <t>USN</t>
  </si>
  <si>
    <t>Name</t>
  </si>
  <si>
    <t>IA-1</t>
  </si>
  <si>
    <t>IA-2</t>
  </si>
  <si>
    <t>IA 3</t>
  </si>
  <si>
    <t>A</t>
  </si>
  <si>
    <t>Max Marks</t>
  </si>
  <si>
    <t>CO Mapped</t>
  </si>
  <si>
    <t xml:space="preserve"> </t>
  </si>
  <si>
    <t>Q. No.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</si>
  <si>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</si>
  <si>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</si>
  <si>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</si>
  <si>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</si>
  <si>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</si>
  <si>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</si>
  <si>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</si>
  <si>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</si>
  <si>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</si>
  <si>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</si>
  <si>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</si>
  <si>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</si>
  <si>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CO1</t>
  </si>
  <si>
    <t>CO2</t>
  </si>
  <si>
    <t>CO3</t>
  </si>
  <si>
    <t>CO4</t>
  </si>
  <si>
    <t>CO5</t>
  </si>
  <si>
    <t>CO6</t>
  </si>
  <si>
    <t>Max. Marks</t>
  </si>
  <si>
    <t>Level</t>
  </si>
  <si>
    <t>Formative Assessment Tool</t>
  </si>
  <si>
    <t>Percentage</t>
  </si>
  <si>
    <t>SUM</t>
  </si>
  <si>
    <t>COUNT</t>
  </si>
  <si>
    <t>%</t>
  </si>
  <si>
    <t>4AL15CS050</t>
  </si>
  <si>
    <t>Kiran A SNULL</t>
  </si>
  <si>
    <t>N/A</t>
  </si>
  <si>
    <t>4AL17CS061</t>
  </si>
  <si>
    <t>PRAMOD JAMMANAKATTIJammanakatti</t>
  </si>
  <si>
    <t>4AL17CS064</t>
  </si>
  <si>
    <t>PRAVEENKUMARNULL</t>
  </si>
  <si>
    <t>4AL17CS069</t>
  </si>
  <si>
    <t>PunithG</t>
  </si>
  <si>
    <t>4AL17CS082</t>
  </si>
  <si>
    <t>SANJANA.</t>
  </si>
  <si>
    <t>4AL17CS110</t>
  </si>
  <si>
    <t xml:space="preserve">VIKAS </t>
  </si>
  <si>
    <t>4AL18CS402</t>
  </si>
  <si>
    <t>SHETTY SHODHAN SUDHAKARNULL</t>
  </si>
  <si>
    <t>4AL14CS099</t>
  </si>
  <si>
    <t>SANDESH K M</t>
  </si>
  <si>
    <t>4AL17CS113</t>
  </si>
  <si>
    <t>Vishal DNULL</t>
  </si>
  <si>
    <t>4AL17CS105</t>
  </si>
  <si>
    <t>TejaswiniR</t>
  </si>
  <si>
    <t>4AL17CS072</t>
  </si>
  <si>
    <t>RahulR</t>
  </si>
  <si>
    <t xml:space="preserve">Alva's Institute of Engineering and Technology </t>
  </si>
  <si>
    <t>Students' Rating</t>
  </si>
  <si>
    <t>Q1</t>
  </si>
  <si>
    <t>Q2</t>
  </si>
  <si>
    <t>Q3</t>
  </si>
  <si>
    <t>Q4</t>
  </si>
  <si>
    <t>Q5</t>
  </si>
  <si>
    <t>Q6</t>
  </si>
  <si>
    <t>No. of students</t>
  </si>
  <si>
    <t>Indirect Assessment Attainment Level</t>
  </si>
  <si>
    <t>Zero ( No Ability )</t>
  </si>
  <si>
    <t>One ( Some Ability )</t>
  </si>
  <si>
    <t>Two ( Adequate Ability )</t>
  </si>
  <si>
    <t>Three ( More than Adequate Ability )</t>
  </si>
  <si>
    <t>Four ( High Ability )</t>
  </si>
  <si>
    <t>Questionaries on Course End Survey</t>
  </si>
  <si>
    <t xml:space="preserve"> Understand the fundamentals of the AI with various searching techniques and Implement them. </t>
  </si>
  <si>
    <t xml:space="preserve">Comprehend and implement knowledge representation using rules and algorithms related to concept learning. </t>
  </si>
  <si>
    <t>Observe and implement the decision tree algorithm to solve different problems and Artificial Neural Network techniques to solve certain problems in Machine Learning.</t>
  </si>
  <si>
    <t>Interpret and implement the concept of Bayesians Learning and implement the related algorithms.</t>
  </si>
  <si>
    <t xml:space="preserve">Comprehend and apply the concept of instance based learning and related algorithms, along with introduction of reinforcement learning. </t>
  </si>
  <si>
    <t>COURSE OUTCOMES (COs) ASSESSMENT MATRIX</t>
  </si>
  <si>
    <t>Alva's Institute of Engineering and Technology, Moodbidri</t>
  </si>
  <si>
    <t>Academic Year:</t>
  </si>
  <si>
    <t>CO Attainment Indirect</t>
  </si>
  <si>
    <t>CO Attainment</t>
  </si>
  <si>
    <t>Course Name &amp; Course Code:</t>
  </si>
  <si>
    <t>Faculty Name:</t>
  </si>
  <si>
    <t>CO Attainment - Direct</t>
  </si>
  <si>
    <t>Cos</t>
  </si>
  <si>
    <t>Formative Assessment</t>
  </si>
  <si>
    <t>Summative Assessment</t>
  </si>
  <si>
    <t>Total Attainment Direct</t>
  </si>
  <si>
    <r>
      <t xml:space="preserve">Note:
</t>
    </r>
    <r>
      <rPr>
        <rFont val="Times New Roman"/>
        <b val="true"/>
        <i val="false"/>
        <strike val="false"/>
        <color rgb="FFC00000"/>
        <sz val="12"/>
        <u val="none"/>
      </rPr>
      <t xml:space="preserve">Total Attainment Direct</t>
    </r>
    <r>
      <rPr>
        <rFont val="Times New Roman"/>
        <b val="false"/>
        <i val="false"/>
        <strike val="false"/>
        <color rgb="FFFF0000"/>
        <sz val="12"/>
        <u val="none"/>
      </rPr>
      <t xml:space="preserve"> = (Weightage*Formative Assessment)+(Weightage*Summative Assessment) Weightage for Formative Assessment = 50%; Weightage for Summative Assessment = 50%</t>
    </r>
  </si>
  <si>
    <r>
      <rPr>
        <rFont val="Times New Roman"/>
        <b val="true"/>
        <i val="false"/>
        <strike val="false"/>
        <color rgb="FFC00000"/>
        <sz val="12"/>
        <u val="none"/>
      </rPr>
      <t xml:space="preserve">CO Attainment</t>
    </r>
    <r>
      <rPr>
        <rFont val="Times New Roman"/>
        <b val="false"/>
        <i val="false"/>
        <strike val="false"/>
        <color rgb="FFFF0000"/>
        <sz val="12"/>
        <u val="none"/>
      </rPr>
      <t xml:space="preserve"> = (Weightage*Total Attaiinment Direct)+(Weightage*CO Attainment Indirect) Weightage for Total Attainment Direct = 90%; Weightage for CO Attainment Indirect = 10%</t>
    </r>
  </si>
  <si>
    <t>Average</t>
  </si>
  <si>
    <t>Faculty Name &amp; Signature:</t>
  </si>
  <si>
    <t>HOD Signature:</t>
  </si>
  <si>
    <t>PROGRAMME OUTCOME &amp; PROGRAMME SPECIFIC OUTCOME ASSESSMENT MATRIX</t>
  </si>
  <si>
    <t>CO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</si>
  <si>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</si>
  <si>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</si>
  <si>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</si>
  <si>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</si>
  <si>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</si>
  <si>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</si>
  <si>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</si>
  <si>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</si>
  <si>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</si>
  <si>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</si>
  <si>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</si>
  <si>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</si>
  <si>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</si>
  <si>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</si>
  <si>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</si>
  <si>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AVG</t>
  </si>
  <si>
    <t>Key Words (POs)</t>
  </si>
  <si>
    <t>Apply Knowledge</t>
  </si>
  <si>
    <t>Solve Problems</t>
  </si>
  <si>
    <t>Design/ Development of Solution</t>
  </si>
  <si>
    <t>Conduct Investigations</t>
  </si>
  <si>
    <t>Use Modern Tools</t>
  </si>
  <si>
    <t>Engineer and Society</t>
  </si>
  <si>
    <t>Environment and Sustainability</t>
  </si>
  <si>
    <t>Professional Ethics</t>
  </si>
  <si>
    <t>Individual and Team Work</t>
  </si>
  <si>
    <t>Communicate Effectively</t>
  </si>
  <si>
    <t>Project Management and Finance</t>
  </si>
  <si>
    <t>Life-long Learning</t>
  </si>
  <si>
    <t>PSO 1</t>
  </si>
  <si>
    <t>PSO 2</t>
  </si>
  <si>
    <t>PSO 3</t>
  </si>
  <si>
    <t>Attainment Level</t>
  </si>
  <si>
    <t>PO Attainment Calculation Direct</t>
  </si>
  <si>
    <t>COs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</si>
  <si>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</si>
  <si>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</si>
  <si>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</si>
  <si>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</si>
  <si>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</si>
  <si>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</si>
  <si>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</si>
  <si>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</si>
  <si>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</si>
  <si>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</si>
  <si>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Weighted Sum ---&gt;</t>
  </si>
  <si>
    <t>Max Weight --------&gt;</t>
  </si>
  <si>
    <t>PO Attainment in percentage</t>
  </si>
  <si>
    <t>:-----------&gt;</t>
  </si>
  <si>
    <t>PO Attained Grade</t>
  </si>
  <si>
    <t>PO Attainment Calculation Indirect</t>
  </si>
  <si>
    <t>Observations and Action Plan ( Direct)</t>
  </si>
  <si>
    <t xml:space="preserve">Course </t>
  </si>
  <si>
    <t>Target</t>
  </si>
  <si>
    <t>Attainment</t>
  </si>
  <si>
    <t>Gap</t>
  </si>
  <si>
    <t>Observation</t>
  </si>
  <si>
    <t>Action Proposed to bridge the Gap</t>
  </si>
  <si>
    <t>Outcomes on Actions for CAYm1 Observations/Suggestions</t>
  </si>
  <si>
    <t>SI. No.</t>
  </si>
  <si>
    <t>Action Taken</t>
  </si>
  <si>
    <t>Change Observed</t>
  </si>
</sst>
</file>

<file path=xl/styles.xml><?xml version="1.0" encoding="utf-8"?>
<styleSheet xmlns="http://schemas.openxmlformats.org/spreadsheetml/2006/main" xml:space="preserve">
  <numFmts count="0"/>
  <fonts count="3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man Old Style"/>
    </font>
    <font>
      <b val="0"/>
      <i val="0"/>
      <strike val="0"/>
      <u val="none"/>
      <sz val="11"/>
      <color rgb="FF000000"/>
      <name val="Bookman Old Style"/>
    </font>
    <font>
      <b val="1"/>
      <i val="0"/>
      <strike val="0"/>
      <u val="none"/>
      <sz val="10"/>
      <color rgb="FF000000"/>
      <name val="Bookman Old Style"/>
    </font>
    <font>
      <b val="1"/>
      <i val="0"/>
      <strike val="0"/>
      <u val="none"/>
      <sz val="20"/>
      <color rgb="FF000000"/>
      <name val="Bookman Old Style"/>
    </font>
    <font>
      <b val="1"/>
      <i val="0"/>
      <strike val="0"/>
      <u val="none"/>
      <sz val="14"/>
      <color rgb="FF000000"/>
      <name val="Bookman Old Style"/>
    </font>
    <font>
      <b val="1"/>
      <i val="0"/>
      <strike val="0"/>
      <u val="none"/>
      <sz val="11"/>
      <color rgb="FF000000"/>
      <name val="Bookman Old Style"/>
    </font>
    <font>
      <b val="1"/>
      <i val="0"/>
      <strike val="0"/>
      <u val="none"/>
      <sz val="12"/>
      <color rgb="FF000000"/>
      <name val="Bookman Old Style"/>
    </font>
    <font>
      <b val="0"/>
      <i val="0"/>
      <strike val="0"/>
      <u val="none"/>
      <sz val="12"/>
      <color rgb="FF000000"/>
      <name val="Bookman Old Style"/>
    </font>
    <font>
      <b val="0"/>
      <i val="0"/>
      <strike val="0"/>
      <u val="none"/>
      <sz val="10"/>
      <color rgb="FFFFFFFF"/>
      <name val="Bookman Old Style"/>
    </font>
    <font>
      <b val="1"/>
      <i val="0"/>
      <strike val="0"/>
      <u val="none"/>
      <sz val="11"/>
      <color rgb="FFFFFFFF"/>
      <name val="Bookman Old Style"/>
    </font>
    <font>
      <b val="1"/>
      <i val="0"/>
      <strike val="0"/>
      <u val="none"/>
      <sz val="11"/>
      <color rgb="FFFF0000"/>
      <name val="Bookman Old Style"/>
    </font>
    <font>
      <b val="0"/>
      <i val="0"/>
      <strike val="0"/>
      <u val="none"/>
      <sz val="10"/>
      <color rgb="FFFF0000"/>
      <name val="Bookman Old Style"/>
    </font>
    <font>
      <b val="1"/>
      <i val="0"/>
      <strike val="0"/>
      <u val="none"/>
      <sz val="14"/>
      <color rgb="FF0070C0"/>
      <name val="Times New Roman"/>
    </font>
    <font>
      <b val="0"/>
      <i val="0"/>
      <strike val="0"/>
      <u val="none"/>
      <sz val="10"/>
      <color rgb="FF70AD47"/>
      <name val="Arial"/>
    </font>
    <font>
      <b val="1"/>
      <i val="0"/>
      <strike val="0"/>
      <u val="none"/>
      <sz val="16"/>
      <color rgb="FF000000"/>
      <name val="Bookman Old Style"/>
    </font>
    <font>
      <b val="1"/>
      <i val="0"/>
      <strike val="0"/>
      <u val="none"/>
      <sz val="15"/>
      <color rgb="FF000000"/>
      <name val="Bookman Old Style"/>
    </font>
    <font>
      <b val="0"/>
      <i val="0"/>
      <strike val="0"/>
      <u val="none"/>
      <sz val="8"/>
      <color rgb="FF000000"/>
      <name val="Bookman Old Style"/>
    </font>
    <font>
      <b val="1"/>
      <i val="0"/>
      <strike val="0"/>
      <u val="none"/>
      <sz val="8"/>
      <color rgb="FF000000"/>
      <name val="Bookman Old Style"/>
    </font>
    <font>
      <b val="1"/>
      <i val="0"/>
      <strike val="0"/>
      <u val="none"/>
      <sz val="7"/>
      <color rgb="FF000000"/>
      <name val="Bookman Old Style"/>
    </font>
    <font>
      <b val="1"/>
      <i val="0"/>
      <strike val="0"/>
      <u val="none"/>
      <sz val="6"/>
      <color rgb="FF000000"/>
      <name val="Bookman Old Style"/>
    </font>
    <font>
      <b val="1"/>
      <i val="0"/>
      <strike val="0"/>
      <u val="none"/>
      <sz val="11"/>
      <color rgb="FFC00000"/>
      <name val="Bookman Old Style"/>
    </font>
    <font>
      <b val="0"/>
      <i val="0"/>
      <strike val="0"/>
      <u val="none"/>
      <sz val="12"/>
      <color rgb="FFFF0000"/>
      <name val="Bookman Old Style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333333"/>
      <name val="Bookman Old Style"/>
    </font>
    <font>
      <b val="0"/>
      <i val="0"/>
      <strike val="0"/>
      <u val="none"/>
      <sz val="12"/>
      <color rgb="FF333333"/>
      <name val="Times New Roman"/>
    </font>
    <font>
      <b val="1"/>
      <i val="0"/>
      <strike val="0"/>
      <u val="none"/>
      <sz val="8"/>
      <color rgb="FFFF0000"/>
      <name val="Bookman Old Style"/>
    </font>
    <font>
      <b val="1"/>
      <i val="0"/>
      <strike val="0"/>
      <u val="none"/>
      <sz val="10"/>
      <color rgb="FFFF0000"/>
      <name val="Bookman Old Style"/>
    </font>
    <font>
      <b val="1"/>
      <i val="0"/>
      <strike val="0"/>
      <u val="none"/>
      <sz val="16"/>
      <color rgb="FF0070C0"/>
      <name val="Bookman Old Style"/>
    </font>
    <font>
      <b val="1"/>
      <i val="0"/>
      <strike val="0"/>
      <u val="none"/>
      <sz val="22"/>
      <color rgb="FF000000"/>
      <name val="Bookman Old Style"/>
    </font>
    <font>
      <b val="1"/>
      <i val="0"/>
      <strike val="0"/>
      <u val="none"/>
      <sz val="12"/>
      <color rgb="FFFF0000"/>
      <name val="Bookman Old Style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4"/>
      <color rgb="FF0070C0"/>
      <name val="Bookman Old Style"/>
    </font>
    <font>
      <b val="1"/>
      <i val="0"/>
      <strike val="0"/>
      <u val="none"/>
      <sz val="13"/>
      <color rgb="FF0070C0"/>
      <name val="Bookman Old Style"/>
    </font>
    <font>
      <b val="1"/>
      <i val="0"/>
      <strike val="0"/>
      <u val="none"/>
      <sz val="11"/>
      <color rgb="FF0070C0"/>
      <name val="Bookman Old Style"/>
    </font>
    <font>
      <b val="0"/>
      <i val="0"/>
      <strike val="0"/>
      <u val="none"/>
      <sz val="16"/>
      <color rgb="FF000000"/>
      <name val="Bookman Old Style"/>
    </font>
    <font>
      <b val="0"/>
      <i val="0"/>
      <strike val="0"/>
      <u val="none"/>
      <sz val="14"/>
      <color rgb="FF000000"/>
      <name val="Bookman Old Style"/>
    </font>
    <font>
      <b val="0"/>
      <i val="0"/>
      <strike val="0"/>
      <u val="none"/>
      <sz val="22"/>
      <color rgb="FF000000"/>
      <name val="Bookman Old Style"/>
    </font>
  </fonts>
  <fills count="2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2CB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CE1"/>
        <bgColor rgb="FF00FF00"/>
      </patternFill>
    </fill>
    <fill>
      <patternFill patternType="solid">
        <fgColor rgb="FFFFC00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7CAAC"/>
        <bgColor rgb="FF00FF00"/>
      </patternFill>
    </fill>
    <fill>
      <patternFill patternType="solid">
        <fgColor rgb="FFD9DCE1"/>
        <bgColor rgb="FFFFFF00"/>
      </patternFill>
    </fill>
    <fill>
      <patternFill patternType="solid">
        <fgColor rgb="FFF2F2F2"/>
        <bgColor rgb="FFFFFF00"/>
      </patternFill>
    </fill>
    <fill>
      <patternFill patternType="solid">
        <fgColor rgb="FFF2F2F2"/>
        <bgColor rgb="FFFFFFFF"/>
      </patternFill>
    </fill>
  </fills>
  <borders count="7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57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top" textRotation="0" wrapText="false" shrinkToFit="false"/>
      <protection locked="false"/>
    </xf>
    <xf xfId="0" fontId="7" numFmtId="0" fillId="4" borderId="4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6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7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5" borderId="20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5" borderId="2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7" numFmtId="2" fillId="2" borderId="24" applyFont="1" applyNumberFormat="1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7" borderId="25" applyFont="1" applyNumberFormat="0" applyFill="1" applyBorder="1" applyAlignment="1">
      <alignment horizontal="center" vertical="bottom" textRotation="0" wrapText="false" shrinkToFit="false"/>
    </xf>
    <xf xfId="0" fontId="6" numFmtId="0" fillId="7" borderId="26" applyFont="1" applyNumberFormat="0" applyFill="1" applyBorder="1" applyAlignment="1">
      <alignment horizontal="center" vertical="bottom" textRotation="0" wrapText="false" shrinkToFit="false"/>
    </xf>
    <xf xfId="0" fontId="6" numFmtId="0" fillId="2" borderId="27" applyFont="1" applyNumberFormat="0" applyFill="0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29" applyFont="1" applyNumberFormat="0" applyFill="0" applyBorder="1" applyAlignment="1">
      <alignment horizontal="center" vertical="center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30" applyFont="1" applyNumberFormat="0" applyFill="0" applyBorder="1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8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center" textRotation="0" wrapText="false" shrinkToFit="false"/>
    </xf>
    <xf xfId="0" fontId="2" numFmtId="0" fillId="2" borderId="17" applyFont="1" applyNumberFormat="0" applyFill="0" applyBorder="1" applyAlignment="1">
      <alignment horizontal="center" vertical="center" textRotation="0" wrapText="false" shrinkToFit="false"/>
    </xf>
    <xf xfId="0" fontId="2" numFmtId="0" fillId="2" borderId="18" applyFont="1" applyNumberFormat="0" applyFill="0" applyBorder="1" applyAlignment="1">
      <alignment horizontal="center" vertical="bottom" textRotation="0" wrapText="fals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7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7" numFmtId="0" fillId="2" borderId="3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3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7" numFmtId="0" fillId="2" borderId="23" applyFont="1" applyNumberFormat="0" applyFill="0" applyBorder="1" applyAlignment="1">
      <alignment horizontal="center" vertical="center" textRotation="0" wrapText="false" shrinkToFit="false"/>
    </xf>
    <xf xfId="0" fontId="7" numFmtId="0" fillId="2" borderId="14" applyFont="1" applyNumberFormat="0" applyFill="0" applyBorder="1" applyAlignment="1">
      <alignment horizontal="center" vertical="center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0" fillId="2" borderId="29" applyFont="1" applyNumberFormat="0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bottom" textRotation="0" wrapText="false" shrinkToFit="false"/>
    </xf>
    <xf xfId="0" fontId="7" numFmtId="2" fillId="2" borderId="7" applyFont="1" applyNumberFormat="1" applyFill="0" applyBorder="1" applyAlignment="1">
      <alignment horizontal="center" vertical="center" textRotation="0" wrapText="true" shrinkToFit="false"/>
    </xf>
    <xf xfId="0" fontId="7" numFmtId="2" fillId="2" borderId="8" applyFont="1" applyNumberFormat="1" applyFill="0" applyBorder="1" applyAlignment="1">
      <alignment horizontal="center" vertical="center" textRotation="0" wrapText="true" shrinkToFit="false"/>
    </xf>
    <xf xfId="0" fontId="7" numFmtId="2" fillId="2" borderId="9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37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28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true" shrinkToFit="false"/>
    </xf>
    <xf xfId="0" fontId="7" numFmtId="0" fillId="2" borderId="38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4" borderId="7" applyFont="1" applyNumberFormat="0" applyFill="1" applyBorder="1" applyAlignment="1">
      <alignment horizontal="center" vertical="center" textRotation="0" wrapText="false" shrinkToFit="false"/>
    </xf>
    <xf xfId="0" fontId="7" numFmtId="0" fillId="4" borderId="8" applyFont="1" applyNumberFormat="0" applyFill="1" applyBorder="1" applyAlignment="1">
      <alignment horizontal="center" vertical="center" textRotation="0" wrapText="true" shrinkToFit="false"/>
    </xf>
    <xf xfId="0" fontId="6" numFmtId="0" fillId="4" borderId="8" applyFont="1" applyNumberFormat="0" applyFill="1" applyBorder="1" applyAlignment="1">
      <alignment horizontal="center" vertical="center" textRotation="0" wrapText="true" shrinkToFit="false"/>
    </xf>
    <xf xfId="0" fontId="7" numFmtId="0" fillId="4" borderId="9" applyFont="1" applyNumberFormat="0" applyFill="1" applyBorder="1" applyAlignment="1">
      <alignment horizontal="center" vertical="center" textRotation="0" wrapText="true" shrinkToFit="false"/>
    </xf>
    <xf xfId="0" fontId="7" numFmtId="0" fillId="4" borderId="16" applyFont="1" applyNumberFormat="0" applyFill="1" applyBorder="1" applyAlignment="1">
      <alignment horizontal="center" vertical="center" textRotation="0" wrapText="false" shrinkToFit="false"/>
    </xf>
    <xf xfId="0" fontId="7" numFmtId="0" fillId="4" borderId="17" applyFont="1" applyNumberFormat="0" applyFill="1" applyBorder="1" applyAlignment="1">
      <alignment horizontal="center" vertical="center" textRotation="0" wrapText="false" shrinkToFit="false"/>
    </xf>
    <xf xfId="0" fontId="7" numFmtId="0" fillId="4" borderId="17" applyFont="1" applyNumberFormat="0" applyFill="1" applyBorder="1" applyAlignment="1">
      <alignment horizontal="center" vertical="center" textRotation="0" wrapText="false" shrinkToFit="false"/>
    </xf>
    <xf xfId="0" fontId="7" numFmtId="2" fillId="4" borderId="18" applyFont="1" applyNumberFormat="1" applyFill="1" applyBorder="1" applyAlignment="1">
      <alignment horizontal="center" vertical="center" textRotation="0" wrapText="false" shrinkToFit="false"/>
    </xf>
    <xf xfId="0" fontId="7" numFmtId="0" fillId="5" borderId="23" applyFont="1" applyNumberFormat="0" applyFill="1" applyBorder="1" applyAlignment="1">
      <alignment horizontal="center" vertical="center" textRotation="0" wrapText="false" shrinkToFit="false"/>
    </xf>
    <xf xfId="0" fontId="7" numFmtId="0" fillId="9" borderId="37" applyFont="1" applyNumberFormat="0" applyFill="1" applyBorder="1" applyAlignment="1">
      <alignment horizontal="center" vertical="center" textRotation="0" wrapText="false" shrinkToFit="false"/>
    </xf>
    <xf xfId="0" fontId="7" numFmtId="0" fillId="5" borderId="40" applyFont="1" applyNumberFormat="0" applyFill="1" applyBorder="1" applyAlignment="1">
      <alignment horizontal="center" vertical="center" textRotation="0" wrapText="false" shrinkToFit="false"/>
    </xf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7" numFmtId="0" fillId="4" borderId="31" applyFont="1" applyNumberFormat="0" applyFill="1" applyBorder="1" applyAlignment="1">
      <alignment horizontal="center" vertical="center" textRotation="0" wrapText="false" shrinkToFit="false"/>
    </xf>
    <xf xfId="0" fontId="7" numFmtId="0" fillId="4" borderId="41" applyFont="1" applyNumberFormat="0" applyFill="1" applyBorder="1" applyAlignment="1">
      <alignment horizontal="center" vertical="center" textRotation="0" wrapText="false" shrinkToFit="false"/>
    </xf>
    <xf xfId="0" fontId="7" numFmtId="0" fillId="4" borderId="41" applyFont="1" applyNumberFormat="0" applyFill="1" applyBorder="1" applyAlignment="1">
      <alignment horizontal="center" vertical="center" textRotation="0" wrapText="false" shrinkToFit="false"/>
    </xf>
    <xf xfId="0" fontId="7" numFmtId="0" fillId="5" borderId="42" applyFont="1" applyNumberFormat="0" applyFill="1" applyBorder="1" applyAlignment="1">
      <alignment horizontal="center" vertical="center" textRotation="0" wrapText="false" shrinkToFit="false"/>
    </xf>
    <xf xfId="0" fontId="7" numFmtId="0" fillId="9" borderId="39" applyFont="1" applyNumberFormat="0" applyFill="1" applyBorder="1" applyAlignment="1">
      <alignment horizontal="center" vertical="center" textRotation="0" wrapText="false" shrinkToFit="false"/>
    </xf>
    <xf xfId="0" fontId="7" numFmtId="2" fillId="10" borderId="1" applyFont="1" applyNumberFormat="1" applyFill="1" applyBorder="1" applyAlignment="1">
      <alignment horizontal="center" vertical="center" textRotation="0" wrapText="true" shrinkToFit="false"/>
    </xf>
    <xf xfId="0" fontId="7" numFmtId="0" fillId="4" borderId="43" applyFont="1" applyNumberFormat="0" applyFill="1" applyBorder="1" applyAlignment="1">
      <alignment horizontal="center" vertical="center" textRotation="0" wrapText="false" shrinkToFit="false"/>
    </xf>
    <xf xfId="0" fontId="7" numFmtId="0" fillId="11" borderId="43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4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12" borderId="29" applyFont="1" applyNumberFormat="0" applyFill="1" applyBorder="1" applyAlignment="1">
      <alignment horizontal="center" vertical="center" textRotation="0" wrapText="true" shrinkToFit="false"/>
    </xf>
    <xf xfId="0" fontId="15" numFmtId="0" fillId="12" borderId="36" applyFont="1" applyNumberFormat="0" applyFill="1" applyBorder="1" applyAlignment="1">
      <alignment horizontal="center" vertical="center" textRotation="0" wrapText="true" shrinkToFit="false"/>
    </xf>
    <xf xfId="0" fontId="15" numFmtId="0" fillId="5" borderId="44" applyFont="1" applyNumberFormat="0" applyFill="1" applyBorder="1" applyAlignment="1">
      <alignment horizontal="center" vertical="bottom" textRotation="0" wrapText="false" shrinkToFit="false"/>
    </xf>
    <xf xfId="0" fontId="15" numFmtId="0" fillId="5" borderId="45" applyFont="1" applyNumberFormat="0" applyFill="1" applyBorder="1" applyAlignment="1">
      <alignment horizontal="center" vertical="bottom" textRotation="0" wrapText="false" shrinkToFit="false"/>
    </xf>
    <xf xfId="0" fontId="15" numFmtId="0" fillId="5" borderId="29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4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48" applyFont="1" applyNumberFormat="0" applyFill="0" applyBorder="1" applyAlignment="1">
      <alignment horizontal="center" vertical="center" textRotation="0" wrapText="true" shrinkToFit="false"/>
    </xf>
    <xf xfId="0" fontId="16" numFmtId="0" fillId="2" borderId="43" applyFont="1" applyNumberFormat="0" applyFill="0" applyBorder="1" applyAlignment="1">
      <alignment horizontal="center" vertical="center" textRotation="0" wrapText="true" shrinkToFit="false"/>
    </xf>
    <xf xfId="0" fontId="7" numFmtId="0" fillId="2" borderId="43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8" numFmtId="0" fillId="13" borderId="1" applyFont="1" applyNumberFormat="0" applyFill="1" applyBorder="1" applyAlignment="1">
      <alignment horizontal="center" vertical="center" textRotation="0" wrapText="true" shrinkToFit="false"/>
    </xf>
    <xf xfId="0" fontId="18" numFmtId="0" fillId="13" borderId="36" applyFont="1" applyNumberFormat="0" applyFill="1" applyBorder="1" applyAlignment="1">
      <alignment horizontal="center" vertical="center" textRotation="0" wrapText="true" shrinkToFit="false"/>
    </xf>
    <xf xfId="0" fontId="18" numFmtId="0" fillId="13" borderId="28" applyFont="1" applyNumberFormat="0" applyFill="1" applyBorder="1" applyAlignment="1">
      <alignment horizontal="center" vertical="center" textRotation="0" wrapText="true" shrinkToFit="false"/>
    </xf>
    <xf xfId="0" fontId="19" numFmtId="0" fillId="13" borderId="36" applyFont="1" applyNumberFormat="0" applyFill="1" applyBorder="1" applyAlignment="1">
      <alignment horizontal="center" vertical="center" textRotation="0" wrapText="true" shrinkToFit="false"/>
    </xf>
    <xf xfId="0" fontId="19" numFmtId="0" fillId="13" borderId="28" applyFont="1" applyNumberFormat="0" applyFill="1" applyBorder="1" applyAlignment="1">
      <alignment horizontal="center" vertical="center" textRotation="0" wrapText="true" shrinkToFit="false"/>
    </xf>
    <xf xfId="0" fontId="20" numFmtId="0" fillId="13" borderId="36" applyFont="1" applyNumberFormat="0" applyFill="1" applyBorder="1" applyAlignment="1">
      <alignment horizontal="center" vertical="center" textRotation="0" wrapText="true" shrinkToFit="false"/>
    </xf>
    <xf xfId="0" fontId="19" numFmtId="0" fillId="13" borderId="49" applyFont="1" applyNumberFormat="0" applyFill="1" applyBorder="1" applyAlignment="1">
      <alignment horizontal="center" vertical="center" textRotation="0" wrapText="true" shrinkToFit="false"/>
    </xf>
    <xf xfId="0" fontId="18" numFmtId="0" fillId="13" borderId="50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3" numFmtId="0" fillId="2" borderId="46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14" borderId="48" applyFont="1" applyNumberFormat="0" applyFill="1" applyBorder="1" applyAlignment="0">
      <alignment horizontal="general" vertical="bottom" textRotation="0" wrapText="false" shrinkToFit="false"/>
    </xf>
    <xf xfId="0" fontId="7" numFmtId="0" fillId="5" borderId="4" applyFont="1" applyNumberFormat="0" applyFill="1" applyBorder="1" applyAlignment="1">
      <alignment horizontal="center" vertical="bottom" textRotation="0" wrapText="false" shrinkToFit="false"/>
    </xf>
    <xf xfId="0" fontId="18" numFmtId="0" fillId="10" borderId="29" applyFont="1" applyNumberFormat="0" applyFill="1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12" borderId="49" applyFont="1" applyNumberFormat="0" applyFill="1" applyBorder="1" applyAlignment="1">
      <alignment horizontal="center" vertical="center" textRotation="0" wrapText="false" shrinkToFit="false"/>
    </xf>
    <xf xfId="0" fontId="5" numFmtId="0" fillId="12" borderId="45" applyFont="1" applyNumberFormat="0" applyFill="1" applyBorder="1" applyAlignment="1">
      <alignment horizontal="center" vertical="center" textRotation="0" wrapText="false" shrinkToFit="false"/>
    </xf>
    <xf xfId="0" fontId="5" numFmtId="0" fillId="12" borderId="51" applyFont="1" applyNumberFormat="0" applyFill="1" applyBorder="1" applyAlignment="1">
      <alignment horizontal="center" vertical="center" textRotation="0" wrapText="false" shrinkToFit="false"/>
    </xf>
    <xf xfId="0" fontId="15" numFmtId="0" fillId="5" borderId="28" applyFont="1" applyNumberFormat="0" applyFill="1" applyBorder="1" applyAlignment="1">
      <alignment horizontal="center" vertical="bottom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4" applyFont="1" applyNumberFormat="0" applyFill="0" applyBorder="1" applyAlignment="1">
      <alignment horizontal="center" vertical="center" textRotation="0" wrapText="true" shrinkToFit="false"/>
    </xf>
    <xf xfId="0" fontId="6" numFmtId="0" fillId="2" borderId="39" applyFont="1" applyNumberFormat="0" applyFill="0" applyBorder="1" applyAlignment="1">
      <alignment horizontal="center" vertical="center" textRotation="0" wrapText="true" shrinkToFit="false"/>
    </xf>
    <xf xfId="0" fontId="8" numFmtId="0" fillId="2" borderId="7" applyFont="1" applyNumberFormat="0" applyFill="0" applyBorder="1" applyAlignment="1">
      <alignment horizontal="center" vertical="top" textRotation="0" wrapText="true" shrinkToFit="false"/>
    </xf>
    <xf xfId="0" fontId="8" numFmtId="0" fillId="2" borderId="8" applyFont="1" applyNumberFormat="0" applyFill="0" applyBorder="1" applyAlignment="1">
      <alignment horizontal="center" vertical="top" textRotation="0" wrapText="true" shrinkToFit="false"/>
    </xf>
    <xf xfId="0" fontId="8" numFmtId="0" fillId="2" borderId="9" applyFont="1" applyNumberFormat="0" applyFill="0" applyBorder="1" applyAlignment="1">
      <alignment horizontal="center" vertical="top" textRotation="0" wrapText="true" shrinkToFit="false"/>
    </xf>
    <xf xfId="0" fontId="8" numFmtId="0" fillId="2" borderId="16" applyFont="1" applyNumberFormat="0" applyFill="0" applyBorder="1" applyAlignment="1">
      <alignment horizontal="center" vertical="top" textRotation="0" wrapText="true" shrinkToFit="false"/>
    </xf>
    <xf xfId="0" fontId="8" numFmtId="0" fillId="2" borderId="17" applyFont="1" applyNumberFormat="0" applyFill="0" applyBorder="1" applyAlignment="1">
      <alignment horizontal="center" vertical="top" textRotation="0" wrapText="true" shrinkToFit="false"/>
    </xf>
    <xf xfId="0" fontId="8" numFmtId="0" fillId="2" borderId="18" applyFont="1" applyNumberFormat="0" applyFill="0" applyBorder="1" applyAlignment="1">
      <alignment horizontal="center" vertical="top" textRotation="0" wrapText="true" shrinkToFit="false"/>
    </xf>
    <xf xfId="0" fontId="8" numFmtId="0" fillId="2" borderId="31" applyFont="1" applyNumberFormat="0" applyFill="0" applyBorder="1" applyAlignment="1">
      <alignment horizontal="center" vertical="top" textRotation="0" wrapText="true" shrinkToFit="false"/>
    </xf>
    <xf xfId="0" fontId="8" numFmtId="0" fillId="2" borderId="41" applyFont="1" applyNumberFormat="0" applyFill="0" applyBorder="1" applyAlignment="1">
      <alignment horizontal="center" vertical="top" textRotation="0" wrapText="true" shrinkToFit="false"/>
    </xf>
    <xf xfId="0" fontId="8" numFmtId="0" fillId="2" borderId="35" applyFont="1" applyNumberFormat="0" applyFill="0" applyBorder="1" applyAlignment="1">
      <alignment horizontal="center" vertical="top" textRotation="0" wrapText="true" shrinkToFit="false"/>
    </xf>
    <xf xfId="0" fontId="1" numFmtId="0" fillId="2" borderId="47" applyFont="1" applyNumberFormat="0" applyFill="0" applyBorder="1" applyAlignment="1">
      <alignment horizontal="center" vertical="center" textRotation="0" wrapText="false" shrinkToFit="false"/>
    </xf>
    <xf xfId="0" fontId="2" numFmtId="0" fillId="2" borderId="52" applyFont="1" applyNumberFormat="0" applyFill="0" applyBorder="1" applyAlignment="1">
      <alignment horizontal="center" vertical="bottom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0" applyBorder="1" applyAlignment="1">
      <alignment horizontal="center" vertical="bottom" textRotation="0" wrapText="false" shrinkToFit="false"/>
    </xf>
    <xf xfId="0" fontId="6" numFmtId="0" fillId="2" borderId="36" applyFont="1" applyNumberFormat="0" applyFill="0" applyBorder="1" applyAlignment="1">
      <alignment horizontal="center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true" shrinkToFit="false"/>
    </xf>
    <xf xfId="0" fontId="5" numFmtId="0" fillId="2" borderId="5" applyFont="1" applyNumberFormat="0" applyFill="0" applyBorder="1" applyAlignment="1">
      <alignment horizontal="center" vertical="top" textRotation="0" wrapText="true" shrinkToFit="false"/>
    </xf>
    <xf xfId="0" fontId="15" numFmtId="0" fillId="2" borderId="5" applyFont="1" applyNumberFormat="0" applyFill="0" applyBorder="1" applyAlignment="1">
      <alignment horizontal="center" vertical="top" textRotation="0" wrapText="false" shrinkToFit="false"/>
    </xf>
    <xf xfId="0" fontId="15" numFmtId="0" fillId="2" borderId="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1" numFmtId="0" fillId="2" borderId="53" applyFont="1" applyNumberFormat="0" applyFill="0" applyBorder="1" applyAlignment="1">
      <alignment horizontal="center" vertical="bottom" textRotation="0" wrapText="false" shrinkToFit="false"/>
    </xf>
    <xf xfId="0" fontId="15" numFmtId="0" fillId="5" borderId="36" applyFont="1" applyNumberFormat="0" applyFill="1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2" fillId="2" borderId="54" applyFont="1" applyNumberFormat="1" applyFill="0" applyBorder="1" applyAlignment="1">
      <alignment horizontal="center" vertical="bottom" textRotation="0" wrapText="false" shrinkToFit="false"/>
    </xf>
    <xf xfId="0" fontId="21" numFmtId="0" fillId="2" borderId="4" applyFont="1" applyNumberFormat="0" applyFill="0" applyBorder="1" applyAlignment="1">
      <alignment horizontal="center" vertical="bottom" textRotation="0" wrapText="false" shrinkToFit="false"/>
    </xf>
    <xf xfId="0" fontId="8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center" textRotation="0" wrapText="false" shrinkToFit="false"/>
    </xf>
    <xf xfId="0" fontId="7" numFmtId="0" fillId="2" borderId="16" applyFont="1" applyNumberFormat="0" applyFill="0" applyBorder="1" applyAlignment="1">
      <alignment horizontal="center" vertical="center" textRotation="0" wrapText="false" shrinkToFit="false"/>
    </xf>
    <xf xfId="0" fontId="7" numFmtId="0" fillId="2" borderId="31" applyFont="1" applyNumberFormat="0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41" applyFont="0" applyNumberFormat="0" applyFill="0" applyBorder="1" applyAlignment="0">
      <alignment horizontal="general" vertical="bottom" textRotation="0" wrapText="false" shrinkToFit="false"/>
    </xf>
    <xf xfId="0" fontId="0" numFmtId="0" fillId="2" borderId="35" applyFont="0" applyNumberFormat="0" applyFill="0" applyBorder="1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center" textRotation="0" wrapText="true" shrinkToFit="false"/>
    </xf>
    <xf xfId="0" fontId="18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0" applyBorder="1" applyAlignment="0">
      <alignment horizontal="general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center" textRotation="0" wrapText="false" shrinkToFit="false"/>
    </xf>
    <xf xfId="0" fontId="7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18" numFmtId="0" fillId="2" borderId="55" applyFont="1" applyNumberFormat="0" applyFill="0" applyBorder="1" applyAlignment="1">
      <alignment horizontal="center" vertical="center" textRotation="0" wrapText="true" shrinkToFit="false"/>
    </xf>
    <xf xfId="0" fontId="22" numFmtId="0" fillId="2" borderId="56" applyFont="1" applyNumberFormat="0" applyFill="0" applyBorder="1" applyAlignment="1">
      <alignment horizontal="general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18" numFmtId="0" fillId="2" borderId="38" applyFont="1" applyNumberFormat="0" applyFill="0" applyBorder="1" applyAlignment="1">
      <alignment horizontal="center" vertical="center" textRotation="0" wrapText="true" shrinkToFit="false"/>
    </xf>
    <xf xfId="0" fontId="18" numFmtId="0" fillId="2" borderId="37" applyFont="1" applyNumberFormat="0" applyFill="0" applyBorder="1" applyAlignment="1">
      <alignment horizontal="center" vertical="center" textRotation="0" wrapText="true" shrinkToFit="false"/>
    </xf>
    <xf xfId="0" fontId="18" numFmtId="0" fillId="2" borderId="24" applyFont="1" applyNumberFormat="0" applyFill="0" applyBorder="1" applyAlignment="1">
      <alignment horizontal="center" vertical="bottom" textRotation="0" wrapText="false" shrinkToFit="false"/>
    </xf>
    <xf xfId="0" fontId="18" numFmtId="0" fillId="2" borderId="57" applyFont="1" applyNumberFormat="0" applyFill="0" applyBorder="1" applyAlignment="1">
      <alignment horizontal="center" vertical="bottom" textRotation="0" wrapText="false" shrinkToFit="false"/>
    </xf>
    <xf xfId="0" fontId="18" numFmtId="0" fillId="2" borderId="24" applyFont="1" applyNumberFormat="0" applyFill="0" applyBorder="1" applyAlignment="1">
      <alignment horizontal="center" vertical="bottom" textRotation="0" wrapText="false" shrinkToFit="false"/>
    </xf>
    <xf xfId="0" fontId="18" numFmtId="0" fillId="2" borderId="39" applyFont="1" applyNumberFormat="0" applyFill="0" applyBorder="1" applyAlignment="1">
      <alignment horizontal="center" vertical="bottom" textRotation="0" wrapText="false" shrinkToFit="false"/>
    </xf>
    <xf xfId="0" fontId="22" numFmtId="0" fillId="2" borderId="17" applyFont="1" applyNumberFormat="0" applyFill="0" applyBorder="1" applyAlignment="1">
      <alignment horizontal="general" vertical="bottom" textRotation="0" wrapText="true" shrinkToFit="false"/>
    </xf>
    <xf xfId="0" fontId="7" numFmtId="0" fillId="2" borderId="1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5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15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16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16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16" borderId="3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15" borderId="7" applyFont="1" applyNumberFormat="0" applyFill="1" applyBorder="1" applyAlignment="1">
      <alignment horizontal="center" vertical="center" textRotation="0" wrapText="false" shrinkToFit="false"/>
    </xf>
    <xf xfId="0" fontId="2" numFmtId="0" fillId="15" borderId="16" applyFont="1" applyNumberFormat="0" applyFill="1" applyBorder="1" applyAlignment="1">
      <alignment horizontal="center" vertical="center" textRotation="0" wrapText="false" shrinkToFit="false"/>
    </xf>
    <xf xfId="0" fontId="2" numFmtId="0" fillId="15" borderId="31" applyFont="1" applyNumberFormat="0" applyFill="1" applyBorder="1" applyAlignment="1">
      <alignment horizontal="center" vertical="center" textRotation="0" wrapText="false" shrinkToFit="false"/>
    </xf>
    <xf xfId="0" fontId="2" numFmtId="0" fillId="5" borderId="9" applyFont="1" applyNumberFormat="0" applyFill="1" applyBorder="1" applyAlignment="1">
      <alignment horizontal="center" vertical="bottom" textRotation="0" wrapText="false" shrinkToFit="false"/>
    </xf>
    <xf xfId="0" fontId="2" numFmtId="0" fillId="5" borderId="18" applyFont="1" applyNumberFormat="0" applyFill="1" applyBorder="1" applyAlignment="1">
      <alignment horizontal="center" vertical="bottom" textRotation="0" wrapText="false" shrinkToFit="false"/>
    </xf>
    <xf xfId="0" fontId="2" numFmtId="0" fillId="5" borderId="35" applyFont="1" applyNumberFormat="0" applyFill="1" applyBorder="1" applyAlignment="1">
      <alignment horizontal="center" vertical="bottom" textRotation="0" wrapText="false" shrinkToFit="false"/>
    </xf>
    <xf xfId="0" fontId="9" numFmtId="0" fillId="8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17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23" numFmtId="0" fillId="2" borderId="1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23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3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2" numFmtId="0" fillId="2" borderId="19" applyFont="1" applyNumberFormat="0" applyFill="0" applyBorder="1" applyAlignment="1">
      <alignment horizontal="center" vertical="center" textRotation="0" wrapText="false" shrinkToFit="false"/>
    </xf>
    <xf xfId="0" fontId="2" numFmtId="0" fillId="2" borderId="59" applyFont="1" applyNumberFormat="0" applyFill="0" applyBorder="1" applyAlignment="1">
      <alignment horizontal="center" vertical="center" textRotation="0" wrapText="false" shrinkToFit="false"/>
    </xf>
    <xf xfId="0" fontId="7" numFmtId="0" fillId="2" borderId="3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7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24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4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bottom" textRotation="0" wrapText="false" shrinkToFit="false"/>
    </xf>
    <xf xfId="0" fontId="2" numFmtId="0" fillId="2" borderId="17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center" vertical="bottom" textRotation="0" wrapText="false" shrinkToFit="false"/>
    </xf>
    <xf xfId="0" fontId="2" numFmtId="0" fillId="2" borderId="31" applyFont="1" applyNumberFormat="0" applyFill="0" applyBorder="1" applyAlignment="1">
      <alignment horizontal="center" vertical="bottom" textRotation="0" wrapText="false" shrinkToFit="false"/>
    </xf>
    <xf xfId="0" fontId="2" numFmtId="0" fillId="2" borderId="41" applyFont="1" applyNumberFormat="0" applyFill="0" applyBorder="1" applyAlignment="1">
      <alignment horizontal="center" vertical="bottom" textRotation="0" wrapText="false" shrinkToFit="false"/>
    </xf>
    <xf xfId="0" fontId="2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0">
      <alignment horizontal="general" vertical="bottom" textRotation="0" wrapText="false" shrinkToFit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7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false" shrinkToFit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5" numFmtId="0" fillId="2" borderId="17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7" applyFont="1" applyNumberFormat="0" applyFill="0" applyBorder="1" applyAlignment="0">
      <alignment horizontal="general" vertical="bottom" textRotation="0" wrapText="false" shrinkToFit="false"/>
    </xf>
    <xf xfId="0" fontId="1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7" numFmtId="0" fillId="2" borderId="32" applyFont="1" applyNumberFormat="0" applyFill="0" applyBorder="1" applyAlignment="1">
      <alignment horizontal="center" vertical="center" textRotation="0" wrapText="false" shrinkToFit="false"/>
    </xf>
    <xf xfId="0" fontId="8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2" numFmtId="0" fillId="2" borderId="60" applyFont="1" applyNumberFormat="0" applyFill="0" applyBorder="1" applyAlignment="1">
      <alignment horizontal="left" vertical="center" textRotation="0" wrapText="tru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top" textRotation="0" wrapText="true" shrinkToFit="false"/>
    </xf>
    <xf xfId="0" fontId="8" numFmtId="0" fillId="2" borderId="3" applyFont="1" applyNumberFormat="0" applyFill="0" applyBorder="1" applyAlignment="1">
      <alignment horizontal="center" vertical="top" textRotation="0" wrapText="true" shrinkToFit="false"/>
    </xf>
    <xf xfId="0" fontId="8" numFmtId="0" fillId="2" borderId="43" applyFont="1" applyNumberFormat="0" applyFill="0" applyBorder="1" applyAlignment="1">
      <alignment horizontal="center" vertical="top" textRotation="0" wrapText="true" shrinkToFit="false"/>
    </xf>
    <xf xfId="0" fontId="8" numFmtId="0" fillId="2" borderId="30" applyFont="1" applyNumberFormat="0" applyFill="0" applyBorder="1" applyAlignment="1">
      <alignment horizontal="center" vertical="top" textRotation="0" wrapText="true" shrinkToFit="false"/>
    </xf>
    <xf xfId="0" fontId="8" numFmtId="0" fillId="2" borderId="43" applyFont="1" applyNumberFormat="0" applyFill="0" applyBorder="1" applyAlignment="1">
      <alignment horizontal="center" vertical="bottom" textRotation="0" wrapText="true" shrinkToFit="false"/>
    </xf>
    <xf xfId="0" fontId="8" numFmtId="0" fillId="2" borderId="30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left" vertical="top" textRotation="0" wrapText="false" shrinkToFit="false"/>
    </xf>
    <xf xfId="0" fontId="1" numFmtId="0" fillId="2" borderId="17" applyFont="1" applyNumberFormat="0" applyFill="0" applyBorder="1" applyAlignment="1">
      <alignment horizontal="left" vertical="bottom" textRotation="0" wrapText="false" shrinkToFit="false"/>
    </xf>
    <xf xfId="0" fontId="26" numFmtId="0" fillId="2" borderId="11" applyFont="1" applyNumberFormat="0" applyFill="0" applyBorder="1" applyAlignment="1">
      <alignment horizontal="center" vertical="center" textRotation="0" wrapText="false" shrinkToFit="false"/>
    </xf>
    <xf xfId="0" fontId="26" numFmtId="0" fillId="2" borderId="17" applyFont="1" applyNumberFormat="0" applyFill="0" applyBorder="1" applyAlignment="1">
      <alignment horizontal="center" vertical="center" textRotation="0" wrapText="false" shrinkToFit="false"/>
    </xf>
    <xf xfId="0" fontId="26" numFmtId="0" fillId="8" borderId="17" applyFont="1" applyNumberFormat="0" applyFill="1" applyBorder="1" applyAlignment="1">
      <alignment horizontal="center" vertical="center" textRotation="0" wrapText="false" shrinkToFit="false"/>
    </xf>
    <xf xfId="0" fontId="26" numFmtId="0" fillId="8" borderId="17" applyFont="1" applyNumberFormat="0" applyFill="1" applyBorder="1" applyAlignment="1">
      <alignment horizontal="center" vertical="center" textRotation="0" wrapText="false" shrinkToFit="false"/>
    </xf>
    <xf xfId="0" fontId="26" numFmtId="0" fillId="8" borderId="33" applyFont="1" applyNumberFormat="0" applyFill="1" applyBorder="1" applyAlignment="1">
      <alignment horizontal="center" vertical="center" textRotation="0" wrapText="false" shrinkToFit="false"/>
    </xf>
    <xf xfId="0" fontId="22" numFmtId="0" fillId="2" borderId="11" applyFont="1" applyNumberFormat="0" applyFill="0" applyBorder="1" applyAlignment="1">
      <alignment horizontal="center" vertical="center" textRotation="0" wrapText="true" shrinkToFit="false"/>
    </xf>
    <xf xfId="0" fontId="7" numFmtId="0" fillId="2" borderId="6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4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5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2" borderId="6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4" borderId="7" applyFont="1" applyNumberFormat="0" applyFill="1" applyBorder="1" applyAlignment="1">
      <alignment horizontal="center" vertical="bottom" textRotation="0" wrapText="false" shrinkToFit="false"/>
    </xf>
    <xf xfId="0" fontId="1" numFmtId="0" fillId="4" borderId="8" applyFont="1" applyNumberFormat="0" applyFill="1" applyBorder="1" applyAlignment="1">
      <alignment horizontal="center" vertical="bottom" textRotation="0" wrapText="false" shrinkToFit="false"/>
    </xf>
    <xf xfId="0" fontId="1" numFmtId="0" fillId="4" borderId="16" applyFont="1" applyNumberFormat="0" applyFill="1" applyBorder="1" applyAlignment="1">
      <alignment horizontal="center" vertical="bottom" textRotation="0" wrapText="false" shrinkToFit="false"/>
    </xf>
    <xf xfId="0" fontId="1" numFmtId="0" fillId="4" borderId="17" applyFont="1" applyNumberFormat="0" applyFill="1" applyBorder="1" applyAlignment="1">
      <alignment horizontal="center" vertical="bottom" textRotation="0" wrapText="false" shrinkToFit="false"/>
    </xf>
    <xf xfId="0" fontId="1" numFmtId="0" fillId="4" borderId="31" applyFont="1" applyNumberFormat="0" applyFill="1" applyBorder="1" applyAlignment="1">
      <alignment horizontal="center" vertical="bottom" textRotation="0" wrapText="false" shrinkToFit="false"/>
    </xf>
    <xf xfId="0" fontId="1" numFmtId="0" fillId="4" borderId="41" applyFont="1" applyNumberFormat="0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6" numFmtId="0" fillId="2" borderId="36" applyFont="1" applyNumberFormat="0" applyFill="0" applyBorder="1" applyAlignment="1">
      <alignment horizontal="center" vertical="center" textRotation="0" wrapText="false" shrinkToFit="false"/>
    </xf>
    <xf xfId="0" fontId="6" numFmtId="0" fillId="2" borderId="3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true" shrinkToFit="false"/>
    </xf>
    <xf xfId="0" fontId="7" numFmtId="0" fillId="2" borderId="43" applyFont="1" applyNumberFormat="0" applyFill="0" applyBorder="1" applyAlignment="1">
      <alignment horizontal="center" vertical="center" textRotation="0" wrapText="true" shrinkToFit="false"/>
    </xf>
    <xf xfId="0" fontId="7" numFmtId="0" fillId="2" borderId="2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11" borderId="47" applyFont="1" applyNumberFormat="0" applyFill="1" applyBorder="1" applyAlignment="1">
      <alignment horizontal="center" vertical="bottom" textRotation="0" wrapText="false" shrinkToFit="false"/>
    </xf>
    <xf xfId="0" fontId="5" numFmtId="0" fillId="11" borderId="0" applyFont="1" applyNumberFormat="0" applyFill="1" applyBorder="0" applyAlignment="1">
      <alignment horizontal="center" vertical="bottom" textRotation="0" wrapText="false" shrinkToFit="false"/>
    </xf>
    <xf xfId="0" fontId="5" numFmtId="0" fillId="11" borderId="27" applyFont="1" applyNumberFormat="0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5" applyFont="1" applyNumberFormat="0" applyFill="0" applyBorder="1" applyAlignment="1">
      <alignment horizontal="center" vertical="center" textRotation="0" wrapText="false" shrinkToFit="false"/>
    </xf>
    <xf xfId="0" fontId="6" numFmtId="0" fillId="2" borderId="48" applyFont="1" applyNumberFormat="0" applyFill="0" applyBorder="1" applyAlignment="1">
      <alignment horizontal="center" vertical="center" textRotation="0" wrapText="false" shrinkToFit="false"/>
    </xf>
    <xf xfId="0" fontId="6" numFmtId="0" fillId="2" borderId="3" applyFont="1" applyNumberFormat="0" applyFill="0" applyBorder="1" applyAlignment="1">
      <alignment horizontal="center" vertical="center" textRotation="0" wrapText="false" shrinkToFit="false"/>
    </xf>
    <xf xfId="0" fontId="6" numFmtId="0" fillId="2" borderId="29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true" shrinkToFit="false"/>
    </xf>
    <xf xfId="0" fontId="4" numFmtId="0" fillId="2" borderId="36" applyFont="1" applyNumberFormat="0" applyFill="0" applyBorder="1" applyAlignment="1">
      <alignment horizontal="center" vertical="bottom" textRotation="0" wrapText="true" shrinkToFit="false"/>
    </xf>
    <xf xfId="0" fontId="4" numFmtId="0" fillId="2" borderId="46" applyFont="1" applyNumberFormat="0" applyFill="0" applyBorder="1" applyAlignment="1">
      <alignment horizontal="center" vertical="bottom" textRotation="0" wrapText="true" shrinkToFit="false"/>
    </xf>
    <xf xfId="0" fontId="4" numFmtId="0" fillId="2" borderId="63" applyFont="1" applyNumberFormat="0" applyFill="0" applyBorder="1" applyAlignment="1">
      <alignment horizontal="center" vertical="bottom" textRotation="0" wrapText="true" shrinkToFit="false"/>
    </xf>
    <xf xfId="0" fontId="7" numFmtId="0" fillId="15" borderId="2" applyFont="1" applyNumberFormat="0" applyFill="1" applyBorder="1" applyAlignment="1">
      <alignment horizontal="center" vertical="center" textRotation="0" wrapText="false" shrinkToFit="false"/>
    </xf>
    <xf xfId="0" fontId="1" numFmtId="0" fillId="15" borderId="36" applyFont="1" applyNumberFormat="0" applyFill="1" applyBorder="1" applyAlignment="0">
      <alignment horizontal="general" vertical="bottom" textRotation="0" wrapText="false" shrinkToFit="false"/>
    </xf>
    <xf xfId="0" fontId="1" numFmtId="0" fillId="15" borderId="64" applyFont="1" applyNumberFormat="0" applyFill="1" applyBorder="1" applyAlignment="0">
      <alignment horizontal="general" vertical="bottom" textRotation="0" wrapText="false" shrinkToFit="false"/>
    </xf>
    <xf xfId="0" fontId="1" numFmtId="0" fillId="15" borderId="63" applyFont="1" applyNumberFormat="0" applyFill="1" applyBorder="1" applyAlignment="0">
      <alignment horizontal="general" vertical="bottom" textRotation="0" wrapText="false" shrinkToFit="false"/>
    </xf>
    <xf xfId="0" fontId="1" numFmtId="0" fillId="15" borderId="30" applyFont="1" applyNumberFormat="0" applyFill="1" applyBorder="1" applyAlignment="0">
      <alignment horizontal="general" vertical="bottom" textRotation="0" wrapText="false" shrinkToFit="false"/>
    </xf>
    <xf xfId="0" fontId="7" numFmtId="0" fillId="10" borderId="46" applyFont="1" applyNumberFormat="0" applyFill="1" applyBorder="1" applyAlignment="1">
      <alignment horizontal="center" vertical="center" textRotation="0" wrapText="false" shrinkToFit="false"/>
    </xf>
    <xf xfId="0" fontId="7" numFmtId="0" fillId="10" borderId="63" applyFont="1" applyNumberFormat="0" applyFill="1" applyBorder="1" applyAlignment="1">
      <alignment horizontal="center" vertical="center" textRotation="0" wrapText="false" shrinkToFit="false"/>
    </xf>
    <xf xfId="0" fontId="7" numFmtId="0" fillId="10" borderId="0" applyFont="1" applyNumberFormat="0" applyFill="1" applyBorder="0" applyAlignment="1">
      <alignment horizontal="center" vertical="center" textRotation="0" wrapText="false" shrinkToFit="false"/>
    </xf>
    <xf xfId="0" fontId="7" numFmtId="0" fillId="2" borderId="4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6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2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48" applyFont="1" applyNumberFormat="0" applyFill="0" applyBorder="1" applyAlignment="1">
      <alignment horizontal="center" vertical="bottom" textRotation="0" wrapText="false" shrinkToFit="false"/>
    </xf>
    <xf xfId="0" fontId="11" numFmtId="0" fillId="2" borderId="64" applyFont="1" applyNumberFormat="0" applyFill="0" applyBorder="1" applyAlignment="1">
      <alignment horizontal="center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29" applyFont="1" applyNumberFormat="0" applyFill="0" applyBorder="1" applyAlignment="1">
      <alignment horizontal="center" vertical="bottom" textRotation="0" wrapText="false" shrinkToFit="false"/>
    </xf>
    <xf xfId="0" fontId="27" numFmtId="0" fillId="2" borderId="48" applyFont="1" applyNumberFormat="0" applyFill="0" applyBorder="1" applyAlignment="1">
      <alignment horizontal="center" vertical="bottom" textRotation="0" wrapText="false" shrinkToFit="false"/>
    </xf>
    <xf xfId="0" fontId="27" numFmtId="0" fillId="2" borderId="64" applyFont="1" applyNumberFormat="0" applyFill="0" applyBorder="1" applyAlignment="1">
      <alignment horizontal="center" vertical="bottom" textRotation="0" wrapText="false" shrinkToFit="false"/>
    </xf>
    <xf xfId="0" fontId="27" numFmtId="0" fillId="2" borderId="3" applyFont="1" applyNumberFormat="0" applyFill="0" applyBorder="1" applyAlignment="1">
      <alignment horizontal="center" vertical="bottom" textRotation="0" wrapText="false" shrinkToFit="false"/>
    </xf>
    <xf xfId="0" fontId="28" numFmtId="0" fillId="2" borderId="4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8" numFmtId="0" fillId="2" borderId="6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8" numFmtId="0" fillId="2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9" numFmtId="0" fillId="10" borderId="48" applyFont="1" applyNumberFormat="0" applyFill="1" applyBorder="1" applyAlignment="1">
      <alignment horizontal="center" vertical="center" textRotation="0" wrapText="false" shrinkToFit="false"/>
    </xf>
    <xf xfId="0" fontId="29" numFmtId="0" fillId="10" borderId="64" applyFont="1" applyNumberFormat="0" applyFill="1" applyBorder="1" applyAlignment="1">
      <alignment horizontal="center" vertical="center" textRotation="0" wrapText="false" shrinkToFit="false"/>
    </xf>
    <xf xfId="0" fontId="29" numFmtId="0" fillId="10" borderId="3" applyFont="1" applyNumberFormat="0" applyFill="1" applyBorder="1" applyAlignment="1">
      <alignment horizontal="center" vertical="center" textRotation="0" wrapText="false" shrinkToFit="false"/>
    </xf>
    <xf xfId="0" fontId="11" numFmtId="0" fillId="2" borderId="4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6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17" borderId="2" applyFont="1" applyNumberFormat="0" applyFill="1" applyBorder="1" applyAlignment="1">
      <alignment horizontal="center" vertical="center" textRotation="0" wrapText="false" shrinkToFit="false"/>
    </xf>
    <xf xfId="0" fontId="1" numFmtId="0" fillId="17" borderId="36" applyFont="1" applyNumberFormat="0" applyFill="1" applyBorder="1" applyAlignment="0">
      <alignment horizontal="general" vertical="bottom" textRotation="0" wrapText="false" shrinkToFit="false"/>
    </xf>
    <xf xfId="0" fontId="1" numFmtId="0" fillId="17" borderId="64" applyFont="1" applyNumberFormat="0" applyFill="1" applyBorder="1" applyAlignment="0">
      <alignment horizontal="general" vertical="bottom" textRotation="0" wrapText="false" shrinkToFit="false"/>
    </xf>
    <xf xfId="0" fontId="1" numFmtId="0" fillId="17" borderId="3" applyFont="1" applyNumberFormat="0" applyFill="1" applyBorder="1" applyAlignment="0">
      <alignment horizontal="general" vertical="bottom" textRotation="0" wrapText="false" shrinkToFit="false"/>
    </xf>
    <xf xfId="0" fontId="5" numFmtId="0" fillId="2" borderId="48" applyFont="1" applyNumberFormat="0" applyFill="0" applyBorder="1" applyAlignment="1" applyProtection="true">
      <alignment horizontal="center" vertical="bottom" textRotation="0" wrapText="true" shrinkToFit="false"/>
      <protection locked="false"/>
    </xf>
    <xf xfId="0" fontId="5" numFmtId="0" fillId="2" borderId="64" applyFont="1" applyNumberFormat="0" applyFill="0" applyBorder="1" applyAlignment="1" applyProtection="true">
      <alignment horizontal="center" vertical="bottom" textRotation="0" wrapText="true" shrinkToFit="false"/>
      <protection locked="false"/>
    </xf>
    <xf xfId="0" fontId="6" numFmtId="0" fillId="2" borderId="4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2" borderId="6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6" numFmtId="0" fillId="2" borderId="3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0" numFmtId="0" fillId="2" borderId="2" applyFont="1" applyNumberFormat="0" applyFill="0" applyBorder="1" applyAlignment="1">
      <alignment horizontal="center" vertical="center" textRotation="0" wrapText="false" shrinkToFit="false"/>
    </xf>
    <xf xfId="0" fontId="7" numFmtId="0" fillId="2" borderId="36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false" shrinkToFit="false"/>
    </xf>
    <xf xfId="0" fontId="7" numFmtId="0" fillId="2" borderId="47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27" applyFont="1" applyNumberFormat="0" applyFill="0" applyBorder="1" applyAlignment="1">
      <alignment horizontal="center" vertical="center" textRotation="0" wrapText="false" shrinkToFit="false"/>
    </xf>
    <xf xfId="0" fontId="7" numFmtId="0" fillId="2" borderId="46" applyFont="1" applyNumberFormat="0" applyFill="0" applyBorder="1" applyAlignment="1">
      <alignment horizontal="center" vertical="center" textRotation="0" wrapText="false" shrinkToFit="false"/>
    </xf>
    <xf xfId="0" fontId="7" numFmtId="0" fillId="2" borderId="63" applyFont="1" applyNumberFormat="0" applyFill="0" applyBorder="1" applyAlignment="1">
      <alignment horizontal="center" vertical="center" textRotation="0" wrapText="false" shrinkToFit="false"/>
    </xf>
    <xf xfId="0" fontId="7" numFmtId="0" fillId="2" borderId="30" applyFont="1" applyNumberFormat="0" applyFill="0" applyBorder="1" applyAlignment="1">
      <alignment horizontal="center" vertical="center" textRotation="0" wrapText="false" shrinkToFit="false"/>
    </xf>
    <xf xfId="0" fontId="7" numFmtId="0" fillId="2" borderId="28" applyFont="1" applyNumberFormat="0" applyFill="0" applyBorder="1" applyAlignment="1">
      <alignment horizontal="center" vertical="center" textRotation="0" wrapText="false" shrinkToFit="false"/>
    </xf>
    <xf xfId="0" fontId="7" numFmtId="0" fillId="2" borderId="65" applyFont="1" applyNumberFormat="0" applyFill="0" applyBorder="1" applyAlignment="1">
      <alignment horizontal="center" vertical="center" textRotation="0" wrapText="false" shrinkToFit="false"/>
    </xf>
    <xf xfId="0" fontId="7" numFmtId="0" fillId="2" borderId="43" applyFont="1" applyNumberFormat="0" applyFill="0" applyBorder="1" applyAlignment="1">
      <alignment horizontal="center" vertical="center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43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left" vertical="bottom" textRotation="0" wrapText="false" shrinkToFit="false"/>
    </xf>
    <xf xfId="0" fontId="1" numFmtId="0" fillId="2" borderId="18" applyFont="1" applyNumberFormat="0" applyFill="0" applyBorder="1" applyAlignment="1">
      <alignment horizontal="left" vertical="bottom" textRotation="0" wrapText="false" shrinkToFit="false"/>
    </xf>
    <xf xfId="0" fontId="1" numFmtId="0" fillId="2" borderId="41" applyFont="1" applyNumberFormat="0" applyFill="0" applyBorder="1" applyAlignment="1">
      <alignment horizontal="left" vertical="bottom" textRotation="0" wrapText="false" shrinkToFit="false"/>
    </xf>
    <xf xfId="0" fontId="1" numFmtId="0" fillId="2" borderId="35" applyFont="1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36" applyFont="1" applyNumberFormat="0" applyFill="0" applyBorder="1" applyAlignment="1">
      <alignment horizontal="center" vertical="bottom" textRotation="0" wrapText="false" shrinkToFit="false"/>
    </xf>
    <xf xfId="0" fontId="3" numFmtId="0" fillId="2" borderId="29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17" applyFont="1" applyNumberFormat="0" applyFill="0" applyBorder="1" applyAlignment="1">
      <alignment horizontal="left" vertical="bottom" textRotation="0" wrapText="false" shrinkToFit="false"/>
    </xf>
    <xf xfId="0" fontId="1" numFmtId="0" fillId="2" borderId="18" applyFont="1" applyNumberFormat="0" applyFill="0" applyBorder="1" applyAlignment="1">
      <alignment horizontal="left" vertical="bottom" textRotation="0" wrapText="false" shrinkToFit="false"/>
    </xf>
    <xf xfId="0" fontId="1" numFmtId="0" fillId="2" borderId="1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2" borderId="29" applyFont="1" applyNumberFormat="0" applyFill="0" applyBorder="1" applyAlignment="1">
      <alignment horizontal="center" vertical="bottom" textRotation="0" wrapText="true" shrinkToFit="false"/>
    </xf>
    <xf xfId="0" fontId="4" numFmtId="0" fillId="2" borderId="47" applyFont="1" applyNumberFormat="0" applyFill="0" applyBorder="1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27" applyFont="1" applyNumberFormat="0" applyFill="0" applyBorder="1" applyAlignment="1">
      <alignment horizontal="center" vertical="bottom" textRotation="0" wrapText="true" shrinkToFit="false"/>
    </xf>
    <xf xfId="0" fontId="5" numFmtId="0" fillId="2" borderId="4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5" numFmtId="0" fillId="2" borderId="6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66" applyFont="1" applyNumberFormat="0" applyFill="0" applyBorder="1" applyAlignment="1">
      <alignment horizontal="center" vertical="center" textRotation="0" wrapText="false" shrinkToFit="false"/>
    </xf>
    <xf xfId="0" fontId="1" numFmtId="0" fillId="2" borderId="67" applyFont="1" applyNumberFormat="0" applyFill="0" applyBorder="1" applyAlignment="0">
      <alignment horizontal="general" vertical="bottom" textRotation="0" wrapText="false" shrinkToFit="false"/>
    </xf>
    <xf xfId="0" fontId="7" numFmtId="0" fillId="2" borderId="68" applyFont="1" applyNumberFormat="0" applyFill="0" applyBorder="1" applyAlignment="1">
      <alignment horizontal="center" vertical="center" textRotation="0" wrapText="false" shrinkToFit="false"/>
    </xf>
    <xf xfId="0" fontId="1" numFmtId="0" fillId="2" borderId="68" applyFont="1" applyNumberFormat="0" applyFill="0" applyBorder="1" applyAlignment="0">
      <alignment horizontal="general" vertical="bottom" textRotation="0" wrapText="false" shrinkToFit="false"/>
    </xf>
    <xf xfId="0" fontId="3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33" applyFont="1" applyNumberFormat="0" applyFill="0" applyBorder="1" applyAlignment="1">
      <alignment horizontal="center" vertical="center" textRotation="0" wrapText="false" shrinkToFit="false"/>
    </xf>
    <xf xfId="0" fontId="1" numFmtId="0" fillId="2" borderId="69" applyFont="1" applyNumberFormat="0" applyFill="0" applyBorder="1" applyAlignment="0">
      <alignment horizontal="general" vertical="bottom" textRotation="0" wrapText="false" shrinkToFit="false"/>
    </xf>
    <xf xfId="0" fontId="3" numFmtId="0" fillId="2" borderId="32" applyFont="1" applyNumberFormat="0" applyFill="0" applyBorder="1" applyAlignment="1">
      <alignment horizontal="center" vertical="center" textRotation="0" wrapText="false" shrinkToFit="false"/>
    </xf>
    <xf xfId="0" fontId="1" numFmtId="0" fillId="2" borderId="53" applyFont="1" applyNumberFormat="0" applyFill="0" applyBorder="1" applyAlignment="0">
      <alignment horizontal="general" vertical="bottom" textRotation="0" wrapText="false" shrinkToFit="false"/>
    </xf>
    <xf xfId="0" fontId="3" numFmtId="0" fillId="2" borderId="33" applyFont="1" applyNumberFormat="0" applyFill="0" applyBorder="1" applyAlignment="1">
      <alignment horizontal="center" vertical="center" textRotation="0" wrapText="false" shrinkToFit="false"/>
    </xf>
    <xf xfId="0" fontId="3" numFmtId="0" fillId="2" borderId="69" applyFont="1" applyNumberFormat="0" applyFill="0" applyBorder="1" applyAlignment="1">
      <alignment horizontal="center" vertical="center" textRotation="0" wrapText="false" shrinkToFit="false"/>
    </xf>
    <xf xfId="0" fontId="3" numFmtId="0" fillId="2" borderId="34" applyFont="1" applyNumberFormat="0" applyFill="0" applyBorder="1" applyAlignment="1">
      <alignment horizontal="center" vertical="center" textRotation="0" wrapText="false" shrinkToFit="false"/>
    </xf>
    <xf xfId="0" fontId="3" numFmtId="0" fillId="2" borderId="70" applyFont="1" applyNumberFormat="0" applyFill="0" applyBorder="1" applyAlignment="1">
      <alignment horizontal="center" vertical="center" textRotation="0" wrapText="false" shrinkToFit="false"/>
    </xf>
    <xf xfId="0" fontId="7" numFmtId="0" fillId="2" borderId="4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7" numFmtId="0" fillId="2" borderId="6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2" numFmtId="0" fillId="2" borderId="2" applyFont="1" applyNumberFormat="0" applyFill="0" applyBorder="1" applyAlignment="1">
      <alignment horizontal="left" vertical="center" textRotation="0" wrapText="true" shrinkToFit="false"/>
    </xf>
    <xf xfId="0" fontId="32" numFmtId="0" fillId="2" borderId="36" applyFont="1" applyNumberFormat="0" applyFill="0" applyBorder="1" applyAlignment="1">
      <alignment horizontal="left" vertical="center" textRotation="0" wrapText="true" shrinkToFit="false"/>
    </xf>
    <xf xfId="0" fontId="32" numFmtId="0" fillId="2" borderId="29" applyFont="1" applyNumberFormat="0" applyFill="0" applyBorder="1" applyAlignment="1">
      <alignment horizontal="left" vertical="center" textRotation="0" wrapText="true" shrinkToFit="false"/>
    </xf>
    <xf xfId="0" fontId="32" numFmtId="0" fillId="2" borderId="47" applyFont="1" applyNumberFormat="0" applyFill="0" applyBorder="1" applyAlignment="1">
      <alignment horizontal="left" vertical="center" textRotation="0" wrapText="true" shrinkToFit="false"/>
    </xf>
    <xf xfId="0" fontId="32" numFmtId="0" fillId="2" borderId="0" applyFont="1" applyNumberFormat="0" applyFill="0" applyBorder="0" applyAlignment="1">
      <alignment horizontal="left" vertical="center" textRotation="0" wrapText="true" shrinkToFit="false"/>
    </xf>
    <xf xfId="0" fontId="32" numFmtId="0" fillId="2" borderId="27" applyFont="1" applyNumberFormat="0" applyFill="0" applyBorder="1" applyAlignment="1">
      <alignment horizontal="left" vertical="center" textRotation="0" wrapText="tru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60" applyFont="1" applyNumberFormat="0" applyFill="0" applyBorder="1" applyAlignment="1">
      <alignment horizontal="center" vertical="bottom" textRotation="0" wrapText="false" shrinkToFit="false"/>
    </xf>
    <xf xfId="0" fontId="1" numFmtId="0" fillId="2" borderId="4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56" applyFont="1" applyNumberFormat="0" applyFill="0" applyBorder="1" applyAlignment="1">
      <alignment horizontal="center" vertical="bottom" textRotation="0" wrapText="false" shrinkToFit="false"/>
    </xf>
    <xf xfId="0" fontId="1" numFmtId="0" fillId="2" borderId="42" applyFont="1" applyNumberFormat="0" applyFill="0" applyBorder="1" applyAlignment="1">
      <alignment horizontal="center" vertical="bottom" textRotation="0" wrapText="false" shrinkToFit="false"/>
    </xf>
    <xf xfId="0" fontId="1" numFmtId="0" fillId="2" borderId="25" applyFont="1" applyNumberFormat="0" applyFill="0" applyBorder="1" applyAlignment="1">
      <alignment horizontal="center" vertical="bottom" textRotation="0" wrapText="false" shrinkToFit="false"/>
    </xf>
    <xf xfId="0" fontId="1" numFmtId="0" fillId="2" borderId="26" applyFont="1" applyNumberFormat="0" applyFill="0" applyBorder="1" applyAlignment="1">
      <alignment horizontal="center" vertical="bottom" textRotation="0" wrapText="false" shrinkToFit="false"/>
    </xf>
    <xf xfId="0" fontId="7" numFmtId="0" fillId="2" borderId="48" applyFont="1" applyNumberFormat="0" applyFill="0" applyBorder="1" applyAlignment="1">
      <alignment horizontal="center" vertical="center" textRotation="0" wrapText="true" shrinkToFit="false"/>
    </xf>
    <xf xfId="0" fontId="7" numFmtId="0" fillId="2" borderId="64" applyFont="1" applyNumberFormat="0" applyFill="0" applyBorder="1" applyAlignment="1">
      <alignment horizontal="center" vertical="center" textRotation="0" wrapText="true" shrinkToFit="false"/>
    </xf>
    <xf xfId="0" fontId="33" numFmtId="0" fillId="18" borderId="48" applyFont="1" applyNumberFormat="0" applyFill="1" applyBorder="1" applyAlignment="1">
      <alignment horizontal="center" vertical="center" textRotation="0" wrapText="false" shrinkToFit="false"/>
    </xf>
    <xf xfId="0" fontId="33" numFmtId="0" fillId="18" borderId="64" applyFont="1" applyNumberFormat="0" applyFill="1" applyBorder="1" applyAlignment="1">
      <alignment horizontal="center" vertical="center" textRotation="0" wrapText="false" shrinkToFit="false"/>
    </xf>
    <xf xfId="0" fontId="33" numFmtId="0" fillId="18" borderId="3" applyFont="1" applyNumberFormat="0" applyFill="1" applyBorder="1" applyAlignment="1">
      <alignment horizontal="center" vertical="center" textRotation="0" wrapText="false" shrinkToFit="false"/>
    </xf>
    <xf xfId="0" fontId="32" numFmtId="0" fillId="2" borderId="46" applyFont="1" applyNumberFormat="0" applyFill="0" applyBorder="1" applyAlignment="1">
      <alignment horizontal="left" vertical="center" textRotation="0" wrapText="true" shrinkToFit="false"/>
    </xf>
    <xf xfId="0" fontId="32" numFmtId="0" fillId="2" borderId="63" applyFont="1" applyNumberFormat="0" applyFill="0" applyBorder="1" applyAlignment="1">
      <alignment horizontal="left" vertical="center" textRotation="0" wrapText="true" shrinkToFit="false"/>
    </xf>
    <xf xfId="0" fontId="32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46" applyFont="1" applyNumberFormat="0" applyFill="0" applyBorder="1" applyAlignment="1">
      <alignment horizontal="center" vertical="center" textRotation="0" wrapText="true" shrinkToFit="false"/>
    </xf>
    <xf xfId="0" fontId="7" numFmtId="0" fillId="2" borderId="48" applyFont="1" applyNumberFormat="0" applyFill="0" applyBorder="1" applyAlignment="1">
      <alignment horizontal="center" vertical="center" textRotation="0" wrapText="false" shrinkToFit="false"/>
    </xf>
    <xf xfId="0" fontId="7" numFmtId="0" fillId="2" borderId="64" applyFont="1" applyNumberFormat="0" applyFill="0" applyBorder="1" applyAlignment="1">
      <alignment horizontal="center" vertical="center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false" shrinkToFit="false"/>
    </xf>
    <xf xfId="0" fontId="34" numFmtId="0" fillId="9" borderId="28" applyFont="1" applyNumberFormat="0" applyFill="1" applyBorder="1" applyAlignment="1">
      <alignment horizontal="center" vertical="center" textRotation="0" wrapText="true" shrinkToFit="false"/>
    </xf>
    <xf xfId="0" fontId="34" numFmtId="0" fillId="9" borderId="65" applyFont="1" applyNumberFormat="0" applyFill="1" applyBorder="1" applyAlignment="1">
      <alignment horizontal="center" vertical="center" textRotation="0" wrapText="true" shrinkToFit="false"/>
    </xf>
    <xf xfId="0" fontId="34" numFmtId="0" fillId="9" borderId="43" applyFont="1" applyNumberFormat="0" applyFill="1" applyBorder="1" applyAlignment="1">
      <alignment horizontal="center" vertical="center" textRotation="0" wrapText="true" shrinkToFit="false"/>
    </xf>
    <xf xfId="0" fontId="35" numFmtId="0" fillId="10" borderId="28" applyFont="1" applyNumberFormat="0" applyFill="1" applyBorder="1" applyAlignment="1">
      <alignment horizontal="center" vertical="center" textRotation="0" wrapText="true" shrinkToFit="false"/>
    </xf>
    <xf xfId="0" fontId="35" numFmtId="0" fillId="10" borderId="65" applyFont="1" applyNumberFormat="0" applyFill="1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46" applyFont="1" applyNumberFormat="0" applyFill="0" applyBorder="1" applyAlignment="1">
      <alignment horizontal="center" vertical="center" textRotation="0" wrapText="false" shrinkToFit="false"/>
    </xf>
    <xf xfId="0" fontId="6" numFmtId="0" fillId="2" borderId="29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7" numFmtId="0" fillId="19" borderId="48" applyFont="1" applyNumberFormat="0" applyFill="1" applyBorder="1" applyAlignment="1">
      <alignment horizontal="center" vertical="center" textRotation="0" wrapText="false" shrinkToFit="false"/>
    </xf>
    <xf xfId="0" fontId="1" numFmtId="0" fillId="11" borderId="64" applyFont="1" applyNumberFormat="0" applyFill="1" applyBorder="1" applyAlignment="0">
      <alignment horizontal="general" vertical="bottom" textRotation="0" wrapText="false" shrinkToFit="false"/>
    </xf>
    <xf xfId="0" fontId="1" numFmtId="0" fillId="11" borderId="3" applyFont="1" applyNumberFormat="0" applyFill="1" applyBorder="1" applyAlignment="0">
      <alignment horizontal="general" vertical="bottom" textRotation="0" wrapText="false" shrinkToFit="false"/>
    </xf>
    <xf xfId="0" fontId="15" numFmtId="0" fillId="20" borderId="71" applyFont="1" applyNumberFormat="0" applyFill="1" applyBorder="1" applyAlignment="1">
      <alignment horizontal="center" vertical="center" textRotation="0" wrapText="false" shrinkToFit="false"/>
    </xf>
    <xf xfId="0" fontId="36" numFmtId="0" fillId="10" borderId="72" applyFont="1" applyNumberFormat="0" applyFill="1" applyBorder="1" applyAlignment="0">
      <alignment horizontal="general" vertical="bottom" textRotation="0" wrapText="false" shrinkToFit="false"/>
    </xf>
    <xf xfId="0" fontId="36" numFmtId="0" fillId="10" borderId="21" applyFont="1" applyNumberFormat="0" applyFill="1" applyBorder="1" applyAlignment="0">
      <alignment horizontal="general" vertical="bottom" textRotation="0" wrapText="false" shrinkToFit="false"/>
    </xf>
    <xf xfId="0" fontId="5" numFmtId="0" fillId="21" borderId="4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7" numFmtId="0" fillId="22" borderId="25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7" numFmtId="0" fillId="22" borderId="26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48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2" fillId="2" borderId="10" applyFont="1" applyNumberFormat="1" applyFill="0" applyBorder="1" applyAlignment="1">
      <alignment horizontal="center" vertical="bottom" textRotation="0" wrapText="true" shrinkToFit="false"/>
    </xf>
    <xf xfId="0" fontId="1" numFmtId="0" fillId="2" borderId="15" applyFont="1" applyNumberFormat="0" applyFill="0" applyBorder="1" applyAlignment="1">
      <alignment horizontal="center" vertical="bottom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false" shrinkToFit="false"/>
    </xf>
    <xf xfId="0" fontId="38" numFmtId="0" fillId="4" borderId="2" applyFont="1" applyNumberFormat="0" applyFill="1" applyBorder="1" applyAlignment="1">
      <alignment horizontal="center" vertical="bottom" textRotation="0" wrapText="false" shrinkToFit="false"/>
    </xf>
    <xf xfId="0" fontId="38" numFmtId="0" fillId="4" borderId="0" applyFont="1" applyNumberFormat="0" applyFill="1" applyBorder="0" applyAlignment="1">
      <alignment horizontal="center" vertical="bottom" textRotation="0" wrapText="false" shrinkToFit="false"/>
    </xf>
    <xf xfId="0" fontId="38" numFmtId="0" fillId="4" borderId="36" applyFont="1" applyNumberFormat="0" applyFill="1" applyBorder="1" applyAlignment="1">
      <alignment horizontal="center" vertical="bottom" textRotation="0" wrapText="false" shrinkToFit="false"/>
    </xf>
    <xf xfId="0" fontId="38" numFmtId="0" fillId="4" borderId="29" applyFont="1" applyNumberFormat="0" applyFill="1" applyBorder="1" applyAlignment="1">
      <alignment horizontal="center" vertical="bottom" textRotation="0" wrapText="false" shrinkToFit="false"/>
    </xf>
    <xf xfId="0" fontId="38" numFmtId="0" fillId="4" borderId="46" applyFont="1" applyNumberFormat="0" applyFill="1" applyBorder="1" applyAlignment="1">
      <alignment horizontal="center" vertical="bottom" textRotation="0" wrapText="false" shrinkToFit="false"/>
    </xf>
    <xf xfId="0" fontId="38" numFmtId="0" fillId="4" borderId="63" applyFont="1" applyNumberFormat="0" applyFill="1" applyBorder="1" applyAlignment="1">
      <alignment horizontal="center" vertical="bottom" textRotation="0" wrapText="false" shrinkToFit="false"/>
    </xf>
    <xf xfId="0" fontId="38" numFmtId="0" fillId="4" borderId="30" applyFont="1" applyNumberFormat="0" applyFill="1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true" shrinkToFit="false"/>
    </xf>
    <xf xfId="0" fontId="1" numFmtId="0" fillId="2" borderId="58" applyFont="1" applyNumberFormat="0" applyFill="0" applyBorder="1" applyAlignment="1">
      <alignment horizontal="center" vertical="bottom" textRotation="0" wrapText="true" shrinkToFit="false"/>
    </xf>
    <xf xfId="0" fontId="1" numFmtId="0" fillId="2" borderId="19" applyFont="1" applyNumberFormat="0" applyFill="0" applyBorder="1" applyAlignment="1">
      <alignment horizontal="center" vertical="bottom" textRotation="0" wrapText="true" shrinkToFit="false"/>
    </xf>
    <xf xfId="0" fontId="1" numFmtId="0" fillId="2" borderId="58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43" applyFont="1" applyNumberFormat="0" applyFill="0" applyBorder="1" applyAlignment="1">
      <alignment horizontal="center" vertical="center" textRotation="0" wrapText="true" shrinkToFit="false"/>
    </xf>
    <xf xfId="0" fontId="6" numFmtId="0" fillId="2" borderId="31" applyFont="1" applyNumberFormat="0" applyFill="0" applyBorder="1" applyAlignment="1">
      <alignment horizontal="center" vertical="bottom" textRotation="0" wrapText="false" shrinkToFit="false"/>
    </xf>
    <xf xfId="0" fontId="6" numFmtId="0" fillId="2" borderId="62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59" applyFont="1" applyNumberFormat="0" applyFill="0" applyBorder="1" applyAlignment="1">
      <alignment horizontal="center" vertical="bottom" textRotation="0" wrapText="false" shrinkToFit="false"/>
    </xf>
    <xf xfId="0" fontId="1" numFmtId="0" fillId="2" borderId="62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8" applyFont="1" applyNumberFormat="0" applyFill="0" applyBorder="1" applyAlignment="1">
      <alignment horizontal="center" vertical="bottom" textRotation="0" wrapText="false" shrinkToFit="false"/>
    </xf>
    <xf xfId="0" fontId="38" numFmtId="0" fillId="18" borderId="2" applyFont="1" applyNumberFormat="0" applyFill="1" applyBorder="1" applyAlignment="1">
      <alignment horizontal="center" vertical="bottom" textRotation="0" wrapText="false" shrinkToFit="false"/>
    </xf>
    <xf xfId="0" fontId="38" numFmtId="0" fillId="18" borderId="36" applyFont="1" applyNumberFormat="0" applyFill="1" applyBorder="1" applyAlignment="1">
      <alignment horizontal="center" vertical="bottom" textRotation="0" wrapText="false" shrinkToFit="false"/>
    </xf>
    <xf xfId="0" fontId="38" numFmtId="0" fillId="18" borderId="29" applyFont="1" applyNumberFormat="0" applyFill="1" applyBorder="1" applyAlignment="1">
      <alignment horizontal="center" vertical="bottom" textRotation="0" wrapText="false" shrinkToFit="false"/>
    </xf>
    <xf xfId="0" fontId="38" numFmtId="0" fillId="18" borderId="46" applyFont="1" applyNumberFormat="0" applyFill="1" applyBorder="1" applyAlignment="1">
      <alignment horizontal="center" vertical="bottom" textRotation="0" wrapText="false" shrinkToFit="false"/>
    </xf>
    <xf xfId="0" fontId="38" numFmtId="0" fillId="18" borderId="63" applyFont="1" applyNumberFormat="0" applyFill="1" applyBorder="1" applyAlignment="1">
      <alignment horizontal="center" vertical="bottom" textRotation="0" wrapText="false" shrinkToFit="false"/>
    </xf>
    <xf xfId="0" fontId="38" numFmtId="0" fillId="18" borderId="30" applyFont="1" applyNumberFormat="0" applyFill="1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true" shrinkToFit="false"/>
    </xf>
    <xf xfId="0" fontId="1" numFmtId="0" fillId="2" borderId="14" applyFont="1" applyNumberFormat="0" applyFill="0" applyBorder="1" applyAlignment="1">
      <alignment horizontal="center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tru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8" applyFont="1" applyNumberFormat="0" applyFill="0" applyBorder="1" applyAlignment="1">
      <alignment horizontal="center" vertical="bottom" textRotation="0" wrapText="false" shrinkToFit="false"/>
    </xf>
    <xf xfId="0" fontId="1" numFmtId="0" fillId="2" borderId="59" applyFont="1" applyNumberFormat="0" applyFill="0" applyBorder="1" applyAlignment="1">
      <alignment horizontal="center" vertical="bottom" textRotation="0" wrapText="false" shrinkToFit="false"/>
    </xf>
    <xf xfId="0" fontId="1" numFmtId="0" fillId="2" borderId="6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fals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6" applyFont="1" applyNumberFormat="0" applyFill="0" applyBorder="1" applyAlignment="1">
      <alignment horizontal="center" vertical="bottom" textRotation="0" wrapText="false" shrinkToFit="false"/>
    </xf>
    <xf xfId="0" fontId="1" numFmtId="0" fillId="2" borderId="63" applyFont="1" applyNumberFormat="0" applyFill="0" applyBorder="1" applyAlignment="1">
      <alignment horizontal="center" vertical="bottom" textRotation="0" wrapText="false" shrinkToFit="false"/>
    </xf>
    <xf xfId="0" fontId="1" numFmtId="0" fillId="2" borderId="30" applyFont="1" applyNumberFormat="0" applyFill="0" applyBorder="1" applyAlignment="1">
      <alignment horizontal="center" vertical="bottom" textRotation="0" wrapText="false" shrinkToFit="false"/>
    </xf>
    <xf xfId="0" fontId="7" numFmtId="0" fillId="2" borderId="44" applyFont="1" applyNumberFormat="0" applyFill="0" applyBorder="1" applyAlignment="1">
      <alignment horizontal="center" vertical="center" textRotation="0" wrapText="false" shrinkToFit="false"/>
    </xf>
    <xf xfId="0" fontId="7" numFmtId="0" fillId="2" borderId="73" applyFont="1" applyNumberFormat="0" applyFill="0" applyBorder="1" applyAlignment="1">
      <alignment horizontal="center" vertical="center" textRotation="0" wrapText="false" shrinkToFit="false"/>
    </xf>
    <xf xfId="0" fontId="7" numFmtId="0" fillId="2" borderId="53" applyFont="1" applyNumberFormat="0" applyFill="0" applyBorder="1" applyAlignment="1">
      <alignment horizontal="center" vertical="center" textRotation="0" wrapText="false" shrinkToFit="false"/>
    </xf>
    <xf xfId="0" fontId="22" numFmtId="0" fillId="2" borderId="45" applyFont="1" applyNumberFormat="0" applyFill="0" applyBorder="1" applyAlignment="1">
      <alignment horizontal="center" vertical="center" textRotation="0" wrapText="true" shrinkToFit="false"/>
    </xf>
    <xf xfId="0" fontId="22" numFmtId="0" fillId="2" borderId="74" applyFont="1" applyNumberFormat="0" applyFill="0" applyBorder="1" applyAlignment="1">
      <alignment horizontal="center" vertical="center" textRotation="0" wrapText="true" shrinkToFit="false"/>
    </xf>
    <xf xfId="0" fontId="22" numFmtId="0" fillId="2" borderId="69" applyFont="1" applyNumberFormat="0" applyFill="0" applyBorder="1" applyAlignment="1">
      <alignment horizontal="center" vertical="center" textRotation="0" wrapText="true" shrinkToFit="false"/>
    </xf>
    <xf xfId="0" fontId="22" numFmtId="2" fillId="2" borderId="45" applyFont="1" applyNumberFormat="1" applyFill="0" applyBorder="1" applyAlignment="1">
      <alignment horizontal="center" vertical="center" textRotation="0" wrapText="true" shrinkToFit="false"/>
    </xf>
    <xf xfId="0" fontId="22" numFmtId="2" fillId="2" borderId="50" applyFont="1" applyNumberFormat="1" applyFill="0" applyBorder="1" applyAlignment="1">
      <alignment horizontal="center" vertical="center" textRotation="0" wrapText="false" shrinkToFit="false"/>
    </xf>
    <xf xfId="0" fontId="22" numFmtId="0" fillId="2" borderId="68" applyFont="1" applyNumberFormat="0" applyFill="0" applyBorder="1" applyAlignment="1">
      <alignment horizontal="center" vertical="center" textRotation="0" wrapText="false" shrinkToFit="false"/>
    </xf>
    <xf xfId="0" fontId="22" numFmtId="0" fillId="2" borderId="67" applyFont="1" applyNumberFormat="0" applyFill="0" applyBorder="1" applyAlignment="1">
      <alignment horizontal="center" vertical="center" textRotation="0" wrapText="false" shrinkToFit="false"/>
    </xf>
    <xf xfId="0" fontId="6" numFmtId="0" fillId="2" borderId="36" applyFont="1" applyNumberFormat="0" applyFill="0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63" applyFont="1" applyNumberFormat="0" applyFill="0" applyBorder="1" applyAlignment="1">
      <alignment horizontal="center" vertical="center" textRotation="0" wrapText="true" shrinkToFit="false"/>
    </xf>
    <xf xfId="0" fontId="7" numFmtId="0" fillId="2" borderId="46" applyFont="1" applyNumberFormat="0" applyFill="0" applyBorder="1" applyAlignment="1">
      <alignment horizontal="center" vertical="bottom" textRotation="0" wrapText="false" shrinkToFit="false"/>
    </xf>
    <xf xfId="0" fontId="7" numFmtId="0" fillId="2" borderId="63" applyFont="1" applyNumberFormat="0" applyFill="0" applyBorder="1" applyAlignment="1">
      <alignment horizontal="center" vertical="bottom" textRotation="0" wrapText="false" shrinkToFit="false"/>
    </xf>
    <xf xfId="0" fontId="7" numFmtId="0" fillId="2" borderId="30" applyFont="1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left" vertical="top" textRotation="0" wrapText="true" shrinkToFit="false"/>
    </xf>
    <xf xfId="0" fontId="0" numFmtId="0" fillId="2" borderId="11" applyFont="0" applyNumberFormat="0" applyFill="0" applyBorder="1" applyAlignment="1">
      <alignment horizontal="left" vertical="top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52" applyFont="0" applyNumberFormat="0" applyFill="0" applyBorder="1" applyAlignment="1">
      <alignment horizontal="center" vertical="bottom" textRotation="0" wrapText="false" shrinkToFit="false"/>
    </xf>
    <xf xfId="0" fontId="0" numFmtId="0" fillId="2" borderId="51" applyFont="0" applyNumberFormat="0" applyFill="0" applyBorder="1" applyAlignment="1">
      <alignment horizontal="left" vertical="top" textRotation="0" wrapText="true" shrinkToFit="false"/>
    </xf>
    <xf xfId="0" fontId="0" numFmtId="0" fillId="2" borderId="12" applyFont="0" applyNumberFormat="0" applyFill="0" applyBorder="1" applyAlignment="1">
      <alignment horizontal="left" vertical="top" textRotation="0" wrapText="true" shrinkToFit="false"/>
    </xf>
    <xf xfId="0" fontId="7" numFmtId="0" fillId="2" borderId="42" applyFont="1" applyNumberFormat="0" applyFill="0" applyBorder="1" applyAlignment="1">
      <alignment horizontal="center" vertical="center" textRotation="0" wrapText="false" shrinkToFit="false"/>
    </xf>
    <xf xfId="0" fontId="7" numFmtId="0" fillId="2" borderId="26" applyFont="1" applyNumberFormat="0" applyFill="0" applyBorder="1" applyAlignment="1">
      <alignment horizontal="center" vertical="center" textRotation="0" wrapText="false" shrinkToFit="false"/>
    </xf>
    <xf xfId="0" fontId="5" numFmtId="0" fillId="2" borderId="47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31" applyFont="1" applyNumberFormat="0" applyFill="0" applyBorder="1" applyAlignment="1">
      <alignment horizontal="center" vertical="bottom" textRotation="0" wrapText="false" shrinkToFit="false"/>
    </xf>
    <xf xfId="0" fontId="1" numFmtId="0" fillId="2" borderId="41" applyFont="1" applyNumberFormat="0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center" textRotation="0" wrapText="false" shrinkToFit="false"/>
    </xf>
    <xf xfId="0" fontId="7" numFmtId="0" fillId="2" borderId="60" applyFont="1" applyNumberFormat="0" applyFill="0" applyBorder="1" applyAlignment="1">
      <alignment horizontal="center" vertical="center" textRotation="0" wrapText="false" shrinkToFit="false"/>
    </xf>
    <xf xfId="0" fontId="7" numFmtId="0" fillId="2" borderId="40" applyFont="1" applyNumberFormat="0" applyFill="0" applyBorder="1" applyAlignment="1">
      <alignment horizontal="center" vertical="center" textRotation="0" wrapText="false" shrinkToFit="false"/>
    </xf>
    <xf xfId="0" fontId="7" numFmtId="0" fillId="2" borderId="56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6">
    <dxf>
      <font/>
      <numFmt numFmtId="164" formatCode="General"/>
      <fill>
        <patternFill patternType="solid">
          <fgColor rgb="FF000000"/>
          <bgColor rgb="FFF2F2F2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2F2F2"/>
        </patternFill>
      </fill>
      <alignment/>
      <border/>
    </dxf>
    <dxf>
      <font>
        <sz val="10"/>
        <color rgb="FF385623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257175</xdr:colOff>
      <xdr:row>0</xdr:row>
      <xdr:rowOff>0</xdr:rowOff>
    </xdr:from>
    <xdr:ext cx="723900" cy="361950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2686050</xdr:colOff>
      <xdr:row>0</xdr:row>
      <xdr:rowOff>0</xdr:rowOff>
    </xdr:from>
    <xdr:ext cx="723900" cy="3619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0</xdr:row>
      <xdr:rowOff>9525</xdr:rowOff>
    </xdr:from>
    <xdr:ext cx="723900" cy="571500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495300</xdr:colOff>
      <xdr:row>1</xdr:row>
      <xdr:rowOff>9525</xdr:rowOff>
    </xdr:from>
    <xdr:ext cx="723900" cy="4953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BM1004"/>
  <sheetViews>
    <sheetView tabSelected="0" workbookViewId="0" showGridLines="true" showRowColHeaders="1">
      <pane ySplit="12" topLeftCell="A13" activePane="bottomLeft" state="frozen"/>
      <selection pane="bottomLeft" activeCell="A13" sqref="A13"/>
    </sheetView>
  </sheetViews>
  <sheetFormatPr customHeight="true" defaultRowHeight="15" defaultColWidth="14.42578125" outlineLevelRow="0" outlineLevelCol="0"/>
  <cols>
    <col min="1" max="1" width="14.42578125" style="0"/>
    <col min="2" max="2" width="36.85546875" customWidth="true" style="0"/>
    <col min="3" max="3" width="14" customWidth="true" style="2"/>
    <col min="4" max="4" width="6.7109375" customWidth="true" style="0"/>
    <col min="5" max="5" width="6.7109375" customWidth="true" style="0"/>
    <col min="6" max="6" width="4.5703125" customWidth="true" style="5"/>
    <col min="7" max="7" width="6.28515625" customWidth="true" style="5"/>
    <col min="8" max="8" width="6.28515625" customWidth="true" style="0"/>
    <col min="9" max="9" width="4.140625" customWidth="true" style="0"/>
    <col min="10" max="10" width="6.42578125" customWidth="true" style="0"/>
    <col min="11" max="11" width="6.42578125" customWidth="true" style="5"/>
    <col min="12" max="12" width="4.140625" customWidth="true" style="5"/>
    <col min="13" max="13" width="6.42578125" customWidth="true" style="0"/>
    <col min="14" max="14" width="6.42578125" customWidth="true" style="0"/>
    <col min="15" max="15" width="4.140625" customWidth="true" style="0"/>
    <col min="16" max="16" width="6.42578125" customWidth="true" style="0"/>
    <col min="17" max="17" width="6.42578125" customWidth="true" style="0"/>
    <col min="18" max="18" width="4" customWidth="true" style="5"/>
    <col min="19" max="19" width="6.42578125" customWidth="true" style="5"/>
    <col min="20" max="20" width="6.42578125" customWidth="true" style="0"/>
    <col min="21" max="21" width="4.140625" customWidth="true" style="0"/>
    <col min="22" max="22" width="6.42578125" customWidth="true" style="0"/>
    <col min="23" max="23" width="6.42578125" customWidth="true" style="5"/>
    <col min="24" max="24" width="4.140625" customWidth="true" style="5"/>
    <col min="25" max="25" width="6.42578125" customWidth="true" style="0"/>
    <col min="26" max="26" width="7.5703125" customWidth="true" style="0"/>
    <col min="27" max="27" width="4.140625" customWidth="true" style="0"/>
    <col min="28" max="28" width="6.42578125" customWidth="true" style="0"/>
    <col min="29" max="29" width="6.42578125" customWidth="true" style="5"/>
    <col min="30" max="30" width="4" customWidth="true" style="5"/>
    <col min="31" max="31" width="6.42578125" customWidth="true" style="0"/>
    <col min="32" max="32" width="6.42578125" customWidth="true" style="0"/>
    <col min="33" max="33" width="6.7109375" customWidth="true" style="0"/>
    <col min="34" max="34" width="6.42578125" customWidth="true" style="0"/>
    <col min="35" max="35" width="6.42578125" customWidth="true" style="5"/>
    <col min="36" max="36" width="4.140625" customWidth="true" style="5"/>
    <col min="37" max="37" width="6.42578125" customWidth="true" style="0"/>
    <col min="38" max="38" width="6.42578125" customWidth="true" style="0"/>
    <col min="39" max="39" width="5.5703125" customWidth="true" style="0"/>
    <col min="40" max="40" width="9.42578125" customWidth="true" style="0"/>
    <col min="41" max="41" width="9.42578125" customWidth="true" style="0"/>
    <col min="42" max="42" width="6.7109375" customWidth="true" style="0"/>
    <col min="43" max="43" width="6.7109375" customWidth="true" style="5"/>
    <col min="44" max="44" width="6.7109375" customWidth="true" style="5"/>
    <col min="45" max="45" width="6.7109375" customWidth="true" style="0"/>
    <col min="46" max="46" width="6.7109375" customWidth="true" style="0"/>
    <col min="47" max="47" width="15.140625" customWidth="true" style="0"/>
    <col min="48" max="48" width="6.42578125" customWidth="true" style="6"/>
    <col min="49" max="49" width="9.28515625" customWidth="true" style="6"/>
    <col min="50" max="50" width="7.85546875" customWidth="true" style="7"/>
    <col min="51" max="51" width="6.42578125" customWidth="true" style="0"/>
    <col min="52" max="52" width="9.28515625" customWidth="true" style="0"/>
    <col min="53" max="53" width="7.7109375" customWidth="true" style="0"/>
    <col min="54" max="54" width="6.42578125" customWidth="true" style="0"/>
    <col min="55" max="55" width="9.28515625" customWidth="true" style="0"/>
    <col min="56" max="56" width="7.7109375" customWidth="true" style="0"/>
    <col min="57" max="57" width="6.42578125" customWidth="true" style="0"/>
    <col min="58" max="58" width="9.28515625" customWidth="true" style="0"/>
    <col min="59" max="59" width="7.7109375" customWidth="true" style="0"/>
    <col min="60" max="60" width="6.42578125" customWidth="true" style="0"/>
    <col min="61" max="61" width="9.28515625" customWidth="true" style="0"/>
    <col min="62" max="62" width="7.7109375" customWidth="true" style="0"/>
    <col min="63" max="63" width="6.42578125" customWidth="true" style="0"/>
    <col min="64" max="64" width="9.28515625" customWidth="true" style="0"/>
    <col min="65" max="65" width="7.5703125" customWidth="true" style="0"/>
  </cols>
  <sheetData>
    <row r="1" spans="1:65" customHeight="1" ht="15" s="3" customFormat="1">
      <c r="A1" s="47"/>
      <c r="B1" s="47"/>
      <c r="C1" s="48"/>
      <c r="D1" s="338" t="s">
        <v>0</v>
      </c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15" t="s">
        <v>1</v>
      </c>
      <c r="AO1" s="316"/>
      <c r="AP1" s="316"/>
      <c r="AQ1" s="316"/>
      <c r="AR1" s="316"/>
      <c r="AS1" s="316"/>
      <c r="AT1" s="230"/>
      <c r="AU1" s="72" t="s">
        <v>2</v>
      </c>
      <c r="AV1" s="49" t="s">
        <v>3</v>
      </c>
      <c r="AW1" s="233" t="s">
        <v>4</v>
      </c>
      <c r="AX1" s="236"/>
      <c r="AY1" s="239" t="s">
        <v>5</v>
      </c>
      <c r="AZ1" s="66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</row>
    <row r="2" spans="1:65" customHeight="1" ht="15" s="3" customFormat="1">
      <c r="A2" s="47"/>
      <c r="B2" s="49" t="s">
        <v>6</v>
      </c>
      <c r="C2" s="48"/>
      <c r="D2" s="340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17" t="s">
        <v>7</v>
      </c>
      <c r="AO2" s="318"/>
      <c r="AP2" s="318"/>
      <c r="AQ2" s="318"/>
      <c r="AR2" s="318"/>
      <c r="AS2" s="318"/>
      <c r="AT2" s="231"/>
      <c r="AU2" s="72" t="s">
        <v>8</v>
      </c>
      <c r="AV2" s="49"/>
      <c r="AW2" s="234" t="s">
        <v>9</v>
      </c>
      <c r="AX2" s="237"/>
      <c r="AY2" s="66"/>
      <c r="AZ2" s="66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</row>
    <row r="3" spans="1:65" customHeight="1" ht="15" s="3" customFormat="1">
      <c r="A3" s="47"/>
      <c r="B3" s="49" t="s">
        <v>10</v>
      </c>
      <c r="C3" s="48"/>
      <c r="D3" s="375" t="s">
        <v>11</v>
      </c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17" t="s">
        <v>12</v>
      </c>
      <c r="AO3" s="318"/>
      <c r="AP3" s="318"/>
      <c r="AQ3" s="318"/>
      <c r="AR3" s="318"/>
      <c r="AS3" s="318"/>
      <c r="AT3" s="231"/>
      <c r="AU3" s="72" t="s">
        <v>13</v>
      </c>
      <c r="AV3" s="49"/>
      <c r="AW3" s="235" t="s">
        <v>14</v>
      </c>
      <c r="AX3" s="238"/>
      <c r="AY3" s="66"/>
      <c r="AZ3" s="66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</row>
    <row r="4" spans="1:65" customHeight="1" ht="15" s="3" customFormat="1">
      <c r="A4" s="47"/>
      <c r="B4" s="50" t="s">
        <v>15</v>
      </c>
      <c r="C4" s="48"/>
      <c r="D4" s="355" t="s">
        <v>16</v>
      </c>
      <c r="E4" s="356"/>
      <c r="F4" s="356"/>
      <c r="G4" s="356"/>
      <c r="H4" s="356"/>
      <c r="I4" s="356"/>
      <c r="J4" s="357"/>
      <c r="K4" s="368" t="s">
        <v>17</v>
      </c>
      <c r="L4" s="369"/>
      <c r="M4" s="369"/>
      <c r="N4" s="369"/>
      <c r="O4" s="369"/>
      <c r="P4" s="369"/>
      <c r="Q4" s="369"/>
      <c r="R4" s="369"/>
      <c r="S4" s="370"/>
      <c r="T4" s="355" t="s">
        <v>18</v>
      </c>
      <c r="U4" s="357"/>
      <c r="V4" s="377">
        <v>7</v>
      </c>
      <c r="W4" s="378"/>
      <c r="X4" s="379"/>
      <c r="Y4" s="51" t="s">
        <v>19</v>
      </c>
      <c r="Z4" s="14" t="s">
        <v>20</v>
      </c>
      <c r="AA4" s="355" t="s">
        <v>21</v>
      </c>
      <c r="AB4" s="356"/>
      <c r="AC4" s="356"/>
      <c r="AD4" s="356"/>
      <c r="AE4" s="357"/>
      <c r="AF4" s="353" t="s">
        <v>22</v>
      </c>
      <c r="AG4" s="354"/>
      <c r="AH4" s="355" t="s">
        <v>23</v>
      </c>
      <c r="AI4" s="356"/>
      <c r="AJ4" s="356"/>
      <c r="AK4" s="356"/>
      <c r="AL4" s="358"/>
      <c r="AM4" s="15">
        <v>11</v>
      </c>
      <c r="AN4" s="319" t="s">
        <v>24</v>
      </c>
      <c r="AO4" s="320"/>
      <c r="AP4" s="320"/>
      <c r="AQ4" s="320"/>
      <c r="AR4" s="320"/>
      <c r="AS4" s="320"/>
      <c r="AT4" s="232"/>
      <c r="AU4" s="47"/>
      <c r="AV4" s="67"/>
      <c r="AW4" s="67"/>
      <c r="AX4" s="68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</row>
    <row r="5" spans="1:65" customHeight="1" ht="15" s="3" customFormat="1">
      <c r="A5" s="47"/>
      <c r="B5" s="47"/>
      <c r="C5" s="48"/>
      <c r="D5" s="359" t="s">
        <v>25</v>
      </c>
      <c r="E5" s="360"/>
      <c r="F5" s="360"/>
      <c r="G5" s="361"/>
      <c r="H5" s="362" t="s">
        <v>26</v>
      </c>
      <c r="I5" s="363"/>
      <c r="J5" s="363"/>
      <c r="K5" s="363"/>
      <c r="L5" s="363"/>
      <c r="M5" s="363"/>
      <c r="N5" s="363"/>
      <c r="O5" s="364"/>
      <c r="P5" s="365" t="s">
        <v>27</v>
      </c>
      <c r="Q5" s="366"/>
      <c r="R5" s="366"/>
      <c r="S5" s="367"/>
      <c r="T5" s="16"/>
      <c r="U5" s="355" t="s">
        <v>28</v>
      </c>
      <c r="V5" s="356"/>
      <c r="W5" s="356"/>
      <c r="X5" s="356"/>
      <c r="Y5" s="356"/>
      <c r="Z5" s="350" t="s">
        <v>29</v>
      </c>
      <c r="AA5" s="351"/>
      <c r="AB5" s="351"/>
      <c r="AC5" s="351"/>
      <c r="AD5" s="351"/>
      <c r="AE5" s="351"/>
      <c r="AF5" s="351"/>
      <c r="AG5" s="351"/>
      <c r="AH5" s="351"/>
      <c r="AI5" s="351"/>
      <c r="AJ5" s="351"/>
      <c r="AK5" s="351"/>
      <c r="AL5" s="351"/>
      <c r="AM5" s="352"/>
      <c r="AN5" s="328" t="s">
        <v>30</v>
      </c>
      <c r="AO5" s="329"/>
      <c r="AP5" s="329"/>
      <c r="AQ5" s="329"/>
      <c r="AR5" s="329"/>
      <c r="AS5" s="329"/>
      <c r="AT5" s="330"/>
      <c r="AU5" s="52" t="s">
        <v>31</v>
      </c>
      <c r="AV5" s="67"/>
      <c r="AW5" s="67"/>
      <c r="AX5" s="68"/>
      <c r="AY5" s="47"/>
      <c r="AZ5" s="47"/>
      <c r="BA5" s="55" t="str">
        <f>AU1&amp;AX1&amp;""&amp;AY1&amp;""&amp;T5&amp;AV1</f>
        <v>0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</row>
    <row r="6" spans="1:65" customHeight="1" ht="15.75">
      <c r="A6" s="389" t="s">
        <v>32</v>
      </c>
      <c r="B6" s="389" t="s">
        <v>33</v>
      </c>
      <c r="C6" s="46"/>
      <c r="D6" s="371" t="s">
        <v>34</v>
      </c>
      <c r="E6" s="372"/>
      <c r="F6" s="372"/>
      <c r="G6" s="372"/>
      <c r="H6" s="372"/>
      <c r="I6" s="372"/>
      <c r="J6" s="373"/>
      <c r="K6" s="373"/>
      <c r="L6" s="373"/>
      <c r="M6" s="373"/>
      <c r="N6" s="373"/>
      <c r="O6" s="374"/>
      <c r="P6" s="342" t="s">
        <v>35</v>
      </c>
      <c r="Q6" s="343"/>
      <c r="R6" s="343"/>
      <c r="S6" s="343"/>
      <c r="T6" s="343"/>
      <c r="U6" s="343"/>
      <c r="V6" s="344"/>
      <c r="W6" s="344"/>
      <c r="X6" s="344"/>
      <c r="Y6" s="344"/>
      <c r="Z6" s="345"/>
      <c r="AA6" s="346"/>
      <c r="AB6" s="347" t="s">
        <v>36</v>
      </c>
      <c r="AC6" s="348"/>
      <c r="AD6" s="348"/>
      <c r="AE6" s="348"/>
      <c r="AF6" s="348"/>
      <c r="AG6" s="348"/>
      <c r="AH6" s="349"/>
      <c r="AI6" s="349"/>
      <c r="AJ6" s="349"/>
      <c r="AK6" s="349"/>
      <c r="AL6" s="349"/>
      <c r="AM6" s="349"/>
      <c r="AN6" s="17" t="s">
        <v>37</v>
      </c>
      <c r="AO6" s="229"/>
      <c r="AP6" s="229"/>
      <c r="AQ6" s="18"/>
      <c r="AR6" s="18"/>
      <c r="AS6" s="19"/>
      <c r="AT6" s="20"/>
      <c r="AU6" s="324" t="s">
        <v>38</v>
      </c>
      <c r="AV6" s="67"/>
      <c r="AW6" s="69"/>
      <c r="AX6" s="70"/>
      <c r="AY6" s="71"/>
      <c r="AZ6" s="71"/>
      <c r="BA6" s="55" t="str">
        <f>AU2&amp;AX2&amp;""&amp;AY1&amp;""&amp;T5&amp;AV1</f>
        <v>0</v>
      </c>
      <c r="BB6" s="47"/>
      <c r="BC6" s="71"/>
      <c r="BD6" s="71"/>
      <c r="BE6" s="71"/>
      <c r="BF6" s="71"/>
      <c r="BG6" s="47"/>
      <c r="BH6" s="47"/>
      <c r="BI6" s="47"/>
      <c r="BJ6" s="47"/>
      <c r="BK6" s="47"/>
      <c r="BL6" s="47"/>
      <c r="BM6" s="47"/>
    </row>
    <row r="7" spans="1:65" customHeight="1" ht="15.75">
      <c r="A7" s="390"/>
      <c r="B7" s="390"/>
      <c r="C7" s="46" t="s">
        <v>39</v>
      </c>
      <c r="D7" s="22">
        <v>2</v>
      </c>
      <c r="E7" s="23">
        <v>2</v>
      </c>
      <c r="F7" s="23" t="s">
        <v>40</v>
      </c>
      <c r="G7" s="23">
        <v>2</v>
      </c>
      <c r="H7" s="23">
        <v>2</v>
      </c>
      <c r="I7" s="24" t="s">
        <v>40</v>
      </c>
      <c r="J7" s="25">
        <v>3</v>
      </c>
      <c r="K7" s="25">
        <v>3</v>
      </c>
      <c r="L7" s="25" t="s">
        <v>40</v>
      </c>
      <c r="M7" s="26">
        <v>3</v>
      </c>
      <c r="N7" s="26">
        <v>3</v>
      </c>
      <c r="O7" s="27" t="s">
        <v>40</v>
      </c>
      <c r="P7" s="22">
        <v>3</v>
      </c>
      <c r="Q7" s="23">
        <v>4</v>
      </c>
      <c r="R7" s="23" t="s">
        <v>40</v>
      </c>
      <c r="S7" s="23">
        <v>3</v>
      </c>
      <c r="T7" s="23">
        <v>4</v>
      </c>
      <c r="U7" s="24" t="s">
        <v>40</v>
      </c>
      <c r="V7" s="25">
        <v>4</v>
      </c>
      <c r="W7" s="25">
        <v>4</v>
      </c>
      <c r="X7" s="5" t="s">
        <v>40</v>
      </c>
      <c r="Y7" s="25">
        <v>4</v>
      </c>
      <c r="Z7" s="25">
        <v>4</v>
      </c>
      <c r="AA7" s="27" t="s">
        <v>40</v>
      </c>
      <c r="AB7" s="22">
        <v>5</v>
      </c>
      <c r="AC7" s="28">
        <v>5</v>
      </c>
      <c r="AD7" s="28" t="s">
        <v>40</v>
      </c>
      <c r="AE7" s="22">
        <v>5</v>
      </c>
      <c r="AF7" s="28">
        <v>5</v>
      </c>
      <c r="AG7" s="29" t="s">
        <v>40</v>
      </c>
      <c r="AH7" s="22">
        <v>1</v>
      </c>
      <c r="AI7" s="28">
        <v>1</v>
      </c>
      <c r="AJ7" s="30" t="s">
        <v>40</v>
      </c>
      <c r="AK7" s="22">
        <v>1</v>
      </c>
      <c r="AL7" s="28">
        <v>1</v>
      </c>
      <c r="AM7" s="30" t="s">
        <v>40</v>
      </c>
      <c r="AN7" s="25"/>
      <c r="AO7" s="31"/>
      <c r="AP7" s="31"/>
      <c r="AQ7" s="31"/>
      <c r="AR7" s="31"/>
      <c r="AS7" s="27"/>
      <c r="AT7" s="27"/>
      <c r="AU7" s="325"/>
      <c r="AV7" s="67"/>
      <c r="AW7" s="69"/>
      <c r="AX7" s="70"/>
      <c r="AY7" s="71"/>
      <c r="AZ7" s="71"/>
      <c r="BA7" s="55" t="str">
        <f>AU3&amp;AX3&amp;""&amp;AY1&amp;""&amp;T5&amp;AV1</f>
        <v>0</v>
      </c>
      <c r="BB7" s="47"/>
      <c r="BC7" s="71"/>
      <c r="BD7" s="71"/>
      <c r="BE7" s="71"/>
      <c r="BF7" s="71"/>
      <c r="BG7" s="47"/>
      <c r="BH7" s="47"/>
      <c r="BI7" s="47"/>
      <c r="BJ7" s="47"/>
      <c r="BK7" s="47"/>
      <c r="BL7" s="47"/>
      <c r="BM7" s="47"/>
    </row>
    <row r="8" spans="1:65" customHeight="1" ht="15.75">
      <c r="A8" s="390"/>
      <c r="B8" s="390"/>
      <c r="C8" s="46" t="s">
        <v>41</v>
      </c>
      <c r="D8" s="32" t="s">
        <v>42</v>
      </c>
      <c r="E8" s="33" t="s">
        <v>43</v>
      </c>
      <c r="F8" s="33" t="s">
        <v>44</v>
      </c>
      <c r="G8" s="33" t="s">
        <v>45</v>
      </c>
      <c r="H8" s="33" t="s">
        <v>46</v>
      </c>
      <c r="I8" s="34" t="s">
        <v>47</v>
      </c>
      <c r="J8" s="35" t="s">
        <v>48</v>
      </c>
      <c r="K8" s="35" t="s">
        <v>49</v>
      </c>
      <c r="L8" s="35" t="s">
        <v>50</v>
      </c>
      <c r="M8" s="33" t="s">
        <v>51</v>
      </c>
      <c r="N8" s="33" t="s">
        <v>52</v>
      </c>
      <c r="O8" s="34" t="s">
        <v>53</v>
      </c>
      <c r="P8" s="32" t="s">
        <v>42</v>
      </c>
      <c r="Q8" s="33" t="s">
        <v>43</v>
      </c>
      <c r="R8" s="33" t="s">
        <v>44</v>
      </c>
      <c r="S8" s="33" t="s">
        <v>45</v>
      </c>
      <c r="T8" s="33" t="s">
        <v>46</v>
      </c>
      <c r="U8" s="34" t="s">
        <v>47</v>
      </c>
      <c r="V8" s="35" t="s">
        <v>48</v>
      </c>
      <c r="W8" s="35" t="s">
        <v>49</v>
      </c>
      <c r="X8" s="35" t="s">
        <v>50</v>
      </c>
      <c r="Y8" s="33" t="s">
        <v>51</v>
      </c>
      <c r="Z8" s="33" t="s">
        <v>52</v>
      </c>
      <c r="AA8" s="34" t="s">
        <v>53</v>
      </c>
      <c r="AB8" s="32" t="s">
        <v>42</v>
      </c>
      <c r="AC8" s="33" t="s">
        <v>43</v>
      </c>
      <c r="AD8" s="33" t="s">
        <v>44</v>
      </c>
      <c r="AE8" s="33" t="s">
        <v>45</v>
      </c>
      <c r="AF8" s="33" t="s">
        <v>46</v>
      </c>
      <c r="AG8" s="34" t="s">
        <v>47</v>
      </c>
      <c r="AH8" s="32" t="s">
        <v>48</v>
      </c>
      <c r="AI8" s="35" t="s">
        <v>49</v>
      </c>
      <c r="AJ8" s="35" t="s">
        <v>50</v>
      </c>
      <c r="AK8" s="33" t="s">
        <v>51</v>
      </c>
      <c r="AL8" s="33" t="s">
        <v>52</v>
      </c>
      <c r="AM8" s="34" t="s">
        <v>53</v>
      </c>
      <c r="AN8" s="225">
        <v>1</v>
      </c>
      <c r="AO8" s="226">
        <v>2</v>
      </c>
      <c r="AP8" s="226">
        <v>3</v>
      </c>
      <c r="AQ8" s="226">
        <v>4</v>
      </c>
      <c r="AR8" s="226">
        <v>5</v>
      </c>
      <c r="AS8" s="226"/>
      <c r="AT8" s="227"/>
      <c r="AU8" s="326"/>
      <c r="AV8" s="321" t="s">
        <v>54</v>
      </c>
      <c r="AW8" s="322"/>
      <c r="AX8" s="337"/>
      <c r="AY8" s="321" t="s">
        <v>55</v>
      </c>
      <c r="AZ8" s="322"/>
      <c r="BA8" s="323"/>
      <c r="BB8" s="321" t="s">
        <v>56</v>
      </c>
      <c r="BC8" s="322"/>
      <c r="BD8" s="323"/>
      <c r="BE8" s="321" t="s">
        <v>57</v>
      </c>
      <c r="BF8" s="322"/>
      <c r="BG8" s="323"/>
      <c r="BH8" s="321" t="s">
        <v>58</v>
      </c>
      <c r="BI8" s="322"/>
      <c r="BJ8" s="323"/>
      <c r="BK8" s="321" t="s">
        <v>59</v>
      </c>
      <c r="BL8" s="322"/>
      <c r="BM8" s="323"/>
    </row>
    <row r="9" spans="1:65" customHeight="1" ht="15.75">
      <c r="A9" s="390"/>
      <c r="B9" s="390"/>
      <c r="C9" s="283" t="s">
        <v>60</v>
      </c>
      <c r="D9" s="307">
        <v>7</v>
      </c>
      <c r="E9" s="308">
        <v>8</v>
      </c>
      <c r="F9" s="308">
        <v>0</v>
      </c>
      <c r="G9" s="308">
        <v>7</v>
      </c>
      <c r="H9" s="308">
        <v>8</v>
      </c>
      <c r="I9" s="309">
        <v>0</v>
      </c>
      <c r="J9" s="310">
        <v>5</v>
      </c>
      <c r="K9" s="308">
        <v>10</v>
      </c>
      <c r="L9" s="308">
        <v>0</v>
      </c>
      <c r="M9" s="308">
        <v>5</v>
      </c>
      <c r="N9" s="308">
        <v>10</v>
      </c>
      <c r="O9" s="309">
        <v>0</v>
      </c>
      <c r="P9" s="310">
        <v>8</v>
      </c>
      <c r="Q9" s="308">
        <v>7</v>
      </c>
      <c r="R9" s="308">
        <v>0</v>
      </c>
      <c r="S9" s="308">
        <v>8</v>
      </c>
      <c r="T9" s="308">
        <v>7</v>
      </c>
      <c r="U9" s="309">
        <v>0</v>
      </c>
      <c r="V9" s="310">
        <v>8</v>
      </c>
      <c r="W9" s="308">
        <v>7</v>
      </c>
      <c r="X9" s="308">
        <v>0</v>
      </c>
      <c r="Y9" s="308">
        <v>8</v>
      </c>
      <c r="Z9" s="308">
        <v>7</v>
      </c>
      <c r="AA9" s="309">
        <v>0</v>
      </c>
      <c r="AB9" s="310">
        <v>8</v>
      </c>
      <c r="AC9" s="308">
        <v>7</v>
      </c>
      <c r="AD9" s="308">
        <v>0</v>
      </c>
      <c r="AE9" s="308">
        <v>8</v>
      </c>
      <c r="AF9" s="308">
        <v>7</v>
      </c>
      <c r="AG9" s="309">
        <v>0</v>
      </c>
      <c r="AH9" s="311">
        <v>8</v>
      </c>
      <c r="AI9" s="312">
        <v>7</v>
      </c>
      <c r="AJ9" s="312">
        <v>0</v>
      </c>
      <c r="AK9" s="312">
        <v>8</v>
      </c>
      <c r="AL9" s="312">
        <v>7</v>
      </c>
      <c r="AM9" s="228">
        <v>0</v>
      </c>
      <c r="AN9" s="313">
        <v>10</v>
      </c>
      <c r="AO9" s="314">
        <v>10</v>
      </c>
      <c r="AP9" s="314">
        <v>10</v>
      </c>
      <c r="AQ9" s="314">
        <v>10</v>
      </c>
      <c r="AR9" s="314">
        <v>10</v>
      </c>
      <c r="AS9" s="228"/>
      <c r="AT9" s="228"/>
      <c r="AU9" s="327"/>
      <c r="AV9" s="331" t="s">
        <v>61</v>
      </c>
      <c r="AW9" s="332"/>
      <c r="AX9" s="36" t="str">
        <f>IFERROR(IF(AX10&lt;AX1,0,IF(AX10&gt;=AX3,3,IF(AX10&gt;=AX2,2,1))),0)</f>
        <v>0</v>
      </c>
      <c r="AY9" s="331" t="s">
        <v>61</v>
      </c>
      <c r="AZ9" s="332"/>
      <c r="BA9" s="37" t="str">
        <f>IFERROR(IF(BA10&lt;AX1,0,IF(BA10&gt;=AX3,3,IF(BA10&gt;=AX2,2,1))),0)</f>
        <v>0</v>
      </c>
      <c r="BB9" s="331" t="s">
        <v>61</v>
      </c>
      <c r="BC9" s="332"/>
      <c r="BD9" s="37" t="str">
        <f>IFERROR(IF(BD10&lt;AX1,0,IF(BD10&gt;=AX3,3,IF(BD10&gt;=AX2,2,1))),0)</f>
        <v>0</v>
      </c>
      <c r="BE9" s="331" t="s">
        <v>61</v>
      </c>
      <c r="BF9" s="332"/>
      <c r="BG9" s="37" t="str">
        <f>IFERROR(IF(BG10&lt;AX1,0,IF(BG10&gt;=AX3,3,IF(BG10&gt;=AX2,2,1))),0)</f>
        <v>0</v>
      </c>
      <c r="BH9" s="331" t="s">
        <v>61</v>
      </c>
      <c r="BI9" s="332"/>
      <c r="BJ9" s="37" t="str">
        <f>IFERROR(IF(BJ10&lt;AX1,0,IF(BJ10&gt;=AX3,3,IF(BJ10&gt;=AX2,2,1))),0)</f>
        <v>0</v>
      </c>
      <c r="BK9" s="331" t="s">
        <v>61</v>
      </c>
      <c r="BL9" s="332"/>
      <c r="BM9" s="37" t="str">
        <f>IFERROR(IF(BM10&lt;AX1,0,IF(BM10&gt;=AX3,3,IF(BM10&gt;=AX2,2,1))),0)</f>
        <v>0</v>
      </c>
    </row>
    <row r="10" spans="1:65" customHeight="1" ht="15.75">
      <c r="A10" s="390"/>
      <c r="B10" s="390"/>
      <c r="C10" s="392"/>
      <c r="D10" s="380" t="s">
        <v>62</v>
      </c>
      <c r="E10" s="381"/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1"/>
      <c r="T10" s="381"/>
      <c r="U10" s="381"/>
      <c r="V10" s="381"/>
      <c r="W10" s="381"/>
      <c r="X10" s="381"/>
      <c r="Y10" s="381"/>
      <c r="Z10" s="381"/>
      <c r="AA10" s="381"/>
      <c r="AB10" s="381"/>
      <c r="AC10" s="381"/>
      <c r="AD10" s="381"/>
      <c r="AE10" s="381"/>
      <c r="AF10" s="381"/>
      <c r="AG10" s="381"/>
      <c r="AH10" s="381"/>
      <c r="AI10" s="381"/>
      <c r="AJ10" s="381"/>
      <c r="AK10" s="381"/>
      <c r="AL10" s="381"/>
      <c r="AM10" s="381"/>
      <c r="AN10" s="381"/>
      <c r="AO10" s="381"/>
      <c r="AP10" s="381"/>
      <c r="AQ10" s="381"/>
      <c r="AR10" s="381"/>
      <c r="AS10" s="381"/>
      <c r="AT10" s="382"/>
      <c r="AU10" s="53" t="str">
        <f>T5/100*AU8</f>
        <v>0</v>
      </c>
      <c r="AV10" s="333" t="s">
        <v>63</v>
      </c>
      <c r="AW10" s="334"/>
      <c r="AX10" s="56" t="str">
        <f>IFERROR(AX11/AV11*100,0)</f>
        <v>0</v>
      </c>
      <c r="AY10" s="333" t="s">
        <v>63</v>
      </c>
      <c r="AZ10" s="334"/>
      <c r="BA10" s="57" t="str">
        <f>IFERROR(BA11/AY11*100,0)</f>
        <v>0</v>
      </c>
      <c r="BB10" s="333" t="s">
        <v>63</v>
      </c>
      <c r="BC10" s="334"/>
      <c r="BD10" s="57" t="str">
        <f>IFERROR(BD11/BB11*100,0)</f>
        <v>0</v>
      </c>
      <c r="BE10" s="333" t="s">
        <v>63</v>
      </c>
      <c r="BF10" s="334"/>
      <c r="BG10" s="57" t="str">
        <f>IFERROR(BG11/BE11*100,0)</f>
        <v>0</v>
      </c>
      <c r="BH10" s="333" t="s">
        <v>63</v>
      </c>
      <c r="BI10" s="334"/>
      <c r="BJ10" s="57" t="str">
        <f>IFERROR(BJ11/BH11*100,0)</f>
        <v>0</v>
      </c>
      <c r="BK10" s="333" t="s">
        <v>63</v>
      </c>
      <c r="BL10" s="334"/>
      <c r="BM10" s="57" t="str">
        <f>IFERROR(BM11/BK11*100,0)</f>
        <v>0</v>
      </c>
    </row>
    <row r="11" spans="1:65" customHeight="1" ht="15.75">
      <c r="A11" s="390"/>
      <c r="B11" s="390"/>
      <c r="C11" s="393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5"/>
      <c r="AU11" s="54" t="str">
        <f>IFERROR(COUNTIF(AU13:AU130, "&gt;="&amp;AU10)/COUNT(AU13:AU130)*100,0)</f>
        <v>0</v>
      </c>
      <c r="AV11" s="335" t="str">
        <f>COUNTIF(AW13:AW200,"&gt;"&amp;0)</f>
        <v>0</v>
      </c>
      <c r="AW11" s="336"/>
      <c r="AX11" s="58" t="str">
        <f>COUNTIF(AX13:AX200,"&gt;="&amp;T5)</f>
        <v>0</v>
      </c>
      <c r="AY11" s="335" t="str">
        <f>COUNTIF(AZ13:AZ200,"&gt;"&amp;0)</f>
        <v>0</v>
      </c>
      <c r="AZ11" s="336"/>
      <c r="BA11" s="59" t="str">
        <f>COUNTIF(BA13:BA200,"&gt;="&amp;T5)</f>
        <v>0</v>
      </c>
      <c r="BB11" s="335" t="str">
        <f>COUNTIF(BC13:BC200,"&gt;"&amp;0)</f>
        <v>0</v>
      </c>
      <c r="BC11" s="336"/>
      <c r="BD11" s="59" t="str">
        <f>COUNTIF(BD13:BD200,"&gt;="&amp;T5)</f>
        <v>0</v>
      </c>
      <c r="BE11" s="335" t="str">
        <f>COUNTIF(BF13:BF200,"&gt;"&amp;0)</f>
        <v>0</v>
      </c>
      <c r="BF11" s="336"/>
      <c r="BG11" s="59" t="str">
        <f>COUNTIF(BG13:BG200,"&gt;="&amp;T5)</f>
        <v>0</v>
      </c>
      <c r="BH11" s="335" t="str">
        <f>COUNTIF(BI13:BI200,"&gt;"&amp;0)</f>
        <v>0</v>
      </c>
      <c r="BI11" s="336"/>
      <c r="BJ11" s="59" t="str">
        <f>COUNTIF(BJ13:BJ200,"&gt;="&amp;T5)</f>
        <v>0</v>
      </c>
      <c r="BK11" s="335" t="str">
        <f>COUNTIF(BL13:BL200,"&gt;"&amp;0)</f>
        <v>0</v>
      </c>
      <c r="BL11" s="336"/>
      <c r="BM11" s="59" t="str">
        <f>COUNTIF(BM13:BM200,"&gt;="&amp;T5)</f>
        <v>0</v>
      </c>
    </row>
    <row r="12" spans="1:65" customHeight="1" ht="15.75">
      <c r="A12" s="391"/>
      <c r="B12" s="391"/>
      <c r="C12" s="394"/>
      <c r="D12" s="386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387"/>
      <c r="P12" s="387"/>
      <c r="Q12" s="387"/>
      <c r="R12" s="387"/>
      <c r="S12" s="387"/>
      <c r="T12" s="387"/>
      <c r="U12" s="387"/>
      <c r="V12" s="387"/>
      <c r="W12" s="387"/>
      <c r="X12" s="387"/>
      <c r="Y12" s="387"/>
      <c r="Z12" s="387"/>
      <c r="AA12" s="387"/>
      <c r="AB12" s="387"/>
      <c r="AC12" s="387"/>
      <c r="AD12" s="387"/>
      <c r="AE12" s="387"/>
      <c r="AF12" s="387"/>
      <c r="AG12" s="387"/>
      <c r="AH12" s="387"/>
      <c r="AI12" s="387"/>
      <c r="AJ12" s="387"/>
      <c r="AK12" s="387"/>
      <c r="AL12" s="387"/>
      <c r="AM12" s="387"/>
      <c r="AN12" s="387"/>
      <c r="AO12" s="387"/>
      <c r="AP12" s="387"/>
      <c r="AQ12" s="387"/>
      <c r="AR12" s="387"/>
      <c r="AS12" s="387"/>
      <c r="AT12" s="388"/>
      <c r="AU12" s="256" t="str">
        <f>IF(AU11&lt;AX1,0,IF(AU11&gt;=AX3,3,IF(AU11&gt;=AX2,2,1)))</f>
        <v>0</v>
      </c>
      <c r="AV12" s="60" t="s">
        <v>64</v>
      </c>
      <c r="AW12" s="61" t="s">
        <v>65</v>
      </c>
      <c r="AX12" s="62" t="s">
        <v>66</v>
      </c>
      <c r="AY12" s="63" t="s">
        <v>64</v>
      </c>
      <c r="AZ12" s="64" t="s">
        <v>65</v>
      </c>
      <c r="BA12" s="65" t="s">
        <v>66</v>
      </c>
      <c r="BB12" s="63" t="s">
        <v>64</v>
      </c>
      <c r="BC12" s="64" t="s">
        <v>65</v>
      </c>
      <c r="BD12" s="65" t="s">
        <v>66</v>
      </c>
      <c r="BE12" s="63" t="s">
        <v>64</v>
      </c>
      <c r="BF12" s="64" t="s">
        <v>65</v>
      </c>
      <c r="BG12" s="65" t="s">
        <v>66</v>
      </c>
      <c r="BH12" s="63" t="s">
        <v>64</v>
      </c>
      <c r="BI12" s="64" t="s">
        <v>65</v>
      </c>
      <c r="BJ12" s="65" t="s">
        <v>66</v>
      </c>
      <c r="BK12" s="63" t="s">
        <v>64</v>
      </c>
      <c r="BL12" s="64" t="s">
        <v>65</v>
      </c>
      <c r="BM12" s="65" t="s">
        <v>66</v>
      </c>
    </row>
    <row r="13" spans="1:65" customHeight="1" ht="15.75" s="277" customFormat="1">
      <c r="A13" s="299" t="s">
        <v>67</v>
      </c>
      <c r="B13" s="299" t="s">
        <v>68</v>
      </c>
      <c r="C13" s="284"/>
      <c r="D13" s="289" t="s">
        <v>69</v>
      </c>
      <c r="E13" s="289" t="s">
        <v>69</v>
      </c>
      <c r="F13" s="289" t="s">
        <v>69</v>
      </c>
      <c r="G13" s="289" t="s">
        <v>69</v>
      </c>
      <c r="H13" s="289" t="s">
        <v>69</v>
      </c>
      <c r="I13" s="289" t="s">
        <v>69</v>
      </c>
      <c r="J13" s="289" t="s">
        <v>69</v>
      </c>
      <c r="K13" s="289" t="s">
        <v>69</v>
      </c>
      <c r="L13" s="289" t="s">
        <v>69</v>
      </c>
      <c r="M13" s="289" t="s">
        <v>69</v>
      </c>
      <c r="N13" s="289" t="s">
        <v>69</v>
      </c>
      <c r="O13" s="289" t="s">
        <v>69</v>
      </c>
      <c r="P13" s="289" t="s">
        <v>69</v>
      </c>
      <c r="Q13" s="289" t="s">
        <v>69</v>
      </c>
      <c r="R13" s="289" t="s">
        <v>69</v>
      </c>
      <c r="S13" s="289" t="s">
        <v>69</v>
      </c>
      <c r="T13" s="289" t="s">
        <v>69</v>
      </c>
      <c r="U13" s="289" t="s">
        <v>69</v>
      </c>
      <c r="V13" s="289" t="s">
        <v>69</v>
      </c>
      <c r="W13" s="289" t="s">
        <v>69</v>
      </c>
      <c r="X13" s="289" t="s">
        <v>69</v>
      </c>
      <c r="Y13" s="289" t="s">
        <v>69</v>
      </c>
      <c r="Z13" s="289" t="s">
        <v>69</v>
      </c>
      <c r="AA13" s="289" t="s">
        <v>69</v>
      </c>
      <c r="AB13" s="289" t="s">
        <v>69</v>
      </c>
      <c r="AC13" s="289" t="s">
        <v>69</v>
      </c>
      <c r="AD13" s="289" t="s">
        <v>69</v>
      </c>
      <c r="AE13" s="289" t="s">
        <v>69</v>
      </c>
      <c r="AF13" s="289" t="s">
        <v>69</v>
      </c>
      <c r="AG13" s="289" t="s">
        <v>69</v>
      </c>
      <c r="AH13" s="289" t="s">
        <v>69</v>
      </c>
      <c r="AI13" s="289" t="s">
        <v>69</v>
      </c>
      <c r="AJ13" s="289" t="s">
        <v>69</v>
      </c>
      <c r="AK13" s="289" t="s">
        <v>69</v>
      </c>
      <c r="AL13" s="289" t="s">
        <v>69</v>
      </c>
      <c r="AM13" s="289" t="s">
        <v>69</v>
      </c>
      <c r="AN13" s="285"/>
      <c r="AO13" s="285"/>
      <c r="AP13" s="285"/>
      <c r="AQ13" s="285"/>
      <c r="AR13" s="285"/>
      <c r="AS13" s="286"/>
      <c r="AT13" s="287"/>
      <c r="AU13" s="301"/>
      <c r="AV13" s="253" t="str">
        <f>SUMIF($D$7:$AT$7,"1",$D13:$AT13)</f>
        <v>0</v>
      </c>
      <c r="AW13" s="74" t="str">
        <f>SUMIFS($D$9:$AT$9,$D$7:$AT$7,"1",$D13:$AT13,"&gt;"&amp;-1)</f>
        <v>0</v>
      </c>
      <c r="AX13" s="75" t="str">
        <f>ROUNDUP(IF(AW13,AV13/AW13%,0),2)</f>
        <v>0</v>
      </c>
      <c r="AY13" s="73" t="str">
        <f>SUMIF($D$7:$AT$7,"2",$D13:$AT13)</f>
        <v>0</v>
      </c>
      <c r="AZ13" s="74" t="str">
        <f>SUMIFS($D$9:$AT$9,$D$7:$AT$7,"2",$D13:$AT13,"&gt;"&amp;-1)</f>
        <v>0</v>
      </c>
      <c r="BA13" s="75" t="str">
        <f>ROUNDUP(IF(AZ13,AY13/AZ13%,0),2)</f>
        <v>0</v>
      </c>
      <c r="BB13" s="73" t="str">
        <f>SUMIF($D$7:$AT$7,"3",$D13:$AT13)</f>
        <v>0</v>
      </c>
      <c r="BC13" s="74" t="str">
        <f>SUMIFS($D$9:$AT$9,$D$7:$AT$7,"3",$D13:$AT13,"&gt;"&amp;-1)</f>
        <v>0</v>
      </c>
      <c r="BD13" s="75" t="str">
        <f>ROUNDUP(IF(BC13,BB13/BC13%,0),2)</f>
        <v>0</v>
      </c>
      <c r="BE13" s="73" t="str">
        <f>SUMIF($D$7:$AT$7,"4",$D13:$AT13)</f>
        <v>0</v>
      </c>
      <c r="BF13" s="74" t="str">
        <f>SUMIFS($D$9:$AT$9,$D$7:$AT$7,"4",$D13:$AT13,"&gt;"&amp;-1)</f>
        <v>0</v>
      </c>
      <c r="BG13" s="75" t="str">
        <f>ROUNDUP(IF(BF13,BE13/BF13%,0),2)</f>
        <v>0</v>
      </c>
      <c r="BH13" s="73" t="str">
        <f>SUMIF($D$7:$AT$7,"5",$D13:$AT13)</f>
        <v>0</v>
      </c>
      <c r="BI13" s="74" t="str">
        <f>SUMIFS($D$9:$AT$9,$D$7:$AT$7,"5",$D13:$AT13,"&gt;"&amp;-1)</f>
        <v>0</v>
      </c>
      <c r="BJ13" s="75" t="str">
        <f>ROUNDUP(IF(BI13,BH13/BI13%,0),2)</f>
        <v>0</v>
      </c>
      <c r="BK13" s="73" t="str">
        <f>SUMIF($D$7:$AT$7,"6",$D13:$AT13)</f>
        <v>0</v>
      </c>
      <c r="BL13" s="74" t="str">
        <f>SUMIFS($D$9:$AT$9,$D$7:$AT$7,"6",$D13:$AT13,"&gt;"&amp;-1)</f>
        <v>0</v>
      </c>
      <c r="BM13" s="75" t="str">
        <f>ROUNDUP(IF(BL13,BK13/BL13%,0),2)</f>
        <v>0</v>
      </c>
    </row>
    <row r="14" spans="1:65" customHeight="1" ht="15.75" s="277" customFormat="1">
      <c r="A14" s="299" t="s">
        <v>70</v>
      </c>
      <c r="B14" s="299" t="s">
        <v>71</v>
      </c>
      <c r="C14" s="194"/>
      <c r="D14" s="289" t="s">
        <v>69</v>
      </c>
      <c r="E14" s="289" t="s">
        <v>69</v>
      </c>
      <c r="F14" s="289" t="s">
        <v>69</v>
      </c>
      <c r="G14" s="289" t="s">
        <v>69</v>
      </c>
      <c r="H14" s="289" t="s">
        <v>69</v>
      </c>
      <c r="I14" s="289" t="s">
        <v>69</v>
      </c>
      <c r="J14" s="289" t="s">
        <v>69</v>
      </c>
      <c r="K14" s="289" t="s">
        <v>69</v>
      </c>
      <c r="L14" s="289" t="s">
        <v>69</v>
      </c>
      <c r="M14" s="289" t="s">
        <v>69</v>
      </c>
      <c r="N14" s="289" t="s">
        <v>69</v>
      </c>
      <c r="O14" s="289" t="s">
        <v>69</v>
      </c>
      <c r="P14" s="289" t="s">
        <v>69</v>
      </c>
      <c r="Q14" s="289" t="s">
        <v>69</v>
      </c>
      <c r="R14" s="289" t="s">
        <v>69</v>
      </c>
      <c r="S14" s="289" t="s">
        <v>69</v>
      </c>
      <c r="T14" s="289" t="s">
        <v>69</v>
      </c>
      <c r="U14" s="289" t="s">
        <v>69</v>
      </c>
      <c r="V14" s="289" t="s">
        <v>69</v>
      </c>
      <c r="W14" s="289" t="s">
        <v>69</v>
      </c>
      <c r="X14" s="289" t="s">
        <v>69</v>
      </c>
      <c r="Y14" s="289" t="s">
        <v>69</v>
      </c>
      <c r="Z14" s="289" t="s">
        <v>69</v>
      </c>
      <c r="AA14" s="289" t="s">
        <v>69</v>
      </c>
      <c r="AB14" s="289" t="s">
        <v>69</v>
      </c>
      <c r="AC14" s="289" t="s">
        <v>69</v>
      </c>
      <c r="AD14" s="289" t="s">
        <v>69</v>
      </c>
      <c r="AE14" s="289" t="s">
        <v>69</v>
      </c>
      <c r="AF14" s="289" t="s">
        <v>69</v>
      </c>
      <c r="AG14" s="289" t="s">
        <v>69</v>
      </c>
      <c r="AH14" s="289" t="s">
        <v>69</v>
      </c>
      <c r="AI14" s="289" t="s">
        <v>69</v>
      </c>
      <c r="AJ14" s="289" t="s">
        <v>69</v>
      </c>
      <c r="AK14" s="289" t="s">
        <v>69</v>
      </c>
      <c r="AL14" s="289" t="s">
        <v>69</v>
      </c>
      <c r="AM14" s="289" t="s">
        <v>69</v>
      </c>
      <c r="AN14" s="274"/>
      <c r="AO14" s="274"/>
      <c r="AP14" s="274"/>
      <c r="AQ14" s="274"/>
      <c r="AR14" s="274"/>
      <c r="AS14" s="275"/>
      <c r="AT14" s="257"/>
      <c r="AU14" s="302"/>
      <c r="AV14" s="254" t="str">
        <f>SUMIF($D$7:$AT$7,"1",$D14:$AT14)</f>
        <v>0</v>
      </c>
      <c r="AW14" s="77" t="str">
        <f>SUMIFS($D$9:$AT$9,$D$7:$AT$7,"1",$D14:$AT14,"&gt;"&amp;-1)</f>
        <v>0</v>
      </c>
      <c r="AX14" s="78" t="str">
        <f>ROUNDUP(IF(AW14,AV14/AW14%,0),2)</f>
        <v>0</v>
      </c>
      <c r="AY14" s="76" t="str">
        <f>SUMIF($D$7:$AT$7,"2",$D14:$AT14)</f>
        <v>0</v>
      </c>
      <c r="AZ14" s="77" t="str">
        <f>SUMIFS($D$9:$AT$9,$D$7:$AT$7,"2",$D14:$AT14,"&gt;"&amp;-1)</f>
        <v>0</v>
      </c>
      <c r="BA14" s="78" t="str">
        <f>ROUNDUP(IF(AZ14,AY14/AZ14%,0),2)</f>
        <v>0</v>
      </c>
      <c r="BB14" s="76" t="str">
        <f>SUMIF($D$7:$AT$7,"3",$D14:$AT14)</f>
        <v>0</v>
      </c>
      <c r="BC14" s="77" t="str">
        <f>SUMIFS($D$9:$AT$9,$D$7:$AT$7,"3",$D14:$AT14,"&gt;"&amp;-1)</f>
        <v>0</v>
      </c>
      <c r="BD14" s="78" t="str">
        <f>ROUNDUP(IF(BC14,BB14/BC14%,0),2)</f>
        <v>0</v>
      </c>
      <c r="BE14" s="76" t="str">
        <f>SUMIF($D$7:$AT$7,"4",$D14:$AT14)</f>
        <v>0</v>
      </c>
      <c r="BF14" s="77" t="str">
        <f>SUMIFS($D$9:$AT$9,$D$7:$AT$7,"4",$D14:$AT14,"&gt;"&amp;-1)</f>
        <v>0</v>
      </c>
      <c r="BG14" s="78" t="str">
        <f>ROUNDUP(IF(BF14,BE14/BF14%,0),2)</f>
        <v>0</v>
      </c>
      <c r="BH14" s="76" t="str">
        <f>SUMIF($D$7:$AT$7,"5",$D14:$AT14)</f>
        <v>0</v>
      </c>
      <c r="BI14" s="77" t="str">
        <f>SUMIFS($D$9:$AT$9,$D$7:$AT$7,"5",$D14:$AT14,"&gt;"&amp;-1)</f>
        <v>0</v>
      </c>
      <c r="BJ14" s="78" t="str">
        <f>ROUNDUP(IF(BI14,BH14/BI14%,0),2)</f>
        <v>0</v>
      </c>
      <c r="BK14" s="76" t="str">
        <f>SUMIF($D$7:$AT$7,"6",$D14:$AT14)</f>
        <v>0</v>
      </c>
      <c r="BL14" s="77" t="str">
        <f>SUMIFS($D$9:$AT$9,$D$7:$AT$7,"6",$D14:$AT14,"&gt;"&amp;-1)</f>
        <v>0</v>
      </c>
      <c r="BM14" s="78" t="str">
        <f>ROUNDUP(IF(BL14,BK14/BL14%,0),2)</f>
        <v>0</v>
      </c>
    </row>
    <row r="15" spans="1:65" customHeight="1" ht="15.75" s="277" customFormat="1">
      <c r="A15" s="300" t="s">
        <v>72</v>
      </c>
      <c r="B15" s="299" t="s">
        <v>73</v>
      </c>
      <c r="C15" s="194"/>
      <c r="D15" s="290" t="s">
        <v>69</v>
      </c>
      <c r="E15" s="290" t="s">
        <v>69</v>
      </c>
      <c r="F15" s="290" t="s">
        <v>69</v>
      </c>
      <c r="G15" s="290" t="s">
        <v>69</v>
      </c>
      <c r="H15" s="290" t="s">
        <v>69</v>
      </c>
      <c r="I15" s="290" t="s">
        <v>69</v>
      </c>
      <c r="J15" s="290" t="s">
        <v>69</v>
      </c>
      <c r="K15" s="290" t="s">
        <v>69</v>
      </c>
      <c r="L15" s="290" t="s">
        <v>69</v>
      </c>
      <c r="M15" s="290" t="s">
        <v>69</v>
      </c>
      <c r="N15" s="290" t="s">
        <v>69</v>
      </c>
      <c r="O15" s="290" t="s">
        <v>69</v>
      </c>
      <c r="P15" s="290" t="s">
        <v>69</v>
      </c>
      <c r="Q15" s="290" t="s">
        <v>69</v>
      </c>
      <c r="R15" s="290" t="s">
        <v>69</v>
      </c>
      <c r="S15" s="290" t="s">
        <v>69</v>
      </c>
      <c r="T15" s="290" t="s">
        <v>69</v>
      </c>
      <c r="U15" s="290" t="s">
        <v>69</v>
      </c>
      <c r="V15" s="290" t="s">
        <v>69</v>
      </c>
      <c r="W15" s="290" t="s">
        <v>69</v>
      </c>
      <c r="X15" s="290" t="s">
        <v>69</v>
      </c>
      <c r="Y15" s="290" t="s">
        <v>69</v>
      </c>
      <c r="Z15" s="290" t="s">
        <v>69</v>
      </c>
      <c r="AA15" s="290" t="s">
        <v>69</v>
      </c>
      <c r="AB15" s="290" t="s">
        <v>69</v>
      </c>
      <c r="AC15" s="290" t="s">
        <v>69</v>
      </c>
      <c r="AD15" s="290" t="s">
        <v>69</v>
      </c>
      <c r="AE15" s="290" t="s">
        <v>69</v>
      </c>
      <c r="AF15" s="290" t="s">
        <v>69</v>
      </c>
      <c r="AG15" s="290" t="s">
        <v>69</v>
      </c>
      <c r="AH15" s="290" t="s">
        <v>69</v>
      </c>
      <c r="AI15" s="290" t="s">
        <v>69</v>
      </c>
      <c r="AJ15" s="290" t="s">
        <v>69</v>
      </c>
      <c r="AK15" s="290" t="s">
        <v>69</v>
      </c>
      <c r="AL15" s="290" t="s">
        <v>69</v>
      </c>
      <c r="AM15" s="290" t="s">
        <v>69</v>
      </c>
      <c r="AN15" s="285"/>
      <c r="AO15" s="285"/>
      <c r="AP15" s="285"/>
      <c r="AQ15" s="285"/>
      <c r="AR15" s="285"/>
      <c r="AS15" s="275"/>
      <c r="AT15" s="257"/>
      <c r="AU15" s="302"/>
      <c r="AV15" s="254" t="str">
        <f>SUMIF($D$7:$AT$7,"1",$D15:$AT15)</f>
        <v>0</v>
      </c>
      <c r="AW15" s="77" t="str">
        <f>SUMIFS($D$9:$AT$9,$D$7:$AT$7,"1",$D15:$AT15,"&gt;"&amp;-1)</f>
        <v>0</v>
      </c>
      <c r="AX15" s="78" t="str">
        <f>ROUNDUP(IF(AW15,AV15/AW15%,0),2)</f>
        <v>0</v>
      </c>
      <c r="AY15" s="76" t="str">
        <f>SUMIF($D$7:$AT$7,"2",$D15:$AT15)</f>
        <v>0</v>
      </c>
      <c r="AZ15" s="77" t="str">
        <f>SUMIFS($D$9:$AT$9,$D$7:$AT$7,"2",$D15:$AT15,"&gt;"&amp;-1)</f>
        <v>0</v>
      </c>
      <c r="BA15" s="78" t="str">
        <f>ROUNDUP(IF(AZ15,AY15/AZ15%,0),2)</f>
        <v>0</v>
      </c>
      <c r="BB15" s="76" t="str">
        <f>SUMIF($D$7:$AT$7,"3",$D15:$AT15)</f>
        <v>0</v>
      </c>
      <c r="BC15" s="77" t="str">
        <f>SUMIFS($D$9:$AT$9,$D$7:$AT$7,"3",$D15:$AT15,"&gt;"&amp;-1)</f>
        <v>0</v>
      </c>
      <c r="BD15" s="78" t="str">
        <f>ROUNDUP(IF(BC15,BB15/BC15%,0),2)</f>
        <v>0</v>
      </c>
      <c r="BE15" s="76" t="str">
        <f>SUMIF($D$7:$AT$7,"4",$D15:$AT15)</f>
        <v>0</v>
      </c>
      <c r="BF15" s="77" t="str">
        <f>SUMIFS($D$9:$AT$9,$D$7:$AT$7,"4",$D15:$AT15,"&gt;"&amp;-1)</f>
        <v>0</v>
      </c>
      <c r="BG15" s="78" t="str">
        <f>ROUNDUP(IF(BF15,BE15/BF15%,0),2)</f>
        <v>0</v>
      </c>
      <c r="BH15" s="76" t="str">
        <f>SUMIF($D$7:$AT$7,"5",$D15:$AT15)</f>
        <v>0</v>
      </c>
      <c r="BI15" s="77" t="str">
        <f>SUMIFS($D$9:$AT$9,$D$7:$AT$7,"5",$D15:$AT15,"&gt;"&amp;-1)</f>
        <v>0</v>
      </c>
      <c r="BJ15" s="78" t="str">
        <f>ROUNDUP(IF(BI15,BH15/BI15%,0),2)</f>
        <v>0</v>
      </c>
      <c r="BK15" s="76" t="str">
        <f>SUMIF($D$7:$AT$7,"6",$D15:$AT15)</f>
        <v>0</v>
      </c>
      <c r="BL15" s="77" t="str">
        <f>SUMIFS($D$9:$AT$9,$D$7:$AT$7,"6",$D15:$AT15,"&gt;"&amp;-1)</f>
        <v>0</v>
      </c>
      <c r="BM15" s="78" t="str">
        <f>ROUNDUP(IF(BL15,BK15/BL15%,0),2)</f>
        <v>0</v>
      </c>
    </row>
    <row r="16" spans="1:65" customHeight="1" ht="15.75" s="277" customFormat="1">
      <c r="A16" s="300" t="s">
        <v>74</v>
      </c>
      <c r="B16" s="299" t="s">
        <v>75</v>
      </c>
      <c r="C16" s="194"/>
      <c r="D16" s="290" t="s">
        <v>69</v>
      </c>
      <c r="E16" s="290" t="s">
        <v>69</v>
      </c>
      <c r="F16" s="290" t="s">
        <v>69</v>
      </c>
      <c r="G16" s="290" t="s">
        <v>69</v>
      </c>
      <c r="H16" s="290" t="s">
        <v>69</v>
      </c>
      <c r="I16" s="290" t="s">
        <v>69</v>
      </c>
      <c r="J16" s="290" t="s">
        <v>69</v>
      </c>
      <c r="K16" s="290" t="s">
        <v>69</v>
      </c>
      <c r="L16" s="290" t="s">
        <v>69</v>
      </c>
      <c r="M16" s="290" t="s">
        <v>69</v>
      </c>
      <c r="N16" s="290" t="s">
        <v>69</v>
      </c>
      <c r="O16" s="290" t="s">
        <v>69</v>
      </c>
      <c r="P16" s="290" t="s">
        <v>69</v>
      </c>
      <c r="Q16" s="290" t="s">
        <v>69</v>
      </c>
      <c r="R16" s="290" t="s">
        <v>69</v>
      </c>
      <c r="S16" s="290" t="s">
        <v>69</v>
      </c>
      <c r="T16" s="290" t="s">
        <v>69</v>
      </c>
      <c r="U16" s="290" t="s">
        <v>69</v>
      </c>
      <c r="V16" s="290" t="s">
        <v>69</v>
      </c>
      <c r="W16" s="290" t="s">
        <v>69</v>
      </c>
      <c r="X16" s="290" t="s">
        <v>69</v>
      </c>
      <c r="Y16" s="290" t="s">
        <v>69</v>
      </c>
      <c r="Z16" s="290" t="s">
        <v>69</v>
      </c>
      <c r="AA16" s="290" t="s">
        <v>69</v>
      </c>
      <c r="AB16" s="290" t="s">
        <v>69</v>
      </c>
      <c r="AC16" s="290" t="s">
        <v>69</v>
      </c>
      <c r="AD16" s="290" t="s">
        <v>69</v>
      </c>
      <c r="AE16" s="290" t="s">
        <v>69</v>
      </c>
      <c r="AF16" s="290" t="s">
        <v>69</v>
      </c>
      <c r="AG16" s="290" t="s">
        <v>69</v>
      </c>
      <c r="AH16" s="290" t="s">
        <v>69</v>
      </c>
      <c r="AI16" s="290" t="s">
        <v>69</v>
      </c>
      <c r="AJ16" s="290" t="s">
        <v>69</v>
      </c>
      <c r="AK16" s="290" t="s">
        <v>69</v>
      </c>
      <c r="AL16" s="290" t="s">
        <v>69</v>
      </c>
      <c r="AM16" s="290" t="s">
        <v>69</v>
      </c>
      <c r="AN16" s="274"/>
      <c r="AO16" s="274"/>
      <c r="AP16" s="274"/>
      <c r="AQ16" s="274"/>
      <c r="AR16" s="274"/>
      <c r="AS16" s="275"/>
      <c r="AT16" s="257"/>
      <c r="AU16" s="302"/>
      <c r="AV16" s="254" t="str">
        <f>SUMIF($D$7:$AT$7,"1",$D16:$AT16)</f>
        <v>0</v>
      </c>
      <c r="AW16" s="77" t="str">
        <f>SUMIFS($D$9:$AT$9,$D$7:$AT$7,"1",$D16:$AT16,"&gt;"&amp;-1)</f>
        <v>0</v>
      </c>
      <c r="AX16" s="78" t="str">
        <f>ROUNDUP(IF(AW16,AV16/AW16%,0),2)</f>
        <v>0</v>
      </c>
      <c r="AY16" s="76" t="str">
        <f>SUMIF($D$7:$AT$7,"2",$D16:$AT16)</f>
        <v>0</v>
      </c>
      <c r="AZ16" s="77" t="str">
        <f>SUMIFS($D$9:$AT$9,$D$7:$AT$7,"2",$D16:$AT16,"&gt;"&amp;-1)</f>
        <v>0</v>
      </c>
      <c r="BA16" s="78" t="str">
        <f>ROUNDUP(IF(AZ16,AY16/AZ16%,0),2)</f>
        <v>0</v>
      </c>
      <c r="BB16" s="76" t="str">
        <f>SUMIF($D$7:$AT$7,"3",$D16:$AT16)</f>
        <v>0</v>
      </c>
      <c r="BC16" s="77" t="str">
        <f>SUMIFS($D$9:$AT$9,$D$7:$AT$7,"3",$D16:$AT16,"&gt;"&amp;-1)</f>
        <v>0</v>
      </c>
      <c r="BD16" s="78" t="str">
        <f>ROUNDUP(IF(BC16,BB16/BC16%,0),2)</f>
        <v>0</v>
      </c>
      <c r="BE16" s="76" t="str">
        <f>SUMIF($D$7:$AT$7,"4",$D16:$AT16)</f>
        <v>0</v>
      </c>
      <c r="BF16" s="77" t="str">
        <f>SUMIFS($D$9:$AT$9,$D$7:$AT$7,"4",$D16:$AT16,"&gt;"&amp;-1)</f>
        <v>0</v>
      </c>
      <c r="BG16" s="78" t="str">
        <f>ROUNDUP(IF(BF16,BE16/BF16%,0),2)</f>
        <v>0</v>
      </c>
      <c r="BH16" s="76" t="str">
        <f>SUMIF($D$7:$AT$7,"5",$D16:$AT16)</f>
        <v>0</v>
      </c>
      <c r="BI16" s="77" t="str">
        <f>SUMIFS($D$9:$AT$9,$D$7:$AT$7,"5",$D16:$AT16,"&gt;"&amp;-1)</f>
        <v>0</v>
      </c>
      <c r="BJ16" s="78" t="str">
        <f>ROUNDUP(IF(BI16,BH16/BI16%,0),2)</f>
        <v>0</v>
      </c>
      <c r="BK16" s="76" t="str">
        <f>SUMIF($D$7:$AT$7,"6",$D16:$AT16)</f>
        <v>0</v>
      </c>
      <c r="BL16" s="77" t="str">
        <f>SUMIFS($D$9:$AT$9,$D$7:$AT$7,"6",$D16:$AT16,"&gt;"&amp;-1)</f>
        <v>0</v>
      </c>
      <c r="BM16" s="78" t="str">
        <f>ROUNDUP(IF(BL16,BK16/BL16%,0),2)</f>
        <v>0</v>
      </c>
    </row>
    <row r="17" spans="1:65" customHeight="1" ht="15.75" s="277" customFormat="1">
      <c r="A17" s="299" t="s">
        <v>76</v>
      </c>
      <c r="B17" s="299" t="s">
        <v>77</v>
      </c>
      <c r="C17" s="194"/>
      <c r="D17" s="289" t="s">
        <v>69</v>
      </c>
      <c r="E17" s="289" t="s">
        <v>69</v>
      </c>
      <c r="F17" s="289" t="s">
        <v>69</v>
      </c>
      <c r="G17" s="289" t="s">
        <v>69</v>
      </c>
      <c r="H17" s="289" t="s">
        <v>69</v>
      </c>
      <c r="I17" s="289" t="s">
        <v>69</v>
      </c>
      <c r="J17" s="289" t="s">
        <v>69</v>
      </c>
      <c r="K17" s="289" t="s">
        <v>69</v>
      </c>
      <c r="L17" s="289" t="s">
        <v>69</v>
      </c>
      <c r="M17" s="289" t="s">
        <v>69</v>
      </c>
      <c r="N17" s="289" t="s">
        <v>69</v>
      </c>
      <c r="O17" s="289" t="s">
        <v>69</v>
      </c>
      <c r="P17" s="289" t="s">
        <v>69</v>
      </c>
      <c r="Q17" s="289" t="s">
        <v>69</v>
      </c>
      <c r="R17" s="289" t="s">
        <v>69</v>
      </c>
      <c r="S17" s="289" t="s">
        <v>69</v>
      </c>
      <c r="T17" s="289" t="s">
        <v>69</v>
      </c>
      <c r="U17" s="289" t="s">
        <v>69</v>
      </c>
      <c r="V17" s="289" t="s">
        <v>69</v>
      </c>
      <c r="W17" s="289" t="s">
        <v>69</v>
      </c>
      <c r="X17" s="289" t="s">
        <v>69</v>
      </c>
      <c r="Y17" s="289" t="s">
        <v>69</v>
      </c>
      <c r="Z17" s="289" t="s">
        <v>69</v>
      </c>
      <c r="AA17" s="289" t="s">
        <v>69</v>
      </c>
      <c r="AB17" s="289" t="s">
        <v>69</v>
      </c>
      <c r="AC17" s="289" t="s">
        <v>69</v>
      </c>
      <c r="AD17" s="289" t="s">
        <v>69</v>
      </c>
      <c r="AE17" s="289" t="s">
        <v>69</v>
      </c>
      <c r="AF17" s="289" t="s">
        <v>69</v>
      </c>
      <c r="AG17" s="289" t="s">
        <v>69</v>
      </c>
      <c r="AH17" s="289" t="s">
        <v>69</v>
      </c>
      <c r="AI17" s="289" t="s">
        <v>69</v>
      </c>
      <c r="AJ17" s="289" t="s">
        <v>69</v>
      </c>
      <c r="AK17" s="289" t="s">
        <v>69</v>
      </c>
      <c r="AL17" s="289" t="s">
        <v>69</v>
      </c>
      <c r="AM17" s="289" t="s">
        <v>69</v>
      </c>
      <c r="AN17" s="285"/>
      <c r="AO17" s="285"/>
      <c r="AP17" s="285"/>
      <c r="AQ17" s="285"/>
      <c r="AR17" s="285"/>
      <c r="AS17" s="275"/>
      <c r="AT17" s="257"/>
      <c r="AU17" s="302"/>
      <c r="AV17" s="254" t="str">
        <f>SUMIF($D$7:$AT$7,"1",$D17:$AT17)</f>
        <v>0</v>
      </c>
      <c r="AW17" s="77" t="str">
        <f>SUMIFS($D$9:$AT$9,$D$7:$AT$7,"1",$D17:$AT17,"&gt;"&amp;-1)</f>
        <v>0</v>
      </c>
      <c r="AX17" s="78" t="str">
        <f>ROUNDUP(IF(AW17,AV17/AW17%,0),2)</f>
        <v>0</v>
      </c>
      <c r="AY17" s="76" t="str">
        <f>SUMIF($D$7:$AT$7,"2",$D17:$AT17)</f>
        <v>0</v>
      </c>
      <c r="AZ17" s="77" t="str">
        <f>SUMIFS($D$9:$AT$9,$D$7:$AT$7,"2",$D17:$AT17,"&gt;"&amp;-1)</f>
        <v>0</v>
      </c>
      <c r="BA17" s="78" t="str">
        <f>ROUNDUP(IF(AZ17,AY17/AZ17%,0),2)</f>
        <v>0</v>
      </c>
      <c r="BB17" s="76" t="str">
        <f>SUMIF($D$7:$AT$7,"3",$D17:$AT17)</f>
        <v>0</v>
      </c>
      <c r="BC17" s="77" t="str">
        <f>SUMIFS($D$9:$AT$9,$D$7:$AT$7,"3",$D17:$AT17,"&gt;"&amp;-1)</f>
        <v>0</v>
      </c>
      <c r="BD17" s="78" t="str">
        <f>ROUNDUP(IF(BC17,BB17/BC17%,0),2)</f>
        <v>0</v>
      </c>
      <c r="BE17" s="76" t="str">
        <f>SUMIF($D$7:$AT$7,"4",$D17:$AT17)</f>
        <v>0</v>
      </c>
      <c r="BF17" s="77" t="str">
        <f>SUMIFS($D$9:$AT$9,$D$7:$AT$7,"4",$D17:$AT17,"&gt;"&amp;-1)</f>
        <v>0</v>
      </c>
      <c r="BG17" s="78" t="str">
        <f>ROUNDUP(IF(BF17,BE17/BF17%,0),2)</f>
        <v>0</v>
      </c>
      <c r="BH17" s="76" t="str">
        <f>SUMIF($D$7:$AT$7,"5",$D17:$AT17)</f>
        <v>0</v>
      </c>
      <c r="BI17" s="77" t="str">
        <f>SUMIFS($D$9:$AT$9,$D$7:$AT$7,"5",$D17:$AT17,"&gt;"&amp;-1)</f>
        <v>0</v>
      </c>
      <c r="BJ17" s="78" t="str">
        <f>ROUNDUP(IF(BI17,BH17/BI17%,0),2)</f>
        <v>0</v>
      </c>
      <c r="BK17" s="76" t="str">
        <f>SUMIF($D$7:$AT$7,"6",$D17:$AT17)</f>
        <v>0</v>
      </c>
      <c r="BL17" s="77" t="str">
        <f>SUMIFS($D$9:$AT$9,$D$7:$AT$7,"6",$D17:$AT17,"&gt;"&amp;-1)</f>
        <v>0</v>
      </c>
      <c r="BM17" s="78" t="str">
        <f>ROUNDUP(IF(BL17,BK17/BL17%,0),2)</f>
        <v>0</v>
      </c>
    </row>
    <row r="18" spans="1:65" customHeight="1" ht="15.75" s="277" customFormat="1">
      <c r="A18" s="300" t="s">
        <v>78</v>
      </c>
      <c r="B18" s="299" t="s">
        <v>79</v>
      </c>
      <c r="C18" s="194"/>
      <c r="D18" s="290" t="s">
        <v>69</v>
      </c>
      <c r="E18" s="290" t="s">
        <v>69</v>
      </c>
      <c r="F18" s="290" t="s">
        <v>69</v>
      </c>
      <c r="G18" s="290" t="s">
        <v>69</v>
      </c>
      <c r="H18" s="290" t="s">
        <v>69</v>
      </c>
      <c r="I18" s="290" t="s">
        <v>69</v>
      </c>
      <c r="J18" s="290" t="s">
        <v>69</v>
      </c>
      <c r="K18" s="290" t="s">
        <v>69</v>
      </c>
      <c r="L18" s="290" t="s">
        <v>69</v>
      </c>
      <c r="M18" s="290" t="s">
        <v>69</v>
      </c>
      <c r="N18" s="290" t="s">
        <v>69</v>
      </c>
      <c r="O18" s="290" t="s">
        <v>69</v>
      </c>
      <c r="P18" s="290" t="s">
        <v>69</v>
      </c>
      <c r="Q18" s="290" t="s">
        <v>69</v>
      </c>
      <c r="R18" s="290" t="s">
        <v>69</v>
      </c>
      <c r="S18" s="290" t="s">
        <v>69</v>
      </c>
      <c r="T18" s="290" t="s">
        <v>69</v>
      </c>
      <c r="U18" s="290" t="s">
        <v>69</v>
      </c>
      <c r="V18" s="290" t="s">
        <v>69</v>
      </c>
      <c r="W18" s="290" t="s">
        <v>69</v>
      </c>
      <c r="X18" s="290" t="s">
        <v>69</v>
      </c>
      <c r="Y18" s="290" t="s">
        <v>69</v>
      </c>
      <c r="Z18" s="290" t="s">
        <v>69</v>
      </c>
      <c r="AA18" s="290" t="s">
        <v>69</v>
      </c>
      <c r="AB18" s="290" t="s">
        <v>69</v>
      </c>
      <c r="AC18" s="290" t="s">
        <v>69</v>
      </c>
      <c r="AD18" s="290" t="s">
        <v>69</v>
      </c>
      <c r="AE18" s="290" t="s">
        <v>69</v>
      </c>
      <c r="AF18" s="290" t="s">
        <v>69</v>
      </c>
      <c r="AG18" s="290" t="s">
        <v>69</v>
      </c>
      <c r="AH18" s="290" t="s">
        <v>69</v>
      </c>
      <c r="AI18" s="290" t="s">
        <v>69</v>
      </c>
      <c r="AJ18" s="290" t="s">
        <v>69</v>
      </c>
      <c r="AK18" s="290" t="s">
        <v>69</v>
      </c>
      <c r="AL18" s="290" t="s">
        <v>69</v>
      </c>
      <c r="AM18" s="290" t="s">
        <v>69</v>
      </c>
      <c r="AN18" s="274"/>
      <c r="AO18" s="274"/>
      <c r="AP18" s="274"/>
      <c r="AQ18" s="274"/>
      <c r="AR18" s="274"/>
      <c r="AS18" s="275"/>
      <c r="AT18" s="257"/>
      <c r="AU18" s="302"/>
      <c r="AV18" s="254" t="str">
        <f>SUMIF($D$7:$AT$7,"1",$D18:$AT18)</f>
        <v>0</v>
      </c>
      <c r="AW18" s="77" t="str">
        <f>SUMIFS($D$9:$AT$9,$D$7:$AT$7,"1",$D18:$AT18,"&gt;"&amp;-1)</f>
        <v>0</v>
      </c>
      <c r="AX18" s="78" t="str">
        <f>ROUNDUP(IF(AW18,AV18/AW18%,0),2)</f>
        <v>0</v>
      </c>
      <c r="AY18" s="76" t="str">
        <f>SUMIF($D$7:$AT$7,"2",$D18:$AT18)</f>
        <v>0</v>
      </c>
      <c r="AZ18" s="77" t="str">
        <f>SUMIFS($D$9:$AT$9,$D$7:$AT$7,"2",$D18:$AT18,"&gt;"&amp;-1)</f>
        <v>0</v>
      </c>
      <c r="BA18" s="78" t="str">
        <f>ROUNDUP(IF(AZ18,AY18/AZ18%,0),2)</f>
        <v>0</v>
      </c>
      <c r="BB18" s="76" t="str">
        <f>SUMIF($D$7:$AT$7,"3",$D18:$AT18)</f>
        <v>0</v>
      </c>
      <c r="BC18" s="77" t="str">
        <f>SUMIFS($D$9:$AT$9,$D$7:$AT$7,"3",$D18:$AT18,"&gt;"&amp;-1)</f>
        <v>0</v>
      </c>
      <c r="BD18" s="78" t="str">
        <f>ROUNDUP(IF(BC18,BB18/BC18%,0),2)</f>
        <v>0</v>
      </c>
      <c r="BE18" s="76" t="str">
        <f>SUMIF($D$7:$AT$7,"4",$D18:$AT18)</f>
        <v>0</v>
      </c>
      <c r="BF18" s="77" t="str">
        <f>SUMIFS($D$9:$AT$9,$D$7:$AT$7,"4",$D18:$AT18,"&gt;"&amp;-1)</f>
        <v>0</v>
      </c>
      <c r="BG18" s="78" t="str">
        <f>ROUNDUP(IF(BF18,BE18/BF18%,0),2)</f>
        <v>0</v>
      </c>
      <c r="BH18" s="76" t="str">
        <f>SUMIF($D$7:$AT$7,"5",$D18:$AT18)</f>
        <v>0</v>
      </c>
      <c r="BI18" s="77" t="str">
        <f>SUMIFS($D$9:$AT$9,$D$7:$AT$7,"5",$D18:$AT18,"&gt;"&amp;-1)</f>
        <v>0</v>
      </c>
      <c r="BJ18" s="78" t="str">
        <f>ROUNDUP(IF(BI18,BH18/BI18%,0),2)</f>
        <v>0</v>
      </c>
      <c r="BK18" s="76" t="str">
        <f>SUMIF($D$7:$AT$7,"6",$D18:$AT18)</f>
        <v>0</v>
      </c>
      <c r="BL18" s="77" t="str">
        <f>SUMIFS($D$9:$AT$9,$D$7:$AT$7,"6",$D18:$AT18,"&gt;"&amp;-1)</f>
        <v>0</v>
      </c>
      <c r="BM18" s="78" t="str">
        <f>ROUNDUP(IF(BL18,BK18/BL18%,0),2)</f>
        <v>0</v>
      </c>
    </row>
    <row r="19" spans="1:65" customHeight="1" ht="15.75" s="277" customFormat="1">
      <c r="A19" s="299" t="s">
        <v>80</v>
      </c>
      <c r="B19" s="299" t="s">
        <v>81</v>
      </c>
      <c r="C19" s="194"/>
      <c r="D19" s="289" t="s">
        <v>69</v>
      </c>
      <c r="E19" s="289" t="s">
        <v>69</v>
      </c>
      <c r="F19" s="289" t="s">
        <v>69</v>
      </c>
      <c r="G19" s="289" t="s">
        <v>69</v>
      </c>
      <c r="H19" s="289" t="s">
        <v>69</v>
      </c>
      <c r="I19" s="289" t="s">
        <v>69</v>
      </c>
      <c r="J19" s="289" t="s">
        <v>69</v>
      </c>
      <c r="K19" s="289" t="s">
        <v>69</v>
      </c>
      <c r="L19" s="289" t="s">
        <v>69</v>
      </c>
      <c r="M19" s="289" t="s">
        <v>69</v>
      </c>
      <c r="N19" s="289" t="s">
        <v>69</v>
      </c>
      <c r="O19" s="289" t="s">
        <v>69</v>
      </c>
      <c r="P19" s="289" t="s">
        <v>69</v>
      </c>
      <c r="Q19" s="289" t="s">
        <v>69</v>
      </c>
      <c r="R19" s="289" t="s">
        <v>69</v>
      </c>
      <c r="S19" s="289" t="s">
        <v>69</v>
      </c>
      <c r="T19" s="289" t="s">
        <v>69</v>
      </c>
      <c r="U19" s="289" t="s">
        <v>69</v>
      </c>
      <c r="V19" s="289" t="s">
        <v>69</v>
      </c>
      <c r="W19" s="289" t="s">
        <v>69</v>
      </c>
      <c r="X19" s="289" t="s">
        <v>69</v>
      </c>
      <c r="Y19" s="289" t="s">
        <v>69</v>
      </c>
      <c r="Z19" s="289" t="s">
        <v>69</v>
      </c>
      <c r="AA19" s="289" t="s">
        <v>69</v>
      </c>
      <c r="AB19" s="289" t="s">
        <v>69</v>
      </c>
      <c r="AC19" s="289" t="s">
        <v>69</v>
      </c>
      <c r="AD19" s="289" t="s">
        <v>69</v>
      </c>
      <c r="AE19" s="289" t="s">
        <v>69</v>
      </c>
      <c r="AF19" s="289" t="s">
        <v>69</v>
      </c>
      <c r="AG19" s="289" t="s">
        <v>69</v>
      </c>
      <c r="AH19" s="289" t="s">
        <v>69</v>
      </c>
      <c r="AI19" s="289" t="s">
        <v>69</v>
      </c>
      <c r="AJ19" s="289" t="s">
        <v>69</v>
      </c>
      <c r="AK19" s="289" t="s">
        <v>69</v>
      </c>
      <c r="AL19" s="289" t="s">
        <v>69</v>
      </c>
      <c r="AM19" s="289" t="s">
        <v>69</v>
      </c>
      <c r="AN19" s="285"/>
      <c r="AO19" s="285"/>
      <c r="AP19" s="285"/>
      <c r="AQ19" s="285"/>
      <c r="AR19" s="285"/>
      <c r="AS19" s="275"/>
      <c r="AT19" s="257"/>
      <c r="AU19" s="302"/>
      <c r="AV19" s="254" t="str">
        <f>SUMIF($D$7:$AT$7,"1",$D19:$AT19)</f>
        <v>0</v>
      </c>
      <c r="AW19" s="77" t="str">
        <f>SUMIFS($D$9:$AT$9,$D$7:$AT$7,"1",$D19:$AT19,"&gt;"&amp;-1)</f>
        <v>0</v>
      </c>
      <c r="AX19" s="78" t="str">
        <f>ROUNDUP(IF(AW19,AV19/AW19%,0),2)</f>
        <v>0</v>
      </c>
      <c r="AY19" s="76" t="str">
        <f>SUMIF($D$7:$AT$7,"2",$D19:$AT19)</f>
        <v>0</v>
      </c>
      <c r="AZ19" s="77" t="str">
        <f>SUMIFS($D$9:$AT$9,$D$7:$AT$7,"2",$D19:$AT19,"&gt;"&amp;-1)</f>
        <v>0</v>
      </c>
      <c r="BA19" s="78" t="str">
        <f>ROUNDUP(IF(AZ19,AY19/AZ19%,0),2)</f>
        <v>0</v>
      </c>
      <c r="BB19" s="76" t="str">
        <f>SUMIF($D$7:$AT$7,"3",$D19:$AT19)</f>
        <v>0</v>
      </c>
      <c r="BC19" s="77" t="str">
        <f>SUMIFS($D$9:$AT$9,$D$7:$AT$7,"3",$D19:$AT19,"&gt;"&amp;-1)</f>
        <v>0</v>
      </c>
      <c r="BD19" s="78" t="str">
        <f>ROUNDUP(IF(BC19,BB19/BC19%,0),2)</f>
        <v>0</v>
      </c>
      <c r="BE19" s="76" t="str">
        <f>SUMIF($D$7:$AT$7,"4",$D19:$AT19)</f>
        <v>0</v>
      </c>
      <c r="BF19" s="77" t="str">
        <f>SUMIFS($D$9:$AT$9,$D$7:$AT$7,"4",$D19:$AT19,"&gt;"&amp;-1)</f>
        <v>0</v>
      </c>
      <c r="BG19" s="78" t="str">
        <f>ROUNDUP(IF(BF19,BE19/BF19%,0),2)</f>
        <v>0</v>
      </c>
      <c r="BH19" s="76" t="str">
        <f>SUMIF($D$7:$AT$7,"5",$D19:$AT19)</f>
        <v>0</v>
      </c>
      <c r="BI19" s="77" t="str">
        <f>SUMIFS($D$9:$AT$9,$D$7:$AT$7,"5",$D19:$AT19,"&gt;"&amp;-1)</f>
        <v>0</v>
      </c>
      <c r="BJ19" s="78" t="str">
        <f>ROUNDUP(IF(BI19,BH19/BI19%,0),2)</f>
        <v>0</v>
      </c>
      <c r="BK19" s="76" t="str">
        <f>SUMIF($D$7:$AT$7,"6",$D19:$AT19)</f>
        <v>0</v>
      </c>
      <c r="BL19" s="77" t="str">
        <f>SUMIFS($D$9:$AT$9,$D$7:$AT$7,"6",$D19:$AT19,"&gt;"&amp;-1)</f>
        <v>0</v>
      </c>
      <c r="BM19" s="78" t="str">
        <f>ROUNDUP(IF(BL19,BK19/BL19%,0),2)</f>
        <v>0</v>
      </c>
    </row>
    <row r="20" spans="1:65" customHeight="1" ht="15.75" s="277" customFormat="1">
      <c r="A20" s="299" t="s">
        <v>82</v>
      </c>
      <c r="B20" s="299" t="s">
        <v>83</v>
      </c>
      <c r="C20" s="194"/>
      <c r="D20" s="289" t="s">
        <v>69</v>
      </c>
      <c r="E20" s="289" t="s">
        <v>69</v>
      </c>
      <c r="F20" s="289" t="s">
        <v>69</v>
      </c>
      <c r="G20" s="289" t="s">
        <v>69</v>
      </c>
      <c r="H20" s="289" t="s">
        <v>69</v>
      </c>
      <c r="I20" s="289" t="s">
        <v>69</v>
      </c>
      <c r="J20" s="289" t="s">
        <v>69</v>
      </c>
      <c r="K20" s="289" t="s">
        <v>69</v>
      </c>
      <c r="L20" s="289" t="s">
        <v>69</v>
      </c>
      <c r="M20" s="289" t="s">
        <v>69</v>
      </c>
      <c r="N20" s="289" t="s">
        <v>69</v>
      </c>
      <c r="O20" s="289" t="s">
        <v>69</v>
      </c>
      <c r="P20" s="289" t="s">
        <v>69</v>
      </c>
      <c r="Q20" s="289" t="s">
        <v>69</v>
      </c>
      <c r="R20" s="289" t="s">
        <v>69</v>
      </c>
      <c r="S20" s="289" t="s">
        <v>69</v>
      </c>
      <c r="T20" s="289" t="s">
        <v>69</v>
      </c>
      <c r="U20" s="289" t="s">
        <v>69</v>
      </c>
      <c r="V20" s="289" t="s">
        <v>69</v>
      </c>
      <c r="W20" s="289" t="s">
        <v>69</v>
      </c>
      <c r="X20" s="289" t="s">
        <v>69</v>
      </c>
      <c r="Y20" s="289" t="s">
        <v>69</v>
      </c>
      <c r="Z20" s="289" t="s">
        <v>69</v>
      </c>
      <c r="AA20" s="289" t="s">
        <v>69</v>
      </c>
      <c r="AB20" s="289" t="s">
        <v>69</v>
      </c>
      <c r="AC20" s="289" t="s">
        <v>69</v>
      </c>
      <c r="AD20" s="289" t="s">
        <v>69</v>
      </c>
      <c r="AE20" s="289" t="s">
        <v>69</v>
      </c>
      <c r="AF20" s="289" t="s">
        <v>69</v>
      </c>
      <c r="AG20" s="289" t="s">
        <v>69</v>
      </c>
      <c r="AH20" s="289" t="s">
        <v>69</v>
      </c>
      <c r="AI20" s="289" t="s">
        <v>69</v>
      </c>
      <c r="AJ20" s="289" t="s">
        <v>69</v>
      </c>
      <c r="AK20" s="289" t="s">
        <v>69</v>
      </c>
      <c r="AL20" s="289" t="s">
        <v>69</v>
      </c>
      <c r="AM20" s="289" t="s">
        <v>69</v>
      </c>
      <c r="AN20" s="274"/>
      <c r="AO20" s="274"/>
      <c r="AP20" s="274"/>
      <c r="AQ20" s="274"/>
      <c r="AR20" s="274"/>
      <c r="AS20" s="275"/>
      <c r="AT20" s="257"/>
      <c r="AU20" s="302"/>
      <c r="AV20" s="254" t="str">
        <f>SUMIF($D$7:$AT$7,"1",$D20:$AT20)</f>
        <v>0</v>
      </c>
      <c r="AW20" s="77" t="str">
        <f>SUMIFS($D$9:$AT$9,$D$7:$AT$7,"1",$D20:$AT20,"&gt;"&amp;-1)</f>
        <v>0</v>
      </c>
      <c r="AX20" s="78" t="str">
        <f>ROUNDUP(IF(AW20,AV20/AW20%,0),2)</f>
        <v>0</v>
      </c>
      <c r="AY20" s="76" t="str">
        <f>SUMIF($D$7:$AT$7,"2",$D20:$AT20)</f>
        <v>0</v>
      </c>
      <c r="AZ20" s="77" t="str">
        <f>SUMIFS($D$9:$AT$9,$D$7:$AT$7,"2",$D20:$AT20,"&gt;"&amp;-1)</f>
        <v>0</v>
      </c>
      <c r="BA20" s="78" t="str">
        <f>ROUNDUP(IF(AZ20,AY20/AZ20%,0),2)</f>
        <v>0</v>
      </c>
      <c r="BB20" s="76" t="str">
        <f>SUMIF($D$7:$AT$7,"3",$D20:$AT20)</f>
        <v>0</v>
      </c>
      <c r="BC20" s="77" t="str">
        <f>SUMIFS($D$9:$AT$9,$D$7:$AT$7,"3",$D20:$AT20,"&gt;"&amp;-1)</f>
        <v>0</v>
      </c>
      <c r="BD20" s="78" t="str">
        <f>ROUNDUP(IF(BC20,BB20/BC20%,0),2)</f>
        <v>0</v>
      </c>
      <c r="BE20" s="76" t="str">
        <f>SUMIF($D$7:$AT$7,"4",$D20:$AT20)</f>
        <v>0</v>
      </c>
      <c r="BF20" s="77" t="str">
        <f>SUMIFS($D$9:$AT$9,$D$7:$AT$7,"4",$D20:$AT20,"&gt;"&amp;-1)</f>
        <v>0</v>
      </c>
      <c r="BG20" s="78" t="str">
        <f>ROUNDUP(IF(BF20,BE20/BF20%,0),2)</f>
        <v>0</v>
      </c>
      <c r="BH20" s="76" t="str">
        <f>SUMIF($D$7:$AT$7,"5",$D20:$AT20)</f>
        <v>0</v>
      </c>
      <c r="BI20" s="77" t="str">
        <f>SUMIFS($D$9:$AT$9,$D$7:$AT$7,"5",$D20:$AT20,"&gt;"&amp;-1)</f>
        <v>0</v>
      </c>
      <c r="BJ20" s="78" t="str">
        <f>ROUNDUP(IF(BI20,BH20/BI20%,0),2)</f>
        <v>0</v>
      </c>
      <c r="BK20" s="76" t="str">
        <f>SUMIF($D$7:$AT$7,"6",$D20:$AT20)</f>
        <v>0</v>
      </c>
      <c r="BL20" s="77" t="str">
        <f>SUMIFS($D$9:$AT$9,$D$7:$AT$7,"6",$D20:$AT20,"&gt;"&amp;-1)</f>
        <v>0</v>
      </c>
      <c r="BM20" s="78" t="str">
        <f>ROUNDUP(IF(BL20,BK20/BL20%,0),2)</f>
        <v>0</v>
      </c>
    </row>
    <row r="21" spans="1:65" customHeight="1" ht="15.75" s="277" customFormat="1">
      <c r="A21" s="300" t="s">
        <v>84</v>
      </c>
      <c r="B21" s="299" t="s">
        <v>85</v>
      </c>
      <c r="C21" s="194"/>
      <c r="D21" s="290" t="s">
        <v>69</v>
      </c>
      <c r="E21" s="290" t="s">
        <v>69</v>
      </c>
      <c r="F21" s="290" t="s">
        <v>69</v>
      </c>
      <c r="G21" s="290" t="s">
        <v>69</v>
      </c>
      <c r="H21" s="290" t="s">
        <v>69</v>
      </c>
      <c r="I21" s="290" t="s">
        <v>69</v>
      </c>
      <c r="J21" s="290" t="s">
        <v>69</v>
      </c>
      <c r="K21" s="290" t="s">
        <v>69</v>
      </c>
      <c r="L21" s="290" t="s">
        <v>69</v>
      </c>
      <c r="M21" s="290" t="s">
        <v>69</v>
      </c>
      <c r="N21" s="290" t="s">
        <v>69</v>
      </c>
      <c r="O21" s="290" t="s">
        <v>69</v>
      </c>
      <c r="P21" s="290" t="s">
        <v>69</v>
      </c>
      <c r="Q21" s="290" t="s">
        <v>69</v>
      </c>
      <c r="R21" s="290" t="s">
        <v>69</v>
      </c>
      <c r="S21" s="290" t="s">
        <v>69</v>
      </c>
      <c r="T21" s="290" t="s">
        <v>69</v>
      </c>
      <c r="U21" s="290" t="s">
        <v>69</v>
      </c>
      <c r="V21" s="290" t="s">
        <v>69</v>
      </c>
      <c r="W21" s="290" t="s">
        <v>69</v>
      </c>
      <c r="X21" s="290" t="s">
        <v>69</v>
      </c>
      <c r="Y21" s="290" t="s">
        <v>69</v>
      </c>
      <c r="Z21" s="290" t="s">
        <v>69</v>
      </c>
      <c r="AA21" s="290" t="s">
        <v>69</v>
      </c>
      <c r="AB21" s="290" t="s">
        <v>69</v>
      </c>
      <c r="AC21" s="290" t="s">
        <v>69</v>
      </c>
      <c r="AD21" s="290" t="s">
        <v>69</v>
      </c>
      <c r="AE21" s="290" t="s">
        <v>69</v>
      </c>
      <c r="AF21" s="290" t="s">
        <v>69</v>
      </c>
      <c r="AG21" s="290" t="s">
        <v>69</v>
      </c>
      <c r="AH21" s="290" t="s">
        <v>69</v>
      </c>
      <c r="AI21" s="290" t="s">
        <v>69</v>
      </c>
      <c r="AJ21" s="290" t="s">
        <v>69</v>
      </c>
      <c r="AK21" s="290" t="s">
        <v>69</v>
      </c>
      <c r="AL21" s="290" t="s">
        <v>69</v>
      </c>
      <c r="AM21" s="290" t="s">
        <v>69</v>
      </c>
      <c r="AN21" s="285"/>
      <c r="AO21" s="285"/>
      <c r="AP21" s="285"/>
      <c r="AQ21" s="285"/>
      <c r="AR21" s="285"/>
      <c r="AS21" s="275"/>
      <c r="AT21" s="257"/>
      <c r="AU21" s="302"/>
      <c r="AV21" s="254" t="str">
        <f>SUMIF($D$7:$AT$7,"1",$D21:$AT21)</f>
        <v>0</v>
      </c>
      <c r="AW21" s="77" t="str">
        <f>SUMIFS($D$9:$AT$9,$D$7:$AT$7,"1",$D21:$AT21,"&gt;"&amp;-1)</f>
        <v>0</v>
      </c>
      <c r="AX21" s="78" t="str">
        <f>ROUNDUP(IF(AW21,AV21/AW21%,0),2)</f>
        <v>0</v>
      </c>
      <c r="AY21" s="76" t="str">
        <f>SUMIF($D$7:$AT$7,"2",$D21:$AT21)</f>
        <v>0</v>
      </c>
      <c r="AZ21" s="77" t="str">
        <f>SUMIFS($D$9:$AT$9,$D$7:$AT$7,"2",$D21:$AT21,"&gt;"&amp;-1)</f>
        <v>0</v>
      </c>
      <c r="BA21" s="78" t="str">
        <f>ROUNDUP(IF(AZ21,AY21/AZ21%,0),2)</f>
        <v>0</v>
      </c>
      <c r="BB21" s="76" t="str">
        <f>SUMIF($D$7:$AT$7,"3",$D21:$AT21)</f>
        <v>0</v>
      </c>
      <c r="BC21" s="77" t="str">
        <f>SUMIFS($D$9:$AT$9,$D$7:$AT$7,"3",$D21:$AT21,"&gt;"&amp;-1)</f>
        <v>0</v>
      </c>
      <c r="BD21" s="78" t="str">
        <f>ROUNDUP(IF(BC21,BB21/BC21%,0),2)</f>
        <v>0</v>
      </c>
      <c r="BE21" s="76" t="str">
        <f>SUMIF($D$7:$AT$7,"4",$D21:$AT21)</f>
        <v>0</v>
      </c>
      <c r="BF21" s="77" t="str">
        <f>SUMIFS($D$9:$AT$9,$D$7:$AT$7,"4",$D21:$AT21,"&gt;"&amp;-1)</f>
        <v>0</v>
      </c>
      <c r="BG21" s="78" t="str">
        <f>ROUNDUP(IF(BF21,BE21/BF21%,0),2)</f>
        <v>0</v>
      </c>
      <c r="BH21" s="76" t="str">
        <f>SUMIF($D$7:$AT$7,"5",$D21:$AT21)</f>
        <v>0</v>
      </c>
      <c r="BI21" s="77" t="str">
        <f>SUMIFS($D$9:$AT$9,$D$7:$AT$7,"5",$D21:$AT21,"&gt;"&amp;-1)</f>
        <v>0</v>
      </c>
      <c r="BJ21" s="78" t="str">
        <f>ROUNDUP(IF(BI21,BH21/BI21%,0),2)</f>
        <v>0</v>
      </c>
      <c r="BK21" s="76" t="str">
        <f>SUMIF($D$7:$AT$7,"6",$D21:$AT21)</f>
        <v>0</v>
      </c>
      <c r="BL21" s="77" t="str">
        <f>SUMIFS($D$9:$AT$9,$D$7:$AT$7,"6",$D21:$AT21,"&gt;"&amp;-1)</f>
        <v>0</v>
      </c>
      <c r="BM21" s="78" t="str">
        <f>ROUNDUP(IF(BL21,BK21/BL21%,0),2)</f>
        <v>0</v>
      </c>
    </row>
    <row r="22" spans="1:65" customHeight="1" ht="15.75" s="277" customFormat="1">
      <c r="A22" s="299" t="s">
        <v>86</v>
      </c>
      <c r="B22" s="299" t="s">
        <v>87</v>
      </c>
      <c r="C22" s="194"/>
      <c r="D22" s="289" t="s">
        <v>69</v>
      </c>
      <c r="E22" s="289" t="s">
        <v>69</v>
      </c>
      <c r="F22" s="289" t="s">
        <v>69</v>
      </c>
      <c r="G22" s="289" t="s">
        <v>69</v>
      </c>
      <c r="H22" s="289" t="s">
        <v>69</v>
      </c>
      <c r="I22" s="289" t="s">
        <v>69</v>
      </c>
      <c r="J22" s="289" t="s">
        <v>69</v>
      </c>
      <c r="K22" s="289" t="s">
        <v>69</v>
      </c>
      <c r="L22" s="289" t="s">
        <v>69</v>
      </c>
      <c r="M22" s="289" t="s">
        <v>69</v>
      </c>
      <c r="N22" s="289" t="s">
        <v>69</v>
      </c>
      <c r="O22" s="289" t="s">
        <v>69</v>
      </c>
      <c r="P22" s="289" t="s">
        <v>69</v>
      </c>
      <c r="Q22" s="289" t="s">
        <v>69</v>
      </c>
      <c r="R22" s="289" t="s">
        <v>69</v>
      </c>
      <c r="S22" s="289" t="s">
        <v>69</v>
      </c>
      <c r="T22" s="289" t="s">
        <v>69</v>
      </c>
      <c r="U22" s="289" t="s">
        <v>69</v>
      </c>
      <c r="V22" s="289" t="s">
        <v>69</v>
      </c>
      <c r="W22" s="289" t="s">
        <v>69</v>
      </c>
      <c r="X22" s="289" t="s">
        <v>69</v>
      </c>
      <c r="Y22" s="289" t="s">
        <v>69</v>
      </c>
      <c r="Z22" s="289" t="s">
        <v>69</v>
      </c>
      <c r="AA22" s="289" t="s">
        <v>69</v>
      </c>
      <c r="AB22" s="289" t="s">
        <v>69</v>
      </c>
      <c r="AC22" s="289" t="s">
        <v>69</v>
      </c>
      <c r="AD22" s="289" t="s">
        <v>69</v>
      </c>
      <c r="AE22" s="289" t="s">
        <v>69</v>
      </c>
      <c r="AF22" s="289" t="s">
        <v>69</v>
      </c>
      <c r="AG22" s="289" t="s">
        <v>69</v>
      </c>
      <c r="AH22" s="289" t="s">
        <v>69</v>
      </c>
      <c r="AI22" s="289" t="s">
        <v>69</v>
      </c>
      <c r="AJ22" s="289" t="s">
        <v>69</v>
      </c>
      <c r="AK22" s="289" t="s">
        <v>69</v>
      </c>
      <c r="AL22" s="289" t="s">
        <v>69</v>
      </c>
      <c r="AM22" s="289" t="s">
        <v>69</v>
      </c>
      <c r="AN22" s="274"/>
      <c r="AO22" s="274"/>
      <c r="AP22" s="274"/>
      <c r="AQ22" s="274"/>
      <c r="AR22" s="274"/>
      <c r="AS22" s="275"/>
      <c r="AT22" s="257"/>
      <c r="AU22" s="302"/>
      <c r="AV22" s="254" t="str">
        <f>SUMIF($D$7:$AT$7,"1",$D22:$AT22)</f>
        <v>0</v>
      </c>
      <c r="AW22" s="77" t="str">
        <f>SUMIFS($D$9:$AT$9,$D$7:$AT$7,"1",$D22:$AT22,"&gt;"&amp;-1)</f>
        <v>0</v>
      </c>
      <c r="AX22" s="78" t="str">
        <f>ROUNDUP(IF(AW22,AV22/AW22%,0),2)</f>
        <v>0</v>
      </c>
      <c r="AY22" s="76" t="str">
        <f>SUMIF($D$7:$AT$7,"2",$D22:$AT22)</f>
        <v>0</v>
      </c>
      <c r="AZ22" s="77" t="str">
        <f>SUMIFS($D$9:$AT$9,$D$7:$AT$7,"2",$D22:$AT22,"&gt;"&amp;-1)</f>
        <v>0</v>
      </c>
      <c r="BA22" s="78" t="str">
        <f>ROUNDUP(IF(AZ22,AY22/AZ22%,0),2)</f>
        <v>0</v>
      </c>
      <c r="BB22" s="76" t="str">
        <f>SUMIF($D$7:$AT$7,"3",$D22:$AT22)</f>
        <v>0</v>
      </c>
      <c r="BC22" s="77" t="str">
        <f>SUMIFS($D$9:$AT$9,$D$7:$AT$7,"3",$D22:$AT22,"&gt;"&amp;-1)</f>
        <v>0</v>
      </c>
      <c r="BD22" s="78" t="str">
        <f>ROUNDUP(IF(BC22,BB22/BC22%,0),2)</f>
        <v>0</v>
      </c>
      <c r="BE22" s="76" t="str">
        <f>SUMIF($D$7:$AT$7,"4",$D22:$AT22)</f>
        <v>0</v>
      </c>
      <c r="BF22" s="77" t="str">
        <f>SUMIFS($D$9:$AT$9,$D$7:$AT$7,"4",$D22:$AT22,"&gt;"&amp;-1)</f>
        <v>0</v>
      </c>
      <c r="BG22" s="78" t="str">
        <f>ROUNDUP(IF(BF22,BE22/BF22%,0),2)</f>
        <v>0</v>
      </c>
      <c r="BH22" s="76" t="str">
        <f>SUMIF($D$7:$AT$7,"5",$D22:$AT22)</f>
        <v>0</v>
      </c>
      <c r="BI22" s="77" t="str">
        <f>SUMIFS($D$9:$AT$9,$D$7:$AT$7,"5",$D22:$AT22,"&gt;"&amp;-1)</f>
        <v>0</v>
      </c>
      <c r="BJ22" s="78" t="str">
        <f>ROUNDUP(IF(BI22,BH22/BI22%,0),2)</f>
        <v>0</v>
      </c>
      <c r="BK22" s="76" t="str">
        <f>SUMIF($D$7:$AT$7,"6",$D22:$AT22)</f>
        <v>0</v>
      </c>
      <c r="BL22" s="77" t="str">
        <f>SUMIFS($D$9:$AT$9,$D$7:$AT$7,"6",$D22:$AT22,"&gt;"&amp;-1)</f>
        <v>0</v>
      </c>
      <c r="BM22" s="78" t="str">
        <f>ROUNDUP(IF(BL22,BK22/BL22%,0),2)</f>
        <v>0</v>
      </c>
    </row>
    <row r="23" spans="1:65" customHeight="1" ht="15.75" s="277" customFormat="1">
      <c r="A23" s="300" t="s">
        <v>88</v>
      </c>
      <c r="B23" s="299" t="s">
        <v>89</v>
      </c>
      <c r="C23" s="194"/>
      <c r="D23" s="290" t="s">
        <v>69</v>
      </c>
      <c r="E23" s="290" t="s">
        <v>69</v>
      </c>
      <c r="F23" s="290" t="s">
        <v>69</v>
      </c>
      <c r="G23" s="290" t="s">
        <v>69</v>
      </c>
      <c r="H23" s="290" t="s">
        <v>69</v>
      </c>
      <c r="I23" s="290" t="s">
        <v>69</v>
      </c>
      <c r="J23" s="290" t="s">
        <v>69</v>
      </c>
      <c r="K23" s="290" t="s">
        <v>69</v>
      </c>
      <c r="L23" s="290" t="s">
        <v>69</v>
      </c>
      <c r="M23" s="290" t="s">
        <v>69</v>
      </c>
      <c r="N23" s="290" t="s">
        <v>69</v>
      </c>
      <c r="O23" s="290" t="s">
        <v>69</v>
      </c>
      <c r="P23" s="290" t="s">
        <v>69</v>
      </c>
      <c r="Q23" s="290" t="s">
        <v>69</v>
      </c>
      <c r="R23" s="290" t="s">
        <v>69</v>
      </c>
      <c r="S23" s="290" t="s">
        <v>69</v>
      </c>
      <c r="T23" s="290" t="s">
        <v>69</v>
      </c>
      <c r="U23" s="290" t="s">
        <v>69</v>
      </c>
      <c r="V23" s="290" t="s">
        <v>69</v>
      </c>
      <c r="W23" s="290" t="s">
        <v>69</v>
      </c>
      <c r="X23" s="290" t="s">
        <v>69</v>
      </c>
      <c r="Y23" s="290" t="s">
        <v>69</v>
      </c>
      <c r="Z23" s="290" t="s">
        <v>69</v>
      </c>
      <c r="AA23" s="290" t="s">
        <v>69</v>
      </c>
      <c r="AB23" s="290" t="s">
        <v>69</v>
      </c>
      <c r="AC23" s="290" t="s">
        <v>69</v>
      </c>
      <c r="AD23" s="290" t="s">
        <v>69</v>
      </c>
      <c r="AE23" s="290" t="s">
        <v>69</v>
      </c>
      <c r="AF23" s="290" t="s">
        <v>69</v>
      </c>
      <c r="AG23" s="290" t="s">
        <v>69</v>
      </c>
      <c r="AH23" s="290" t="s">
        <v>69</v>
      </c>
      <c r="AI23" s="290" t="s">
        <v>69</v>
      </c>
      <c r="AJ23" s="290" t="s">
        <v>69</v>
      </c>
      <c r="AK23" s="290" t="s">
        <v>69</v>
      </c>
      <c r="AL23" s="290" t="s">
        <v>69</v>
      </c>
      <c r="AM23" s="290" t="s">
        <v>69</v>
      </c>
      <c r="AN23" s="285"/>
      <c r="AO23" s="285"/>
      <c r="AP23" s="285"/>
      <c r="AQ23" s="285"/>
      <c r="AR23" s="285"/>
      <c r="AS23" s="275"/>
      <c r="AT23" s="257"/>
      <c r="AU23" s="302"/>
      <c r="AV23" s="254" t="str">
        <f>SUMIF($D$7:$AT$7,"1",$D23:$AT23)</f>
        <v>0</v>
      </c>
      <c r="AW23" s="77" t="str">
        <f>SUMIFS($D$9:$AT$9,$D$7:$AT$7,"1",$D23:$AT23,"&gt;"&amp;-1)</f>
        <v>0</v>
      </c>
      <c r="AX23" s="78" t="str">
        <f>ROUNDUP(IF(AW23,AV23/AW23%,0),2)</f>
        <v>0</v>
      </c>
      <c r="AY23" s="76" t="str">
        <f>SUMIF($D$7:$AT$7,"2",$D23:$AT23)</f>
        <v>0</v>
      </c>
      <c r="AZ23" s="77" t="str">
        <f>SUMIFS($D$9:$AT$9,$D$7:$AT$7,"2",$D23:$AT23,"&gt;"&amp;-1)</f>
        <v>0</v>
      </c>
      <c r="BA23" s="78" t="str">
        <f>ROUNDUP(IF(AZ23,AY23/AZ23%,0),2)</f>
        <v>0</v>
      </c>
      <c r="BB23" s="76" t="str">
        <f>SUMIF($D$7:$AT$7,"3",$D23:$AT23)</f>
        <v>0</v>
      </c>
      <c r="BC23" s="77" t="str">
        <f>SUMIFS($D$9:$AT$9,$D$7:$AT$7,"3",$D23:$AT23,"&gt;"&amp;-1)</f>
        <v>0</v>
      </c>
      <c r="BD23" s="78" t="str">
        <f>ROUNDUP(IF(BC23,BB23/BC23%,0),2)</f>
        <v>0</v>
      </c>
      <c r="BE23" s="76" t="str">
        <f>SUMIF($D$7:$AT$7,"4",$D23:$AT23)</f>
        <v>0</v>
      </c>
      <c r="BF23" s="77" t="str">
        <f>SUMIFS($D$9:$AT$9,$D$7:$AT$7,"4",$D23:$AT23,"&gt;"&amp;-1)</f>
        <v>0</v>
      </c>
      <c r="BG23" s="78" t="str">
        <f>ROUNDUP(IF(BF23,BE23/BF23%,0),2)</f>
        <v>0</v>
      </c>
      <c r="BH23" s="76" t="str">
        <f>SUMIF($D$7:$AT$7,"5",$D23:$AT23)</f>
        <v>0</v>
      </c>
      <c r="BI23" s="77" t="str">
        <f>SUMIFS($D$9:$AT$9,$D$7:$AT$7,"5",$D23:$AT23,"&gt;"&amp;-1)</f>
        <v>0</v>
      </c>
      <c r="BJ23" s="78" t="str">
        <f>ROUNDUP(IF(BI23,BH23/BI23%,0),2)</f>
        <v>0</v>
      </c>
      <c r="BK23" s="76" t="str">
        <f>SUMIF($D$7:$AT$7,"6",$D23:$AT23)</f>
        <v>0</v>
      </c>
      <c r="BL23" s="77" t="str">
        <f>SUMIFS($D$9:$AT$9,$D$7:$AT$7,"6",$D23:$AT23,"&gt;"&amp;-1)</f>
        <v>0</v>
      </c>
      <c r="BM23" s="78" t="str">
        <f>ROUNDUP(IF(BL23,BK23/BL23%,0),2)</f>
        <v>0</v>
      </c>
    </row>
    <row r="24" spans="1:65" customHeight="1" ht="15.75" s="277" customFormat="1">
      <c r="A24" s="299"/>
      <c r="B24" s="299"/>
      <c r="C24" s="194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  <c r="AD24" s="289"/>
      <c r="AE24" s="289"/>
      <c r="AF24" s="289"/>
      <c r="AG24" s="289"/>
      <c r="AH24" s="289"/>
      <c r="AI24" s="289"/>
      <c r="AJ24" s="289"/>
      <c r="AK24" s="289"/>
      <c r="AL24" s="289"/>
      <c r="AM24" s="289"/>
      <c r="AN24" s="274"/>
      <c r="AO24" s="274"/>
      <c r="AP24" s="274"/>
      <c r="AQ24" s="274"/>
      <c r="AR24" s="274"/>
      <c r="AS24" s="275"/>
      <c r="AT24" s="257"/>
      <c r="AU24" s="302"/>
      <c r="AV24" s="254" t="str">
        <f>SUMIF($D$7:$AT$7,"1",$D24:$AT24)</f>
        <v>0</v>
      </c>
      <c r="AW24" s="77" t="str">
        <f>SUMIFS($D$9:$AT$9,$D$7:$AT$7,"1",$D24:$AT24,"&gt;"&amp;-1)</f>
        <v>0</v>
      </c>
      <c r="AX24" s="78" t="str">
        <f>ROUNDUP(IF(AW24,AV24/AW24%,0),2)</f>
        <v>0</v>
      </c>
      <c r="AY24" s="76" t="str">
        <f>SUMIF($D$7:$AT$7,"2",$D24:$AT24)</f>
        <v>0</v>
      </c>
      <c r="AZ24" s="77" t="str">
        <f>SUMIFS($D$9:$AT$9,$D$7:$AT$7,"2",$D24:$AT24,"&gt;"&amp;-1)</f>
        <v>0</v>
      </c>
      <c r="BA24" s="78" t="str">
        <f>ROUNDUP(IF(AZ24,AY24/AZ24%,0),2)</f>
        <v>0</v>
      </c>
      <c r="BB24" s="76" t="str">
        <f>SUMIF($D$7:$AT$7,"3",$D24:$AT24)</f>
        <v>0</v>
      </c>
      <c r="BC24" s="77" t="str">
        <f>SUMIFS($D$9:$AT$9,$D$7:$AT$7,"3",$D24:$AT24,"&gt;"&amp;-1)</f>
        <v>0</v>
      </c>
      <c r="BD24" s="78" t="str">
        <f>ROUNDUP(IF(BC24,BB24/BC24%,0),2)</f>
        <v>0</v>
      </c>
      <c r="BE24" s="76" t="str">
        <f>SUMIF($D$7:$AT$7,"4",$D24:$AT24)</f>
        <v>0</v>
      </c>
      <c r="BF24" s="77" t="str">
        <f>SUMIFS($D$9:$AT$9,$D$7:$AT$7,"4",$D24:$AT24,"&gt;"&amp;-1)</f>
        <v>0</v>
      </c>
      <c r="BG24" s="78" t="str">
        <f>ROUNDUP(IF(BF24,BE24/BF24%,0),2)</f>
        <v>0</v>
      </c>
      <c r="BH24" s="76" t="str">
        <f>SUMIF($D$7:$AT$7,"5",$D24:$AT24)</f>
        <v>0</v>
      </c>
      <c r="BI24" s="77" t="str">
        <f>SUMIFS($D$9:$AT$9,$D$7:$AT$7,"5",$D24:$AT24,"&gt;"&amp;-1)</f>
        <v>0</v>
      </c>
      <c r="BJ24" s="78" t="str">
        <f>ROUNDUP(IF(BI24,BH24/BI24%,0),2)</f>
        <v>0</v>
      </c>
      <c r="BK24" s="76" t="str">
        <f>SUMIF($D$7:$AT$7,"6",$D24:$AT24)</f>
        <v>0</v>
      </c>
      <c r="BL24" s="77" t="str">
        <f>SUMIFS($D$9:$AT$9,$D$7:$AT$7,"6",$D24:$AT24,"&gt;"&amp;-1)</f>
        <v>0</v>
      </c>
      <c r="BM24" s="78" t="str">
        <f>ROUNDUP(IF(BL24,BK24/BL24%,0),2)</f>
        <v>0</v>
      </c>
    </row>
    <row r="25" spans="1:65" customHeight="1" ht="15.75" s="277" customFormat="1">
      <c r="A25" s="299"/>
      <c r="B25" s="299"/>
      <c r="C25" s="194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  <c r="AD25" s="289"/>
      <c r="AE25" s="289"/>
      <c r="AF25" s="289"/>
      <c r="AG25" s="289"/>
      <c r="AH25" s="289"/>
      <c r="AI25" s="289"/>
      <c r="AJ25" s="289"/>
      <c r="AK25" s="289"/>
      <c r="AL25" s="289"/>
      <c r="AM25" s="289"/>
      <c r="AN25" s="285"/>
      <c r="AO25" s="285"/>
      <c r="AP25" s="285"/>
      <c r="AQ25" s="285"/>
      <c r="AR25" s="285"/>
      <c r="AS25" s="275"/>
      <c r="AT25" s="257"/>
      <c r="AU25" s="302"/>
      <c r="AV25" s="254" t="str">
        <f>SUMIF($D$7:$AT$7,"1",$D25:$AT25)</f>
        <v>0</v>
      </c>
      <c r="AW25" s="77" t="str">
        <f>SUMIFS($D$9:$AT$9,$D$7:$AT$7,"1",$D25:$AT25,"&gt;"&amp;-1)</f>
        <v>0</v>
      </c>
      <c r="AX25" s="78" t="str">
        <f>ROUNDUP(IF(AW25,AV25/AW25%,0),2)</f>
        <v>0</v>
      </c>
      <c r="AY25" s="76" t="str">
        <f>SUMIF($D$7:$AT$7,"2",$D25:$AT25)</f>
        <v>0</v>
      </c>
      <c r="AZ25" s="77" t="str">
        <f>SUMIFS($D$9:$AT$9,$D$7:$AT$7,"2",$D25:$AT25,"&gt;"&amp;-1)</f>
        <v>0</v>
      </c>
      <c r="BA25" s="78" t="str">
        <f>ROUNDUP(IF(AZ25,AY25/AZ25%,0),2)</f>
        <v>0</v>
      </c>
      <c r="BB25" s="76" t="str">
        <f>SUMIF($D$7:$AT$7,"3",$D25:$AT25)</f>
        <v>0</v>
      </c>
      <c r="BC25" s="77" t="str">
        <f>SUMIFS($D$9:$AT$9,$D$7:$AT$7,"3",$D25:$AT25,"&gt;"&amp;-1)</f>
        <v>0</v>
      </c>
      <c r="BD25" s="78" t="str">
        <f>ROUNDUP(IF(BC25,BB25/BC25%,0),2)</f>
        <v>0</v>
      </c>
      <c r="BE25" s="76" t="str">
        <f>SUMIF($D$7:$AT$7,"4",$D25:$AT25)</f>
        <v>0</v>
      </c>
      <c r="BF25" s="77" t="str">
        <f>SUMIFS($D$9:$AT$9,$D$7:$AT$7,"4",$D25:$AT25,"&gt;"&amp;-1)</f>
        <v>0</v>
      </c>
      <c r="BG25" s="78" t="str">
        <f>ROUNDUP(IF(BF25,BE25/BF25%,0),2)</f>
        <v>0</v>
      </c>
      <c r="BH25" s="76" t="str">
        <f>SUMIF($D$7:$AT$7,"5",$D25:$AT25)</f>
        <v>0</v>
      </c>
      <c r="BI25" s="77" t="str">
        <f>SUMIFS($D$9:$AT$9,$D$7:$AT$7,"5",$D25:$AT25,"&gt;"&amp;-1)</f>
        <v>0</v>
      </c>
      <c r="BJ25" s="78" t="str">
        <f>ROUNDUP(IF(BI25,BH25/BI25%,0),2)</f>
        <v>0</v>
      </c>
      <c r="BK25" s="76" t="str">
        <f>SUMIF($D$7:$AT$7,"6",$D25:$AT25)</f>
        <v>0</v>
      </c>
      <c r="BL25" s="77" t="str">
        <f>SUMIFS($D$9:$AT$9,$D$7:$AT$7,"6",$D25:$AT25,"&gt;"&amp;-1)</f>
        <v>0</v>
      </c>
      <c r="BM25" s="78" t="str">
        <f>ROUNDUP(IF(BL25,BK25/BL25%,0),2)</f>
        <v>0</v>
      </c>
    </row>
    <row r="26" spans="1:65" customHeight="1" ht="15.75" s="277" customFormat="1">
      <c r="A26" s="300"/>
      <c r="B26" s="299"/>
      <c r="C26" s="194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74"/>
      <c r="AO26" s="274"/>
      <c r="AP26" s="274"/>
      <c r="AQ26" s="274"/>
      <c r="AR26" s="274"/>
      <c r="AS26" s="275"/>
      <c r="AT26" s="257"/>
      <c r="AU26" s="302"/>
      <c r="AV26" s="254" t="str">
        <f>SUMIF($D$7:$AT$7,"1",$D26:$AT26)</f>
        <v>0</v>
      </c>
      <c r="AW26" s="77" t="str">
        <f>SUMIFS($D$9:$AT$9,$D$7:$AT$7,"1",$D26:$AT26,"&gt;"&amp;-1)</f>
        <v>0</v>
      </c>
      <c r="AX26" s="78" t="str">
        <f>ROUNDUP(IF(AW26,AV26/AW26%,0),2)</f>
        <v>0</v>
      </c>
      <c r="AY26" s="76" t="str">
        <f>SUMIF($D$7:$AT$7,"2",$D26:$AT26)</f>
        <v>0</v>
      </c>
      <c r="AZ26" s="77" t="str">
        <f>SUMIFS($D$9:$AT$9,$D$7:$AT$7,"2",$D26:$AT26,"&gt;"&amp;-1)</f>
        <v>0</v>
      </c>
      <c r="BA26" s="78" t="str">
        <f>ROUNDUP(IF(AZ26,AY26/AZ26%,0),2)</f>
        <v>0</v>
      </c>
      <c r="BB26" s="76" t="str">
        <f>SUMIF($D$7:$AT$7,"3",$D26:$AT26)</f>
        <v>0</v>
      </c>
      <c r="BC26" s="77" t="str">
        <f>SUMIFS($D$9:$AT$9,$D$7:$AT$7,"3",$D26:$AT26,"&gt;"&amp;-1)</f>
        <v>0</v>
      </c>
      <c r="BD26" s="78" t="str">
        <f>ROUNDUP(IF(BC26,BB26/BC26%,0),2)</f>
        <v>0</v>
      </c>
      <c r="BE26" s="76" t="str">
        <f>SUMIF($D$7:$AT$7,"4",$D26:$AT26)</f>
        <v>0</v>
      </c>
      <c r="BF26" s="77" t="str">
        <f>SUMIFS($D$9:$AT$9,$D$7:$AT$7,"4",$D26:$AT26,"&gt;"&amp;-1)</f>
        <v>0</v>
      </c>
      <c r="BG26" s="78" t="str">
        <f>ROUNDUP(IF(BF26,BE26/BF26%,0),2)</f>
        <v>0</v>
      </c>
      <c r="BH26" s="76" t="str">
        <f>SUMIF($D$7:$AT$7,"5",$D26:$AT26)</f>
        <v>0</v>
      </c>
      <c r="BI26" s="77" t="str">
        <f>SUMIFS($D$9:$AT$9,$D$7:$AT$7,"5",$D26:$AT26,"&gt;"&amp;-1)</f>
        <v>0</v>
      </c>
      <c r="BJ26" s="78" t="str">
        <f>ROUNDUP(IF(BI26,BH26/BI26%,0),2)</f>
        <v>0</v>
      </c>
      <c r="BK26" s="76" t="str">
        <f>SUMIF($D$7:$AT$7,"6",$D26:$AT26)</f>
        <v>0</v>
      </c>
      <c r="BL26" s="77" t="str">
        <f>SUMIFS($D$9:$AT$9,$D$7:$AT$7,"6",$D26:$AT26,"&gt;"&amp;-1)</f>
        <v>0</v>
      </c>
      <c r="BM26" s="78" t="str">
        <f>ROUNDUP(IF(BL26,BK26/BL26%,0),2)</f>
        <v>0</v>
      </c>
    </row>
    <row r="27" spans="1:65" customHeight="1" ht="15.75" s="277" customFormat="1">
      <c r="A27" s="300"/>
      <c r="B27" s="299"/>
      <c r="C27" s="194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85"/>
      <c r="AO27" s="285"/>
      <c r="AP27" s="285"/>
      <c r="AQ27" s="285"/>
      <c r="AR27" s="285"/>
      <c r="AS27" s="275"/>
      <c r="AT27" s="257"/>
      <c r="AU27" s="302"/>
      <c r="AV27" s="254" t="str">
        <f>SUMIF($D$7:$AT$7,"1",$D27:$AT27)</f>
        <v>0</v>
      </c>
      <c r="AW27" s="77" t="str">
        <f>SUMIFS($D$9:$AT$9,$D$7:$AT$7,"1",$D27:$AT27,"&gt;"&amp;-1)</f>
        <v>0</v>
      </c>
      <c r="AX27" s="78" t="str">
        <f>ROUNDUP(IF(AW27,AV27/AW27%,0),2)</f>
        <v>0</v>
      </c>
      <c r="AY27" s="76" t="str">
        <f>SUMIF($D$7:$AT$7,"2",$D27:$AT27)</f>
        <v>0</v>
      </c>
      <c r="AZ27" s="77" t="str">
        <f>SUMIFS($D$9:$AT$9,$D$7:$AT$7,"2",$D27:$AT27,"&gt;"&amp;-1)</f>
        <v>0</v>
      </c>
      <c r="BA27" s="78" t="str">
        <f>ROUNDUP(IF(AZ27,AY27/AZ27%,0),2)</f>
        <v>0</v>
      </c>
      <c r="BB27" s="76" t="str">
        <f>SUMIF($D$7:$AT$7,"3",$D27:$AT27)</f>
        <v>0</v>
      </c>
      <c r="BC27" s="77" t="str">
        <f>SUMIFS($D$9:$AT$9,$D$7:$AT$7,"3",$D27:$AT27,"&gt;"&amp;-1)</f>
        <v>0</v>
      </c>
      <c r="BD27" s="78" t="str">
        <f>ROUNDUP(IF(BC27,BB27/BC27%,0),2)</f>
        <v>0</v>
      </c>
      <c r="BE27" s="76" t="str">
        <f>SUMIF($D$7:$AT$7,"4",$D27:$AT27)</f>
        <v>0</v>
      </c>
      <c r="BF27" s="77" t="str">
        <f>SUMIFS($D$9:$AT$9,$D$7:$AT$7,"4",$D27:$AT27,"&gt;"&amp;-1)</f>
        <v>0</v>
      </c>
      <c r="BG27" s="78" t="str">
        <f>ROUNDUP(IF(BF27,BE27/BF27%,0),2)</f>
        <v>0</v>
      </c>
      <c r="BH27" s="76" t="str">
        <f>SUMIF($D$7:$AT$7,"5",$D27:$AT27)</f>
        <v>0</v>
      </c>
      <c r="BI27" s="77" t="str">
        <f>SUMIFS($D$9:$AT$9,$D$7:$AT$7,"5",$D27:$AT27,"&gt;"&amp;-1)</f>
        <v>0</v>
      </c>
      <c r="BJ27" s="78" t="str">
        <f>ROUNDUP(IF(BI27,BH27/BI27%,0),2)</f>
        <v>0</v>
      </c>
      <c r="BK27" s="76" t="str">
        <f>SUMIF($D$7:$AT$7,"6",$D27:$AT27)</f>
        <v>0</v>
      </c>
      <c r="BL27" s="77" t="str">
        <f>SUMIFS($D$9:$AT$9,$D$7:$AT$7,"6",$D27:$AT27,"&gt;"&amp;-1)</f>
        <v>0</v>
      </c>
      <c r="BM27" s="78" t="str">
        <f>ROUNDUP(IF(BL27,BK27/BL27%,0),2)</f>
        <v>0</v>
      </c>
    </row>
    <row r="28" spans="1:65" customHeight="1" ht="15.75" s="277" customFormat="1">
      <c r="A28" s="300"/>
      <c r="B28" s="299"/>
      <c r="C28" s="194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74"/>
      <c r="AO28" s="274"/>
      <c r="AP28" s="274"/>
      <c r="AQ28" s="274"/>
      <c r="AR28" s="274"/>
      <c r="AS28" s="275"/>
      <c r="AT28" s="257"/>
      <c r="AU28" s="302"/>
      <c r="AV28" s="254" t="str">
        <f>SUMIF($D$7:$AT$7,"1",$D28:$AT28)</f>
        <v>0</v>
      </c>
      <c r="AW28" s="77" t="str">
        <f>SUMIFS($D$9:$AT$9,$D$7:$AT$7,"1",$D28:$AT28,"&gt;"&amp;-1)</f>
        <v>0</v>
      </c>
      <c r="AX28" s="78" t="str">
        <f>ROUNDUP(IF(AW28,AV28/AW28%,0),2)</f>
        <v>0</v>
      </c>
      <c r="AY28" s="76" t="str">
        <f>SUMIF($D$7:$AT$7,"2",$D28:$AT28)</f>
        <v>0</v>
      </c>
      <c r="AZ28" s="77" t="str">
        <f>SUMIFS($D$9:$AT$9,$D$7:$AT$7,"2",$D28:$AT28,"&gt;"&amp;-1)</f>
        <v>0</v>
      </c>
      <c r="BA28" s="78" t="str">
        <f>ROUNDUP(IF(AZ28,AY28/AZ28%,0),2)</f>
        <v>0</v>
      </c>
      <c r="BB28" s="76" t="str">
        <f>SUMIF($D$7:$AT$7,"3",$D28:$AT28)</f>
        <v>0</v>
      </c>
      <c r="BC28" s="77" t="str">
        <f>SUMIFS($D$9:$AT$9,$D$7:$AT$7,"3",$D28:$AT28,"&gt;"&amp;-1)</f>
        <v>0</v>
      </c>
      <c r="BD28" s="78" t="str">
        <f>ROUNDUP(IF(BC28,BB28/BC28%,0),2)</f>
        <v>0</v>
      </c>
      <c r="BE28" s="76" t="str">
        <f>SUMIF($D$7:$AT$7,"4",$D28:$AT28)</f>
        <v>0</v>
      </c>
      <c r="BF28" s="77" t="str">
        <f>SUMIFS($D$9:$AT$9,$D$7:$AT$7,"4",$D28:$AT28,"&gt;"&amp;-1)</f>
        <v>0</v>
      </c>
      <c r="BG28" s="78" t="str">
        <f>ROUNDUP(IF(BF28,BE28/BF28%,0),2)</f>
        <v>0</v>
      </c>
      <c r="BH28" s="76" t="str">
        <f>SUMIF($D$7:$AT$7,"5",$D28:$AT28)</f>
        <v>0</v>
      </c>
      <c r="BI28" s="77" t="str">
        <f>SUMIFS($D$9:$AT$9,$D$7:$AT$7,"5",$D28:$AT28,"&gt;"&amp;-1)</f>
        <v>0</v>
      </c>
      <c r="BJ28" s="78" t="str">
        <f>ROUNDUP(IF(BI28,BH28/BI28%,0),2)</f>
        <v>0</v>
      </c>
      <c r="BK28" s="76" t="str">
        <f>SUMIF($D$7:$AT$7,"6",$D28:$AT28)</f>
        <v>0</v>
      </c>
      <c r="BL28" s="77" t="str">
        <f>SUMIFS($D$9:$AT$9,$D$7:$AT$7,"6",$D28:$AT28,"&gt;"&amp;-1)</f>
        <v>0</v>
      </c>
      <c r="BM28" s="78" t="str">
        <f>ROUNDUP(IF(BL28,BK28/BL28%,0),2)</f>
        <v>0</v>
      </c>
    </row>
    <row r="29" spans="1:65" customHeight="1" ht="15.75" s="277" customFormat="1">
      <c r="A29" s="300"/>
      <c r="B29" s="299"/>
      <c r="C29" s="194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85"/>
      <c r="AO29" s="285"/>
      <c r="AP29" s="285"/>
      <c r="AQ29" s="285"/>
      <c r="AR29" s="285"/>
      <c r="AS29" s="275"/>
      <c r="AT29" s="257"/>
      <c r="AU29" s="302"/>
      <c r="AV29" s="254" t="str">
        <f>SUMIF($D$7:$AT$7,"1",$D29:$AT29)</f>
        <v>0</v>
      </c>
      <c r="AW29" s="77" t="str">
        <f>SUMIFS($D$9:$AT$9,$D$7:$AT$7,"1",$D29:$AT29,"&gt;"&amp;-1)</f>
        <v>0</v>
      </c>
      <c r="AX29" s="78" t="str">
        <f>ROUNDUP(IF(AW29,AV29/AW29%,0),2)</f>
        <v>0</v>
      </c>
      <c r="AY29" s="76" t="str">
        <f>SUMIF($D$7:$AT$7,"2",$D29:$AT29)</f>
        <v>0</v>
      </c>
      <c r="AZ29" s="77" t="str">
        <f>SUMIFS($D$9:$AT$9,$D$7:$AT$7,"2",$D29:$AT29,"&gt;"&amp;-1)</f>
        <v>0</v>
      </c>
      <c r="BA29" s="78" t="str">
        <f>ROUNDUP(IF(AZ29,AY29/AZ29%,0),2)</f>
        <v>0</v>
      </c>
      <c r="BB29" s="76" t="str">
        <f>SUMIF($D$7:$AT$7,"3",$D29:$AT29)</f>
        <v>0</v>
      </c>
      <c r="BC29" s="77" t="str">
        <f>SUMIFS($D$9:$AT$9,$D$7:$AT$7,"3",$D29:$AT29,"&gt;"&amp;-1)</f>
        <v>0</v>
      </c>
      <c r="BD29" s="78" t="str">
        <f>ROUNDUP(IF(BC29,BB29/BC29%,0),2)</f>
        <v>0</v>
      </c>
      <c r="BE29" s="76" t="str">
        <f>SUMIF($D$7:$AT$7,"4",$D29:$AT29)</f>
        <v>0</v>
      </c>
      <c r="BF29" s="77" t="str">
        <f>SUMIFS($D$9:$AT$9,$D$7:$AT$7,"4",$D29:$AT29,"&gt;"&amp;-1)</f>
        <v>0</v>
      </c>
      <c r="BG29" s="78" t="str">
        <f>ROUNDUP(IF(BF29,BE29/BF29%,0),2)</f>
        <v>0</v>
      </c>
      <c r="BH29" s="76" t="str">
        <f>SUMIF($D$7:$AT$7,"5",$D29:$AT29)</f>
        <v>0</v>
      </c>
      <c r="BI29" s="77" t="str">
        <f>SUMIFS($D$9:$AT$9,$D$7:$AT$7,"5",$D29:$AT29,"&gt;"&amp;-1)</f>
        <v>0</v>
      </c>
      <c r="BJ29" s="78" t="str">
        <f>ROUNDUP(IF(BI29,BH29/BI29%,0),2)</f>
        <v>0</v>
      </c>
      <c r="BK29" s="76" t="str">
        <f>SUMIF($D$7:$AT$7,"6",$D29:$AT29)</f>
        <v>0</v>
      </c>
      <c r="BL29" s="77" t="str">
        <f>SUMIFS($D$9:$AT$9,$D$7:$AT$7,"6",$D29:$AT29,"&gt;"&amp;-1)</f>
        <v>0</v>
      </c>
      <c r="BM29" s="78" t="str">
        <f>ROUNDUP(IF(BL29,BK29/BL29%,0),2)</f>
        <v>0</v>
      </c>
    </row>
    <row r="30" spans="1:65" customHeight="1" ht="15.75" s="277" customFormat="1">
      <c r="A30" s="300"/>
      <c r="B30" s="299"/>
      <c r="C30" s="194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74"/>
      <c r="AO30" s="274"/>
      <c r="AP30" s="274"/>
      <c r="AQ30" s="274"/>
      <c r="AR30" s="274"/>
      <c r="AS30" s="275"/>
      <c r="AT30" s="257"/>
      <c r="AU30" s="302"/>
      <c r="AV30" s="254" t="str">
        <f>SUMIF($D$7:$AT$7,"1",$D30:$AT30)</f>
        <v>0</v>
      </c>
      <c r="AW30" s="77" t="str">
        <f>SUMIFS($D$9:$AT$9,$D$7:$AT$7,"1",$D30:$AT30,"&gt;"&amp;-1)</f>
        <v>0</v>
      </c>
      <c r="AX30" s="78" t="str">
        <f>ROUNDUP(IF(AW30,AV30/AW30%,0),2)</f>
        <v>0</v>
      </c>
      <c r="AY30" s="76" t="str">
        <f>SUMIF($D$7:$AT$7,"2",$D30:$AT30)</f>
        <v>0</v>
      </c>
      <c r="AZ30" s="77" t="str">
        <f>SUMIFS($D$9:$AT$9,$D$7:$AT$7,"2",$D30:$AT30,"&gt;"&amp;-1)</f>
        <v>0</v>
      </c>
      <c r="BA30" s="78" t="str">
        <f>ROUNDUP(IF(AZ30,AY30/AZ30%,0),2)</f>
        <v>0</v>
      </c>
      <c r="BB30" s="76" t="str">
        <f>SUMIF($D$7:$AT$7,"3",$D30:$AT30)</f>
        <v>0</v>
      </c>
      <c r="BC30" s="77" t="str">
        <f>SUMIFS($D$9:$AT$9,$D$7:$AT$7,"3",$D30:$AT30,"&gt;"&amp;-1)</f>
        <v>0</v>
      </c>
      <c r="BD30" s="78" t="str">
        <f>ROUNDUP(IF(BC30,BB30/BC30%,0),2)</f>
        <v>0</v>
      </c>
      <c r="BE30" s="76" t="str">
        <f>SUMIF($D$7:$AT$7,"4",$D30:$AT30)</f>
        <v>0</v>
      </c>
      <c r="BF30" s="77" t="str">
        <f>SUMIFS($D$9:$AT$9,$D$7:$AT$7,"4",$D30:$AT30,"&gt;"&amp;-1)</f>
        <v>0</v>
      </c>
      <c r="BG30" s="78" t="str">
        <f>ROUNDUP(IF(BF30,BE30/BF30%,0),2)</f>
        <v>0</v>
      </c>
      <c r="BH30" s="76" t="str">
        <f>SUMIF($D$7:$AT$7,"5",$D30:$AT30)</f>
        <v>0</v>
      </c>
      <c r="BI30" s="77" t="str">
        <f>SUMIFS($D$9:$AT$9,$D$7:$AT$7,"5",$D30:$AT30,"&gt;"&amp;-1)</f>
        <v>0</v>
      </c>
      <c r="BJ30" s="78" t="str">
        <f>ROUNDUP(IF(BI30,BH30/BI30%,0),2)</f>
        <v>0</v>
      </c>
      <c r="BK30" s="76" t="str">
        <f>SUMIF($D$7:$AT$7,"6",$D30:$AT30)</f>
        <v>0</v>
      </c>
      <c r="BL30" s="77" t="str">
        <f>SUMIFS($D$9:$AT$9,$D$7:$AT$7,"6",$D30:$AT30,"&gt;"&amp;-1)</f>
        <v>0</v>
      </c>
      <c r="BM30" s="78" t="str">
        <f>ROUNDUP(IF(BL30,BK30/BL30%,0),2)</f>
        <v>0</v>
      </c>
    </row>
    <row r="31" spans="1:65" customHeight="1" ht="15.75" s="277" customFormat="1">
      <c r="A31" s="300"/>
      <c r="B31" s="299"/>
      <c r="C31" s="194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85"/>
      <c r="AO31" s="285"/>
      <c r="AP31" s="285"/>
      <c r="AQ31" s="285"/>
      <c r="AR31" s="285"/>
      <c r="AS31" s="275"/>
      <c r="AT31" s="257"/>
      <c r="AU31" s="302"/>
      <c r="AV31" s="254" t="str">
        <f>SUMIF($D$7:$AT$7,"1",$D31:$AT31)</f>
        <v>0</v>
      </c>
      <c r="AW31" s="77" t="str">
        <f>SUMIFS($D$9:$AT$9,$D$7:$AT$7,"1",$D31:$AT31,"&gt;"&amp;-1)</f>
        <v>0</v>
      </c>
      <c r="AX31" s="78" t="str">
        <f>ROUNDUP(IF(AW31,AV31/AW31%,0),2)</f>
        <v>0</v>
      </c>
      <c r="AY31" s="76" t="str">
        <f>SUMIF($D$7:$AT$7,"2",$D31:$AT31)</f>
        <v>0</v>
      </c>
      <c r="AZ31" s="77" t="str">
        <f>SUMIFS($D$9:$AT$9,$D$7:$AT$7,"2",$D31:$AT31,"&gt;"&amp;-1)</f>
        <v>0</v>
      </c>
      <c r="BA31" s="78" t="str">
        <f>ROUNDUP(IF(AZ31,AY31/AZ31%,0),2)</f>
        <v>0</v>
      </c>
      <c r="BB31" s="76" t="str">
        <f>SUMIF($D$7:$AT$7,"3",$D31:$AT31)</f>
        <v>0</v>
      </c>
      <c r="BC31" s="77" t="str">
        <f>SUMIFS($D$9:$AT$9,$D$7:$AT$7,"3",$D31:$AT31,"&gt;"&amp;-1)</f>
        <v>0</v>
      </c>
      <c r="BD31" s="78" t="str">
        <f>ROUNDUP(IF(BC31,BB31/BC31%,0),2)</f>
        <v>0</v>
      </c>
      <c r="BE31" s="76" t="str">
        <f>SUMIF($D$7:$AT$7,"4",$D31:$AT31)</f>
        <v>0</v>
      </c>
      <c r="BF31" s="77" t="str">
        <f>SUMIFS($D$9:$AT$9,$D$7:$AT$7,"4",$D31:$AT31,"&gt;"&amp;-1)</f>
        <v>0</v>
      </c>
      <c r="BG31" s="78" t="str">
        <f>ROUNDUP(IF(BF31,BE31/BF31%,0),2)</f>
        <v>0</v>
      </c>
      <c r="BH31" s="76" t="str">
        <f>SUMIF($D$7:$AT$7,"5",$D31:$AT31)</f>
        <v>0</v>
      </c>
      <c r="BI31" s="77" t="str">
        <f>SUMIFS($D$9:$AT$9,$D$7:$AT$7,"5",$D31:$AT31,"&gt;"&amp;-1)</f>
        <v>0</v>
      </c>
      <c r="BJ31" s="78" t="str">
        <f>ROUNDUP(IF(BI31,BH31/BI31%,0),2)</f>
        <v>0</v>
      </c>
      <c r="BK31" s="76" t="str">
        <f>SUMIF($D$7:$AT$7,"6",$D31:$AT31)</f>
        <v>0</v>
      </c>
      <c r="BL31" s="77" t="str">
        <f>SUMIFS($D$9:$AT$9,$D$7:$AT$7,"6",$D31:$AT31,"&gt;"&amp;-1)</f>
        <v>0</v>
      </c>
      <c r="BM31" s="78" t="str">
        <f>ROUNDUP(IF(BL31,BK31/BL31%,0),2)</f>
        <v>0</v>
      </c>
    </row>
    <row r="32" spans="1:65" customHeight="1" ht="15.75" s="277" customFormat="1">
      <c r="A32" s="299"/>
      <c r="B32" s="299"/>
      <c r="C32" s="194"/>
      <c r="D32" s="289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89"/>
      <c r="AA32" s="289"/>
      <c r="AB32" s="28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89"/>
      <c r="AN32" s="274"/>
      <c r="AO32" s="274"/>
      <c r="AP32" s="274"/>
      <c r="AQ32" s="274"/>
      <c r="AR32" s="274"/>
      <c r="AS32" s="275"/>
      <c r="AT32" s="257"/>
      <c r="AU32" s="302"/>
      <c r="AV32" s="254" t="str">
        <f>SUMIF($D$7:$AT$7,"1",$D32:$AT32)</f>
        <v>0</v>
      </c>
      <c r="AW32" s="77" t="str">
        <f>SUMIFS($D$9:$AT$9,$D$7:$AT$7,"1",$D32:$AT32,"&gt;"&amp;-1)</f>
        <v>0</v>
      </c>
      <c r="AX32" s="78" t="str">
        <f>ROUNDUP(IF(AW32,AV32/AW32%,0),2)</f>
        <v>0</v>
      </c>
      <c r="AY32" s="76" t="str">
        <f>SUMIF($D$7:$AT$7,"2",$D32:$AT32)</f>
        <v>0</v>
      </c>
      <c r="AZ32" s="77" t="str">
        <f>SUMIFS($D$9:$AT$9,$D$7:$AT$7,"2",$D32:$AT32,"&gt;"&amp;-1)</f>
        <v>0</v>
      </c>
      <c r="BA32" s="78" t="str">
        <f>ROUNDUP(IF(AZ32,AY32/AZ32%,0),2)</f>
        <v>0</v>
      </c>
      <c r="BB32" s="76" t="str">
        <f>SUMIF($D$7:$AT$7,"3",$D32:$AT32)</f>
        <v>0</v>
      </c>
      <c r="BC32" s="77" t="str">
        <f>SUMIFS($D$9:$AT$9,$D$7:$AT$7,"3",$D32:$AT32,"&gt;"&amp;-1)</f>
        <v>0</v>
      </c>
      <c r="BD32" s="78" t="str">
        <f>ROUNDUP(IF(BC32,BB32/BC32%,0),2)</f>
        <v>0</v>
      </c>
      <c r="BE32" s="76" t="str">
        <f>SUMIF($D$7:$AT$7,"4",$D32:$AT32)</f>
        <v>0</v>
      </c>
      <c r="BF32" s="77" t="str">
        <f>SUMIFS($D$9:$AT$9,$D$7:$AT$7,"4",$D32:$AT32,"&gt;"&amp;-1)</f>
        <v>0</v>
      </c>
      <c r="BG32" s="78" t="str">
        <f>ROUNDUP(IF(BF32,BE32/BF32%,0),2)</f>
        <v>0</v>
      </c>
      <c r="BH32" s="76" t="str">
        <f>SUMIF($D$7:$AT$7,"5",$D32:$AT32)</f>
        <v>0</v>
      </c>
      <c r="BI32" s="77" t="str">
        <f>SUMIFS($D$9:$AT$9,$D$7:$AT$7,"5",$D32:$AT32,"&gt;"&amp;-1)</f>
        <v>0</v>
      </c>
      <c r="BJ32" s="78" t="str">
        <f>ROUNDUP(IF(BI32,BH32/BI32%,0),2)</f>
        <v>0</v>
      </c>
      <c r="BK32" s="76" t="str">
        <f>SUMIF($D$7:$AT$7,"6",$D32:$AT32)</f>
        <v>0</v>
      </c>
      <c r="BL32" s="77" t="str">
        <f>SUMIFS($D$9:$AT$9,$D$7:$AT$7,"6",$D32:$AT32,"&gt;"&amp;-1)</f>
        <v>0</v>
      </c>
      <c r="BM32" s="78" t="str">
        <f>ROUNDUP(IF(BL32,BK32/BL32%,0),2)</f>
        <v>0</v>
      </c>
    </row>
    <row r="33" spans="1:65" customHeight="1" ht="15.75" s="277" customFormat="1">
      <c r="A33" s="300"/>
      <c r="B33" s="299"/>
      <c r="C33" s="194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85"/>
      <c r="AO33" s="285"/>
      <c r="AP33" s="285"/>
      <c r="AQ33" s="285"/>
      <c r="AR33" s="285"/>
      <c r="AS33" s="275"/>
      <c r="AT33" s="257"/>
      <c r="AU33" s="302"/>
      <c r="AV33" s="254" t="str">
        <f>SUMIF($D$7:$AT$7,"1",$D33:$AT33)</f>
        <v>0</v>
      </c>
      <c r="AW33" s="77" t="str">
        <f>SUMIFS($D$9:$AT$9,$D$7:$AT$7,"1",$D33:$AT33,"&gt;"&amp;-1)</f>
        <v>0</v>
      </c>
      <c r="AX33" s="78" t="str">
        <f>ROUNDUP(IF(AW33,AV33/AW33%,0),2)</f>
        <v>0</v>
      </c>
      <c r="AY33" s="76" t="str">
        <f>SUMIF($D$7:$AT$7,"2",$D33:$AT33)</f>
        <v>0</v>
      </c>
      <c r="AZ33" s="77" t="str">
        <f>SUMIFS($D$9:$AT$9,$D$7:$AT$7,"2",$D33:$AT33,"&gt;"&amp;-1)</f>
        <v>0</v>
      </c>
      <c r="BA33" s="78" t="str">
        <f>ROUNDUP(IF(AZ33,AY33/AZ33%,0),2)</f>
        <v>0</v>
      </c>
      <c r="BB33" s="76" t="str">
        <f>SUMIF($D$7:$AT$7,"3",$D33:$AT33)</f>
        <v>0</v>
      </c>
      <c r="BC33" s="77" t="str">
        <f>SUMIFS($D$9:$AT$9,$D$7:$AT$7,"3",$D33:$AT33,"&gt;"&amp;-1)</f>
        <v>0</v>
      </c>
      <c r="BD33" s="78" t="str">
        <f>ROUNDUP(IF(BC33,BB33/BC33%,0),2)</f>
        <v>0</v>
      </c>
      <c r="BE33" s="76" t="str">
        <f>SUMIF($D$7:$AT$7,"4",$D33:$AT33)</f>
        <v>0</v>
      </c>
      <c r="BF33" s="77" t="str">
        <f>SUMIFS($D$9:$AT$9,$D$7:$AT$7,"4",$D33:$AT33,"&gt;"&amp;-1)</f>
        <v>0</v>
      </c>
      <c r="BG33" s="78" t="str">
        <f>ROUNDUP(IF(BF33,BE33/BF33%,0),2)</f>
        <v>0</v>
      </c>
      <c r="BH33" s="76" t="str">
        <f>SUMIF($D$7:$AT$7,"5",$D33:$AT33)</f>
        <v>0</v>
      </c>
      <c r="BI33" s="77" t="str">
        <f>SUMIFS($D$9:$AT$9,$D$7:$AT$7,"5",$D33:$AT33,"&gt;"&amp;-1)</f>
        <v>0</v>
      </c>
      <c r="BJ33" s="78" t="str">
        <f>ROUNDUP(IF(BI33,BH33/BI33%,0),2)</f>
        <v>0</v>
      </c>
      <c r="BK33" s="76" t="str">
        <f>SUMIF($D$7:$AT$7,"6",$D33:$AT33)</f>
        <v>0</v>
      </c>
      <c r="BL33" s="77" t="str">
        <f>SUMIFS($D$9:$AT$9,$D$7:$AT$7,"6",$D33:$AT33,"&gt;"&amp;-1)</f>
        <v>0</v>
      </c>
      <c r="BM33" s="78" t="str">
        <f>ROUNDUP(IF(BL33,BK33/BL33%,0),2)</f>
        <v>0</v>
      </c>
    </row>
    <row r="34" spans="1:65" customHeight="1" ht="15.75" s="277" customFormat="1">
      <c r="A34" s="299"/>
      <c r="B34" s="299"/>
      <c r="C34" s="194"/>
      <c r="D34" s="289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89"/>
      <c r="AD34" s="289"/>
      <c r="AE34" s="289"/>
      <c r="AF34" s="289"/>
      <c r="AG34" s="289"/>
      <c r="AH34" s="289"/>
      <c r="AI34" s="289"/>
      <c r="AJ34" s="289"/>
      <c r="AK34" s="289"/>
      <c r="AL34" s="289"/>
      <c r="AM34" s="289"/>
      <c r="AN34" s="274"/>
      <c r="AO34" s="274"/>
      <c r="AP34" s="274"/>
      <c r="AQ34" s="274"/>
      <c r="AR34" s="274"/>
      <c r="AS34" s="275"/>
      <c r="AT34" s="257"/>
      <c r="AU34" s="302"/>
      <c r="AV34" s="254" t="str">
        <f>SUMIF($D$7:$AT$7,"1",$D34:$AT34)</f>
        <v>0</v>
      </c>
      <c r="AW34" s="77" t="str">
        <f>SUMIFS($D$9:$AT$9,$D$7:$AT$7,"1",$D34:$AT34,"&gt;"&amp;-1)</f>
        <v>0</v>
      </c>
      <c r="AX34" s="78" t="str">
        <f>ROUNDUP(IF(AW34,AV34/AW34%,0),2)</f>
        <v>0</v>
      </c>
      <c r="AY34" s="76" t="str">
        <f>SUMIF($D$7:$AT$7,"2",$D34:$AT34)</f>
        <v>0</v>
      </c>
      <c r="AZ34" s="77" t="str">
        <f>SUMIFS($D$9:$AT$9,$D$7:$AT$7,"2",$D34:$AT34,"&gt;"&amp;-1)</f>
        <v>0</v>
      </c>
      <c r="BA34" s="78" t="str">
        <f>ROUNDUP(IF(AZ34,AY34/AZ34%,0),2)</f>
        <v>0</v>
      </c>
      <c r="BB34" s="76" t="str">
        <f>SUMIF($D$7:$AT$7,"3",$D34:$AT34)</f>
        <v>0</v>
      </c>
      <c r="BC34" s="77" t="str">
        <f>SUMIFS($D$9:$AT$9,$D$7:$AT$7,"3",$D34:$AT34,"&gt;"&amp;-1)</f>
        <v>0</v>
      </c>
      <c r="BD34" s="78" t="str">
        <f>ROUNDUP(IF(BC34,BB34/BC34%,0),2)</f>
        <v>0</v>
      </c>
      <c r="BE34" s="76" t="str">
        <f>SUMIF($D$7:$AT$7,"4",$D34:$AT34)</f>
        <v>0</v>
      </c>
      <c r="BF34" s="77" t="str">
        <f>SUMIFS($D$9:$AT$9,$D$7:$AT$7,"4",$D34:$AT34,"&gt;"&amp;-1)</f>
        <v>0</v>
      </c>
      <c r="BG34" s="78" t="str">
        <f>ROUNDUP(IF(BF34,BE34/BF34%,0),2)</f>
        <v>0</v>
      </c>
      <c r="BH34" s="76" t="str">
        <f>SUMIF($D$7:$AT$7,"5",$D34:$AT34)</f>
        <v>0</v>
      </c>
      <c r="BI34" s="77" t="str">
        <f>SUMIFS($D$9:$AT$9,$D$7:$AT$7,"5",$D34:$AT34,"&gt;"&amp;-1)</f>
        <v>0</v>
      </c>
      <c r="BJ34" s="78" t="str">
        <f>ROUNDUP(IF(BI34,BH34/BI34%,0),2)</f>
        <v>0</v>
      </c>
      <c r="BK34" s="76" t="str">
        <f>SUMIF($D$7:$AT$7,"6",$D34:$AT34)</f>
        <v>0</v>
      </c>
      <c r="BL34" s="77" t="str">
        <f>SUMIFS($D$9:$AT$9,$D$7:$AT$7,"6",$D34:$AT34,"&gt;"&amp;-1)</f>
        <v>0</v>
      </c>
      <c r="BM34" s="78" t="str">
        <f>ROUNDUP(IF(BL34,BK34/BL34%,0),2)</f>
        <v>0</v>
      </c>
    </row>
    <row r="35" spans="1:65" customHeight="1" ht="15.75" s="277" customFormat="1">
      <c r="A35" s="300"/>
      <c r="B35" s="299"/>
      <c r="C35" s="194"/>
      <c r="D35" s="290"/>
      <c r="E35" s="290"/>
      <c r="F35" s="290"/>
      <c r="G35" s="290"/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85"/>
      <c r="AO35" s="285"/>
      <c r="AP35" s="285"/>
      <c r="AQ35" s="285"/>
      <c r="AR35" s="285"/>
      <c r="AS35" s="275"/>
      <c r="AT35" s="257"/>
      <c r="AU35" s="302"/>
      <c r="AV35" s="254" t="str">
        <f>SUMIF($D$7:$AT$7,"1",$D35:$AT35)</f>
        <v>0</v>
      </c>
      <c r="AW35" s="77" t="str">
        <f>SUMIFS($D$9:$AT$9,$D$7:$AT$7,"1",$D35:$AT35,"&gt;"&amp;-1)</f>
        <v>0</v>
      </c>
      <c r="AX35" s="78" t="str">
        <f>ROUNDUP(IF(AW35,AV35/AW35%,0),2)</f>
        <v>0</v>
      </c>
      <c r="AY35" s="76" t="str">
        <f>SUMIF($D$7:$AT$7,"2",$D35:$AT35)</f>
        <v>0</v>
      </c>
      <c r="AZ35" s="77" t="str">
        <f>SUMIFS($D$9:$AT$9,$D$7:$AT$7,"2",$D35:$AT35,"&gt;"&amp;-1)</f>
        <v>0</v>
      </c>
      <c r="BA35" s="78" t="str">
        <f>ROUNDUP(IF(AZ35,AY35/AZ35%,0),2)</f>
        <v>0</v>
      </c>
      <c r="BB35" s="76" t="str">
        <f>SUMIF($D$7:$AT$7,"3",$D35:$AT35)</f>
        <v>0</v>
      </c>
      <c r="BC35" s="77" t="str">
        <f>SUMIFS($D$9:$AT$9,$D$7:$AT$7,"3",$D35:$AT35,"&gt;"&amp;-1)</f>
        <v>0</v>
      </c>
      <c r="BD35" s="78" t="str">
        <f>ROUNDUP(IF(BC35,BB35/BC35%,0),2)</f>
        <v>0</v>
      </c>
      <c r="BE35" s="76" t="str">
        <f>SUMIF($D$7:$AT$7,"4",$D35:$AT35)</f>
        <v>0</v>
      </c>
      <c r="BF35" s="77" t="str">
        <f>SUMIFS($D$9:$AT$9,$D$7:$AT$7,"4",$D35:$AT35,"&gt;"&amp;-1)</f>
        <v>0</v>
      </c>
      <c r="BG35" s="78" t="str">
        <f>ROUNDUP(IF(BF35,BE35/BF35%,0),2)</f>
        <v>0</v>
      </c>
      <c r="BH35" s="76" t="str">
        <f>SUMIF($D$7:$AT$7,"5",$D35:$AT35)</f>
        <v>0</v>
      </c>
      <c r="BI35" s="77" t="str">
        <f>SUMIFS($D$9:$AT$9,$D$7:$AT$7,"5",$D35:$AT35,"&gt;"&amp;-1)</f>
        <v>0</v>
      </c>
      <c r="BJ35" s="78" t="str">
        <f>ROUNDUP(IF(BI35,BH35/BI35%,0),2)</f>
        <v>0</v>
      </c>
      <c r="BK35" s="76" t="str">
        <f>SUMIF($D$7:$AT$7,"6",$D35:$AT35)</f>
        <v>0</v>
      </c>
      <c r="BL35" s="77" t="str">
        <f>SUMIFS($D$9:$AT$9,$D$7:$AT$7,"6",$D35:$AT35,"&gt;"&amp;-1)</f>
        <v>0</v>
      </c>
      <c r="BM35" s="78" t="str">
        <f>ROUNDUP(IF(BL35,BK35/BL35%,0),2)</f>
        <v>0</v>
      </c>
    </row>
    <row r="36" spans="1:65" customHeight="1" ht="15.75" s="277" customFormat="1">
      <c r="A36" s="299"/>
      <c r="B36" s="299"/>
      <c r="C36" s="194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74"/>
      <c r="AO36" s="274"/>
      <c r="AP36" s="274"/>
      <c r="AQ36" s="274"/>
      <c r="AR36" s="274"/>
      <c r="AS36" s="275"/>
      <c r="AT36" s="257"/>
      <c r="AU36" s="302"/>
      <c r="AV36" s="254" t="str">
        <f>SUMIF($D$7:$AT$7,"1",$D36:$AT36)</f>
        <v>0</v>
      </c>
      <c r="AW36" s="77" t="str">
        <f>SUMIFS($D$9:$AT$9,$D$7:$AT$7,"1",$D36:$AT36,"&gt;"&amp;-1)</f>
        <v>0</v>
      </c>
      <c r="AX36" s="78" t="str">
        <f>ROUNDUP(IF(AW36,AV36/AW36%,0),2)</f>
        <v>0</v>
      </c>
      <c r="AY36" s="76" t="str">
        <f>SUMIF($D$7:$AT$7,"2",$D36:$AT36)</f>
        <v>0</v>
      </c>
      <c r="AZ36" s="77" t="str">
        <f>SUMIFS($D$9:$AT$9,$D$7:$AT$7,"2",$D36:$AT36,"&gt;"&amp;-1)</f>
        <v>0</v>
      </c>
      <c r="BA36" s="78" t="str">
        <f>ROUNDUP(IF(AZ36,AY36/AZ36%,0),2)</f>
        <v>0</v>
      </c>
      <c r="BB36" s="76" t="str">
        <f>SUMIF($D$7:$AT$7,"3",$D36:$AT36)</f>
        <v>0</v>
      </c>
      <c r="BC36" s="77" t="str">
        <f>SUMIFS($D$9:$AT$9,$D$7:$AT$7,"3",$D36:$AT36,"&gt;"&amp;-1)</f>
        <v>0</v>
      </c>
      <c r="BD36" s="78" t="str">
        <f>ROUNDUP(IF(BC36,BB36/BC36%,0),2)</f>
        <v>0</v>
      </c>
      <c r="BE36" s="76" t="str">
        <f>SUMIF($D$7:$AT$7,"4",$D36:$AT36)</f>
        <v>0</v>
      </c>
      <c r="BF36" s="77" t="str">
        <f>SUMIFS($D$9:$AT$9,$D$7:$AT$7,"4",$D36:$AT36,"&gt;"&amp;-1)</f>
        <v>0</v>
      </c>
      <c r="BG36" s="78" t="str">
        <f>ROUNDUP(IF(BF36,BE36/BF36%,0),2)</f>
        <v>0</v>
      </c>
      <c r="BH36" s="76" t="str">
        <f>SUMIF($D$7:$AT$7,"5",$D36:$AT36)</f>
        <v>0</v>
      </c>
      <c r="BI36" s="77" t="str">
        <f>SUMIFS($D$9:$AT$9,$D$7:$AT$7,"5",$D36:$AT36,"&gt;"&amp;-1)</f>
        <v>0</v>
      </c>
      <c r="BJ36" s="78" t="str">
        <f>ROUNDUP(IF(BI36,BH36/BI36%,0),2)</f>
        <v>0</v>
      </c>
      <c r="BK36" s="76" t="str">
        <f>SUMIF($D$7:$AT$7,"6",$D36:$AT36)</f>
        <v>0</v>
      </c>
      <c r="BL36" s="77" t="str">
        <f>SUMIFS($D$9:$AT$9,$D$7:$AT$7,"6",$D36:$AT36,"&gt;"&amp;-1)</f>
        <v>0</v>
      </c>
      <c r="BM36" s="78" t="str">
        <f>ROUNDUP(IF(BL36,BK36/BL36%,0),2)</f>
        <v>0</v>
      </c>
    </row>
    <row r="37" spans="1:65" customHeight="1" ht="15.75" s="277" customFormat="1">
      <c r="A37" s="300"/>
      <c r="B37" s="299"/>
      <c r="C37" s="194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85"/>
      <c r="AO37" s="285"/>
      <c r="AP37" s="285"/>
      <c r="AQ37" s="285"/>
      <c r="AR37" s="285"/>
      <c r="AS37" s="275"/>
      <c r="AT37" s="257"/>
      <c r="AU37" s="302"/>
      <c r="AV37" s="254" t="str">
        <f>SUMIF($D$7:$AT$7,"1",$D37:$AT37)</f>
        <v>0</v>
      </c>
      <c r="AW37" s="77" t="str">
        <f>SUMIFS($D$9:$AT$9,$D$7:$AT$7,"1",$D37:$AT37,"&gt;"&amp;-1)</f>
        <v>0</v>
      </c>
      <c r="AX37" s="78" t="str">
        <f>ROUNDUP(IF(AW37,AV37/AW37%,0),2)</f>
        <v>0</v>
      </c>
      <c r="AY37" s="76" t="str">
        <f>SUMIF($D$7:$AT$7,"2",$D37:$AT37)</f>
        <v>0</v>
      </c>
      <c r="AZ37" s="77" t="str">
        <f>SUMIFS($D$9:$AT$9,$D$7:$AT$7,"2",$D37:$AT37,"&gt;"&amp;-1)</f>
        <v>0</v>
      </c>
      <c r="BA37" s="78" t="str">
        <f>ROUNDUP(IF(AZ37,AY37/AZ37%,0),2)</f>
        <v>0</v>
      </c>
      <c r="BB37" s="76" t="str">
        <f>SUMIF($D$7:$AT$7,"3",$D37:$AT37)</f>
        <v>0</v>
      </c>
      <c r="BC37" s="77" t="str">
        <f>SUMIFS($D$9:$AT$9,$D$7:$AT$7,"3",$D37:$AT37,"&gt;"&amp;-1)</f>
        <v>0</v>
      </c>
      <c r="BD37" s="78" t="str">
        <f>ROUNDUP(IF(BC37,BB37/BC37%,0),2)</f>
        <v>0</v>
      </c>
      <c r="BE37" s="76" t="str">
        <f>SUMIF($D$7:$AT$7,"4",$D37:$AT37)</f>
        <v>0</v>
      </c>
      <c r="BF37" s="77" t="str">
        <f>SUMIFS($D$9:$AT$9,$D$7:$AT$7,"4",$D37:$AT37,"&gt;"&amp;-1)</f>
        <v>0</v>
      </c>
      <c r="BG37" s="78" t="str">
        <f>ROUNDUP(IF(BF37,BE37/BF37%,0),2)</f>
        <v>0</v>
      </c>
      <c r="BH37" s="76" t="str">
        <f>SUMIF($D$7:$AT$7,"5",$D37:$AT37)</f>
        <v>0</v>
      </c>
      <c r="BI37" s="77" t="str">
        <f>SUMIFS($D$9:$AT$9,$D$7:$AT$7,"5",$D37:$AT37,"&gt;"&amp;-1)</f>
        <v>0</v>
      </c>
      <c r="BJ37" s="78" t="str">
        <f>ROUNDUP(IF(BI37,BH37/BI37%,0),2)</f>
        <v>0</v>
      </c>
      <c r="BK37" s="76" t="str">
        <f>SUMIF($D$7:$AT$7,"6",$D37:$AT37)</f>
        <v>0</v>
      </c>
      <c r="BL37" s="77" t="str">
        <f>SUMIFS($D$9:$AT$9,$D$7:$AT$7,"6",$D37:$AT37,"&gt;"&amp;-1)</f>
        <v>0</v>
      </c>
      <c r="BM37" s="78" t="str">
        <f>ROUNDUP(IF(BL37,BK37/BL37%,0),2)</f>
        <v>0</v>
      </c>
    </row>
    <row r="38" spans="1:65" customHeight="1" ht="15.75" s="277" customFormat="1">
      <c r="A38" s="299"/>
      <c r="B38" s="299"/>
      <c r="C38" s="194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74"/>
      <c r="AO38" s="274"/>
      <c r="AP38" s="274"/>
      <c r="AQ38" s="274"/>
      <c r="AR38" s="274"/>
      <c r="AS38" s="275"/>
      <c r="AT38" s="257"/>
      <c r="AU38" s="303"/>
      <c r="AV38" s="254" t="str">
        <f>SUMIF($D$7:$AT$7,"1",$D38:$AT38)</f>
        <v>0</v>
      </c>
      <c r="AW38" s="77" t="str">
        <f>SUMIFS($D$9:$AT$9,$D$7:$AT$7,"1",$D38:$AT38,"&gt;"&amp;-1)</f>
        <v>0</v>
      </c>
      <c r="AX38" s="78" t="str">
        <f>ROUNDUP(IF(AW38,AV38/AW38%,0),2)</f>
        <v>0</v>
      </c>
      <c r="AY38" s="76" t="str">
        <f>SUMIF($D$7:$AT$7,"2",$D38:$AT38)</f>
        <v>0</v>
      </c>
      <c r="AZ38" s="77" t="str">
        <f>SUMIFS($D$9:$AT$9,$D$7:$AT$7,"2",$D38:$AT38,"&gt;"&amp;-1)</f>
        <v>0</v>
      </c>
      <c r="BA38" s="78" t="str">
        <f>ROUNDUP(IF(AZ38,AY38/AZ38%,0),2)</f>
        <v>0</v>
      </c>
      <c r="BB38" s="76" t="str">
        <f>SUMIF($D$7:$AT$7,"3",$D38:$AT38)</f>
        <v>0</v>
      </c>
      <c r="BC38" s="77" t="str">
        <f>SUMIFS($D$9:$AT$9,$D$7:$AT$7,"3",$D38:$AT38,"&gt;"&amp;-1)</f>
        <v>0</v>
      </c>
      <c r="BD38" s="78" t="str">
        <f>ROUNDUP(IF(BC38,BB38/BC38%,0),2)</f>
        <v>0</v>
      </c>
      <c r="BE38" s="76" t="str">
        <f>SUMIF($D$7:$AT$7,"4",$D38:$AT38)</f>
        <v>0</v>
      </c>
      <c r="BF38" s="77" t="str">
        <f>SUMIFS($D$9:$AT$9,$D$7:$AT$7,"4",$D38:$AT38,"&gt;"&amp;-1)</f>
        <v>0</v>
      </c>
      <c r="BG38" s="78" t="str">
        <f>ROUNDUP(IF(BF38,BE38/BF38%,0),2)</f>
        <v>0</v>
      </c>
      <c r="BH38" s="76" t="str">
        <f>SUMIF($D$7:$AT$7,"5",$D38:$AT38)</f>
        <v>0</v>
      </c>
      <c r="BI38" s="77" t="str">
        <f>SUMIFS($D$9:$AT$9,$D$7:$AT$7,"5",$D38:$AT38,"&gt;"&amp;-1)</f>
        <v>0</v>
      </c>
      <c r="BJ38" s="78" t="str">
        <f>ROUNDUP(IF(BI38,BH38/BI38%,0),2)</f>
        <v>0</v>
      </c>
      <c r="BK38" s="76" t="str">
        <f>SUMIF($D$7:$AT$7,"6",$D38:$AT38)</f>
        <v>0</v>
      </c>
      <c r="BL38" s="77" t="str">
        <f>SUMIFS($D$9:$AT$9,$D$7:$AT$7,"6",$D38:$AT38,"&gt;"&amp;-1)</f>
        <v>0</v>
      </c>
      <c r="BM38" s="78" t="str">
        <f>ROUNDUP(IF(BL38,BK38/BL38%,0),2)</f>
        <v>0</v>
      </c>
    </row>
    <row r="39" spans="1:65" customHeight="1" ht="15.75" s="277" customFormat="1">
      <c r="A39" s="299"/>
      <c r="B39" s="299"/>
      <c r="C39" s="194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85"/>
      <c r="AO39" s="285"/>
      <c r="AP39" s="285"/>
      <c r="AQ39" s="285"/>
      <c r="AR39" s="285"/>
      <c r="AS39" s="275"/>
      <c r="AT39" s="257"/>
      <c r="AU39" s="303"/>
      <c r="AV39" s="254" t="str">
        <f>SUMIF($D$7:$AT$7,"1",$D39:$AT39)</f>
        <v>0</v>
      </c>
      <c r="AW39" s="77" t="str">
        <f>SUMIFS($D$9:$AT$9,$D$7:$AT$7,"1",$D39:$AT39,"&gt;"&amp;-1)</f>
        <v>0</v>
      </c>
      <c r="AX39" s="78" t="str">
        <f>ROUNDUP(IF(AW39,AV39/AW39%,0),2)</f>
        <v>0</v>
      </c>
      <c r="AY39" s="76" t="str">
        <f>SUMIF($D$7:$AT$7,"2",$D39:$AT39)</f>
        <v>0</v>
      </c>
      <c r="AZ39" s="77" t="str">
        <f>SUMIFS($D$9:$AT$9,$D$7:$AT$7,"2",$D39:$AT39,"&gt;"&amp;-1)</f>
        <v>0</v>
      </c>
      <c r="BA39" s="78" t="str">
        <f>ROUNDUP(IF(AZ39,AY39/AZ39%,0),2)</f>
        <v>0</v>
      </c>
      <c r="BB39" s="76" t="str">
        <f>SUMIF($D$7:$AT$7,"3",$D39:$AT39)</f>
        <v>0</v>
      </c>
      <c r="BC39" s="77" t="str">
        <f>SUMIFS($D$9:$AT$9,$D$7:$AT$7,"3",$D39:$AT39,"&gt;"&amp;-1)</f>
        <v>0</v>
      </c>
      <c r="BD39" s="78" t="str">
        <f>ROUNDUP(IF(BC39,BB39/BC39%,0),2)</f>
        <v>0</v>
      </c>
      <c r="BE39" s="76" t="str">
        <f>SUMIF($D$7:$AT$7,"4",$D39:$AT39)</f>
        <v>0</v>
      </c>
      <c r="BF39" s="77" t="str">
        <f>SUMIFS($D$9:$AT$9,$D$7:$AT$7,"4",$D39:$AT39,"&gt;"&amp;-1)</f>
        <v>0</v>
      </c>
      <c r="BG39" s="78" t="str">
        <f>ROUNDUP(IF(BF39,BE39/BF39%,0),2)</f>
        <v>0</v>
      </c>
      <c r="BH39" s="76" t="str">
        <f>SUMIF($D$7:$AT$7,"5",$D39:$AT39)</f>
        <v>0</v>
      </c>
      <c r="BI39" s="77" t="str">
        <f>SUMIFS($D$9:$AT$9,$D$7:$AT$7,"5",$D39:$AT39,"&gt;"&amp;-1)</f>
        <v>0</v>
      </c>
      <c r="BJ39" s="78" t="str">
        <f>ROUNDUP(IF(BI39,BH39/BI39%,0),2)</f>
        <v>0</v>
      </c>
      <c r="BK39" s="76" t="str">
        <f>SUMIF($D$7:$AT$7,"6",$D39:$AT39)</f>
        <v>0</v>
      </c>
      <c r="BL39" s="77" t="str">
        <f>SUMIFS($D$9:$AT$9,$D$7:$AT$7,"6",$D39:$AT39,"&gt;"&amp;-1)</f>
        <v>0</v>
      </c>
      <c r="BM39" s="78" t="str">
        <f>ROUNDUP(IF(BL39,BK39/BL39%,0),2)</f>
        <v>0</v>
      </c>
    </row>
    <row r="40" spans="1:65" customHeight="1" ht="15.75" s="277" customFormat="1">
      <c r="A40" s="300"/>
      <c r="B40" s="299"/>
      <c r="C40" s="194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74"/>
      <c r="AO40" s="274"/>
      <c r="AP40" s="274"/>
      <c r="AQ40" s="274"/>
      <c r="AR40" s="274"/>
      <c r="AS40" s="275"/>
      <c r="AT40" s="257"/>
      <c r="AU40" s="303"/>
      <c r="AV40" s="254" t="str">
        <f>SUMIF($D$7:$AT$7,"1",$D40:$AT40)</f>
        <v>0</v>
      </c>
      <c r="AW40" s="77" t="str">
        <f>SUMIFS($D$9:$AT$9,$D$7:$AT$7,"1",$D40:$AT40,"&gt;"&amp;-1)</f>
        <v>0</v>
      </c>
      <c r="AX40" s="78" t="str">
        <f>ROUNDUP(IF(AW40,AV40/AW40%,0),2)</f>
        <v>0</v>
      </c>
      <c r="AY40" s="76" t="str">
        <f>SUMIF($D$7:$AT$7,"2",$D40:$AT40)</f>
        <v>0</v>
      </c>
      <c r="AZ40" s="77" t="str">
        <f>SUMIFS($D$9:$AT$9,$D$7:$AT$7,"2",$D40:$AT40,"&gt;"&amp;-1)</f>
        <v>0</v>
      </c>
      <c r="BA40" s="78" t="str">
        <f>ROUNDUP(IF(AZ40,AY40/AZ40%,0),2)</f>
        <v>0</v>
      </c>
      <c r="BB40" s="76" t="str">
        <f>SUMIF($D$7:$AT$7,"3",$D40:$AT40)</f>
        <v>0</v>
      </c>
      <c r="BC40" s="77" t="str">
        <f>SUMIFS($D$9:$AT$9,$D$7:$AT$7,"3",$D40:$AT40,"&gt;"&amp;-1)</f>
        <v>0</v>
      </c>
      <c r="BD40" s="78" t="str">
        <f>ROUNDUP(IF(BC40,BB40/BC40%,0),2)</f>
        <v>0</v>
      </c>
      <c r="BE40" s="76" t="str">
        <f>SUMIF($D$7:$AT$7,"4",$D40:$AT40)</f>
        <v>0</v>
      </c>
      <c r="BF40" s="77" t="str">
        <f>SUMIFS($D$9:$AT$9,$D$7:$AT$7,"4",$D40:$AT40,"&gt;"&amp;-1)</f>
        <v>0</v>
      </c>
      <c r="BG40" s="78" t="str">
        <f>ROUNDUP(IF(BF40,BE40/BF40%,0),2)</f>
        <v>0</v>
      </c>
      <c r="BH40" s="76" t="str">
        <f>SUMIF($D$7:$AT$7,"5",$D40:$AT40)</f>
        <v>0</v>
      </c>
      <c r="BI40" s="77" t="str">
        <f>SUMIFS($D$9:$AT$9,$D$7:$AT$7,"5",$D40:$AT40,"&gt;"&amp;-1)</f>
        <v>0</v>
      </c>
      <c r="BJ40" s="78" t="str">
        <f>ROUNDUP(IF(BI40,BH40/BI40%,0),2)</f>
        <v>0</v>
      </c>
      <c r="BK40" s="76" t="str">
        <f>SUMIF($D$7:$AT$7,"6",$D40:$AT40)</f>
        <v>0</v>
      </c>
      <c r="BL40" s="77" t="str">
        <f>SUMIFS($D$9:$AT$9,$D$7:$AT$7,"6",$D40:$AT40,"&gt;"&amp;-1)</f>
        <v>0</v>
      </c>
      <c r="BM40" s="78" t="str">
        <f>ROUNDUP(IF(BL40,BK40/BL40%,0),2)</f>
        <v>0</v>
      </c>
    </row>
    <row r="41" spans="1:65" customHeight="1" ht="15.75" s="277" customFormat="1">
      <c r="A41" s="299"/>
      <c r="B41" s="299"/>
      <c r="C41" s="194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89"/>
      <c r="AD41" s="289"/>
      <c r="AE41" s="289"/>
      <c r="AF41" s="289"/>
      <c r="AG41" s="289"/>
      <c r="AH41" s="289"/>
      <c r="AI41" s="289"/>
      <c r="AJ41" s="289"/>
      <c r="AK41" s="289"/>
      <c r="AL41" s="289"/>
      <c r="AM41" s="289"/>
      <c r="AN41" s="285"/>
      <c r="AO41" s="285"/>
      <c r="AP41" s="285"/>
      <c r="AQ41" s="285"/>
      <c r="AR41" s="285"/>
      <c r="AS41" s="275"/>
      <c r="AT41" s="257"/>
      <c r="AU41" s="303"/>
      <c r="AV41" s="254" t="str">
        <f>SUMIF($D$7:$AT$7,"1",$D41:$AT41)</f>
        <v>0</v>
      </c>
      <c r="AW41" s="77" t="str">
        <f>SUMIFS($D$9:$AT$9,$D$7:$AT$7,"1",$D41:$AT41,"&gt;"&amp;-1)</f>
        <v>0</v>
      </c>
      <c r="AX41" s="78" t="str">
        <f>ROUNDUP(IF(AW41,AV41/AW41%,0),2)</f>
        <v>0</v>
      </c>
      <c r="AY41" s="76" t="str">
        <f>SUMIF($D$7:$AT$7,"2",$D41:$AT41)</f>
        <v>0</v>
      </c>
      <c r="AZ41" s="77" t="str">
        <f>SUMIFS($D$9:$AT$9,$D$7:$AT$7,"2",$D41:$AT41,"&gt;"&amp;-1)</f>
        <v>0</v>
      </c>
      <c r="BA41" s="78" t="str">
        <f>ROUNDUP(IF(AZ41,AY41/AZ41%,0),2)</f>
        <v>0</v>
      </c>
      <c r="BB41" s="76" t="str">
        <f>SUMIF($D$7:$AT$7,"3",$D41:$AT41)</f>
        <v>0</v>
      </c>
      <c r="BC41" s="77" t="str">
        <f>SUMIFS($D$9:$AT$9,$D$7:$AT$7,"3",$D41:$AT41,"&gt;"&amp;-1)</f>
        <v>0</v>
      </c>
      <c r="BD41" s="78" t="str">
        <f>ROUNDUP(IF(BC41,BB41/BC41%,0),2)</f>
        <v>0</v>
      </c>
      <c r="BE41" s="76" t="str">
        <f>SUMIF($D$7:$AT$7,"4",$D41:$AT41)</f>
        <v>0</v>
      </c>
      <c r="BF41" s="77" t="str">
        <f>SUMIFS($D$9:$AT$9,$D$7:$AT$7,"4",$D41:$AT41,"&gt;"&amp;-1)</f>
        <v>0</v>
      </c>
      <c r="BG41" s="78" t="str">
        <f>ROUNDUP(IF(BF41,BE41/BF41%,0),2)</f>
        <v>0</v>
      </c>
      <c r="BH41" s="76" t="str">
        <f>SUMIF($D$7:$AT$7,"5",$D41:$AT41)</f>
        <v>0</v>
      </c>
      <c r="BI41" s="77" t="str">
        <f>SUMIFS($D$9:$AT$9,$D$7:$AT$7,"5",$D41:$AT41,"&gt;"&amp;-1)</f>
        <v>0</v>
      </c>
      <c r="BJ41" s="78" t="str">
        <f>ROUNDUP(IF(BI41,BH41/BI41%,0),2)</f>
        <v>0</v>
      </c>
      <c r="BK41" s="76" t="str">
        <f>SUMIF($D$7:$AT$7,"6",$D41:$AT41)</f>
        <v>0</v>
      </c>
      <c r="BL41" s="77" t="str">
        <f>SUMIFS($D$9:$AT$9,$D$7:$AT$7,"6",$D41:$AT41,"&gt;"&amp;-1)</f>
        <v>0</v>
      </c>
      <c r="BM41" s="78" t="str">
        <f>ROUNDUP(IF(BL41,BK41/BL41%,0),2)</f>
        <v>0</v>
      </c>
    </row>
    <row r="42" spans="1:65" customHeight="1" ht="15.75" s="277" customFormat="1">
      <c r="A42" s="300"/>
      <c r="B42" s="299"/>
      <c r="C42" s="194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74"/>
      <c r="AO42" s="274"/>
      <c r="AP42" s="274"/>
      <c r="AQ42" s="274"/>
      <c r="AR42" s="274"/>
      <c r="AS42" s="275"/>
      <c r="AT42" s="257"/>
      <c r="AU42" s="303"/>
      <c r="AV42" s="254" t="str">
        <f>SUMIF($D$7:$AT$7,"1",$D42:$AT42)</f>
        <v>0</v>
      </c>
      <c r="AW42" s="77" t="str">
        <f>SUMIFS($D$9:$AT$9,$D$7:$AT$7,"1",$D42:$AT42,"&gt;"&amp;-1)</f>
        <v>0</v>
      </c>
      <c r="AX42" s="78" t="str">
        <f>ROUNDUP(IF(AW42,AV42/AW42%,0),2)</f>
        <v>0</v>
      </c>
      <c r="AY42" s="76" t="str">
        <f>SUMIF($D$7:$AT$7,"2",$D42:$AT42)</f>
        <v>0</v>
      </c>
      <c r="AZ42" s="77" t="str">
        <f>SUMIFS($D$9:$AT$9,$D$7:$AT$7,"2",$D42:$AT42,"&gt;"&amp;-1)</f>
        <v>0</v>
      </c>
      <c r="BA42" s="78" t="str">
        <f>ROUNDUP(IF(AZ42,AY42/AZ42%,0),2)</f>
        <v>0</v>
      </c>
      <c r="BB42" s="76" t="str">
        <f>SUMIF($D$7:$AT$7,"3",$D42:$AT42)</f>
        <v>0</v>
      </c>
      <c r="BC42" s="77" t="str">
        <f>SUMIFS($D$9:$AT$9,$D$7:$AT$7,"3",$D42:$AT42,"&gt;"&amp;-1)</f>
        <v>0</v>
      </c>
      <c r="BD42" s="78" t="str">
        <f>ROUNDUP(IF(BC42,BB42/BC42%,0),2)</f>
        <v>0</v>
      </c>
      <c r="BE42" s="76" t="str">
        <f>SUMIF($D$7:$AT$7,"4",$D42:$AT42)</f>
        <v>0</v>
      </c>
      <c r="BF42" s="77" t="str">
        <f>SUMIFS($D$9:$AT$9,$D$7:$AT$7,"4",$D42:$AT42,"&gt;"&amp;-1)</f>
        <v>0</v>
      </c>
      <c r="BG42" s="78" t="str">
        <f>ROUNDUP(IF(BF42,BE42/BF42%,0),2)</f>
        <v>0</v>
      </c>
      <c r="BH42" s="76" t="str">
        <f>SUMIF($D$7:$AT$7,"5",$D42:$AT42)</f>
        <v>0</v>
      </c>
      <c r="BI42" s="77" t="str">
        <f>SUMIFS($D$9:$AT$9,$D$7:$AT$7,"5",$D42:$AT42,"&gt;"&amp;-1)</f>
        <v>0</v>
      </c>
      <c r="BJ42" s="78" t="str">
        <f>ROUNDUP(IF(BI42,BH42/BI42%,0),2)</f>
        <v>0</v>
      </c>
      <c r="BK42" s="76" t="str">
        <f>SUMIF($D$7:$AT$7,"6",$D42:$AT42)</f>
        <v>0</v>
      </c>
      <c r="BL42" s="77" t="str">
        <f>SUMIFS($D$9:$AT$9,$D$7:$AT$7,"6",$D42:$AT42,"&gt;"&amp;-1)</f>
        <v>0</v>
      </c>
      <c r="BM42" s="78" t="str">
        <f>ROUNDUP(IF(BL42,BK42/BL42%,0),2)</f>
        <v>0</v>
      </c>
    </row>
    <row r="43" spans="1:65" customHeight="1" ht="15.75" s="277" customFormat="1">
      <c r="A43" s="300"/>
      <c r="B43" s="299"/>
      <c r="C43" s="194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85"/>
      <c r="AO43" s="285"/>
      <c r="AP43" s="285"/>
      <c r="AQ43" s="285"/>
      <c r="AR43" s="285"/>
      <c r="AS43" s="275"/>
      <c r="AT43" s="257"/>
      <c r="AU43" s="303"/>
      <c r="AV43" s="254" t="str">
        <f>SUMIF($D$7:$AT$7,"1",$D43:$AT43)</f>
        <v>0</v>
      </c>
      <c r="AW43" s="77" t="str">
        <f>SUMIFS($D$9:$AT$9,$D$7:$AT$7,"1",$D43:$AT43,"&gt;"&amp;-1)</f>
        <v>0</v>
      </c>
      <c r="AX43" s="78" t="str">
        <f>ROUNDUP(IF(AW43,AV43/AW43%,0),2)</f>
        <v>0</v>
      </c>
      <c r="AY43" s="76" t="str">
        <f>SUMIF($D$7:$AT$7,"2",$D43:$AT43)</f>
        <v>0</v>
      </c>
      <c r="AZ43" s="77" t="str">
        <f>SUMIFS($D$9:$AT$9,$D$7:$AT$7,"2",$D43:$AT43,"&gt;"&amp;-1)</f>
        <v>0</v>
      </c>
      <c r="BA43" s="78" t="str">
        <f>ROUNDUP(IF(AZ43,AY43/AZ43%,0),2)</f>
        <v>0</v>
      </c>
      <c r="BB43" s="76" t="str">
        <f>SUMIF($D$7:$AT$7,"3",$D43:$AT43)</f>
        <v>0</v>
      </c>
      <c r="BC43" s="77" t="str">
        <f>SUMIFS($D$9:$AT$9,$D$7:$AT$7,"3",$D43:$AT43,"&gt;"&amp;-1)</f>
        <v>0</v>
      </c>
      <c r="BD43" s="78" t="str">
        <f>ROUNDUP(IF(BC43,BB43/BC43%,0),2)</f>
        <v>0</v>
      </c>
      <c r="BE43" s="76" t="str">
        <f>SUMIF($D$7:$AT$7,"4",$D43:$AT43)</f>
        <v>0</v>
      </c>
      <c r="BF43" s="77" t="str">
        <f>SUMIFS($D$9:$AT$9,$D$7:$AT$7,"4",$D43:$AT43,"&gt;"&amp;-1)</f>
        <v>0</v>
      </c>
      <c r="BG43" s="78" t="str">
        <f>ROUNDUP(IF(BF43,BE43/BF43%,0),2)</f>
        <v>0</v>
      </c>
      <c r="BH43" s="76" t="str">
        <f>SUMIF($D$7:$AT$7,"5",$D43:$AT43)</f>
        <v>0</v>
      </c>
      <c r="BI43" s="77" t="str">
        <f>SUMIFS($D$9:$AT$9,$D$7:$AT$7,"5",$D43:$AT43,"&gt;"&amp;-1)</f>
        <v>0</v>
      </c>
      <c r="BJ43" s="78" t="str">
        <f>ROUNDUP(IF(BI43,BH43/BI43%,0),2)</f>
        <v>0</v>
      </c>
      <c r="BK43" s="76" t="str">
        <f>SUMIF($D$7:$AT$7,"6",$D43:$AT43)</f>
        <v>0</v>
      </c>
      <c r="BL43" s="77" t="str">
        <f>SUMIFS($D$9:$AT$9,$D$7:$AT$7,"6",$D43:$AT43,"&gt;"&amp;-1)</f>
        <v>0</v>
      </c>
      <c r="BM43" s="78" t="str">
        <f>ROUNDUP(IF(BL43,BK43/BL43%,0),2)</f>
        <v>0</v>
      </c>
    </row>
    <row r="44" spans="1:65" customHeight="1" ht="15.75" s="277" customFormat="1">
      <c r="A44" s="300"/>
      <c r="B44" s="299"/>
      <c r="C44" s="194"/>
      <c r="D44" s="290"/>
      <c r="E44" s="290"/>
      <c r="F44" s="290"/>
      <c r="G44" s="290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74"/>
      <c r="AO44" s="274"/>
      <c r="AP44" s="274"/>
      <c r="AQ44" s="274"/>
      <c r="AR44" s="274"/>
      <c r="AS44" s="275"/>
      <c r="AT44" s="257"/>
      <c r="AU44" s="303"/>
      <c r="AV44" s="254" t="str">
        <f>SUMIF($D$7:$AT$7,"1",$D44:$AT44)</f>
        <v>0</v>
      </c>
      <c r="AW44" s="77" t="str">
        <f>SUMIFS($D$9:$AT$9,$D$7:$AT$7,"1",$D44:$AT44,"&gt;"&amp;-1)</f>
        <v>0</v>
      </c>
      <c r="AX44" s="78" t="str">
        <f>ROUNDUP(IF(AW44,AV44/AW44%,0),2)</f>
        <v>0</v>
      </c>
      <c r="AY44" s="76" t="str">
        <f>SUMIF($D$7:$AT$7,"2",$D44:$AT44)</f>
        <v>0</v>
      </c>
      <c r="AZ44" s="77" t="str">
        <f>SUMIFS($D$9:$AT$9,$D$7:$AT$7,"2",$D44:$AT44,"&gt;"&amp;-1)</f>
        <v>0</v>
      </c>
      <c r="BA44" s="78" t="str">
        <f>ROUNDUP(IF(AZ44,AY44/AZ44%,0),2)</f>
        <v>0</v>
      </c>
      <c r="BB44" s="76" t="str">
        <f>SUMIF($D$7:$AT$7,"3",$D44:$AT44)</f>
        <v>0</v>
      </c>
      <c r="BC44" s="77" t="str">
        <f>SUMIFS($D$9:$AT$9,$D$7:$AT$7,"3",$D44:$AT44,"&gt;"&amp;-1)</f>
        <v>0</v>
      </c>
      <c r="BD44" s="78" t="str">
        <f>ROUNDUP(IF(BC44,BB44/BC44%,0),2)</f>
        <v>0</v>
      </c>
      <c r="BE44" s="76" t="str">
        <f>SUMIF($D$7:$AT$7,"4",$D44:$AT44)</f>
        <v>0</v>
      </c>
      <c r="BF44" s="77" t="str">
        <f>SUMIFS($D$9:$AT$9,$D$7:$AT$7,"4",$D44:$AT44,"&gt;"&amp;-1)</f>
        <v>0</v>
      </c>
      <c r="BG44" s="78" t="str">
        <f>ROUNDUP(IF(BF44,BE44/BF44%,0),2)</f>
        <v>0</v>
      </c>
      <c r="BH44" s="76" t="str">
        <f>SUMIF($D$7:$AT$7,"5",$D44:$AT44)</f>
        <v>0</v>
      </c>
      <c r="BI44" s="77" t="str">
        <f>SUMIFS($D$9:$AT$9,$D$7:$AT$7,"5",$D44:$AT44,"&gt;"&amp;-1)</f>
        <v>0</v>
      </c>
      <c r="BJ44" s="78" t="str">
        <f>ROUNDUP(IF(BI44,BH44/BI44%,0),2)</f>
        <v>0</v>
      </c>
      <c r="BK44" s="76" t="str">
        <f>SUMIF($D$7:$AT$7,"6",$D44:$AT44)</f>
        <v>0</v>
      </c>
      <c r="BL44" s="77" t="str">
        <f>SUMIFS($D$9:$AT$9,$D$7:$AT$7,"6",$D44:$AT44,"&gt;"&amp;-1)</f>
        <v>0</v>
      </c>
      <c r="BM44" s="78" t="str">
        <f>ROUNDUP(IF(BL44,BK44/BL44%,0),2)</f>
        <v>0</v>
      </c>
    </row>
    <row r="45" spans="1:65" customHeight="1" ht="15.75" s="277" customFormat="1">
      <c r="A45" s="300"/>
      <c r="B45" s="299"/>
      <c r="C45" s="194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  <c r="AI45" s="290"/>
      <c r="AJ45" s="290"/>
      <c r="AK45" s="290"/>
      <c r="AL45" s="290"/>
      <c r="AM45" s="290"/>
      <c r="AN45" s="285"/>
      <c r="AO45" s="285"/>
      <c r="AP45" s="285"/>
      <c r="AQ45" s="285"/>
      <c r="AR45" s="285"/>
      <c r="AS45" s="275"/>
      <c r="AT45" s="257"/>
      <c r="AU45" s="304"/>
      <c r="AV45" s="254" t="str">
        <f>SUMIF($D$7:$AT$7,"1",$D45:$AT45)</f>
        <v>0</v>
      </c>
      <c r="AW45" s="77" t="str">
        <f>SUMIFS($D$9:$AT$9,$D$7:$AT$7,"1",$D45:$AT45,"&gt;"&amp;-1)</f>
        <v>0</v>
      </c>
      <c r="AX45" s="78" t="str">
        <f>ROUNDUP(IF(AW45,AV45/AW45%,0),2)</f>
        <v>0</v>
      </c>
      <c r="AY45" s="76" t="str">
        <f>SUMIF($D$7:$AT$7,"2",$D45:$AT45)</f>
        <v>0</v>
      </c>
      <c r="AZ45" s="77" t="str">
        <f>SUMIFS($D$9:$AT$9,$D$7:$AT$7,"2",$D45:$AT45,"&gt;"&amp;-1)</f>
        <v>0</v>
      </c>
      <c r="BA45" s="78" t="str">
        <f>ROUNDUP(IF(AZ45,AY45/AZ45%,0),2)</f>
        <v>0</v>
      </c>
      <c r="BB45" s="76" t="str">
        <f>SUMIF($D$7:$AT$7,"3",$D45:$AT45)</f>
        <v>0</v>
      </c>
      <c r="BC45" s="77" t="str">
        <f>SUMIFS($D$9:$AT$9,$D$7:$AT$7,"3",$D45:$AT45,"&gt;"&amp;-1)</f>
        <v>0</v>
      </c>
      <c r="BD45" s="78" t="str">
        <f>ROUNDUP(IF(BC45,BB45/BC45%,0),2)</f>
        <v>0</v>
      </c>
      <c r="BE45" s="76" t="str">
        <f>SUMIF($D$7:$AT$7,"4",$D45:$AT45)</f>
        <v>0</v>
      </c>
      <c r="BF45" s="77" t="str">
        <f>SUMIFS($D$9:$AT$9,$D$7:$AT$7,"4",$D45:$AT45,"&gt;"&amp;-1)</f>
        <v>0</v>
      </c>
      <c r="BG45" s="78" t="str">
        <f>ROUNDUP(IF(BF45,BE45/BF45%,0),2)</f>
        <v>0</v>
      </c>
      <c r="BH45" s="76" t="str">
        <f>SUMIF($D$7:$AT$7,"5",$D45:$AT45)</f>
        <v>0</v>
      </c>
      <c r="BI45" s="77" t="str">
        <f>SUMIFS($D$9:$AT$9,$D$7:$AT$7,"5",$D45:$AT45,"&gt;"&amp;-1)</f>
        <v>0</v>
      </c>
      <c r="BJ45" s="78" t="str">
        <f>ROUNDUP(IF(BI45,BH45/BI45%,0),2)</f>
        <v>0</v>
      </c>
      <c r="BK45" s="76" t="str">
        <f>SUMIF($D$7:$AT$7,"6",$D45:$AT45)</f>
        <v>0</v>
      </c>
      <c r="BL45" s="77" t="str">
        <f>SUMIFS($D$9:$AT$9,$D$7:$AT$7,"6",$D45:$AT45,"&gt;"&amp;-1)</f>
        <v>0</v>
      </c>
      <c r="BM45" s="78" t="str">
        <f>ROUNDUP(IF(BL45,BK45/BL45%,0),2)</f>
        <v>0</v>
      </c>
    </row>
    <row r="46" spans="1:65" customHeight="1" ht="15.75" s="277" customFormat="1">
      <c r="A46" s="300"/>
      <c r="B46" s="299"/>
      <c r="C46" s="194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  <c r="AI46" s="290"/>
      <c r="AJ46" s="290"/>
      <c r="AK46" s="290"/>
      <c r="AL46" s="290"/>
      <c r="AM46" s="290"/>
      <c r="AN46" s="274"/>
      <c r="AO46" s="274"/>
      <c r="AP46" s="274"/>
      <c r="AQ46" s="274"/>
      <c r="AR46" s="274"/>
      <c r="AS46" s="275"/>
      <c r="AT46" s="257"/>
      <c r="AU46" s="303"/>
      <c r="AV46" s="254" t="str">
        <f>SUMIF($D$7:$AT$7,"1",$D46:$AT46)</f>
        <v>0</v>
      </c>
      <c r="AW46" s="77" t="str">
        <f>SUMIFS($D$9:$AT$9,$D$7:$AT$7,"1",$D46:$AT46,"&gt;"&amp;-1)</f>
        <v>0</v>
      </c>
      <c r="AX46" s="78" t="str">
        <f>ROUNDUP(IF(AW46,AV46/AW46%,0),2)</f>
        <v>0</v>
      </c>
      <c r="AY46" s="76" t="str">
        <f>SUMIF($D$7:$AT$7,"2",$D46:$AT46)</f>
        <v>0</v>
      </c>
      <c r="AZ46" s="77" t="str">
        <f>SUMIFS($D$9:$AT$9,$D$7:$AT$7,"2",$D46:$AT46,"&gt;"&amp;-1)</f>
        <v>0</v>
      </c>
      <c r="BA46" s="78" t="str">
        <f>ROUNDUP(IF(AZ46,AY46/AZ46%,0),2)</f>
        <v>0</v>
      </c>
      <c r="BB46" s="76" t="str">
        <f>SUMIF($D$7:$AT$7,"3",$D46:$AT46)</f>
        <v>0</v>
      </c>
      <c r="BC46" s="77" t="str">
        <f>SUMIFS($D$9:$AT$9,$D$7:$AT$7,"3",$D46:$AT46,"&gt;"&amp;-1)</f>
        <v>0</v>
      </c>
      <c r="BD46" s="78" t="str">
        <f>ROUNDUP(IF(BC46,BB46/BC46%,0),2)</f>
        <v>0</v>
      </c>
      <c r="BE46" s="76" t="str">
        <f>SUMIF($D$7:$AT$7,"4",$D46:$AT46)</f>
        <v>0</v>
      </c>
      <c r="BF46" s="77" t="str">
        <f>SUMIFS($D$9:$AT$9,$D$7:$AT$7,"4",$D46:$AT46,"&gt;"&amp;-1)</f>
        <v>0</v>
      </c>
      <c r="BG46" s="78" t="str">
        <f>ROUNDUP(IF(BF46,BE46/BF46%,0),2)</f>
        <v>0</v>
      </c>
      <c r="BH46" s="76" t="str">
        <f>SUMIF($D$7:$AT$7,"5",$D46:$AT46)</f>
        <v>0</v>
      </c>
      <c r="BI46" s="77" t="str">
        <f>SUMIFS($D$9:$AT$9,$D$7:$AT$7,"5",$D46:$AT46,"&gt;"&amp;-1)</f>
        <v>0</v>
      </c>
      <c r="BJ46" s="78" t="str">
        <f>ROUNDUP(IF(BI46,BH46/BI46%,0),2)</f>
        <v>0</v>
      </c>
      <c r="BK46" s="76" t="str">
        <f>SUMIF($D$7:$AT$7,"6",$D46:$AT46)</f>
        <v>0</v>
      </c>
      <c r="BL46" s="77" t="str">
        <f>SUMIFS($D$9:$AT$9,$D$7:$AT$7,"6",$D46:$AT46,"&gt;"&amp;-1)</f>
        <v>0</v>
      </c>
      <c r="BM46" s="78" t="str">
        <f>ROUNDUP(IF(BL46,BK46/BL46%,0),2)</f>
        <v>0</v>
      </c>
    </row>
    <row r="47" spans="1:65" customHeight="1" ht="15.75" s="277" customFormat="1">
      <c r="A47" s="299"/>
      <c r="B47" s="299"/>
      <c r="C47" s="194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89"/>
      <c r="AD47" s="289"/>
      <c r="AE47" s="289"/>
      <c r="AF47" s="289"/>
      <c r="AG47" s="289"/>
      <c r="AH47" s="289"/>
      <c r="AI47" s="289"/>
      <c r="AJ47" s="289"/>
      <c r="AK47" s="289"/>
      <c r="AL47" s="289"/>
      <c r="AM47" s="289"/>
      <c r="AN47" s="285"/>
      <c r="AO47" s="285"/>
      <c r="AP47" s="285"/>
      <c r="AQ47" s="285"/>
      <c r="AR47" s="285"/>
      <c r="AS47" s="275"/>
      <c r="AT47" s="257"/>
      <c r="AU47" s="303"/>
      <c r="AV47" s="254" t="str">
        <f>SUMIF($D$7:$AT$7,"1",$D47:$AT47)</f>
        <v>0</v>
      </c>
      <c r="AW47" s="77" t="str">
        <f>SUMIFS($D$9:$AT$9,$D$7:$AT$7,"1",$D47:$AT47,"&gt;"&amp;-1)</f>
        <v>0</v>
      </c>
      <c r="AX47" s="78" t="str">
        <f>ROUNDUP(IF(AW47,AV47/AW47%,0),2)</f>
        <v>0</v>
      </c>
      <c r="AY47" s="76" t="str">
        <f>SUMIF($D$7:$AT$7,"2",$D47:$AT47)</f>
        <v>0</v>
      </c>
      <c r="AZ47" s="77" t="str">
        <f>SUMIFS($D$9:$AT$9,$D$7:$AT$7,"2",$D47:$AT47,"&gt;"&amp;-1)</f>
        <v>0</v>
      </c>
      <c r="BA47" s="78" t="str">
        <f>ROUNDUP(IF(AZ47,AY47/AZ47%,0),2)</f>
        <v>0</v>
      </c>
      <c r="BB47" s="76" t="str">
        <f>SUMIF($D$7:$AT$7,"3",$D47:$AT47)</f>
        <v>0</v>
      </c>
      <c r="BC47" s="77" t="str">
        <f>SUMIFS($D$9:$AT$9,$D$7:$AT$7,"3",$D47:$AT47,"&gt;"&amp;-1)</f>
        <v>0</v>
      </c>
      <c r="BD47" s="78" t="str">
        <f>ROUNDUP(IF(BC47,BB47/BC47%,0),2)</f>
        <v>0</v>
      </c>
      <c r="BE47" s="76" t="str">
        <f>SUMIF($D$7:$AT$7,"4",$D47:$AT47)</f>
        <v>0</v>
      </c>
      <c r="BF47" s="77" t="str">
        <f>SUMIFS($D$9:$AT$9,$D$7:$AT$7,"4",$D47:$AT47,"&gt;"&amp;-1)</f>
        <v>0</v>
      </c>
      <c r="BG47" s="78" t="str">
        <f>ROUNDUP(IF(BF47,BE47/BF47%,0),2)</f>
        <v>0</v>
      </c>
      <c r="BH47" s="76" t="str">
        <f>SUMIF($D$7:$AT$7,"5",$D47:$AT47)</f>
        <v>0</v>
      </c>
      <c r="BI47" s="77" t="str">
        <f>SUMIFS($D$9:$AT$9,$D$7:$AT$7,"5",$D47:$AT47,"&gt;"&amp;-1)</f>
        <v>0</v>
      </c>
      <c r="BJ47" s="78" t="str">
        <f>ROUNDUP(IF(BI47,BH47/BI47%,0),2)</f>
        <v>0</v>
      </c>
      <c r="BK47" s="76" t="str">
        <f>SUMIF($D$7:$AT$7,"6",$D47:$AT47)</f>
        <v>0</v>
      </c>
      <c r="BL47" s="77" t="str">
        <f>SUMIFS($D$9:$AT$9,$D$7:$AT$7,"6",$D47:$AT47,"&gt;"&amp;-1)</f>
        <v>0</v>
      </c>
      <c r="BM47" s="78" t="str">
        <f>ROUNDUP(IF(BL47,BK47/BL47%,0),2)</f>
        <v>0</v>
      </c>
    </row>
    <row r="48" spans="1:65" customHeight="1" ht="15.75" s="277" customFormat="1">
      <c r="A48" s="299"/>
      <c r="B48" s="299"/>
      <c r="C48" s="194"/>
      <c r="D48" s="289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89"/>
      <c r="T48" s="289"/>
      <c r="U48" s="289"/>
      <c r="V48" s="289"/>
      <c r="W48" s="289"/>
      <c r="X48" s="289"/>
      <c r="Y48" s="289"/>
      <c r="Z48" s="289"/>
      <c r="AA48" s="289"/>
      <c r="AB48" s="289"/>
      <c r="AC48" s="289"/>
      <c r="AD48" s="289"/>
      <c r="AE48" s="289"/>
      <c r="AF48" s="289"/>
      <c r="AG48" s="289"/>
      <c r="AH48" s="289"/>
      <c r="AI48" s="289"/>
      <c r="AJ48" s="289"/>
      <c r="AK48" s="289"/>
      <c r="AL48" s="289"/>
      <c r="AM48" s="289"/>
      <c r="AN48" s="274"/>
      <c r="AO48" s="274"/>
      <c r="AP48" s="274"/>
      <c r="AQ48" s="274"/>
      <c r="AR48" s="274"/>
      <c r="AS48" s="275"/>
      <c r="AT48" s="257"/>
      <c r="AU48" s="303"/>
      <c r="AV48" s="254" t="str">
        <f>SUMIF($D$7:$AT$7,"1",$D48:$AT48)</f>
        <v>0</v>
      </c>
      <c r="AW48" s="77" t="str">
        <f>SUMIFS($D$9:$AT$9,$D$7:$AT$7,"1",$D48:$AT48,"&gt;"&amp;-1)</f>
        <v>0</v>
      </c>
      <c r="AX48" s="78" t="str">
        <f>ROUNDUP(IF(AW48,AV48/AW48%,0),2)</f>
        <v>0</v>
      </c>
      <c r="AY48" s="76" t="str">
        <f>SUMIF($D$7:$AT$7,"2",$D48:$AT48)</f>
        <v>0</v>
      </c>
      <c r="AZ48" s="77" t="str">
        <f>SUMIFS($D$9:$AT$9,$D$7:$AT$7,"2",$D48:$AT48,"&gt;"&amp;-1)</f>
        <v>0</v>
      </c>
      <c r="BA48" s="78" t="str">
        <f>ROUNDUP(IF(AZ48,AY48/AZ48%,0),2)</f>
        <v>0</v>
      </c>
      <c r="BB48" s="76" t="str">
        <f>SUMIF($D$7:$AT$7,"3",$D48:$AT48)</f>
        <v>0</v>
      </c>
      <c r="BC48" s="77" t="str">
        <f>SUMIFS($D$9:$AT$9,$D$7:$AT$7,"3",$D48:$AT48,"&gt;"&amp;-1)</f>
        <v>0</v>
      </c>
      <c r="BD48" s="78" t="str">
        <f>ROUNDUP(IF(BC48,BB48/BC48%,0),2)</f>
        <v>0</v>
      </c>
      <c r="BE48" s="76" t="str">
        <f>SUMIF($D$7:$AT$7,"4",$D48:$AT48)</f>
        <v>0</v>
      </c>
      <c r="BF48" s="77" t="str">
        <f>SUMIFS($D$9:$AT$9,$D$7:$AT$7,"4",$D48:$AT48,"&gt;"&amp;-1)</f>
        <v>0</v>
      </c>
      <c r="BG48" s="78" t="str">
        <f>ROUNDUP(IF(BF48,BE48/BF48%,0),2)</f>
        <v>0</v>
      </c>
      <c r="BH48" s="76" t="str">
        <f>SUMIF($D$7:$AT$7,"5",$D48:$AT48)</f>
        <v>0</v>
      </c>
      <c r="BI48" s="77" t="str">
        <f>SUMIFS($D$9:$AT$9,$D$7:$AT$7,"5",$D48:$AT48,"&gt;"&amp;-1)</f>
        <v>0</v>
      </c>
      <c r="BJ48" s="78" t="str">
        <f>ROUNDUP(IF(BI48,BH48/BI48%,0),2)</f>
        <v>0</v>
      </c>
      <c r="BK48" s="76" t="str">
        <f>SUMIF($D$7:$AT$7,"6",$D48:$AT48)</f>
        <v>0</v>
      </c>
      <c r="BL48" s="77" t="str">
        <f>SUMIFS($D$9:$AT$9,$D$7:$AT$7,"6",$D48:$AT48,"&gt;"&amp;-1)</f>
        <v>0</v>
      </c>
      <c r="BM48" s="78" t="str">
        <f>ROUNDUP(IF(BL48,BK48/BL48%,0),2)</f>
        <v>0</v>
      </c>
    </row>
    <row r="49" spans="1:65" customHeight="1" ht="15.75" s="277" customFormat="1">
      <c r="A49" s="299"/>
      <c r="B49" s="299"/>
      <c r="C49" s="194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89"/>
      <c r="AD49" s="289"/>
      <c r="AE49" s="289"/>
      <c r="AF49" s="289"/>
      <c r="AG49" s="289"/>
      <c r="AH49" s="289"/>
      <c r="AI49" s="289"/>
      <c r="AJ49" s="289"/>
      <c r="AK49" s="289"/>
      <c r="AL49" s="289"/>
      <c r="AM49" s="289"/>
      <c r="AN49" s="285"/>
      <c r="AO49" s="285"/>
      <c r="AP49" s="285"/>
      <c r="AQ49" s="285"/>
      <c r="AR49" s="285"/>
      <c r="AS49" s="275"/>
      <c r="AT49" s="257"/>
      <c r="AU49" s="303"/>
      <c r="AV49" s="254" t="str">
        <f>SUMIF($D$7:$AT$7,"1",$D49:$AT49)</f>
        <v>0</v>
      </c>
      <c r="AW49" s="77" t="str">
        <f>SUMIFS($D$9:$AT$9,$D$7:$AT$7,"1",$D49:$AT49,"&gt;"&amp;-1)</f>
        <v>0</v>
      </c>
      <c r="AX49" s="78" t="str">
        <f>ROUNDUP(IF(AW49,AV49/AW49%,0),2)</f>
        <v>0</v>
      </c>
      <c r="AY49" s="76" t="str">
        <f>SUMIF($D$7:$AT$7,"2",$D49:$AT49)</f>
        <v>0</v>
      </c>
      <c r="AZ49" s="77" t="str">
        <f>SUMIFS($D$9:$AT$9,$D$7:$AT$7,"2",$D49:$AT49,"&gt;"&amp;-1)</f>
        <v>0</v>
      </c>
      <c r="BA49" s="78" t="str">
        <f>ROUNDUP(IF(AZ49,AY49/AZ49%,0),2)</f>
        <v>0</v>
      </c>
      <c r="BB49" s="76" t="str">
        <f>SUMIF($D$7:$AT$7,"3",$D49:$AT49)</f>
        <v>0</v>
      </c>
      <c r="BC49" s="77" t="str">
        <f>SUMIFS($D$9:$AT$9,$D$7:$AT$7,"3",$D49:$AT49,"&gt;"&amp;-1)</f>
        <v>0</v>
      </c>
      <c r="BD49" s="78" t="str">
        <f>ROUNDUP(IF(BC49,BB49/BC49%,0),2)</f>
        <v>0</v>
      </c>
      <c r="BE49" s="76" t="str">
        <f>SUMIF($D$7:$AT$7,"4",$D49:$AT49)</f>
        <v>0</v>
      </c>
      <c r="BF49" s="77" t="str">
        <f>SUMIFS($D$9:$AT$9,$D$7:$AT$7,"4",$D49:$AT49,"&gt;"&amp;-1)</f>
        <v>0</v>
      </c>
      <c r="BG49" s="78" t="str">
        <f>ROUNDUP(IF(BF49,BE49/BF49%,0),2)</f>
        <v>0</v>
      </c>
      <c r="BH49" s="76" t="str">
        <f>SUMIF($D$7:$AT$7,"5",$D49:$AT49)</f>
        <v>0</v>
      </c>
      <c r="BI49" s="77" t="str">
        <f>SUMIFS($D$9:$AT$9,$D$7:$AT$7,"5",$D49:$AT49,"&gt;"&amp;-1)</f>
        <v>0</v>
      </c>
      <c r="BJ49" s="78" t="str">
        <f>ROUNDUP(IF(BI49,BH49/BI49%,0),2)</f>
        <v>0</v>
      </c>
      <c r="BK49" s="76" t="str">
        <f>SUMIF($D$7:$AT$7,"6",$D49:$AT49)</f>
        <v>0</v>
      </c>
      <c r="BL49" s="77" t="str">
        <f>SUMIFS($D$9:$AT$9,$D$7:$AT$7,"6",$D49:$AT49,"&gt;"&amp;-1)</f>
        <v>0</v>
      </c>
      <c r="BM49" s="78" t="str">
        <f>ROUNDUP(IF(BL49,BK49/BL49%,0),2)</f>
        <v>0</v>
      </c>
    </row>
    <row r="50" spans="1:65" customHeight="1" ht="15.75" s="277" customFormat="1">
      <c r="A50" s="300"/>
      <c r="B50" s="299"/>
      <c r="C50" s="194"/>
      <c r="D50" s="290"/>
      <c r="E50" s="290"/>
      <c r="F50" s="290"/>
      <c r="G50" s="290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  <c r="AI50" s="290"/>
      <c r="AJ50" s="290"/>
      <c r="AK50" s="290"/>
      <c r="AL50" s="290"/>
      <c r="AM50" s="290"/>
      <c r="AN50" s="274"/>
      <c r="AO50" s="274"/>
      <c r="AP50" s="274"/>
      <c r="AQ50" s="274"/>
      <c r="AR50" s="274"/>
      <c r="AS50" s="275"/>
      <c r="AT50" s="257"/>
      <c r="AU50" s="303"/>
      <c r="AV50" s="254" t="str">
        <f>SUMIF($D$7:$AT$7,"1",$D50:$AT50)</f>
        <v>0</v>
      </c>
      <c r="AW50" s="77" t="str">
        <f>SUMIFS($D$9:$AT$9,$D$7:$AT$7,"1",$D50:$AT50,"&gt;"&amp;-1)</f>
        <v>0</v>
      </c>
      <c r="AX50" s="78" t="str">
        <f>ROUNDUP(IF(AW50,AV50/AW50%,0),2)</f>
        <v>0</v>
      </c>
      <c r="AY50" s="76" t="str">
        <f>SUMIF($D$7:$AT$7,"2",$D50:$AT50)</f>
        <v>0</v>
      </c>
      <c r="AZ50" s="77" t="str">
        <f>SUMIFS($D$9:$AT$9,$D$7:$AT$7,"2",$D50:$AT50,"&gt;"&amp;-1)</f>
        <v>0</v>
      </c>
      <c r="BA50" s="78" t="str">
        <f>ROUNDUP(IF(AZ50,AY50/AZ50%,0),2)</f>
        <v>0</v>
      </c>
      <c r="BB50" s="76" t="str">
        <f>SUMIF($D$7:$AT$7,"3",$D50:$AT50)</f>
        <v>0</v>
      </c>
      <c r="BC50" s="77" t="str">
        <f>SUMIFS($D$9:$AT$9,$D$7:$AT$7,"3",$D50:$AT50,"&gt;"&amp;-1)</f>
        <v>0</v>
      </c>
      <c r="BD50" s="78" t="str">
        <f>ROUNDUP(IF(BC50,BB50/BC50%,0),2)</f>
        <v>0</v>
      </c>
      <c r="BE50" s="76" t="str">
        <f>SUMIF($D$7:$AT$7,"4",$D50:$AT50)</f>
        <v>0</v>
      </c>
      <c r="BF50" s="77" t="str">
        <f>SUMIFS($D$9:$AT$9,$D$7:$AT$7,"4",$D50:$AT50,"&gt;"&amp;-1)</f>
        <v>0</v>
      </c>
      <c r="BG50" s="78" t="str">
        <f>ROUNDUP(IF(BF50,BE50/BF50%,0),2)</f>
        <v>0</v>
      </c>
      <c r="BH50" s="76" t="str">
        <f>SUMIF($D$7:$AT$7,"5",$D50:$AT50)</f>
        <v>0</v>
      </c>
      <c r="BI50" s="77" t="str">
        <f>SUMIFS($D$9:$AT$9,$D$7:$AT$7,"5",$D50:$AT50,"&gt;"&amp;-1)</f>
        <v>0</v>
      </c>
      <c r="BJ50" s="78" t="str">
        <f>ROUNDUP(IF(BI50,BH50/BI50%,0),2)</f>
        <v>0</v>
      </c>
      <c r="BK50" s="76" t="str">
        <f>SUMIF($D$7:$AT$7,"6",$D50:$AT50)</f>
        <v>0</v>
      </c>
      <c r="BL50" s="77" t="str">
        <f>SUMIFS($D$9:$AT$9,$D$7:$AT$7,"6",$D50:$AT50,"&gt;"&amp;-1)</f>
        <v>0</v>
      </c>
      <c r="BM50" s="78" t="str">
        <f>ROUNDUP(IF(BL50,BK50/BL50%,0),2)</f>
        <v>0</v>
      </c>
    </row>
    <row r="51" spans="1:65" customHeight="1" ht="15.75" s="277" customFormat="1">
      <c r="A51" s="300"/>
      <c r="B51" s="299"/>
      <c r="C51" s="194"/>
      <c r="D51" s="290"/>
      <c r="E51" s="290"/>
      <c r="F51" s="290"/>
      <c r="G51" s="290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  <c r="AI51" s="290"/>
      <c r="AJ51" s="290"/>
      <c r="AK51" s="290"/>
      <c r="AL51" s="290"/>
      <c r="AM51" s="290"/>
      <c r="AN51" s="285"/>
      <c r="AO51" s="285"/>
      <c r="AP51" s="285"/>
      <c r="AQ51" s="285"/>
      <c r="AR51" s="285"/>
      <c r="AS51" s="275"/>
      <c r="AT51" s="257"/>
      <c r="AU51" s="303"/>
      <c r="AV51" s="254" t="str">
        <f>SUMIF($D$7:$AT$7,"1",$D51:$AT51)</f>
        <v>0</v>
      </c>
      <c r="AW51" s="77" t="str">
        <f>SUMIFS($D$9:$AT$9,$D$7:$AT$7,"1",$D51:$AT51,"&gt;"&amp;-1)</f>
        <v>0</v>
      </c>
      <c r="AX51" s="78" t="str">
        <f>ROUNDUP(IF(AW51,AV51/AW51%,0),2)</f>
        <v>0</v>
      </c>
      <c r="AY51" s="76" t="str">
        <f>SUMIF($D$7:$AT$7,"2",$D51:$AT51)</f>
        <v>0</v>
      </c>
      <c r="AZ51" s="77" t="str">
        <f>SUMIFS($D$9:$AT$9,$D$7:$AT$7,"2",$D51:$AT51,"&gt;"&amp;-1)</f>
        <v>0</v>
      </c>
      <c r="BA51" s="78" t="str">
        <f>ROUNDUP(IF(AZ51,AY51/AZ51%,0),2)</f>
        <v>0</v>
      </c>
      <c r="BB51" s="76" t="str">
        <f>SUMIF($D$7:$AT$7,"3",$D51:$AT51)</f>
        <v>0</v>
      </c>
      <c r="BC51" s="77" t="str">
        <f>SUMIFS($D$9:$AT$9,$D$7:$AT$7,"3",$D51:$AT51,"&gt;"&amp;-1)</f>
        <v>0</v>
      </c>
      <c r="BD51" s="78" t="str">
        <f>ROUNDUP(IF(BC51,BB51/BC51%,0),2)</f>
        <v>0</v>
      </c>
      <c r="BE51" s="76" t="str">
        <f>SUMIF($D$7:$AT$7,"4",$D51:$AT51)</f>
        <v>0</v>
      </c>
      <c r="BF51" s="77" t="str">
        <f>SUMIFS($D$9:$AT$9,$D$7:$AT$7,"4",$D51:$AT51,"&gt;"&amp;-1)</f>
        <v>0</v>
      </c>
      <c r="BG51" s="78" t="str">
        <f>ROUNDUP(IF(BF51,BE51/BF51%,0),2)</f>
        <v>0</v>
      </c>
      <c r="BH51" s="76" t="str">
        <f>SUMIF($D$7:$AT$7,"5",$D51:$AT51)</f>
        <v>0</v>
      </c>
      <c r="BI51" s="77" t="str">
        <f>SUMIFS($D$9:$AT$9,$D$7:$AT$7,"5",$D51:$AT51,"&gt;"&amp;-1)</f>
        <v>0</v>
      </c>
      <c r="BJ51" s="78" t="str">
        <f>ROUNDUP(IF(BI51,BH51/BI51%,0),2)</f>
        <v>0</v>
      </c>
      <c r="BK51" s="76" t="str">
        <f>SUMIF($D$7:$AT$7,"6",$D51:$AT51)</f>
        <v>0</v>
      </c>
      <c r="BL51" s="77" t="str">
        <f>SUMIFS($D$9:$AT$9,$D$7:$AT$7,"6",$D51:$AT51,"&gt;"&amp;-1)</f>
        <v>0</v>
      </c>
      <c r="BM51" s="78" t="str">
        <f>ROUNDUP(IF(BL51,BK51/BL51%,0),2)</f>
        <v>0</v>
      </c>
    </row>
    <row r="52" spans="1:65" customHeight="1" ht="15.75" s="277" customFormat="1">
      <c r="A52" s="300"/>
      <c r="B52" s="299"/>
      <c r="C52" s="194"/>
      <c r="D52" s="290"/>
      <c r="E52" s="290"/>
      <c r="F52" s="290"/>
      <c r="G52" s="290"/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  <c r="AL52" s="290"/>
      <c r="AM52" s="290"/>
      <c r="AN52" s="274"/>
      <c r="AO52" s="274"/>
      <c r="AP52" s="274"/>
      <c r="AQ52" s="274"/>
      <c r="AR52" s="274"/>
      <c r="AS52" s="275"/>
      <c r="AT52" s="257"/>
      <c r="AU52" s="303"/>
      <c r="AV52" s="254" t="str">
        <f>SUMIF($D$7:$AT$7,"1",$D52:$AT52)</f>
        <v>0</v>
      </c>
      <c r="AW52" s="77" t="str">
        <f>SUMIFS($D$9:$AT$9,$D$7:$AT$7,"1",$D52:$AT52,"&gt;"&amp;-1)</f>
        <v>0</v>
      </c>
      <c r="AX52" s="78" t="str">
        <f>ROUNDUP(IF(AW52,AV52/AW52%,0),2)</f>
        <v>0</v>
      </c>
      <c r="AY52" s="76" t="str">
        <f>SUMIF($D$7:$AT$7,"2",$D52:$AT52)</f>
        <v>0</v>
      </c>
      <c r="AZ52" s="77" t="str">
        <f>SUMIFS($D$9:$AT$9,$D$7:$AT$7,"2",$D52:$AT52,"&gt;"&amp;-1)</f>
        <v>0</v>
      </c>
      <c r="BA52" s="78" t="str">
        <f>ROUNDUP(IF(AZ52,AY52/AZ52%,0),2)</f>
        <v>0</v>
      </c>
      <c r="BB52" s="76" t="str">
        <f>SUMIF($D$7:$AT$7,"3",$D52:$AT52)</f>
        <v>0</v>
      </c>
      <c r="BC52" s="77" t="str">
        <f>SUMIFS($D$9:$AT$9,$D$7:$AT$7,"3",$D52:$AT52,"&gt;"&amp;-1)</f>
        <v>0</v>
      </c>
      <c r="BD52" s="78" t="str">
        <f>ROUNDUP(IF(BC52,BB52/BC52%,0),2)</f>
        <v>0</v>
      </c>
      <c r="BE52" s="76" t="str">
        <f>SUMIF($D$7:$AT$7,"4",$D52:$AT52)</f>
        <v>0</v>
      </c>
      <c r="BF52" s="77" t="str">
        <f>SUMIFS($D$9:$AT$9,$D$7:$AT$7,"4",$D52:$AT52,"&gt;"&amp;-1)</f>
        <v>0</v>
      </c>
      <c r="BG52" s="78" t="str">
        <f>ROUNDUP(IF(BF52,BE52/BF52%,0),2)</f>
        <v>0</v>
      </c>
      <c r="BH52" s="76" t="str">
        <f>SUMIF($D$7:$AT$7,"5",$D52:$AT52)</f>
        <v>0</v>
      </c>
      <c r="BI52" s="77" t="str">
        <f>SUMIFS($D$9:$AT$9,$D$7:$AT$7,"5",$D52:$AT52,"&gt;"&amp;-1)</f>
        <v>0</v>
      </c>
      <c r="BJ52" s="78" t="str">
        <f>ROUNDUP(IF(BI52,BH52/BI52%,0),2)</f>
        <v>0</v>
      </c>
      <c r="BK52" s="76" t="str">
        <f>SUMIF($D$7:$AT$7,"6",$D52:$AT52)</f>
        <v>0</v>
      </c>
      <c r="BL52" s="77" t="str">
        <f>SUMIFS($D$9:$AT$9,$D$7:$AT$7,"6",$D52:$AT52,"&gt;"&amp;-1)</f>
        <v>0</v>
      </c>
      <c r="BM52" s="78" t="str">
        <f>ROUNDUP(IF(BL52,BK52/BL52%,0),2)</f>
        <v>0</v>
      </c>
    </row>
    <row r="53" spans="1:65" customHeight="1" ht="15.75" s="277" customFormat="1">
      <c r="A53" s="300"/>
      <c r="B53" s="299"/>
      <c r="C53" s="194"/>
      <c r="D53" s="290"/>
      <c r="E53" s="290"/>
      <c r="F53" s="290"/>
      <c r="G53" s="290"/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0"/>
      <c r="AL53" s="290"/>
      <c r="AM53" s="290"/>
      <c r="AN53" s="285"/>
      <c r="AO53" s="285"/>
      <c r="AP53" s="285"/>
      <c r="AQ53" s="285"/>
      <c r="AR53" s="285"/>
      <c r="AS53" s="275"/>
      <c r="AT53" s="257"/>
      <c r="AU53" s="303"/>
      <c r="AV53" s="254" t="str">
        <f>SUMIF($D$7:$AT$7,"1",$D53:$AT53)</f>
        <v>0</v>
      </c>
      <c r="AW53" s="77" t="str">
        <f>SUMIFS($D$9:$AT$9,$D$7:$AT$7,"1",$D53:$AT53,"&gt;"&amp;-1)</f>
        <v>0</v>
      </c>
      <c r="AX53" s="78" t="str">
        <f>ROUNDUP(IF(AW53,AV53/AW53%,0),2)</f>
        <v>0</v>
      </c>
      <c r="AY53" s="76" t="str">
        <f>SUMIF($D$7:$AT$7,"2",$D53:$AT53)</f>
        <v>0</v>
      </c>
      <c r="AZ53" s="77" t="str">
        <f>SUMIFS($D$9:$AT$9,$D$7:$AT$7,"2",$D53:$AT53,"&gt;"&amp;-1)</f>
        <v>0</v>
      </c>
      <c r="BA53" s="78" t="str">
        <f>ROUNDUP(IF(AZ53,AY53/AZ53%,0),2)</f>
        <v>0</v>
      </c>
      <c r="BB53" s="76" t="str">
        <f>SUMIF($D$7:$AT$7,"3",$D53:$AT53)</f>
        <v>0</v>
      </c>
      <c r="BC53" s="77" t="str">
        <f>SUMIFS($D$9:$AT$9,$D$7:$AT$7,"3",$D53:$AT53,"&gt;"&amp;-1)</f>
        <v>0</v>
      </c>
      <c r="BD53" s="78" t="str">
        <f>ROUNDUP(IF(BC53,BB53/BC53%,0),2)</f>
        <v>0</v>
      </c>
      <c r="BE53" s="76" t="str">
        <f>SUMIF($D$7:$AT$7,"4",$D53:$AT53)</f>
        <v>0</v>
      </c>
      <c r="BF53" s="77" t="str">
        <f>SUMIFS($D$9:$AT$9,$D$7:$AT$7,"4",$D53:$AT53,"&gt;"&amp;-1)</f>
        <v>0</v>
      </c>
      <c r="BG53" s="78" t="str">
        <f>ROUNDUP(IF(BF53,BE53/BF53%,0),2)</f>
        <v>0</v>
      </c>
      <c r="BH53" s="76" t="str">
        <f>SUMIF($D$7:$AT$7,"5",$D53:$AT53)</f>
        <v>0</v>
      </c>
      <c r="BI53" s="77" t="str">
        <f>SUMIFS($D$9:$AT$9,$D$7:$AT$7,"5",$D53:$AT53,"&gt;"&amp;-1)</f>
        <v>0</v>
      </c>
      <c r="BJ53" s="78" t="str">
        <f>ROUNDUP(IF(BI53,BH53/BI53%,0),2)</f>
        <v>0</v>
      </c>
      <c r="BK53" s="76" t="str">
        <f>SUMIF($D$7:$AT$7,"6",$D53:$AT53)</f>
        <v>0</v>
      </c>
      <c r="BL53" s="77" t="str">
        <f>SUMIFS($D$9:$AT$9,$D$7:$AT$7,"6",$D53:$AT53,"&gt;"&amp;-1)</f>
        <v>0</v>
      </c>
      <c r="BM53" s="78" t="str">
        <f>ROUNDUP(IF(BL53,BK53/BL53%,0),2)</f>
        <v>0</v>
      </c>
    </row>
    <row r="54" spans="1:65" customHeight="1" ht="15.75" s="277" customFormat="1">
      <c r="A54" s="300"/>
      <c r="B54" s="299"/>
      <c r="C54" s="194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0"/>
      <c r="AM54" s="290"/>
      <c r="AN54" s="274"/>
      <c r="AO54" s="274"/>
      <c r="AP54" s="274"/>
      <c r="AQ54" s="274"/>
      <c r="AR54" s="274"/>
      <c r="AS54" s="275"/>
      <c r="AT54" s="257"/>
      <c r="AU54" s="303"/>
      <c r="AV54" s="254" t="str">
        <f>SUMIF($D$7:$AT$7,"1",$D54:$AT54)</f>
        <v>0</v>
      </c>
      <c r="AW54" s="77" t="str">
        <f>SUMIFS($D$9:$AT$9,$D$7:$AT$7,"1",$D54:$AT54,"&gt;"&amp;-1)</f>
        <v>0</v>
      </c>
      <c r="AX54" s="78" t="str">
        <f>ROUNDUP(IF(AW54,AV54/AW54%,0),2)</f>
        <v>0</v>
      </c>
      <c r="AY54" s="76" t="str">
        <f>SUMIF($D$7:$AT$7,"2",$D54:$AT54)</f>
        <v>0</v>
      </c>
      <c r="AZ54" s="77" t="str">
        <f>SUMIFS($D$9:$AT$9,$D$7:$AT$7,"2",$D54:$AT54,"&gt;"&amp;-1)</f>
        <v>0</v>
      </c>
      <c r="BA54" s="78" t="str">
        <f>ROUNDUP(IF(AZ54,AY54/AZ54%,0),2)</f>
        <v>0</v>
      </c>
      <c r="BB54" s="76" t="str">
        <f>SUMIF($D$7:$AT$7,"3",$D54:$AT54)</f>
        <v>0</v>
      </c>
      <c r="BC54" s="77" t="str">
        <f>SUMIFS($D$9:$AT$9,$D$7:$AT$7,"3",$D54:$AT54,"&gt;"&amp;-1)</f>
        <v>0</v>
      </c>
      <c r="BD54" s="78" t="str">
        <f>ROUNDUP(IF(BC54,BB54/BC54%,0),2)</f>
        <v>0</v>
      </c>
      <c r="BE54" s="76" t="str">
        <f>SUMIF($D$7:$AT$7,"4",$D54:$AT54)</f>
        <v>0</v>
      </c>
      <c r="BF54" s="77" t="str">
        <f>SUMIFS($D$9:$AT$9,$D$7:$AT$7,"4",$D54:$AT54,"&gt;"&amp;-1)</f>
        <v>0</v>
      </c>
      <c r="BG54" s="78" t="str">
        <f>ROUNDUP(IF(BF54,BE54/BF54%,0),2)</f>
        <v>0</v>
      </c>
      <c r="BH54" s="76" t="str">
        <f>SUMIF($D$7:$AT$7,"5",$D54:$AT54)</f>
        <v>0</v>
      </c>
      <c r="BI54" s="77" t="str">
        <f>SUMIFS($D$9:$AT$9,$D$7:$AT$7,"5",$D54:$AT54,"&gt;"&amp;-1)</f>
        <v>0</v>
      </c>
      <c r="BJ54" s="78" t="str">
        <f>ROUNDUP(IF(BI54,BH54/BI54%,0),2)</f>
        <v>0</v>
      </c>
      <c r="BK54" s="76" t="str">
        <f>SUMIF($D$7:$AT$7,"6",$D54:$AT54)</f>
        <v>0</v>
      </c>
      <c r="BL54" s="77" t="str">
        <f>SUMIFS($D$9:$AT$9,$D$7:$AT$7,"6",$D54:$AT54,"&gt;"&amp;-1)</f>
        <v>0</v>
      </c>
      <c r="BM54" s="78" t="str">
        <f>ROUNDUP(IF(BL54,BK54/BL54%,0),2)</f>
        <v>0</v>
      </c>
    </row>
    <row r="55" spans="1:65" customHeight="1" ht="15.75" s="277" customFormat="1">
      <c r="A55" s="300"/>
      <c r="B55" s="299"/>
      <c r="C55" s="194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  <c r="AI55" s="290"/>
      <c r="AJ55" s="290"/>
      <c r="AK55" s="290"/>
      <c r="AL55" s="290"/>
      <c r="AM55" s="290"/>
      <c r="AN55" s="285"/>
      <c r="AO55" s="285"/>
      <c r="AP55" s="285"/>
      <c r="AQ55" s="285"/>
      <c r="AR55" s="285"/>
      <c r="AS55" s="275"/>
      <c r="AT55" s="257"/>
      <c r="AU55" s="303"/>
      <c r="AV55" s="254" t="str">
        <f>SUMIF($D$7:$AT$7,"1",$D55:$AT55)</f>
        <v>0</v>
      </c>
      <c r="AW55" s="77" t="str">
        <f>SUMIFS($D$9:$AT$9,$D$7:$AT$7,"1",$D55:$AT55,"&gt;"&amp;-1)</f>
        <v>0</v>
      </c>
      <c r="AX55" s="78" t="str">
        <f>ROUNDUP(IF(AW55,AV55/AW55%,0),2)</f>
        <v>0</v>
      </c>
      <c r="AY55" s="76" t="str">
        <f>SUMIF($D$7:$AT$7,"2",$D55:$AT55)</f>
        <v>0</v>
      </c>
      <c r="AZ55" s="77" t="str">
        <f>SUMIFS($D$9:$AT$9,$D$7:$AT$7,"2",$D55:$AT55,"&gt;"&amp;-1)</f>
        <v>0</v>
      </c>
      <c r="BA55" s="78" t="str">
        <f>ROUNDUP(IF(AZ55,AY55/AZ55%,0),2)</f>
        <v>0</v>
      </c>
      <c r="BB55" s="76" t="str">
        <f>SUMIF($D$7:$AT$7,"3",$D55:$AT55)</f>
        <v>0</v>
      </c>
      <c r="BC55" s="77" t="str">
        <f>SUMIFS($D$9:$AT$9,$D$7:$AT$7,"3",$D55:$AT55,"&gt;"&amp;-1)</f>
        <v>0</v>
      </c>
      <c r="BD55" s="78" t="str">
        <f>ROUNDUP(IF(BC55,BB55/BC55%,0),2)</f>
        <v>0</v>
      </c>
      <c r="BE55" s="76" t="str">
        <f>SUMIF($D$7:$AT$7,"4",$D55:$AT55)</f>
        <v>0</v>
      </c>
      <c r="BF55" s="77" t="str">
        <f>SUMIFS($D$9:$AT$9,$D$7:$AT$7,"4",$D55:$AT55,"&gt;"&amp;-1)</f>
        <v>0</v>
      </c>
      <c r="BG55" s="78" t="str">
        <f>ROUNDUP(IF(BF55,BE55/BF55%,0),2)</f>
        <v>0</v>
      </c>
      <c r="BH55" s="76" t="str">
        <f>SUMIF($D$7:$AT$7,"5",$D55:$AT55)</f>
        <v>0</v>
      </c>
      <c r="BI55" s="77" t="str">
        <f>SUMIFS($D$9:$AT$9,$D$7:$AT$7,"5",$D55:$AT55,"&gt;"&amp;-1)</f>
        <v>0</v>
      </c>
      <c r="BJ55" s="78" t="str">
        <f>ROUNDUP(IF(BI55,BH55/BI55%,0),2)</f>
        <v>0</v>
      </c>
      <c r="BK55" s="76" t="str">
        <f>SUMIF($D$7:$AT$7,"6",$D55:$AT55)</f>
        <v>0</v>
      </c>
      <c r="BL55" s="77" t="str">
        <f>SUMIFS($D$9:$AT$9,$D$7:$AT$7,"6",$D55:$AT55,"&gt;"&amp;-1)</f>
        <v>0</v>
      </c>
      <c r="BM55" s="78" t="str">
        <f>ROUNDUP(IF(BL55,BK55/BL55%,0),2)</f>
        <v>0</v>
      </c>
    </row>
    <row r="56" spans="1:65" customHeight="1" ht="15.75" s="277" customFormat="1">
      <c r="A56" s="299"/>
      <c r="B56" s="299"/>
      <c r="C56" s="194"/>
      <c r="D56" s="291"/>
      <c r="E56" s="289"/>
      <c r="F56" s="289"/>
      <c r="G56" s="289"/>
      <c r="H56" s="289"/>
      <c r="I56" s="289"/>
      <c r="J56" s="289"/>
      <c r="K56" s="289"/>
      <c r="L56" s="289"/>
      <c r="M56" s="289"/>
      <c r="N56" s="289"/>
      <c r="O56" s="289"/>
      <c r="P56" s="289"/>
      <c r="Q56" s="289"/>
      <c r="R56" s="289"/>
      <c r="S56" s="289"/>
      <c r="T56" s="289"/>
      <c r="U56" s="289"/>
      <c r="V56" s="289"/>
      <c r="W56" s="289"/>
      <c r="X56" s="289"/>
      <c r="Y56" s="289"/>
      <c r="Z56" s="289"/>
      <c r="AA56" s="289"/>
      <c r="AB56" s="289"/>
      <c r="AC56" s="289"/>
      <c r="AD56" s="289"/>
      <c r="AE56" s="289"/>
      <c r="AF56" s="289"/>
      <c r="AG56" s="289"/>
      <c r="AH56" s="289"/>
      <c r="AI56" s="289"/>
      <c r="AJ56" s="289"/>
      <c r="AK56" s="289"/>
      <c r="AL56" s="289"/>
      <c r="AM56" s="289"/>
      <c r="AN56" s="274"/>
      <c r="AO56" s="274"/>
      <c r="AP56" s="274"/>
      <c r="AQ56" s="274"/>
      <c r="AR56" s="274"/>
      <c r="AS56" s="275"/>
      <c r="AT56" s="257"/>
      <c r="AU56" s="305"/>
      <c r="AV56" s="254" t="str">
        <f>SUMIF($D$7:$AT$7,"1",$D56:$AT56)</f>
        <v>0</v>
      </c>
      <c r="AW56" s="77" t="str">
        <f>SUMIFS($D$9:$AT$9,$D$7:$AT$7,"1",$D56:$AT56,"&gt;"&amp;-1)</f>
        <v>0</v>
      </c>
      <c r="AX56" s="78" t="str">
        <f>ROUNDUP(IF(AW56,AV56/AW56%,0),2)</f>
        <v>0</v>
      </c>
      <c r="AY56" s="76" t="str">
        <f>SUMIF($D$7:$AT$7,"2",$D56:$AT56)</f>
        <v>0</v>
      </c>
      <c r="AZ56" s="77" t="str">
        <f>SUMIFS($D$9:$AT$9,$D$7:$AT$7,"2",$D56:$AT56,"&gt;"&amp;-1)</f>
        <v>0</v>
      </c>
      <c r="BA56" s="78" t="str">
        <f>ROUNDUP(IF(AZ56,AY56/AZ56%,0),2)</f>
        <v>0</v>
      </c>
      <c r="BB56" s="76" t="str">
        <f>SUMIF($D$7:$AT$7,"3",$D56:$AT56)</f>
        <v>0</v>
      </c>
      <c r="BC56" s="77" t="str">
        <f>SUMIFS($D$9:$AT$9,$D$7:$AT$7,"3",$D56:$AT56,"&gt;"&amp;-1)</f>
        <v>0</v>
      </c>
      <c r="BD56" s="78" t="str">
        <f>ROUNDUP(IF(BC56,BB56/BC56%,0),2)</f>
        <v>0</v>
      </c>
      <c r="BE56" s="76" t="str">
        <f>SUMIF($D$7:$AT$7,"4",$D56:$AT56)</f>
        <v>0</v>
      </c>
      <c r="BF56" s="77" t="str">
        <f>SUMIFS($D$9:$AT$9,$D$7:$AT$7,"4",$D56:$AT56,"&gt;"&amp;-1)</f>
        <v>0</v>
      </c>
      <c r="BG56" s="78" t="str">
        <f>ROUNDUP(IF(BF56,BE56/BF56%,0),2)</f>
        <v>0</v>
      </c>
      <c r="BH56" s="76" t="str">
        <f>SUMIF($D$7:$AT$7,"5",$D56:$AT56)</f>
        <v>0</v>
      </c>
      <c r="BI56" s="77" t="str">
        <f>SUMIFS($D$9:$AT$9,$D$7:$AT$7,"5",$D56:$AT56,"&gt;"&amp;-1)</f>
        <v>0</v>
      </c>
      <c r="BJ56" s="78" t="str">
        <f>ROUNDUP(IF(BI56,BH56/BI56%,0),2)</f>
        <v>0</v>
      </c>
      <c r="BK56" s="76" t="str">
        <f>SUMIF($D$7:$AT$7,"6",$D56:$AT56)</f>
        <v>0</v>
      </c>
      <c r="BL56" s="77" t="str">
        <f>SUMIFS($D$9:$AT$9,$D$7:$AT$7,"6",$D56:$AT56,"&gt;"&amp;-1)</f>
        <v>0</v>
      </c>
      <c r="BM56" s="78" t="str">
        <f>ROUNDUP(IF(BL56,BK56/BL56%,0),2)</f>
        <v>0</v>
      </c>
    </row>
    <row r="57" spans="1:65" customHeight="1" ht="15.75" s="277" customFormat="1">
      <c r="A57" s="300"/>
      <c r="B57" s="299"/>
      <c r="C57" s="194"/>
      <c r="D57" s="290"/>
      <c r="E57" s="290"/>
      <c r="F57" s="290"/>
      <c r="G57" s="290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  <c r="AL57" s="290"/>
      <c r="AM57" s="290"/>
      <c r="AN57" s="285"/>
      <c r="AO57" s="285"/>
      <c r="AP57" s="285"/>
      <c r="AQ57" s="285"/>
      <c r="AR57" s="285"/>
      <c r="AS57" s="275"/>
      <c r="AT57" s="257"/>
      <c r="AU57" s="305"/>
      <c r="AV57" s="254" t="str">
        <f>SUMIF($D$7:$AT$7,"1",$D57:$AT57)</f>
        <v>0</v>
      </c>
      <c r="AW57" s="77" t="str">
        <f>SUMIFS($D$9:$AT$9,$D$7:$AT$7,"1",$D57:$AT57,"&gt;"&amp;-1)</f>
        <v>0</v>
      </c>
      <c r="AX57" s="78" t="str">
        <f>ROUNDUP(IF(AW57,AV57/AW57%,0),2)</f>
        <v>0</v>
      </c>
      <c r="AY57" s="76" t="str">
        <f>SUMIF($D$7:$AT$7,"2",$D57:$AT57)</f>
        <v>0</v>
      </c>
      <c r="AZ57" s="77" t="str">
        <f>SUMIFS($D$9:$AT$9,$D$7:$AT$7,"2",$D57:$AT57,"&gt;"&amp;-1)</f>
        <v>0</v>
      </c>
      <c r="BA57" s="78" t="str">
        <f>ROUNDUP(IF(AZ57,AY57/AZ57%,0),2)</f>
        <v>0</v>
      </c>
      <c r="BB57" s="76" t="str">
        <f>SUMIF($D$7:$AT$7,"3",$D57:$AT57)</f>
        <v>0</v>
      </c>
      <c r="BC57" s="77" t="str">
        <f>SUMIFS($D$9:$AT$9,$D$7:$AT$7,"3",$D57:$AT57,"&gt;"&amp;-1)</f>
        <v>0</v>
      </c>
      <c r="BD57" s="78" t="str">
        <f>ROUNDUP(IF(BC57,BB57/BC57%,0),2)</f>
        <v>0</v>
      </c>
      <c r="BE57" s="76" t="str">
        <f>SUMIF($D$7:$AT$7,"4",$D57:$AT57)</f>
        <v>0</v>
      </c>
      <c r="BF57" s="77" t="str">
        <f>SUMIFS($D$9:$AT$9,$D$7:$AT$7,"4",$D57:$AT57,"&gt;"&amp;-1)</f>
        <v>0</v>
      </c>
      <c r="BG57" s="78" t="str">
        <f>ROUNDUP(IF(BF57,BE57/BF57%,0),2)</f>
        <v>0</v>
      </c>
      <c r="BH57" s="76" t="str">
        <f>SUMIF($D$7:$AT$7,"5",$D57:$AT57)</f>
        <v>0</v>
      </c>
      <c r="BI57" s="77" t="str">
        <f>SUMIFS($D$9:$AT$9,$D$7:$AT$7,"5",$D57:$AT57,"&gt;"&amp;-1)</f>
        <v>0</v>
      </c>
      <c r="BJ57" s="78" t="str">
        <f>ROUNDUP(IF(BI57,BH57/BI57%,0),2)</f>
        <v>0</v>
      </c>
      <c r="BK57" s="76" t="str">
        <f>SUMIF($D$7:$AT$7,"6",$D57:$AT57)</f>
        <v>0</v>
      </c>
      <c r="BL57" s="77" t="str">
        <f>SUMIFS($D$9:$AT$9,$D$7:$AT$7,"6",$D57:$AT57,"&gt;"&amp;-1)</f>
        <v>0</v>
      </c>
      <c r="BM57" s="78" t="str">
        <f>ROUNDUP(IF(BL57,BK57/BL57%,0),2)</f>
        <v>0</v>
      </c>
    </row>
    <row r="58" spans="1:65" customHeight="1" ht="15.75" s="277" customFormat="1">
      <c r="A58" s="300"/>
      <c r="B58" s="299"/>
      <c r="C58" s="194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74"/>
      <c r="AO58" s="274"/>
      <c r="AP58" s="274"/>
      <c r="AQ58" s="274"/>
      <c r="AR58" s="274"/>
      <c r="AS58" s="275"/>
      <c r="AT58" s="257"/>
      <c r="AU58" s="305"/>
      <c r="AV58" s="254" t="str">
        <f>SUMIF($D$7:$AT$7,"1",$D58:$AT58)</f>
        <v>0</v>
      </c>
      <c r="AW58" s="77" t="str">
        <f>SUMIFS($D$9:$AT$9,$D$7:$AT$7,"1",$D58:$AT58,"&gt;"&amp;-1)</f>
        <v>0</v>
      </c>
      <c r="AX58" s="78" t="str">
        <f>ROUNDUP(IF(AW58,AV58/AW58%,0),2)</f>
        <v>0</v>
      </c>
      <c r="AY58" s="76" t="str">
        <f>SUMIF($D$7:$AT$7,"2",$D58:$AT58)</f>
        <v>0</v>
      </c>
      <c r="AZ58" s="77" t="str">
        <f>SUMIFS($D$9:$AT$9,$D$7:$AT$7,"2",$D58:$AT58,"&gt;"&amp;-1)</f>
        <v>0</v>
      </c>
      <c r="BA58" s="78" t="str">
        <f>ROUNDUP(IF(AZ58,AY58/AZ58%,0),2)</f>
        <v>0</v>
      </c>
      <c r="BB58" s="76" t="str">
        <f>SUMIF($D$7:$AT$7,"3",$D58:$AT58)</f>
        <v>0</v>
      </c>
      <c r="BC58" s="77" t="str">
        <f>SUMIFS($D$9:$AT$9,$D$7:$AT$7,"3",$D58:$AT58,"&gt;"&amp;-1)</f>
        <v>0</v>
      </c>
      <c r="BD58" s="78" t="str">
        <f>ROUNDUP(IF(BC58,BB58/BC58%,0),2)</f>
        <v>0</v>
      </c>
      <c r="BE58" s="76" t="str">
        <f>SUMIF($D$7:$AT$7,"4",$D58:$AT58)</f>
        <v>0</v>
      </c>
      <c r="BF58" s="77" t="str">
        <f>SUMIFS($D$9:$AT$9,$D$7:$AT$7,"4",$D58:$AT58,"&gt;"&amp;-1)</f>
        <v>0</v>
      </c>
      <c r="BG58" s="78" t="str">
        <f>ROUNDUP(IF(BF58,BE58/BF58%,0),2)</f>
        <v>0</v>
      </c>
      <c r="BH58" s="76" t="str">
        <f>SUMIF($D$7:$AT$7,"5",$D58:$AT58)</f>
        <v>0</v>
      </c>
      <c r="BI58" s="77" t="str">
        <f>SUMIFS($D$9:$AT$9,$D$7:$AT$7,"5",$D58:$AT58,"&gt;"&amp;-1)</f>
        <v>0</v>
      </c>
      <c r="BJ58" s="78" t="str">
        <f>ROUNDUP(IF(BI58,BH58/BI58%,0),2)</f>
        <v>0</v>
      </c>
      <c r="BK58" s="76" t="str">
        <f>SUMIF($D$7:$AT$7,"6",$D58:$AT58)</f>
        <v>0</v>
      </c>
      <c r="BL58" s="77" t="str">
        <f>SUMIFS($D$9:$AT$9,$D$7:$AT$7,"6",$D58:$AT58,"&gt;"&amp;-1)</f>
        <v>0</v>
      </c>
      <c r="BM58" s="78" t="str">
        <f>ROUNDUP(IF(BL58,BK58/BL58%,0),2)</f>
        <v>0</v>
      </c>
    </row>
    <row r="59" spans="1:65" customHeight="1" ht="15.75" s="277" customFormat="1">
      <c r="A59" s="299"/>
      <c r="B59" s="299"/>
      <c r="C59" s="194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289"/>
      <c r="AA59" s="289"/>
      <c r="AB59" s="289"/>
      <c r="AC59" s="289"/>
      <c r="AD59" s="289"/>
      <c r="AE59" s="289"/>
      <c r="AF59" s="289"/>
      <c r="AG59" s="289"/>
      <c r="AH59" s="289"/>
      <c r="AI59" s="289"/>
      <c r="AJ59" s="289"/>
      <c r="AK59" s="289"/>
      <c r="AL59" s="289"/>
      <c r="AM59" s="289"/>
      <c r="AN59" s="285"/>
      <c r="AO59" s="285"/>
      <c r="AP59" s="285"/>
      <c r="AQ59" s="285"/>
      <c r="AR59" s="285"/>
      <c r="AS59" s="275"/>
      <c r="AT59" s="257"/>
      <c r="AU59" s="305"/>
      <c r="AV59" s="254" t="str">
        <f>SUMIF($D$7:$AT$7,"1",$D59:$AT59)</f>
        <v>0</v>
      </c>
      <c r="AW59" s="77" t="str">
        <f>SUMIFS($D$9:$AT$9,$D$7:$AT$7,"1",$D59:$AT59,"&gt;"&amp;-1)</f>
        <v>0</v>
      </c>
      <c r="AX59" s="78" t="str">
        <f>ROUNDUP(IF(AW59,AV59/AW59%,0),2)</f>
        <v>0</v>
      </c>
      <c r="AY59" s="76" t="str">
        <f>SUMIF($D$7:$AT$7,"2",$D59:$AT59)</f>
        <v>0</v>
      </c>
      <c r="AZ59" s="77" t="str">
        <f>SUMIFS($D$9:$AT$9,$D$7:$AT$7,"2",$D59:$AT59,"&gt;"&amp;-1)</f>
        <v>0</v>
      </c>
      <c r="BA59" s="78" t="str">
        <f>ROUNDUP(IF(AZ59,AY59/AZ59%,0),2)</f>
        <v>0</v>
      </c>
      <c r="BB59" s="76" t="str">
        <f>SUMIF($D$7:$AT$7,"3",$D59:$AT59)</f>
        <v>0</v>
      </c>
      <c r="BC59" s="77" t="str">
        <f>SUMIFS($D$9:$AT$9,$D$7:$AT$7,"3",$D59:$AT59,"&gt;"&amp;-1)</f>
        <v>0</v>
      </c>
      <c r="BD59" s="78" t="str">
        <f>ROUNDUP(IF(BC59,BB59/BC59%,0),2)</f>
        <v>0</v>
      </c>
      <c r="BE59" s="76" t="str">
        <f>SUMIF($D$7:$AT$7,"4",$D59:$AT59)</f>
        <v>0</v>
      </c>
      <c r="BF59" s="77" t="str">
        <f>SUMIFS($D$9:$AT$9,$D$7:$AT$7,"4",$D59:$AT59,"&gt;"&amp;-1)</f>
        <v>0</v>
      </c>
      <c r="BG59" s="78" t="str">
        <f>ROUNDUP(IF(BF59,BE59/BF59%,0),2)</f>
        <v>0</v>
      </c>
      <c r="BH59" s="76" t="str">
        <f>SUMIF($D$7:$AT$7,"5",$D59:$AT59)</f>
        <v>0</v>
      </c>
      <c r="BI59" s="77" t="str">
        <f>SUMIFS($D$9:$AT$9,$D$7:$AT$7,"5",$D59:$AT59,"&gt;"&amp;-1)</f>
        <v>0</v>
      </c>
      <c r="BJ59" s="78" t="str">
        <f>ROUNDUP(IF(BI59,BH59/BI59%,0),2)</f>
        <v>0</v>
      </c>
      <c r="BK59" s="76" t="str">
        <f>SUMIF($D$7:$AT$7,"6",$D59:$AT59)</f>
        <v>0</v>
      </c>
      <c r="BL59" s="77" t="str">
        <f>SUMIFS($D$9:$AT$9,$D$7:$AT$7,"6",$D59:$AT59,"&gt;"&amp;-1)</f>
        <v>0</v>
      </c>
      <c r="BM59" s="78" t="str">
        <f>ROUNDUP(IF(BL59,BK59/BL59%,0),2)</f>
        <v>0</v>
      </c>
    </row>
    <row r="60" spans="1:65" customHeight="1" ht="15.75" s="277" customFormat="1">
      <c r="A60" s="300"/>
      <c r="B60" s="299"/>
      <c r="C60" s="194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  <c r="AM60" s="290"/>
      <c r="AN60" s="274"/>
      <c r="AO60" s="274"/>
      <c r="AP60" s="274"/>
      <c r="AQ60" s="274"/>
      <c r="AR60" s="274"/>
      <c r="AS60" s="275"/>
      <c r="AT60" s="257"/>
      <c r="AU60" s="305"/>
      <c r="AV60" s="254" t="str">
        <f>SUMIF($D$7:$AT$7,"1",$D60:$AT60)</f>
        <v>0</v>
      </c>
      <c r="AW60" s="77" t="str">
        <f>SUMIFS($D$9:$AT$9,$D$7:$AT$7,"1",$D60:$AT60,"&gt;"&amp;-1)</f>
        <v>0</v>
      </c>
      <c r="AX60" s="78" t="str">
        <f>ROUNDUP(IF(AW60,AV60/AW60%,0),2)</f>
        <v>0</v>
      </c>
      <c r="AY60" s="76" t="str">
        <f>SUMIF($D$7:$AT$7,"2",$D60:$AT60)</f>
        <v>0</v>
      </c>
      <c r="AZ60" s="77" t="str">
        <f>SUMIFS($D$9:$AT$9,$D$7:$AT$7,"2",$D60:$AT60,"&gt;"&amp;-1)</f>
        <v>0</v>
      </c>
      <c r="BA60" s="78" t="str">
        <f>ROUNDUP(IF(AZ60,AY60/AZ60%,0),2)</f>
        <v>0</v>
      </c>
      <c r="BB60" s="76" t="str">
        <f>SUMIF($D$7:$AT$7,"3",$D60:$AT60)</f>
        <v>0</v>
      </c>
      <c r="BC60" s="77" t="str">
        <f>SUMIFS($D$9:$AT$9,$D$7:$AT$7,"3",$D60:$AT60,"&gt;"&amp;-1)</f>
        <v>0</v>
      </c>
      <c r="BD60" s="78" t="str">
        <f>ROUNDUP(IF(BC60,BB60/BC60%,0),2)</f>
        <v>0</v>
      </c>
      <c r="BE60" s="76" t="str">
        <f>SUMIF($D$7:$AT$7,"4",$D60:$AT60)</f>
        <v>0</v>
      </c>
      <c r="BF60" s="77" t="str">
        <f>SUMIFS($D$9:$AT$9,$D$7:$AT$7,"4",$D60:$AT60,"&gt;"&amp;-1)</f>
        <v>0</v>
      </c>
      <c r="BG60" s="78" t="str">
        <f>ROUNDUP(IF(BF60,BE60/BF60%,0),2)</f>
        <v>0</v>
      </c>
      <c r="BH60" s="76" t="str">
        <f>SUMIF($D$7:$AT$7,"5",$D60:$AT60)</f>
        <v>0</v>
      </c>
      <c r="BI60" s="77" t="str">
        <f>SUMIFS($D$9:$AT$9,$D$7:$AT$7,"5",$D60:$AT60,"&gt;"&amp;-1)</f>
        <v>0</v>
      </c>
      <c r="BJ60" s="78" t="str">
        <f>ROUNDUP(IF(BI60,BH60/BI60%,0),2)</f>
        <v>0</v>
      </c>
      <c r="BK60" s="76" t="str">
        <f>SUMIF($D$7:$AT$7,"6",$D60:$AT60)</f>
        <v>0</v>
      </c>
      <c r="BL60" s="77" t="str">
        <f>SUMIFS($D$9:$AT$9,$D$7:$AT$7,"6",$D60:$AT60,"&gt;"&amp;-1)</f>
        <v>0</v>
      </c>
      <c r="BM60" s="78" t="str">
        <f>ROUNDUP(IF(BL60,BK60/BL60%,0),2)</f>
        <v>0</v>
      </c>
    </row>
    <row r="61" spans="1:65" customHeight="1" ht="15.75" s="277" customFormat="1">
      <c r="A61" s="300"/>
      <c r="B61" s="299"/>
      <c r="C61" s="194"/>
      <c r="D61" s="290"/>
      <c r="E61" s="290"/>
      <c r="F61" s="290"/>
      <c r="G61" s="290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85"/>
      <c r="AO61" s="285"/>
      <c r="AP61" s="285"/>
      <c r="AQ61" s="285"/>
      <c r="AR61" s="285"/>
      <c r="AS61" s="275"/>
      <c r="AT61" s="257"/>
      <c r="AU61" s="305"/>
      <c r="AV61" s="254" t="str">
        <f>SUMIF($D$7:$AT$7,"1",$D61:$AT61)</f>
        <v>0</v>
      </c>
      <c r="AW61" s="77" t="str">
        <f>SUMIFS($D$9:$AT$9,$D$7:$AT$7,"1",$D61:$AT61,"&gt;"&amp;-1)</f>
        <v>0</v>
      </c>
      <c r="AX61" s="78" t="str">
        <f>ROUNDUP(IF(AW61,AV61/AW61%,0),2)</f>
        <v>0</v>
      </c>
      <c r="AY61" s="76" t="str">
        <f>SUMIF($D$7:$AT$7,"2",$D61:$AT61)</f>
        <v>0</v>
      </c>
      <c r="AZ61" s="77" t="str">
        <f>SUMIFS($D$9:$AT$9,$D$7:$AT$7,"2",$D61:$AT61,"&gt;"&amp;-1)</f>
        <v>0</v>
      </c>
      <c r="BA61" s="78" t="str">
        <f>ROUNDUP(IF(AZ61,AY61/AZ61%,0),2)</f>
        <v>0</v>
      </c>
      <c r="BB61" s="76" t="str">
        <f>SUMIF($D$7:$AT$7,"3",$D61:$AT61)</f>
        <v>0</v>
      </c>
      <c r="BC61" s="77" t="str">
        <f>SUMIFS($D$9:$AT$9,$D$7:$AT$7,"3",$D61:$AT61,"&gt;"&amp;-1)</f>
        <v>0</v>
      </c>
      <c r="BD61" s="78" t="str">
        <f>ROUNDUP(IF(BC61,BB61/BC61%,0),2)</f>
        <v>0</v>
      </c>
      <c r="BE61" s="76" t="str">
        <f>SUMIF($D$7:$AT$7,"4",$D61:$AT61)</f>
        <v>0</v>
      </c>
      <c r="BF61" s="77" t="str">
        <f>SUMIFS($D$9:$AT$9,$D$7:$AT$7,"4",$D61:$AT61,"&gt;"&amp;-1)</f>
        <v>0</v>
      </c>
      <c r="BG61" s="78" t="str">
        <f>ROUNDUP(IF(BF61,BE61/BF61%,0),2)</f>
        <v>0</v>
      </c>
      <c r="BH61" s="76" t="str">
        <f>SUMIF($D$7:$AT$7,"5",$D61:$AT61)</f>
        <v>0</v>
      </c>
      <c r="BI61" s="77" t="str">
        <f>SUMIFS($D$9:$AT$9,$D$7:$AT$7,"5",$D61:$AT61,"&gt;"&amp;-1)</f>
        <v>0</v>
      </c>
      <c r="BJ61" s="78" t="str">
        <f>ROUNDUP(IF(BI61,BH61/BI61%,0),2)</f>
        <v>0</v>
      </c>
      <c r="BK61" s="76" t="str">
        <f>SUMIF($D$7:$AT$7,"6",$D61:$AT61)</f>
        <v>0</v>
      </c>
      <c r="BL61" s="77" t="str">
        <f>SUMIFS($D$9:$AT$9,$D$7:$AT$7,"6",$D61:$AT61,"&gt;"&amp;-1)</f>
        <v>0</v>
      </c>
      <c r="BM61" s="78" t="str">
        <f>ROUNDUP(IF(BL61,BK61/BL61%,0),2)</f>
        <v>0</v>
      </c>
    </row>
    <row r="62" spans="1:65" customHeight="1" ht="15.75" s="277" customFormat="1">
      <c r="A62" s="300"/>
      <c r="B62" s="299"/>
      <c r="C62" s="194"/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9"/>
      <c r="AL62" s="289"/>
      <c r="AM62" s="289"/>
      <c r="AN62" s="274"/>
      <c r="AO62" s="274"/>
      <c r="AP62" s="274"/>
      <c r="AQ62" s="274"/>
      <c r="AR62" s="274"/>
      <c r="AS62" s="275"/>
      <c r="AT62" s="257"/>
      <c r="AU62" s="305"/>
      <c r="AV62" s="254" t="str">
        <f>SUMIF($D$7:$AT$7,"1",$D62:$AT62)</f>
        <v>0</v>
      </c>
      <c r="AW62" s="77" t="str">
        <f>SUMIFS($D$9:$AT$9,$D$7:$AT$7,"1",$D62:$AT62,"&gt;"&amp;-1)</f>
        <v>0</v>
      </c>
      <c r="AX62" s="78" t="str">
        <f>ROUNDUP(IF(AW62,AV62/AW62%,0),2)</f>
        <v>0</v>
      </c>
      <c r="AY62" s="76" t="str">
        <f>SUMIF($D$7:$AT$7,"2",$D62:$AT62)</f>
        <v>0</v>
      </c>
      <c r="AZ62" s="77" t="str">
        <f>SUMIFS($D$9:$AT$9,$D$7:$AT$7,"2",$D62:$AT62,"&gt;"&amp;-1)</f>
        <v>0</v>
      </c>
      <c r="BA62" s="78" t="str">
        <f>ROUNDUP(IF(AZ62,AY62/AZ62%,0),2)</f>
        <v>0</v>
      </c>
      <c r="BB62" s="76" t="str">
        <f>SUMIF($D$7:$AT$7,"3",$D62:$AT62)</f>
        <v>0</v>
      </c>
      <c r="BC62" s="77" t="str">
        <f>SUMIFS($D$9:$AT$9,$D$7:$AT$7,"3",$D62:$AT62,"&gt;"&amp;-1)</f>
        <v>0</v>
      </c>
      <c r="BD62" s="78" t="str">
        <f>ROUNDUP(IF(BC62,BB62/BC62%,0),2)</f>
        <v>0</v>
      </c>
      <c r="BE62" s="76" t="str">
        <f>SUMIF($D$7:$AT$7,"4",$D62:$AT62)</f>
        <v>0</v>
      </c>
      <c r="BF62" s="77" t="str">
        <f>SUMIFS($D$9:$AT$9,$D$7:$AT$7,"4",$D62:$AT62,"&gt;"&amp;-1)</f>
        <v>0</v>
      </c>
      <c r="BG62" s="78" t="str">
        <f>ROUNDUP(IF(BF62,BE62/BF62%,0),2)</f>
        <v>0</v>
      </c>
      <c r="BH62" s="76" t="str">
        <f>SUMIF($D$7:$AT$7,"5",$D62:$AT62)</f>
        <v>0</v>
      </c>
      <c r="BI62" s="77" t="str">
        <f>SUMIFS($D$9:$AT$9,$D$7:$AT$7,"5",$D62:$AT62,"&gt;"&amp;-1)</f>
        <v>0</v>
      </c>
      <c r="BJ62" s="78" t="str">
        <f>ROUNDUP(IF(BI62,BH62/BI62%,0),2)</f>
        <v>0</v>
      </c>
      <c r="BK62" s="76" t="str">
        <f>SUMIF($D$7:$AT$7,"6",$D62:$AT62)</f>
        <v>0</v>
      </c>
      <c r="BL62" s="77" t="str">
        <f>SUMIFS($D$9:$AT$9,$D$7:$AT$7,"6",$D62:$AT62,"&gt;"&amp;-1)</f>
        <v>0</v>
      </c>
      <c r="BM62" s="78" t="str">
        <f>ROUNDUP(IF(BL62,BK62/BL62%,0),2)</f>
        <v>0</v>
      </c>
    </row>
    <row r="63" spans="1:65" customHeight="1" ht="15.75" s="277" customFormat="1">
      <c r="A63" s="300"/>
      <c r="B63" s="299"/>
      <c r="C63" s="194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0"/>
      <c r="AM63" s="290"/>
      <c r="AN63" s="285"/>
      <c r="AO63" s="285"/>
      <c r="AP63" s="285"/>
      <c r="AQ63" s="285"/>
      <c r="AR63" s="285"/>
      <c r="AS63" s="275"/>
      <c r="AT63" s="257"/>
      <c r="AU63" s="305"/>
      <c r="AV63" s="254" t="str">
        <f>SUMIF($D$7:$AT$7,"1",$D63:$AT63)</f>
        <v>0</v>
      </c>
      <c r="AW63" s="77" t="str">
        <f>SUMIFS($D$9:$AT$9,$D$7:$AT$7,"1",$D63:$AT63,"&gt;"&amp;-1)</f>
        <v>0</v>
      </c>
      <c r="AX63" s="78" t="str">
        <f>ROUNDUP(IF(AW63,AV63/AW63%,0),2)</f>
        <v>0</v>
      </c>
      <c r="AY63" s="76" t="str">
        <f>SUMIF($D$7:$AT$7,"2",$D63:$AT63)</f>
        <v>0</v>
      </c>
      <c r="AZ63" s="77" t="str">
        <f>SUMIFS($D$9:$AT$9,$D$7:$AT$7,"2",$D63:$AT63,"&gt;"&amp;-1)</f>
        <v>0</v>
      </c>
      <c r="BA63" s="78" t="str">
        <f>ROUNDUP(IF(AZ63,AY63/AZ63%,0),2)</f>
        <v>0</v>
      </c>
      <c r="BB63" s="76" t="str">
        <f>SUMIF($D$7:$AT$7,"3",$D63:$AT63)</f>
        <v>0</v>
      </c>
      <c r="BC63" s="77" t="str">
        <f>SUMIFS($D$9:$AT$9,$D$7:$AT$7,"3",$D63:$AT63,"&gt;"&amp;-1)</f>
        <v>0</v>
      </c>
      <c r="BD63" s="78" t="str">
        <f>ROUNDUP(IF(BC63,BB63/BC63%,0),2)</f>
        <v>0</v>
      </c>
      <c r="BE63" s="76" t="str">
        <f>SUMIF($D$7:$AT$7,"4",$D63:$AT63)</f>
        <v>0</v>
      </c>
      <c r="BF63" s="77" t="str">
        <f>SUMIFS($D$9:$AT$9,$D$7:$AT$7,"4",$D63:$AT63,"&gt;"&amp;-1)</f>
        <v>0</v>
      </c>
      <c r="BG63" s="78" t="str">
        <f>ROUNDUP(IF(BF63,BE63/BF63%,0),2)</f>
        <v>0</v>
      </c>
      <c r="BH63" s="76" t="str">
        <f>SUMIF($D$7:$AT$7,"5",$D63:$AT63)</f>
        <v>0</v>
      </c>
      <c r="BI63" s="77" t="str">
        <f>SUMIFS($D$9:$AT$9,$D$7:$AT$7,"5",$D63:$AT63,"&gt;"&amp;-1)</f>
        <v>0</v>
      </c>
      <c r="BJ63" s="78" t="str">
        <f>ROUNDUP(IF(BI63,BH63/BI63%,0),2)</f>
        <v>0</v>
      </c>
      <c r="BK63" s="76" t="str">
        <f>SUMIF($D$7:$AT$7,"6",$D63:$AT63)</f>
        <v>0</v>
      </c>
      <c r="BL63" s="77" t="str">
        <f>SUMIFS($D$9:$AT$9,$D$7:$AT$7,"6",$D63:$AT63,"&gt;"&amp;-1)</f>
        <v>0</v>
      </c>
      <c r="BM63" s="78" t="str">
        <f>ROUNDUP(IF(BL63,BK63/BL63%,0),2)</f>
        <v>0</v>
      </c>
    </row>
    <row r="64" spans="1:65" customHeight="1" ht="15.75" s="277" customFormat="1">
      <c r="A64" s="299"/>
      <c r="B64" s="299"/>
      <c r="C64" s="194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  <c r="R64" s="289"/>
      <c r="S64" s="289"/>
      <c r="T64" s="289"/>
      <c r="U64" s="289"/>
      <c r="V64" s="289"/>
      <c r="W64" s="289"/>
      <c r="X64" s="289"/>
      <c r="Y64" s="289"/>
      <c r="Z64" s="289"/>
      <c r="AA64" s="289"/>
      <c r="AB64" s="289"/>
      <c r="AC64" s="289"/>
      <c r="AD64" s="289"/>
      <c r="AE64" s="289"/>
      <c r="AF64" s="289"/>
      <c r="AG64" s="289"/>
      <c r="AH64" s="289"/>
      <c r="AI64" s="289"/>
      <c r="AJ64" s="289"/>
      <c r="AK64" s="289"/>
      <c r="AL64" s="289"/>
      <c r="AM64" s="289"/>
      <c r="AN64" s="274"/>
      <c r="AO64" s="274"/>
      <c r="AP64" s="274"/>
      <c r="AQ64" s="274"/>
      <c r="AR64" s="274"/>
      <c r="AS64" s="275"/>
      <c r="AT64" s="257"/>
      <c r="AU64" s="305"/>
      <c r="AV64" s="254" t="str">
        <f>SUMIF($D$7:$AT$7,"1",$D64:$AT64)</f>
        <v>0</v>
      </c>
      <c r="AW64" s="77" t="str">
        <f>SUMIFS($D$9:$AT$9,$D$7:$AT$7,"1",$D64:$AT64,"&gt;"&amp;-1)</f>
        <v>0</v>
      </c>
      <c r="AX64" s="78" t="str">
        <f>ROUNDUP(IF(AW64,AV64/AW64%,0),2)</f>
        <v>0</v>
      </c>
      <c r="AY64" s="76" t="str">
        <f>SUMIF($D$7:$AT$7,"2",$D64:$AT64)</f>
        <v>0</v>
      </c>
      <c r="AZ64" s="77" t="str">
        <f>SUMIFS($D$9:$AT$9,$D$7:$AT$7,"2",$D64:$AT64,"&gt;"&amp;-1)</f>
        <v>0</v>
      </c>
      <c r="BA64" s="78" t="str">
        <f>ROUNDUP(IF(AZ64,AY64/AZ64%,0),2)</f>
        <v>0</v>
      </c>
      <c r="BB64" s="76" t="str">
        <f>SUMIF($D$7:$AT$7,"3",$D64:$AT64)</f>
        <v>0</v>
      </c>
      <c r="BC64" s="77" t="str">
        <f>SUMIFS($D$9:$AT$9,$D$7:$AT$7,"3",$D64:$AT64,"&gt;"&amp;-1)</f>
        <v>0</v>
      </c>
      <c r="BD64" s="78" t="str">
        <f>ROUNDUP(IF(BC64,BB64/BC64%,0),2)</f>
        <v>0</v>
      </c>
      <c r="BE64" s="76" t="str">
        <f>SUMIF($D$7:$AT$7,"4",$D64:$AT64)</f>
        <v>0</v>
      </c>
      <c r="BF64" s="77" t="str">
        <f>SUMIFS($D$9:$AT$9,$D$7:$AT$7,"4",$D64:$AT64,"&gt;"&amp;-1)</f>
        <v>0</v>
      </c>
      <c r="BG64" s="78" t="str">
        <f>ROUNDUP(IF(BF64,BE64/BF64%,0),2)</f>
        <v>0</v>
      </c>
      <c r="BH64" s="76" t="str">
        <f>SUMIF($D$7:$AT$7,"5",$D64:$AT64)</f>
        <v>0</v>
      </c>
      <c r="BI64" s="77" t="str">
        <f>SUMIFS($D$9:$AT$9,$D$7:$AT$7,"5",$D64:$AT64,"&gt;"&amp;-1)</f>
        <v>0</v>
      </c>
      <c r="BJ64" s="78" t="str">
        <f>ROUNDUP(IF(BI64,BH64/BI64%,0),2)</f>
        <v>0</v>
      </c>
      <c r="BK64" s="76" t="str">
        <f>SUMIF($D$7:$AT$7,"6",$D64:$AT64)</f>
        <v>0</v>
      </c>
      <c r="BL64" s="77" t="str">
        <f>SUMIFS($D$9:$AT$9,$D$7:$AT$7,"6",$D64:$AT64,"&gt;"&amp;-1)</f>
        <v>0</v>
      </c>
      <c r="BM64" s="78" t="str">
        <f>ROUNDUP(IF(BL64,BK64/BL64%,0),2)</f>
        <v>0</v>
      </c>
    </row>
    <row r="65" spans="1:65" customHeight="1" ht="15.75" s="277" customFormat="1">
      <c r="A65" s="300"/>
      <c r="B65" s="299"/>
      <c r="C65" s="194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  <c r="AI65" s="290"/>
      <c r="AJ65" s="290"/>
      <c r="AK65" s="290"/>
      <c r="AL65" s="290"/>
      <c r="AM65" s="290"/>
      <c r="AN65" s="285"/>
      <c r="AO65" s="285"/>
      <c r="AP65" s="285"/>
      <c r="AQ65" s="285"/>
      <c r="AR65" s="285"/>
      <c r="AS65" s="275"/>
      <c r="AT65" s="257"/>
      <c r="AU65" s="305"/>
      <c r="AV65" s="254" t="str">
        <f>SUMIF($D$7:$AT$7,"1",$D65:$AT65)</f>
        <v>0</v>
      </c>
      <c r="AW65" s="77" t="str">
        <f>SUMIFS($D$9:$AT$9,$D$7:$AT$7,"1",$D65:$AT65,"&gt;"&amp;-1)</f>
        <v>0</v>
      </c>
      <c r="AX65" s="78" t="str">
        <f>ROUNDUP(IF(AW65,AV65/AW65%,0),2)</f>
        <v>0</v>
      </c>
      <c r="AY65" s="76" t="str">
        <f>SUMIF($D$7:$AT$7,"2",$D65:$AT65)</f>
        <v>0</v>
      </c>
      <c r="AZ65" s="77" t="str">
        <f>SUMIFS($D$9:$AT$9,$D$7:$AT$7,"2",$D65:$AT65,"&gt;"&amp;-1)</f>
        <v>0</v>
      </c>
      <c r="BA65" s="78" t="str">
        <f>ROUNDUP(IF(AZ65,AY65/AZ65%,0),2)</f>
        <v>0</v>
      </c>
      <c r="BB65" s="76" t="str">
        <f>SUMIF($D$7:$AT$7,"3",$D65:$AT65)</f>
        <v>0</v>
      </c>
      <c r="BC65" s="77" t="str">
        <f>SUMIFS($D$9:$AT$9,$D$7:$AT$7,"3",$D65:$AT65,"&gt;"&amp;-1)</f>
        <v>0</v>
      </c>
      <c r="BD65" s="78" t="str">
        <f>ROUNDUP(IF(BC65,BB65/BC65%,0),2)</f>
        <v>0</v>
      </c>
      <c r="BE65" s="76" t="str">
        <f>SUMIF($D$7:$AT$7,"4",$D65:$AT65)</f>
        <v>0</v>
      </c>
      <c r="BF65" s="77" t="str">
        <f>SUMIFS($D$9:$AT$9,$D$7:$AT$7,"4",$D65:$AT65,"&gt;"&amp;-1)</f>
        <v>0</v>
      </c>
      <c r="BG65" s="78" t="str">
        <f>ROUNDUP(IF(BF65,BE65/BF65%,0),2)</f>
        <v>0</v>
      </c>
      <c r="BH65" s="76" t="str">
        <f>SUMIF($D$7:$AT$7,"5",$D65:$AT65)</f>
        <v>0</v>
      </c>
      <c r="BI65" s="77" t="str">
        <f>SUMIFS($D$9:$AT$9,$D$7:$AT$7,"5",$D65:$AT65,"&gt;"&amp;-1)</f>
        <v>0</v>
      </c>
      <c r="BJ65" s="78" t="str">
        <f>ROUNDUP(IF(BI65,BH65/BI65%,0),2)</f>
        <v>0</v>
      </c>
      <c r="BK65" s="76" t="str">
        <f>SUMIF($D$7:$AT$7,"6",$D65:$AT65)</f>
        <v>0</v>
      </c>
      <c r="BL65" s="77" t="str">
        <f>SUMIFS($D$9:$AT$9,$D$7:$AT$7,"6",$D65:$AT65,"&gt;"&amp;-1)</f>
        <v>0</v>
      </c>
      <c r="BM65" s="78" t="str">
        <f>ROUNDUP(IF(BL65,BK65/BL65%,0),2)</f>
        <v>0</v>
      </c>
    </row>
    <row r="66" spans="1:65" customHeight="1" ht="15.75" s="277" customFormat="1">
      <c r="A66" s="300"/>
      <c r="B66" s="299"/>
      <c r="C66" s="194"/>
      <c r="D66" s="290"/>
      <c r="E66" s="290"/>
      <c r="F66" s="290"/>
      <c r="G66" s="290"/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  <c r="AI66" s="290"/>
      <c r="AJ66" s="290"/>
      <c r="AK66" s="290"/>
      <c r="AL66" s="290"/>
      <c r="AM66" s="290"/>
      <c r="AN66" s="274"/>
      <c r="AO66" s="274"/>
      <c r="AP66" s="274"/>
      <c r="AQ66" s="274"/>
      <c r="AR66" s="274"/>
      <c r="AS66" s="275"/>
      <c r="AT66" s="257"/>
      <c r="AU66" s="305"/>
      <c r="AV66" s="254" t="str">
        <f>SUMIF($D$7:$AT$7,"1",$D66:$AT66)</f>
        <v>0</v>
      </c>
      <c r="AW66" s="77" t="str">
        <f>SUMIFS($D$9:$AT$9,$D$7:$AT$7,"1",$D66:$AT66,"&gt;"&amp;-1)</f>
        <v>0</v>
      </c>
      <c r="AX66" s="78" t="str">
        <f>ROUNDUP(IF(AW66,AV66/AW66%,0),2)</f>
        <v>0</v>
      </c>
      <c r="AY66" s="76" t="str">
        <f>SUMIF($D$7:$AT$7,"2",$D66:$AT66)</f>
        <v>0</v>
      </c>
      <c r="AZ66" s="77" t="str">
        <f>SUMIFS($D$9:$AT$9,$D$7:$AT$7,"2",$D66:$AT66,"&gt;"&amp;-1)</f>
        <v>0</v>
      </c>
      <c r="BA66" s="78" t="str">
        <f>ROUNDUP(IF(AZ66,AY66/AZ66%,0),2)</f>
        <v>0</v>
      </c>
      <c r="BB66" s="76" t="str">
        <f>SUMIF($D$7:$AT$7,"3",$D66:$AT66)</f>
        <v>0</v>
      </c>
      <c r="BC66" s="77" t="str">
        <f>SUMIFS($D$9:$AT$9,$D$7:$AT$7,"3",$D66:$AT66,"&gt;"&amp;-1)</f>
        <v>0</v>
      </c>
      <c r="BD66" s="78" t="str">
        <f>ROUNDUP(IF(BC66,BB66/BC66%,0),2)</f>
        <v>0</v>
      </c>
      <c r="BE66" s="76" t="str">
        <f>SUMIF($D$7:$AT$7,"4",$D66:$AT66)</f>
        <v>0</v>
      </c>
      <c r="BF66" s="77" t="str">
        <f>SUMIFS($D$9:$AT$9,$D$7:$AT$7,"4",$D66:$AT66,"&gt;"&amp;-1)</f>
        <v>0</v>
      </c>
      <c r="BG66" s="78" t="str">
        <f>ROUNDUP(IF(BF66,BE66/BF66%,0),2)</f>
        <v>0</v>
      </c>
      <c r="BH66" s="76" t="str">
        <f>SUMIF($D$7:$AT$7,"5",$D66:$AT66)</f>
        <v>0</v>
      </c>
      <c r="BI66" s="77" t="str">
        <f>SUMIFS($D$9:$AT$9,$D$7:$AT$7,"5",$D66:$AT66,"&gt;"&amp;-1)</f>
        <v>0</v>
      </c>
      <c r="BJ66" s="78" t="str">
        <f>ROUNDUP(IF(BI66,BH66/BI66%,0),2)</f>
        <v>0</v>
      </c>
      <c r="BK66" s="76" t="str">
        <f>SUMIF($D$7:$AT$7,"6",$D66:$AT66)</f>
        <v>0</v>
      </c>
      <c r="BL66" s="77" t="str">
        <f>SUMIFS($D$9:$AT$9,$D$7:$AT$7,"6",$D66:$AT66,"&gt;"&amp;-1)</f>
        <v>0</v>
      </c>
      <c r="BM66" s="78" t="str">
        <f>ROUNDUP(IF(BL66,BK66/BL66%,0),2)</f>
        <v>0</v>
      </c>
    </row>
    <row r="67" spans="1:65" customHeight="1" ht="15.75" s="277" customFormat="1">
      <c r="A67" s="300"/>
      <c r="B67" s="299"/>
      <c r="C67" s="194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0"/>
      <c r="AM67" s="290"/>
      <c r="AN67" s="285"/>
      <c r="AO67" s="285"/>
      <c r="AP67" s="285"/>
      <c r="AQ67" s="285"/>
      <c r="AR67" s="285"/>
      <c r="AS67" s="275"/>
      <c r="AT67" s="257"/>
      <c r="AU67" s="305"/>
      <c r="AV67" s="254" t="str">
        <f>SUMIF($D$7:$AT$7,"1",$D67:$AT67)</f>
        <v>0</v>
      </c>
      <c r="AW67" s="77" t="str">
        <f>SUMIFS($D$9:$AT$9,$D$7:$AT$7,"1",$D67:$AT67,"&gt;"&amp;-1)</f>
        <v>0</v>
      </c>
      <c r="AX67" s="78" t="str">
        <f>ROUNDUP(IF(AW67,AV67/AW67%,0),2)</f>
        <v>0</v>
      </c>
      <c r="AY67" s="76" t="str">
        <f>SUMIF($D$7:$AT$7,"2",$D67:$AT67)</f>
        <v>0</v>
      </c>
      <c r="AZ67" s="77" t="str">
        <f>SUMIFS($D$9:$AT$9,$D$7:$AT$7,"2",$D67:$AT67,"&gt;"&amp;-1)</f>
        <v>0</v>
      </c>
      <c r="BA67" s="78" t="str">
        <f>ROUNDUP(IF(AZ67,AY67/AZ67%,0),2)</f>
        <v>0</v>
      </c>
      <c r="BB67" s="76" t="str">
        <f>SUMIF($D$7:$AT$7,"3",$D67:$AT67)</f>
        <v>0</v>
      </c>
      <c r="BC67" s="77" t="str">
        <f>SUMIFS($D$9:$AT$9,$D$7:$AT$7,"3",$D67:$AT67,"&gt;"&amp;-1)</f>
        <v>0</v>
      </c>
      <c r="BD67" s="78" t="str">
        <f>ROUNDUP(IF(BC67,BB67/BC67%,0),2)</f>
        <v>0</v>
      </c>
      <c r="BE67" s="76" t="str">
        <f>SUMIF($D$7:$AT$7,"4",$D67:$AT67)</f>
        <v>0</v>
      </c>
      <c r="BF67" s="77" t="str">
        <f>SUMIFS($D$9:$AT$9,$D$7:$AT$7,"4",$D67:$AT67,"&gt;"&amp;-1)</f>
        <v>0</v>
      </c>
      <c r="BG67" s="78" t="str">
        <f>ROUNDUP(IF(BF67,BE67/BF67%,0),2)</f>
        <v>0</v>
      </c>
      <c r="BH67" s="76" t="str">
        <f>SUMIF($D$7:$AT$7,"5",$D67:$AT67)</f>
        <v>0</v>
      </c>
      <c r="BI67" s="77" t="str">
        <f>SUMIFS($D$9:$AT$9,$D$7:$AT$7,"5",$D67:$AT67,"&gt;"&amp;-1)</f>
        <v>0</v>
      </c>
      <c r="BJ67" s="78" t="str">
        <f>ROUNDUP(IF(BI67,BH67/BI67%,0),2)</f>
        <v>0</v>
      </c>
      <c r="BK67" s="76" t="str">
        <f>SUMIF($D$7:$AT$7,"6",$D67:$AT67)</f>
        <v>0</v>
      </c>
      <c r="BL67" s="77" t="str">
        <f>SUMIFS($D$9:$AT$9,$D$7:$AT$7,"6",$D67:$AT67,"&gt;"&amp;-1)</f>
        <v>0</v>
      </c>
      <c r="BM67" s="78" t="str">
        <f>ROUNDUP(IF(BL67,BK67/BL67%,0),2)</f>
        <v>0</v>
      </c>
    </row>
    <row r="68" spans="1:65" customHeight="1" ht="15.75" s="277" customFormat="1">
      <c r="A68" s="300"/>
      <c r="B68" s="299"/>
      <c r="C68" s="194"/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  <c r="AI68" s="290"/>
      <c r="AJ68" s="290"/>
      <c r="AK68" s="290"/>
      <c r="AL68" s="290"/>
      <c r="AM68" s="290"/>
      <c r="AN68" s="274"/>
      <c r="AO68" s="274"/>
      <c r="AP68" s="274"/>
      <c r="AQ68" s="274"/>
      <c r="AR68" s="274"/>
      <c r="AS68" s="275"/>
      <c r="AT68" s="257"/>
      <c r="AU68" s="305"/>
      <c r="AV68" s="254" t="str">
        <f>SUMIF($D$7:$AT$7,"1",$D68:$AT68)</f>
        <v>0</v>
      </c>
      <c r="AW68" s="77" t="str">
        <f>SUMIFS($D$9:$AT$9,$D$7:$AT$7,"1",$D68:$AT68,"&gt;"&amp;-1)</f>
        <v>0</v>
      </c>
      <c r="AX68" s="78" t="str">
        <f>ROUNDUP(IF(AW68,AV68/AW68%,0),2)</f>
        <v>0</v>
      </c>
      <c r="AY68" s="76" t="str">
        <f>SUMIF($D$7:$AT$7,"2",$D68:$AT68)</f>
        <v>0</v>
      </c>
      <c r="AZ68" s="77" t="str">
        <f>SUMIFS($D$9:$AT$9,$D$7:$AT$7,"2",$D68:$AT68,"&gt;"&amp;-1)</f>
        <v>0</v>
      </c>
      <c r="BA68" s="78" t="str">
        <f>ROUNDUP(IF(AZ68,AY68/AZ68%,0),2)</f>
        <v>0</v>
      </c>
      <c r="BB68" s="76" t="str">
        <f>SUMIF($D$7:$AT$7,"3",$D68:$AT68)</f>
        <v>0</v>
      </c>
      <c r="BC68" s="77" t="str">
        <f>SUMIFS($D$9:$AT$9,$D$7:$AT$7,"3",$D68:$AT68,"&gt;"&amp;-1)</f>
        <v>0</v>
      </c>
      <c r="BD68" s="78" t="str">
        <f>ROUNDUP(IF(BC68,BB68/BC68%,0),2)</f>
        <v>0</v>
      </c>
      <c r="BE68" s="76" t="str">
        <f>SUMIF($D$7:$AT$7,"4",$D68:$AT68)</f>
        <v>0</v>
      </c>
      <c r="BF68" s="77" t="str">
        <f>SUMIFS($D$9:$AT$9,$D$7:$AT$7,"4",$D68:$AT68,"&gt;"&amp;-1)</f>
        <v>0</v>
      </c>
      <c r="BG68" s="78" t="str">
        <f>ROUNDUP(IF(BF68,BE68/BF68%,0),2)</f>
        <v>0</v>
      </c>
      <c r="BH68" s="76" t="str">
        <f>SUMIF($D$7:$AT$7,"5",$D68:$AT68)</f>
        <v>0</v>
      </c>
      <c r="BI68" s="77" t="str">
        <f>SUMIFS($D$9:$AT$9,$D$7:$AT$7,"5",$D68:$AT68,"&gt;"&amp;-1)</f>
        <v>0</v>
      </c>
      <c r="BJ68" s="78" t="str">
        <f>ROUNDUP(IF(BI68,BH68/BI68%,0),2)</f>
        <v>0</v>
      </c>
      <c r="BK68" s="76" t="str">
        <f>SUMIF($D$7:$AT$7,"6",$D68:$AT68)</f>
        <v>0</v>
      </c>
      <c r="BL68" s="77" t="str">
        <f>SUMIFS($D$9:$AT$9,$D$7:$AT$7,"6",$D68:$AT68,"&gt;"&amp;-1)</f>
        <v>0</v>
      </c>
      <c r="BM68" s="78" t="str">
        <f>ROUNDUP(IF(BL68,BK68/BL68%,0),2)</f>
        <v>0</v>
      </c>
    </row>
    <row r="69" spans="1:65" customHeight="1" ht="15.75" s="277" customFormat="1">
      <c r="A69" s="300"/>
      <c r="B69" s="299"/>
      <c r="C69" s="194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  <c r="AI69" s="290"/>
      <c r="AJ69" s="290"/>
      <c r="AK69" s="290"/>
      <c r="AL69" s="290"/>
      <c r="AM69" s="290"/>
      <c r="AN69" s="285"/>
      <c r="AO69" s="285"/>
      <c r="AP69" s="285"/>
      <c r="AQ69" s="285"/>
      <c r="AR69" s="285"/>
      <c r="AS69" s="275"/>
      <c r="AT69" s="257"/>
      <c r="AU69" s="305"/>
      <c r="AV69" s="254" t="str">
        <f>SUMIF($D$7:$AT$7,"1",$D69:$AT69)</f>
        <v>0</v>
      </c>
      <c r="AW69" s="77" t="str">
        <f>SUMIFS($D$9:$AT$9,$D$7:$AT$7,"1",$D69:$AT69,"&gt;"&amp;-1)</f>
        <v>0</v>
      </c>
      <c r="AX69" s="78" t="str">
        <f>ROUNDUP(IF(AW69,AV69/AW69%,0),2)</f>
        <v>0</v>
      </c>
      <c r="AY69" s="76" t="str">
        <f>SUMIF($D$7:$AT$7,"2",$D69:$AT69)</f>
        <v>0</v>
      </c>
      <c r="AZ69" s="77" t="str">
        <f>SUMIFS($D$9:$AT$9,$D$7:$AT$7,"2",$D69:$AT69,"&gt;"&amp;-1)</f>
        <v>0</v>
      </c>
      <c r="BA69" s="78" t="str">
        <f>ROUNDUP(IF(AZ69,AY69/AZ69%,0),2)</f>
        <v>0</v>
      </c>
      <c r="BB69" s="76" t="str">
        <f>SUMIF($D$7:$AT$7,"3",$D69:$AT69)</f>
        <v>0</v>
      </c>
      <c r="BC69" s="77" t="str">
        <f>SUMIFS($D$9:$AT$9,$D$7:$AT$7,"3",$D69:$AT69,"&gt;"&amp;-1)</f>
        <v>0</v>
      </c>
      <c r="BD69" s="78" t="str">
        <f>ROUNDUP(IF(BC69,BB69/BC69%,0),2)</f>
        <v>0</v>
      </c>
      <c r="BE69" s="76" t="str">
        <f>SUMIF($D$7:$AT$7,"4",$D69:$AT69)</f>
        <v>0</v>
      </c>
      <c r="BF69" s="77" t="str">
        <f>SUMIFS($D$9:$AT$9,$D$7:$AT$7,"4",$D69:$AT69,"&gt;"&amp;-1)</f>
        <v>0</v>
      </c>
      <c r="BG69" s="78" t="str">
        <f>ROUNDUP(IF(BF69,BE69/BF69%,0),2)</f>
        <v>0</v>
      </c>
      <c r="BH69" s="76" t="str">
        <f>SUMIF($D$7:$AT$7,"5",$D69:$AT69)</f>
        <v>0</v>
      </c>
      <c r="BI69" s="77" t="str">
        <f>SUMIFS($D$9:$AT$9,$D$7:$AT$7,"5",$D69:$AT69,"&gt;"&amp;-1)</f>
        <v>0</v>
      </c>
      <c r="BJ69" s="78" t="str">
        <f>ROUNDUP(IF(BI69,BH69/BI69%,0),2)</f>
        <v>0</v>
      </c>
      <c r="BK69" s="76" t="str">
        <f>SUMIF($D$7:$AT$7,"6",$D69:$AT69)</f>
        <v>0</v>
      </c>
      <c r="BL69" s="77" t="str">
        <f>SUMIFS($D$9:$AT$9,$D$7:$AT$7,"6",$D69:$AT69,"&gt;"&amp;-1)</f>
        <v>0</v>
      </c>
      <c r="BM69" s="78" t="str">
        <f>ROUNDUP(IF(BL69,BK69/BL69%,0),2)</f>
        <v>0</v>
      </c>
    </row>
    <row r="70" spans="1:65" customHeight="1" ht="15.75" s="277" customFormat="1">
      <c r="A70" s="300"/>
      <c r="B70" s="299"/>
      <c r="C70" s="194"/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  <c r="AI70" s="290"/>
      <c r="AJ70" s="290"/>
      <c r="AK70" s="290"/>
      <c r="AL70" s="290"/>
      <c r="AM70" s="290"/>
      <c r="AN70" s="274"/>
      <c r="AO70" s="274"/>
      <c r="AP70" s="274"/>
      <c r="AQ70" s="274"/>
      <c r="AR70" s="274"/>
      <c r="AS70" s="275"/>
      <c r="AT70" s="257"/>
      <c r="AU70" s="305"/>
      <c r="AV70" s="254" t="str">
        <f>SUMIF($D$7:$AT$7,"1",$D70:$AT70)</f>
        <v>0</v>
      </c>
      <c r="AW70" s="77" t="str">
        <f>SUMIFS($D$9:$AT$9,$D$7:$AT$7,"1",$D70:$AT70,"&gt;"&amp;-1)</f>
        <v>0</v>
      </c>
      <c r="AX70" s="78" t="str">
        <f>ROUNDUP(IF(AW70,AV70/AW70%,0),2)</f>
        <v>0</v>
      </c>
      <c r="AY70" s="76" t="str">
        <f>SUMIF($D$7:$AT$7,"2",$D70:$AT70)</f>
        <v>0</v>
      </c>
      <c r="AZ70" s="77" t="str">
        <f>SUMIFS($D$9:$AT$9,$D$7:$AT$7,"2",$D70:$AT70,"&gt;"&amp;-1)</f>
        <v>0</v>
      </c>
      <c r="BA70" s="78" t="str">
        <f>ROUNDUP(IF(AZ70,AY70/AZ70%,0),2)</f>
        <v>0</v>
      </c>
      <c r="BB70" s="76" t="str">
        <f>SUMIF($D$7:$AT$7,"3",$D70:$AT70)</f>
        <v>0</v>
      </c>
      <c r="BC70" s="77" t="str">
        <f>SUMIFS($D$9:$AT$9,$D$7:$AT$7,"3",$D70:$AT70,"&gt;"&amp;-1)</f>
        <v>0</v>
      </c>
      <c r="BD70" s="78" t="str">
        <f>ROUNDUP(IF(BC70,BB70/BC70%,0),2)</f>
        <v>0</v>
      </c>
      <c r="BE70" s="76" t="str">
        <f>SUMIF($D$7:$AT$7,"4",$D70:$AT70)</f>
        <v>0</v>
      </c>
      <c r="BF70" s="77" t="str">
        <f>SUMIFS($D$9:$AT$9,$D$7:$AT$7,"4",$D70:$AT70,"&gt;"&amp;-1)</f>
        <v>0</v>
      </c>
      <c r="BG70" s="78" t="str">
        <f>ROUNDUP(IF(BF70,BE70/BF70%,0),2)</f>
        <v>0</v>
      </c>
      <c r="BH70" s="76" t="str">
        <f>SUMIF($D$7:$AT$7,"5",$D70:$AT70)</f>
        <v>0</v>
      </c>
      <c r="BI70" s="77" t="str">
        <f>SUMIFS($D$9:$AT$9,$D$7:$AT$7,"5",$D70:$AT70,"&gt;"&amp;-1)</f>
        <v>0</v>
      </c>
      <c r="BJ70" s="78" t="str">
        <f>ROUNDUP(IF(BI70,BH70/BI70%,0),2)</f>
        <v>0</v>
      </c>
      <c r="BK70" s="76" t="str">
        <f>SUMIF($D$7:$AT$7,"6",$D70:$AT70)</f>
        <v>0</v>
      </c>
      <c r="BL70" s="77" t="str">
        <f>SUMIFS($D$9:$AT$9,$D$7:$AT$7,"6",$D70:$AT70,"&gt;"&amp;-1)</f>
        <v>0</v>
      </c>
      <c r="BM70" s="78" t="str">
        <f>ROUNDUP(IF(BL70,BK70/BL70%,0),2)</f>
        <v>0</v>
      </c>
    </row>
    <row r="71" spans="1:65" customHeight="1" ht="15.75" s="277" customFormat="1">
      <c r="A71" s="300"/>
      <c r="B71" s="299"/>
      <c r="C71" s="194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  <c r="AI71" s="290"/>
      <c r="AJ71" s="290"/>
      <c r="AK71" s="290"/>
      <c r="AL71" s="290"/>
      <c r="AM71" s="290"/>
      <c r="AN71" s="285"/>
      <c r="AO71" s="285"/>
      <c r="AP71" s="285"/>
      <c r="AQ71" s="285"/>
      <c r="AR71" s="285"/>
      <c r="AS71" s="275"/>
      <c r="AT71" s="257"/>
      <c r="AU71" s="305"/>
      <c r="AV71" s="254" t="str">
        <f>SUMIF($D$7:$AT$7,"1",$D71:$AT71)</f>
        <v>0</v>
      </c>
      <c r="AW71" s="77" t="str">
        <f>SUMIFS($D$9:$AT$9,$D$7:$AT$7,"1",$D71:$AT71,"&gt;"&amp;-1)</f>
        <v>0</v>
      </c>
      <c r="AX71" s="78" t="str">
        <f>ROUNDUP(IF(AW71,AV71/AW71%,0),2)</f>
        <v>0</v>
      </c>
      <c r="AY71" s="76" t="str">
        <f>SUMIF($D$7:$AT$7,"2",$D71:$AT71)</f>
        <v>0</v>
      </c>
      <c r="AZ71" s="77" t="str">
        <f>SUMIFS($D$9:$AT$9,$D$7:$AT$7,"2",$D71:$AT71,"&gt;"&amp;-1)</f>
        <v>0</v>
      </c>
      <c r="BA71" s="78" t="str">
        <f>ROUNDUP(IF(AZ71,AY71/AZ71%,0),2)</f>
        <v>0</v>
      </c>
      <c r="BB71" s="76" t="str">
        <f>SUMIF($D$7:$AT$7,"3",$D71:$AT71)</f>
        <v>0</v>
      </c>
      <c r="BC71" s="77" t="str">
        <f>SUMIFS($D$9:$AT$9,$D$7:$AT$7,"3",$D71:$AT71,"&gt;"&amp;-1)</f>
        <v>0</v>
      </c>
      <c r="BD71" s="78" t="str">
        <f>ROUNDUP(IF(BC71,BB71/BC71%,0),2)</f>
        <v>0</v>
      </c>
      <c r="BE71" s="76" t="str">
        <f>SUMIF($D$7:$AT$7,"4",$D71:$AT71)</f>
        <v>0</v>
      </c>
      <c r="BF71" s="77" t="str">
        <f>SUMIFS($D$9:$AT$9,$D$7:$AT$7,"4",$D71:$AT71,"&gt;"&amp;-1)</f>
        <v>0</v>
      </c>
      <c r="BG71" s="78" t="str">
        <f>ROUNDUP(IF(BF71,BE71/BF71%,0),2)</f>
        <v>0</v>
      </c>
      <c r="BH71" s="76" t="str">
        <f>SUMIF($D$7:$AT$7,"5",$D71:$AT71)</f>
        <v>0</v>
      </c>
      <c r="BI71" s="77" t="str">
        <f>SUMIFS($D$9:$AT$9,$D$7:$AT$7,"5",$D71:$AT71,"&gt;"&amp;-1)</f>
        <v>0</v>
      </c>
      <c r="BJ71" s="78" t="str">
        <f>ROUNDUP(IF(BI71,BH71/BI71%,0),2)</f>
        <v>0</v>
      </c>
      <c r="BK71" s="76" t="str">
        <f>SUMIF($D$7:$AT$7,"6",$D71:$AT71)</f>
        <v>0</v>
      </c>
      <c r="BL71" s="77" t="str">
        <f>SUMIFS($D$9:$AT$9,$D$7:$AT$7,"6",$D71:$AT71,"&gt;"&amp;-1)</f>
        <v>0</v>
      </c>
      <c r="BM71" s="78" t="str">
        <f>ROUNDUP(IF(BL71,BK71/BL71%,0),2)</f>
        <v>0</v>
      </c>
    </row>
    <row r="72" spans="1:65" customHeight="1" ht="15.75" s="277" customFormat="1">
      <c r="A72" s="300"/>
      <c r="B72" s="299"/>
      <c r="C72" s="194"/>
      <c r="D72" s="290"/>
      <c r="E72" s="290"/>
      <c r="F72" s="290"/>
      <c r="G72" s="290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  <c r="AI72" s="290"/>
      <c r="AJ72" s="290"/>
      <c r="AK72" s="290"/>
      <c r="AL72" s="290"/>
      <c r="AM72" s="290"/>
      <c r="AN72" s="274"/>
      <c r="AO72" s="274"/>
      <c r="AP72" s="274"/>
      <c r="AQ72" s="274"/>
      <c r="AR72" s="274"/>
      <c r="AS72" s="275"/>
      <c r="AT72" s="257"/>
      <c r="AU72" s="305"/>
      <c r="AV72" s="254" t="str">
        <f>SUMIF($D$7:$AT$7,"1",$D72:$AT72)</f>
        <v>0</v>
      </c>
      <c r="AW72" s="77" t="str">
        <f>SUMIFS($D$9:$AT$9,$D$7:$AT$7,"1",$D72:$AT72,"&gt;"&amp;-1)</f>
        <v>0</v>
      </c>
      <c r="AX72" s="78" t="str">
        <f>ROUNDUP(IF(AW72,AV72/AW72%,0),2)</f>
        <v>0</v>
      </c>
      <c r="AY72" s="76" t="str">
        <f>SUMIF($D$7:$AT$7,"2",$D72:$AT72)</f>
        <v>0</v>
      </c>
      <c r="AZ72" s="77" t="str">
        <f>SUMIFS($D$9:$AT$9,$D$7:$AT$7,"2",$D72:$AT72,"&gt;"&amp;-1)</f>
        <v>0</v>
      </c>
      <c r="BA72" s="78" t="str">
        <f>ROUNDUP(IF(AZ72,AY72/AZ72%,0),2)</f>
        <v>0</v>
      </c>
      <c r="BB72" s="76" t="str">
        <f>SUMIF($D$7:$AT$7,"3",$D72:$AT72)</f>
        <v>0</v>
      </c>
      <c r="BC72" s="77" t="str">
        <f>SUMIFS($D$9:$AT$9,$D$7:$AT$7,"3",$D72:$AT72,"&gt;"&amp;-1)</f>
        <v>0</v>
      </c>
      <c r="BD72" s="78" t="str">
        <f>ROUNDUP(IF(BC72,BB72/BC72%,0),2)</f>
        <v>0</v>
      </c>
      <c r="BE72" s="76" t="str">
        <f>SUMIF($D$7:$AT$7,"4",$D72:$AT72)</f>
        <v>0</v>
      </c>
      <c r="BF72" s="77" t="str">
        <f>SUMIFS($D$9:$AT$9,$D$7:$AT$7,"4",$D72:$AT72,"&gt;"&amp;-1)</f>
        <v>0</v>
      </c>
      <c r="BG72" s="78" t="str">
        <f>ROUNDUP(IF(BF72,BE72/BF72%,0),2)</f>
        <v>0</v>
      </c>
      <c r="BH72" s="76" t="str">
        <f>SUMIF($D$7:$AT$7,"5",$D72:$AT72)</f>
        <v>0</v>
      </c>
      <c r="BI72" s="77" t="str">
        <f>SUMIFS($D$9:$AT$9,$D$7:$AT$7,"5",$D72:$AT72,"&gt;"&amp;-1)</f>
        <v>0</v>
      </c>
      <c r="BJ72" s="78" t="str">
        <f>ROUNDUP(IF(BI72,BH72/BI72%,0),2)</f>
        <v>0</v>
      </c>
      <c r="BK72" s="76" t="str">
        <f>SUMIF($D$7:$AT$7,"6",$D72:$AT72)</f>
        <v>0</v>
      </c>
      <c r="BL72" s="77" t="str">
        <f>SUMIFS($D$9:$AT$9,$D$7:$AT$7,"6",$D72:$AT72,"&gt;"&amp;-1)</f>
        <v>0</v>
      </c>
      <c r="BM72" s="78" t="str">
        <f>ROUNDUP(IF(BL72,BK72/BL72%,0),2)</f>
        <v>0</v>
      </c>
    </row>
    <row r="73" spans="1:65" customHeight="1" ht="15.75" s="277" customFormat="1">
      <c r="A73" s="300"/>
      <c r="B73" s="299"/>
      <c r="C73" s="194"/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  <c r="AI73" s="290"/>
      <c r="AJ73" s="290"/>
      <c r="AK73" s="290"/>
      <c r="AL73" s="290"/>
      <c r="AM73" s="290"/>
      <c r="AN73" s="285"/>
      <c r="AO73" s="285"/>
      <c r="AP73" s="285"/>
      <c r="AQ73" s="285"/>
      <c r="AR73" s="285"/>
      <c r="AS73" s="275"/>
      <c r="AT73" s="257"/>
      <c r="AU73" s="305"/>
      <c r="AV73" s="254" t="str">
        <f>SUMIF($D$7:$AT$7,"1",$D73:$AT73)</f>
        <v>0</v>
      </c>
      <c r="AW73" s="77" t="str">
        <f>SUMIFS($D$9:$AT$9,$D$7:$AT$7,"1",$D73:$AT73,"&gt;"&amp;-1)</f>
        <v>0</v>
      </c>
      <c r="AX73" s="78" t="str">
        <f>ROUNDUP(IF(AW73,AV73/AW73%,0),2)</f>
        <v>0</v>
      </c>
      <c r="AY73" s="76" t="str">
        <f>SUMIF($D$7:$AT$7,"2",$D73:$AT73)</f>
        <v>0</v>
      </c>
      <c r="AZ73" s="77" t="str">
        <f>SUMIFS($D$9:$AT$9,$D$7:$AT$7,"2",$D73:$AT73,"&gt;"&amp;-1)</f>
        <v>0</v>
      </c>
      <c r="BA73" s="78" t="str">
        <f>ROUNDUP(IF(AZ73,AY73/AZ73%,0),2)</f>
        <v>0</v>
      </c>
      <c r="BB73" s="76" t="str">
        <f>SUMIF($D$7:$AT$7,"3",$D73:$AT73)</f>
        <v>0</v>
      </c>
      <c r="BC73" s="77" t="str">
        <f>SUMIFS($D$9:$AT$9,$D$7:$AT$7,"3",$D73:$AT73,"&gt;"&amp;-1)</f>
        <v>0</v>
      </c>
      <c r="BD73" s="78" t="str">
        <f>ROUNDUP(IF(BC73,BB73/BC73%,0),2)</f>
        <v>0</v>
      </c>
      <c r="BE73" s="76" t="str">
        <f>SUMIF($D$7:$AT$7,"4",$D73:$AT73)</f>
        <v>0</v>
      </c>
      <c r="BF73" s="77" t="str">
        <f>SUMIFS($D$9:$AT$9,$D$7:$AT$7,"4",$D73:$AT73,"&gt;"&amp;-1)</f>
        <v>0</v>
      </c>
      <c r="BG73" s="78" t="str">
        <f>ROUNDUP(IF(BF73,BE73/BF73%,0),2)</f>
        <v>0</v>
      </c>
      <c r="BH73" s="76" t="str">
        <f>SUMIF($D$7:$AT$7,"5",$D73:$AT73)</f>
        <v>0</v>
      </c>
      <c r="BI73" s="77" t="str">
        <f>SUMIFS($D$9:$AT$9,$D$7:$AT$7,"5",$D73:$AT73,"&gt;"&amp;-1)</f>
        <v>0</v>
      </c>
      <c r="BJ73" s="78" t="str">
        <f>ROUNDUP(IF(BI73,BH73/BI73%,0),2)</f>
        <v>0</v>
      </c>
      <c r="BK73" s="76" t="str">
        <f>SUMIF($D$7:$AT$7,"6",$D73:$AT73)</f>
        <v>0</v>
      </c>
      <c r="BL73" s="77" t="str">
        <f>SUMIFS($D$9:$AT$9,$D$7:$AT$7,"6",$D73:$AT73,"&gt;"&amp;-1)</f>
        <v>0</v>
      </c>
      <c r="BM73" s="78" t="str">
        <f>ROUNDUP(IF(BL73,BK73/BL73%,0),2)</f>
        <v>0</v>
      </c>
    </row>
    <row r="74" spans="1:65" customHeight="1" ht="15.75" s="277" customFormat="1">
      <c r="A74" s="300"/>
      <c r="B74" s="299"/>
      <c r="C74" s="194"/>
      <c r="D74" s="290"/>
      <c r="E74" s="290"/>
      <c r="F74" s="290"/>
      <c r="G74" s="290"/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  <c r="AI74" s="290"/>
      <c r="AJ74" s="290"/>
      <c r="AK74" s="290"/>
      <c r="AL74" s="290"/>
      <c r="AM74" s="290"/>
      <c r="AN74" s="274"/>
      <c r="AO74" s="274"/>
      <c r="AP74" s="274"/>
      <c r="AQ74" s="274"/>
      <c r="AR74" s="274"/>
      <c r="AS74" s="275"/>
      <c r="AT74" s="257"/>
      <c r="AU74" s="305"/>
      <c r="AV74" s="254" t="str">
        <f>SUMIF($D$7:$AT$7,"1",$D74:$AT74)</f>
        <v>0</v>
      </c>
      <c r="AW74" s="77" t="str">
        <f>SUMIFS($D$9:$AT$9,$D$7:$AT$7,"1",$D74:$AT74,"&gt;"&amp;-1)</f>
        <v>0</v>
      </c>
      <c r="AX74" s="78" t="str">
        <f>ROUNDUP(IF(AW74,AV74/AW74%,0),2)</f>
        <v>0</v>
      </c>
      <c r="AY74" s="76" t="str">
        <f>SUMIF($D$7:$AT$7,"2",$D74:$AT74)</f>
        <v>0</v>
      </c>
      <c r="AZ74" s="77" t="str">
        <f>SUMIFS($D$9:$AT$9,$D$7:$AT$7,"2",$D74:$AT74,"&gt;"&amp;-1)</f>
        <v>0</v>
      </c>
      <c r="BA74" s="78" t="str">
        <f>ROUNDUP(IF(AZ74,AY74/AZ74%,0),2)</f>
        <v>0</v>
      </c>
      <c r="BB74" s="76" t="str">
        <f>SUMIF($D$7:$AT$7,"3",$D74:$AT74)</f>
        <v>0</v>
      </c>
      <c r="BC74" s="77" t="str">
        <f>SUMIFS($D$9:$AT$9,$D$7:$AT$7,"3",$D74:$AT74,"&gt;"&amp;-1)</f>
        <v>0</v>
      </c>
      <c r="BD74" s="78" t="str">
        <f>ROUNDUP(IF(BC74,BB74/BC74%,0),2)</f>
        <v>0</v>
      </c>
      <c r="BE74" s="76" t="str">
        <f>SUMIF($D$7:$AT$7,"4",$D74:$AT74)</f>
        <v>0</v>
      </c>
      <c r="BF74" s="77" t="str">
        <f>SUMIFS($D$9:$AT$9,$D$7:$AT$7,"4",$D74:$AT74,"&gt;"&amp;-1)</f>
        <v>0</v>
      </c>
      <c r="BG74" s="78" t="str">
        <f>ROUNDUP(IF(BF74,BE74/BF74%,0),2)</f>
        <v>0</v>
      </c>
      <c r="BH74" s="76" t="str">
        <f>SUMIF($D$7:$AT$7,"5",$D74:$AT74)</f>
        <v>0</v>
      </c>
      <c r="BI74" s="77" t="str">
        <f>SUMIFS($D$9:$AT$9,$D$7:$AT$7,"5",$D74:$AT74,"&gt;"&amp;-1)</f>
        <v>0</v>
      </c>
      <c r="BJ74" s="78" t="str">
        <f>ROUNDUP(IF(BI74,BH74/BI74%,0),2)</f>
        <v>0</v>
      </c>
      <c r="BK74" s="76" t="str">
        <f>SUMIF($D$7:$AT$7,"6",$D74:$AT74)</f>
        <v>0</v>
      </c>
      <c r="BL74" s="77" t="str">
        <f>SUMIFS($D$9:$AT$9,$D$7:$AT$7,"6",$D74:$AT74,"&gt;"&amp;-1)</f>
        <v>0</v>
      </c>
      <c r="BM74" s="78" t="str">
        <f>ROUNDUP(IF(BL74,BK74/BL74%,0),2)</f>
        <v>0</v>
      </c>
    </row>
    <row r="75" spans="1:65" customHeight="1" ht="15.75" s="277" customFormat="1">
      <c r="A75" s="300"/>
      <c r="B75" s="299"/>
      <c r="C75" s="194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  <c r="AI75" s="290"/>
      <c r="AJ75" s="290"/>
      <c r="AK75" s="290"/>
      <c r="AL75" s="290"/>
      <c r="AM75" s="290"/>
      <c r="AN75" s="285"/>
      <c r="AO75" s="285"/>
      <c r="AP75" s="285"/>
      <c r="AQ75" s="285"/>
      <c r="AR75" s="285"/>
      <c r="AS75" s="275"/>
      <c r="AT75" s="257"/>
      <c r="AU75" s="305"/>
      <c r="AV75" s="254" t="str">
        <f>SUMIF($D$7:$AT$7,"1",$D75:$AT75)</f>
        <v>0</v>
      </c>
      <c r="AW75" s="77" t="str">
        <f>SUMIFS($D$9:$AT$9,$D$7:$AT$7,"1",$D75:$AT75,"&gt;"&amp;-1)</f>
        <v>0</v>
      </c>
      <c r="AX75" s="78" t="str">
        <f>ROUNDUP(IF(AW75,AV75/AW75%,0),2)</f>
        <v>0</v>
      </c>
      <c r="AY75" s="76" t="str">
        <f>SUMIF($D$7:$AT$7,"2",$D75:$AT75)</f>
        <v>0</v>
      </c>
      <c r="AZ75" s="77" t="str">
        <f>SUMIFS($D$9:$AT$9,$D$7:$AT$7,"2",$D75:$AT75,"&gt;"&amp;-1)</f>
        <v>0</v>
      </c>
      <c r="BA75" s="78" t="str">
        <f>ROUNDUP(IF(AZ75,AY75/AZ75%,0),2)</f>
        <v>0</v>
      </c>
      <c r="BB75" s="76" t="str">
        <f>SUMIF($D$7:$AT$7,"3",$D75:$AT75)</f>
        <v>0</v>
      </c>
      <c r="BC75" s="77" t="str">
        <f>SUMIFS($D$9:$AT$9,$D$7:$AT$7,"3",$D75:$AT75,"&gt;"&amp;-1)</f>
        <v>0</v>
      </c>
      <c r="BD75" s="78" t="str">
        <f>ROUNDUP(IF(BC75,BB75/BC75%,0),2)</f>
        <v>0</v>
      </c>
      <c r="BE75" s="76" t="str">
        <f>SUMIF($D$7:$AT$7,"4",$D75:$AT75)</f>
        <v>0</v>
      </c>
      <c r="BF75" s="77" t="str">
        <f>SUMIFS($D$9:$AT$9,$D$7:$AT$7,"4",$D75:$AT75,"&gt;"&amp;-1)</f>
        <v>0</v>
      </c>
      <c r="BG75" s="78" t="str">
        <f>ROUNDUP(IF(BF75,BE75/BF75%,0),2)</f>
        <v>0</v>
      </c>
      <c r="BH75" s="76" t="str">
        <f>SUMIF($D$7:$AT$7,"5",$D75:$AT75)</f>
        <v>0</v>
      </c>
      <c r="BI75" s="77" t="str">
        <f>SUMIFS($D$9:$AT$9,$D$7:$AT$7,"5",$D75:$AT75,"&gt;"&amp;-1)</f>
        <v>0</v>
      </c>
      <c r="BJ75" s="78" t="str">
        <f>ROUNDUP(IF(BI75,BH75/BI75%,0),2)</f>
        <v>0</v>
      </c>
      <c r="BK75" s="76" t="str">
        <f>SUMIF($D$7:$AT$7,"6",$D75:$AT75)</f>
        <v>0</v>
      </c>
      <c r="BL75" s="77" t="str">
        <f>SUMIFS($D$9:$AT$9,$D$7:$AT$7,"6",$D75:$AT75,"&gt;"&amp;-1)</f>
        <v>0</v>
      </c>
      <c r="BM75" s="78" t="str">
        <f>ROUNDUP(IF(BL75,BK75/BL75%,0),2)</f>
        <v>0</v>
      </c>
    </row>
    <row r="76" spans="1:65" customHeight="1" ht="15.75" s="277" customFormat="1">
      <c r="A76" s="300"/>
      <c r="B76" s="299"/>
      <c r="C76" s="194"/>
      <c r="D76" s="290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  <c r="AI76" s="290"/>
      <c r="AJ76" s="290"/>
      <c r="AK76" s="290"/>
      <c r="AL76" s="290"/>
      <c r="AM76" s="290"/>
      <c r="AN76" s="274"/>
      <c r="AO76" s="274"/>
      <c r="AP76" s="274"/>
      <c r="AQ76" s="274"/>
      <c r="AR76" s="274"/>
      <c r="AS76" s="275"/>
      <c r="AT76" s="257"/>
      <c r="AU76" s="305"/>
      <c r="AV76" s="254" t="str">
        <f>SUMIF($D$7:$AT$7,"1",$D76:$AT76)</f>
        <v>0</v>
      </c>
      <c r="AW76" s="77" t="str">
        <f>SUMIFS($D$9:$AT$9,$D$7:$AT$7,"1",$D76:$AT76,"&gt;"&amp;-1)</f>
        <v>0</v>
      </c>
      <c r="AX76" s="78" t="str">
        <f>ROUNDUP(IF(AW76,AV76/AW76%,0),2)</f>
        <v>0</v>
      </c>
      <c r="AY76" s="76" t="str">
        <f>SUMIF($D$7:$AT$7,"2",$D76:$AT76)</f>
        <v>0</v>
      </c>
      <c r="AZ76" s="77" t="str">
        <f>SUMIFS($D$9:$AT$9,$D$7:$AT$7,"2",$D76:$AT76,"&gt;"&amp;-1)</f>
        <v>0</v>
      </c>
      <c r="BA76" s="78" t="str">
        <f>ROUNDUP(IF(AZ76,AY76/AZ76%,0),2)</f>
        <v>0</v>
      </c>
      <c r="BB76" s="76" t="str">
        <f>SUMIF($D$7:$AT$7,"3",$D76:$AT76)</f>
        <v>0</v>
      </c>
      <c r="BC76" s="77" t="str">
        <f>SUMIFS($D$9:$AT$9,$D$7:$AT$7,"3",$D76:$AT76,"&gt;"&amp;-1)</f>
        <v>0</v>
      </c>
      <c r="BD76" s="78" t="str">
        <f>ROUNDUP(IF(BC76,BB76/BC76%,0),2)</f>
        <v>0</v>
      </c>
      <c r="BE76" s="76" t="str">
        <f>SUMIF($D$7:$AT$7,"4",$D76:$AT76)</f>
        <v>0</v>
      </c>
      <c r="BF76" s="77" t="str">
        <f>SUMIFS($D$9:$AT$9,$D$7:$AT$7,"4",$D76:$AT76,"&gt;"&amp;-1)</f>
        <v>0</v>
      </c>
      <c r="BG76" s="78" t="str">
        <f>ROUNDUP(IF(BF76,BE76/BF76%,0),2)</f>
        <v>0</v>
      </c>
      <c r="BH76" s="76" t="str">
        <f>SUMIF($D$7:$AT$7,"5",$D76:$AT76)</f>
        <v>0</v>
      </c>
      <c r="BI76" s="77" t="str">
        <f>SUMIFS($D$9:$AT$9,$D$7:$AT$7,"5",$D76:$AT76,"&gt;"&amp;-1)</f>
        <v>0</v>
      </c>
      <c r="BJ76" s="78" t="str">
        <f>ROUNDUP(IF(BI76,BH76/BI76%,0),2)</f>
        <v>0</v>
      </c>
      <c r="BK76" s="76" t="str">
        <f>SUMIF($D$7:$AT$7,"6",$D76:$AT76)</f>
        <v>0</v>
      </c>
      <c r="BL76" s="77" t="str">
        <f>SUMIFS($D$9:$AT$9,$D$7:$AT$7,"6",$D76:$AT76,"&gt;"&amp;-1)</f>
        <v>0</v>
      </c>
      <c r="BM76" s="78" t="str">
        <f>ROUNDUP(IF(BL76,BK76/BL76%,0),2)</f>
        <v>0</v>
      </c>
    </row>
    <row r="77" spans="1:65" customHeight="1" ht="15.75" s="277" customFormat="1">
      <c r="A77" s="300"/>
      <c r="B77" s="299"/>
      <c r="C77" s="194"/>
      <c r="D77" s="292"/>
      <c r="E77" s="292"/>
      <c r="F77" s="289"/>
      <c r="G77" s="289"/>
      <c r="H77" s="289"/>
      <c r="I77" s="289"/>
      <c r="J77" s="292"/>
      <c r="K77" s="292"/>
      <c r="L77" s="289"/>
      <c r="M77" s="289"/>
      <c r="N77" s="289"/>
      <c r="O77" s="289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85"/>
      <c r="AO77" s="285"/>
      <c r="AP77" s="285"/>
      <c r="AQ77" s="285"/>
      <c r="AR77" s="285"/>
      <c r="AS77" s="275"/>
      <c r="AT77" s="257"/>
      <c r="AU77" s="305"/>
      <c r="AV77" s="254" t="str">
        <f>SUMIF($D$7:$AT$7,"1",$D77:$AT77)</f>
        <v>0</v>
      </c>
      <c r="AW77" s="77" t="str">
        <f>SUMIFS($D$9:$AT$9,$D$7:$AT$7,"1",$D77:$AT77,"&gt;"&amp;-1)</f>
        <v>0</v>
      </c>
      <c r="AX77" s="78" t="str">
        <f>ROUNDUP(IF(AW77,AV77/AW77%,0),2)</f>
        <v>0</v>
      </c>
      <c r="AY77" s="76" t="str">
        <f>SUMIF($D$7:$AT$7,"2",$D77:$AT77)</f>
        <v>0</v>
      </c>
      <c r="AZ77" s="77" t="str">
        <f>SUMIFS($D$9:$AT$9,$D$7:$AT$7,"2",$D77:$AT77,"&gt;"&amp;-1)</f>
        <v>0</v>
      </c>
      <c r="BA77" s="78" t="str">
        <f>ROUNDUP(IF(AZ77,AY77/AZ77%,0),2)</f>
        <v>0</v>
      </c>
      <c r="BB77" s="76" t="str">
        <f>SUMIF($D$7:$AT$7,"3",$D77:$AT77)</f>
        <v>0</v>
      </c>
      <c r="BC77" s="77" t="str">
        <f>SUMIFS($D$9:$AT$9,$D$7:$AT$7,"3",$D77:$AT77,"&gt;"&amp;-1)</f>
        <v>0</v>
      </c>
      <c r="BD77" s="78" t="str">
        <f>ROUNDUP(IF(BC77,BB77/BC77%,0),2)</f>
        <v>0</v>
      </c>
      <c r="BE77" s="76" t="str">
        <f>SUMIF($D$7:$AT$7,"4",$D77:$AT77)</f>
        <v>0</v>
      </c>
      <c r="BF77" s="77" t="str">
        <f>SUMIFS($D$9:$AT$9,$D$7:$AT$7,"4",$D77:$AT77,"&gt;"&amp;-1)</f>
        <v>0</v>
      </c>
      <c r="BG77" s="78" t="str">
        <f>ROUNDUP(IF(BF77,BE77/BF77%,0),2)</f>
        <v>0</v>
      </c>
      <c r="BH77" s="76" t="str">
        <f>SUMIF($D$7:$AT$7,"5",$D77:$AT77)</f>
        <v>0</v>
      </c>
      <c r="BI77" s="77" t="str">
        <f>SUMIFS($D$9:$AT$9,$D$7:$AT$7,"5",$D77:$AT77,"&gt;"&amp;-1)</f>
        <v>0</v>
      </c>
      <c r="BJ77" s="78" t="str">
        <f>ROUNDUP(IF(BI77,BH77/BI77%,0),2)</f>
        <v>0</v>
      </c>
      <c r="BK77" s="76" t="str">
        <f>SUMIF($D$7:$AT$7,"6",$D77:$AT77)</f>
        <v>0</v>
      </c>
      <c r="BL77" s="77" t="str">
        <f>SUMIFS($D$9:$AT$9,$D$7:$AT$7,"6",$D77:$AT77,"&gt;"&amp;-1)</f>
        <v>0</v>
      </c>
      <c r="BM77" s="78" t="str">
        <f>ROUNDUP(IF(BL77,BK77/BL77%,0),2)</f>
        <v>0</v>
      </c>
    </row>
    <row r="78" spans="1:65" customHeight="1" ht="15.75" s="277" customFormat="1">
      <c r="A78" s="300"/>
      <c r="B78" s="299"/>
      <c r="C78" s="194"/>
      <c r="D78" s="290"/>
      <c r="E78" s="290"/>
      <c r="F78" s="290"/>
      <c r="G78" s="290"/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  <c r="AI78" s="290"/>
      <c r="AJ78" s="290"/>
      <c r="AK78" s="290"/>
      <c r="AL78" s="290"/>
      <c r="AM78" s="290"/>
      <c r="AN78" s="274"/>
      <c r="AO78" s="274"/>
      <c r="AP78" s="274"/>
      <c r="AQ78" s="274"/>
      <c r="AR78" s="274"/>
      <c r="AS78" s="275"/>
      <c r="AT78" s="257"/>
      <c r="AU78" s="305"/>
      <c r="AV78" s="254" t="str">
        <f>SUMIF($D$7:$AT$7,"1",$D78:$AT78)</f>
        <v>0</v>
      </c>
      <c r="AW78" s="77" t="str">
        <f>SUMIFS($D$9:$AT$9,$D$7:$AT$7,"1",$D78:$AT78,"&gt;"&amp;-1)</f>
        <v>0</v>
      </c>
      <c r="AX78" s="78" t="str">
        <f>ROUNDUP(IF(AW78,AV78/AW78%,0),2)</f>
        <v>0</v>
      </c>
      <c r="AY78" s="76" t="str">
        <f>SUMIF($D$7:$AT$7,"2",$D78:$AT78)</f>
        <v>0</v>
      </c>
      <c r="AZ78" s="77" t="str">
        <f>SUMIFS($D$9:$AT$9,$D$7:$AT$7,"2",$D78:$AT78,"&gt;"&amp;-1)</f>
        <v>0</v>
      </c>
      <c r="BA78" s="78" t="str">
        <f>ROUNDUP(IF(AZ78,AY78/AZ78%,0),2)</f>
        <v>0</v>
      </c>
      <c r="BB78" s="76" t="str">
        <f>SUMIF($D$7:$AT$7,"3",$D78:$AT78)</f>
        <v>0</v>
      </c>
      <c r="BC78" s="77" t="str">
        <f>SUMIFS($D$9:$AT$9,$D$7:$AT$7,"3",$D78:$AT78,"&gt;"&amp;-1)</f>
        <v>0</v>
      </c>
      <c r="BD78" s="78" t="str">
        <f>ROUNDUP(IF(BC78,BB78/BC78%,0),2)</f>
        <v>0</v>
      </c>
      <c r="BE78" s="76" t="str">
        <f>SUMIF($D$7:$AT$7,"4",$D78:$AT78)</f>
        <v>0</v>
      </c>
      <c r="BF78" s="77" t="str">
        <f>SUMIFS($D$9:$AT$9,$D$7:$AT$7,"4",$D78:$AT78,"&gt;"&amp;-1)</f>
        <v>0</v>
      </c>
      <c r="BG78" s="78" t="str">
        <f>ROUNDUP(IF(BF78,BE78/BF78%,0),2)</f>
        <v>0</v>
      </c>
      <c r="BH78" s="76" t="str">
        <f>SUMIF($D$7:$AT$7,"5",$D78:$AT78)</f>
        <v>0</v>
      </c>
      <c r="BI78" s="77" t="str">
        <f>SUMIFS($D$9:$AT$9,$D$7:$AT$7,"5",$D78:$AT78,"&gt;"&amp;-1)</f>
        <v>0</v>
      </c>
      <c r="BJ78" s="78" t="str">
        <f>ROUNDUP(IF(BI78,BH78/BI78%,0),2)</f>
        <v>0</v>
      </c>
      <c r="BK78" s="76" t="str">
        <f>SUMIF($D$7:$AT$7,"6",$D78:$AT78)</f>
        <v>0</v>
      </c>
      <c r="BL78" s="77" t="str">
        <f>SUMIFS($D$9:$AT$9,$D$7:$AT$7,"6",$D78:$AT78,"&gt;"&amp;-1)</f>
        <v>0</v>
      </c>
      <c r="BM78" s="78" t="str">
        <f>ROUNDUP(IF(BL78,BK78/BL78%,0),2)</f>
        <v>0</v>
      </c>
    </row>
    <row r="79" spans="1:65" customHeight="1" ht="15.75" s="277" customFormat="1">
      <c r="A79" s="299"/>
      <c r="B79" s="299"/>
      <c r="C79" s="194"/>
      <c r="D79" s="289"/>
      <c r="E79" s="289"/>
      <c r="F79" s="289"/>
      <c r="G79" s="289"/>
      <c r="H79" s="289"/>
      <c r="I79" s="289"/>
      <c r="J79" s="289"/>
      <c r="K79" s="289"/>
      <c r="L79" s="289"/>
      <c r="M79" s="289"/>
      <c r="N79" s="289"/>
      <c r="O79" s="289"/>
      <c r="P79" s="289"/>
      <c r="Q79" s="289"/>
      <c r="R79" s="289"/>
      <c r="S79" s="289"/>
      <c r="T79" s="289"/>
      <c r="U79" s="289"/>
      <c r="V79" s="289"/>
      <c r="W79" s="289"/>
      <c r="X79" s="289"/>
      <c r="Y79" s="289"/>
      <c r="Z79" s="289"/>
      <c r="AA79" s="289"/>
      <c r="AB79" s="289"/>
      <c r="AC79" s="289"/>
      <c r="AD79" s="289"/>
      <c r="AE79" s="289"/>
      <c r="AF79" s="289"/>
      <c r="AG79" s="289"/>
      <c r="AH79" s="289"/>
      <c r="AI79" s="289"/>
      <c r="AJ79" s="289"/>
      <c r="AK79" s="289"/>
      <c r="AL79" s="289"/>
      <c r="AM79" s="289"/>
      <c r="AN79" s="285"/>
      <c r="AO79" s="285"/>
      <c r="AP79" s="285"/>
      <c r="AQ79" s="285"/>
      <c r="AR79" s="285"/>
      <c r="AS79" s="275"/>
      <c r="AT79" s="257"/>
      <c r="AU79" s="305"/>
      <c r="AV79" s="254" t="str">
        <f>SUMIF($D$7:$AT$7,"1",$D79:$AT79)</f>
        <v>0</v>
      </c>
      <c r="AW79" s="77" t="str">
        <f>SUMIFS($D$9:$AT$9,$D$7:$AT$7,"1",$D79:$AT79,"&gt;"&amp;-1)</f>
        <v>0</v>
      </c>
      <c r="AX79" s="78" t="str">
        <f>ROUNDUP(IF(AW79,AV79/AW79%,0),2)</f>
        <v>0</v>
      </c>
      <c r="AY79" s="76" t="str">
        <f>SUMIF($D$7:$AT$7,"2",$D79:$AT79)</f>
        <v>0</v>
      </c>
      <c r="AZ79" s="77" t="str">
        <f>SUMIFS($D$9:$AT$9,$D$7:$AT$7,"2",$D79:$AT79,"&gt;"&amp;-1)</f>
        <v>0</v>
      </c>
      <c r="BA79" s="78" t="str">
        <f>ROUNDUP(IF(AZ79,AY79/AZ79%,0),2)</f>
        <v>0</v>
      </c>
      <c r="BB79" s="76" t="str">
        <f>SUMIF($D$7:$AT$7,"3",$D79:$AT79)</f>
        <v>0</v>
      </c>
      <c r="BC79" s="77" t="str">
        <f>SUMIFS($D$9:$AT$9,$D$7:$AT$7,"3",$D79:$AT79,"&gt;"&amp;-1)</f>
        <v>0</v>
      </c>
      <c r="BD79" s="78" t="str">
        <f>ROUNDUP(IF(BC79,BB79/BC79%,0),2)</f>
        <v>0</v>
      </c>
      <c r="BE79" s="76" t="str">
        <f>SUMIF($D$7:$AT$7,"4",$D79:$AT79)</f>
        <v>0</v>
      </c>
      <c r="BF79" s="77" t="str">
        <f>SUMIFS($D$9:$AT$9,$D$7:$AT$7,"4",$D79:$AT79,"&gt;"&amp;-1)</f>
        <v>0</v>
      </c>
      <c r="BG79" s="78" t="str">
        <f>ROUNDUP(IF(BF79,BE79/BF79%,0),2)</f>
        <v>0</v>
      </c>
      <c r="BH79" s="76" t="str">
        <f>SUMIF($D$7:$AT$7,"5",$D79:$AT79)</f>
        <v>0</v>
      </c>
      <c r="BI79" s="77" t="str">
        <f>SUMIFS($D$9:$AT$9,$D$7:$AT$7,"5",$D79:$AT79,"&gt;"&amp;-1)</f>
        <v>0</v>
      </c>
      <c r="BJ79" s="78" t="str">
        <f>ROUNDUP(IF(BI79,BH79/BI79%,0),2)</f>
        <v>0</v>
      </c>
      <c r="BK79" s="76" t="str">
        <f>SUMIF($D$7:$AT$7,"6",$D79:$AT79)</f>
        <v>0</v>
      </c>
      <c r="BL79" s="77" t="str">
        <f>SUMIFS($D$9:$AT$9,$D$7:$AT$7,"6",$D79:$AT79,"&gt;"&amp;-1)</f>
        <v>0</v>
      </c>
      <c r="BM79" s="78" t="str">
        <f>ROUNDUP(IF(BL79,BK79/BL79%,0),2)</f>
        <v>0</v>
      </c>
    </row>
    <row r="80" spans="1:65" customHeight="1" ht="15.75" s="277" customFormat="1">
      <c r="A80" s="299"/>
      <c r="B80" s="299"/>
      <c r="C80" s="194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89"/>
      <c r="O80" s="289"/>
      <c r="P80" s="289"/>
      <c r="Q80" s="289"/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  <c r="AC80" s="289"/>
      <c r="AD80" s="289"/>
      <c r="AE80" s="289"/>
      <c r="AF80" s="289"/>
      <c r="AG80" s="289"/>
      <c r="AH80" s="289"/>
      <c r="AI80" s="289"/>
      <c r="AJ80" s="289"/>
      <c r="AK80" s="289"/>
      <c r="AL80" s="289"/>
      <c r="AM80" s="289"/>
      <c r="AN80" s="274"/>
      <c r="AO80" s="274"/>
      <c r="AP80" s="274"/>
      <c r="AQ80" s="274"/>
      <c r="AR80" s="274"/>
      <c r="AS80" s="275"/>
      <c r="AT80" s="257"/>
      <c r="AU80" s="305"/>
      <c r="AV80" s="254" t="str">
        <f>SUMIF($D$7:$AT$7,"1",$D80:$AT80)</f>
        <v>0</v>
      </c>
      <c r="AW80" s="77" t="str">
        <f>SUMIFS($D$9:$AT$9,$D$7:$AT$7,"1",$D80:$AT80,"&gt;"&amp;-1)</f>
        <v>0</v>
      </c>
      <c r="AX80" s="78" t="str">
        <f>ROUNDUP(IF(AW80,AV80/AW80%,0),2)</f>
        <v>0</v>
      </c>
      <c r="AY80" s="76" t="str">
        <f>SUMIF($D$7:$AT$7,"2",$D80:$AT80)</f>
        <v>0</v>
      </c>
      <c r="AZ80" s="77" t="str">
        <f>SUMIFS($D$9:$AT$9,$D$7:$AT$7,"2",$D80:$AT80,"&gt;"&amp;-1)</f>
        <v>0</v>
      </c>
      <c r="BA80" s="78" t="str">
        <f>ROUNDUP(IF(AZ80,AY80/AZ80%,0),2)</f>
        <v>0</v>
      </c>
      <c r="BB80" s="76" t="str">
        <f>SUMIF($D$7:$AT$7,"3",$D80:$AT80)</f>
        <v>0</v>
      </c>
      <c r="BC80" s="77" t="str">
        <f>SUMIFS($D$9:$AT$9,$D$7:$AT$7,"3",$D80:$AT80,"&gt;"&amp;-1)</f>
        <v>0</v>
      </c>
      <c r="BD80" s="78" t="str">
        <f>ROUNDUP(IF(BC80,BB80/BC80%,0),2)</f>
        <v>0</v>
      </c>
      <c r="BE80" s="76" t="str">
        <f>SUMIF($D$7:$AT$7,"4",$D80:$AT80)</f>
        <v>0</v>
      </c>
      <c r="BF80" s="77" t="str">
        <f>SUMIFS($D$9:$AT$9,$D$7:$AT$7,"4",$D80:$AT80,"&gt;"&amp;-1)</f>
        <v>0</v>
      </c>
      <c r="BG80" s="78" t="str">
        <f>ROUNDUP(IF(BF80,BE80/BF80%,0),2)</f>
        <v>0</v>
      </c>
      <c r="BH80" s="76" t="str">
        <f>SUMIF($D$7:$AT$7,"5",$D80:$AT80)</f>
        <v>0</v>
      </c>
      <c r="BI80" s="77" t="str">
        <f>SUMIFS($D$9:$AT$9,$D$7:$AT$7,"5",$D80:$AT80,"&gt;"&amp;-1)</f>
        <v>0</v>
      </c>
      <c r="BJ80" s="78" t="str">
        <f>ROUNDUP(IF(BI80,BH80/BI80%,0),2)</f>
        <v>0</v>
      </c>
      <c r="BK80" s="76" t="str">
        <f>SUMIF($D$7:$AT$7,"6",$D80:$AT80)</f>
        <v>0</v>
      </c>
      <c r="BL80" s="77" t="str">
        <f>SUMIFS($D$9:$AT$9,$D$7:$AT$7,"6",$D80:$AT80,"&gt;"&amp;-1)</f>
        <v>0</v>
      </c>
      <c r="BM80" s="78" t="str">
        <f>ROUNDUP(IF(BL80,BK80/BL80%,0),2)</f>
        <v>0</v>
      </c>
    </row>
    <row r="81" spans="1:65" customHeight="1" ht="15.75" s="277" customFormat="1">
      <c r="A81" s="300"/>
      <c r="B81" s="299"/>
      <c r="C81" s="194"/>
      <c r="D81" s="290"/>
      <c r="E81" s="290"/>
      <c r="F81" s="290"/>
      <c r="G81" s="290"/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0"/>
      <c r="AM81" s="290"/>
      <c r="AN81" s="285"/>
      <c r="AO81" s="285"/>
      <c r="AP81" s="285"/>
      <c r="AQ81" s="285"/>
      <c r="AR81" s="285"/>
      <c r="AS81" s="275"/>
      <c r="AT81" s="257"/>
      <c r="AU81" s="305"/>
      <c r="AV81" s="254" t="str">
        <f>SUMIF($D$7:$AT$7,"1",$D81:$AT81)</f>
        <v>0</v>
      </c>
      <c r="AW81" s="77" t="str">
        <f>SUMIFS($D$9:$AT$9,$D$7:$AT$7,"1",$D81:$AT81,"&gt;"&amp;-1)</f>
        <v>0</v>
      </c>
      <c r="AX81" s="78" t="str">
        <f>ROUNDUP(IF(AW81,AV81/AW81%,0),2)</f>
        <v>0</v>
      </c>
      <c r="AY81" s="76" t="str">
        <f>SUMIF($D$7:$AT$7,"2",$D81:$AT81)</f>
        <v>0</v>
      </c>
      <c r="AZ81" s="77" t="str">
        <f>SUMIFS($D$9:$AT$9,$D$7:$AT$7,"2",$D81:$AT81,"&gt;"&amp;-1)</f>
        <v>0</v>
      </c>
      <c r="BA81" s="78" t="str">
        <f>ROUNDUP(IF(AZ81,AY81/AZ81%,0),2)</f>
        <v>0</v>
      </c>
      <c r="BB81" s="76" t="str">
        <f>SUMIF($D$7:$AT$7,"3",$D81:$AT81)</f>
        <v>0</v>
      </c>
      <c r="BC81" s="77" t="str">
        <f>SUMIFS($D$9:$AT$9,$D$7:$AT$7,"3",$D81:$AT81,"&gt;"&amp;-1)</f>
        <v>0</v>
      </c>
      <c r="BD81" s="78" t="str">
        <f>ROUNDUP(IF(BC81,BB81/BC81%,0),2)</f>
        <v>0</v>
      </c>
      <c r="BE81" s="76" t="str">
        <f>SUMIF($D$7:$AT$7,"4",$D81:$AT81)</f>
        <v>0</v>
      </c>
      <c r="BF81" s="77" t="str">
        <f>SUMIFS($D$9:$AT$9,$D$7:$AT$7,"4",$D81:$AT81,"&gt;"&amp;-1)</f>
        <v>0</v>
      </c>
      <c r="BG81" s="78" t="str">
        <f>ROUNDUP(IF(BF81,BE81/BF81%,0),2)</f>
        <v>0</v>
      </c>
      <c r="BH81" s="76" t="str">
        <f>SUMIF($D$7:$AT$7,"5",$D81:$AT81)</f>
        <v>0</v>
      </c>
      <c r="BI81" s="77" t="str">
        <f>SUMIFS($D$9:$AT$9,$D$7:$AT$7,"5",$D81:$AT81,"&gt;"&amp;-1)</f>
        <v>0</v>
      </c>
      <c r="BJ81" s="78" t="str">
        <f>ROUNDUP(IF(BI81,BH81/BI81%,0),2)</f>
        <v>0</v>
      </c>
      <c r="BK81" s="76" t="str">
        <f>SUMIF($D$7:$AT$7,"6",$D81:$AT81)</f>
        <v>0</v>
      </c>
      <c r="BL81" s="77" t="str">
        <f>SUMIFS($D$9:$AT$9,$D$7:$AT$7,"6",$D81:$AT81,"&gt;"&amp;-1)</f>
        <v>0</v>
      </c>
      <c r="BM81" s="78" t="str">
        <f>ROUNDUP(IF(BL81,BK81/BL81%,0),2)</f>
        <v>0</v>
      </c>
    </row>
    <row r="82" spans="1:65" customHeight="1" ht="15.75" s="277" customFormat="1">
      <c r="A82" s="300"/>
      <c r="B82" s="299"/>
      <c r="C82" s="194"/>
      <c r="D82" s="290"/>
      <c r="E82" s="290"/>
      <c r="F82" s="290"/>
      <c r="G82" s="290"/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  <c r="AI82" s="290"/>
      <c r="AJ82" s="290"/>
      <c r="AK82" s="290"/>
      <c r="AL82" s="290"/>
      <c r="AM82" s="290"/>
      <c r="AN82" s="274"/>
      <c r="AO82" s="274"/>
      <c r="AP82" s="274"/>
      <c r="AQ82" s="274"/>
      <c r="AR82" s="274"/>
      <c r="AS82" s="275"/>
      <c r="AT82" s="257"/>
      <c r="AU82" s="305"/>
      <c r="AV82" s="254" t="str">
        <f>SUMIF($D$7:$AT$7,"1",$D82:$AT82)</f>
        <v>0</v>
      </c>
      <c r="AW82" s="77" t="str">
        <f>SUMIFS($D$9:$AT$9,$D$7:$AT$7,"1",$D82:$AT82,"&gt;"&amp;-1)</f>
        <v>0</v>
      </c>
      <c r="AX82" s="78" t="str">
        <f>ROUNDUP(IF(AW82,AV82/AW82%,0),2)</f>
        <v>0</v>
      </c>
      <c r="AY82" s="76" t="str">
        <f>SUMIF($D$7:$AT$7,"2",$D82:$AT82)</f>
        <v>0</v>
      </c>
      <c r="AZ82" s="77" t="str">
        <f>SUMIFS($D$9:$AT$9,$D$7:$AT$7,"2",$D82:$AT82,"&gt;"&amp;-1)</f>
        <v>0</v>
      </c>
      <c r="BA82" s="78" t="str">
        <f>ROUNDUP(IF(AZ82,AY82/AZ82%,0),2)</f>
        <v>0</v>
      </c>
      <c r="BB82" s="76" t="str">
        <f>SUMIF($D$7:$AT$7,"3",$D82:$AT82)</f>
        <v>0</v>
      </c>
      <c r="BC82" s="77" t="str">
        <f>SUMIFS($D$9:$AT$9,$D$7:$AT$7,"3",$D82:$AT82,"&gt;"&amp;-1)</f>
        <v>0</v>
      </c>
      <c r="BD82" s="78" t="str">
        <f>ROUNDUP(IF(BC82,BB82/BC82%,0),2)</f>
        <v>0</v>
      </c>
      <c r="BE82" s="76" t="str">
        <f>SUMIF($D$7:$AT$7,"4",$D82:$AT82)</f>
        <v>0</v>
      </c>
      <c r="BF82" s="77" t="str">
        <f>SUMIFS($D$9:$AT$9,$D$7:$AT$7,"4",$D82:$AT82,"&gt;"&amp;-1)</f>
        <v>0</v>
      </c>
      <c r="BG82" s="78" t="str">
        <f>ROUNDUP(IF(BF82,BE82/BF82%,0),2)</f>
        <v>0</v>
      </c>
      <c r="BH82" s="76" t="str">
        <f>SUMIF($D$7:$AT$7,"5",$D82:$AT82)</f>
        <v>0</v>
      </c>
      <c r="BI82" s="77" t="str">
        <f>SUMIFS($D$9:$AT$9,$D$7:$AT$7,"5",$D82:$AT82,"&gt;"&amp;-1)</f>
        <v>0</v>
      </c>
      <c r="BJ82" s="78" t="str">
        <f>ROUNDUP(IF(BI82,BH82/BI82%,0),2)</f>
        <v>0</v>
      </c>
      <c r="BK82" s="76" t="str">
        <f>SUMIF($D$7:$AT$7,"6",$D82:$AT82)</f>
        <v>0</v>
      </c>
      <c r="BL82" s="77" t="str">
        <f>SUMIFS($D$9:$AT$9,$D$7:$AT$7,"6",$D82:$AT82,"&gt;"&amp;-1)</f>
        <v>0</v>
      </c>
      <c r="BM82" s="78" t="str">
        <f>ROUNDUP(IF(BL82,BK82/BL82%,0),2)</f>
        <v>0</v>
      </c>
    </row>
    <row r="83" spans="1:65" customHeight="1" ht="15.75" s="277" customFormat="1">
      <c r="A83" s="299"/>
      <c r="B83" s="299"/>
      <c r="C83" s="194"/>
      <c r="D83" s="289"/>
      <c r="E83" s="289"/>
      <c r="F83" s="289"/>
      <c r="G83" s="289"/>
      <c r="H83" s="289"/>
      <c r="I83" s="289"/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289"/>
      <c r="AC83" s="289"/>
      <c r="AD83" s="289"/>
      <c r="AE83" s="289"/>
      <c r="AF83" s="289"/>
      <c r="AG83" s="289"/>
      <c r="AH83" s="289"/>
      <c r="AI83" s="289"/>
      <c r="AJ83" s="289"/>
      <c r="AK83" s="289"/>
      <c r="AL83" s="289"/>
      <c r="AM83" s="289"/>
      <c r="AN83" s="285"/>
      <c r="AO83" s="285"/>
      <c r="AP83" s="285"/>
      <c r="AQ83" s="285"/>
      <c r="AR83" s="285"/>
      <c r="AS83" s="275"/>
      <c r="AT83" s="257"/>
      <c r="AU83" s="305"/>
      <c r="AV83" s="254" t="str">
        <f>SUMIF($D$7:$AT$7,"1",$D83:$AT83)</f>
        <v>0</v>
      </c>
      <c r="AW83" s="77" t="str">
        <f>SUMIFS($D$9:$AT$9,$D$7:$AT$7,"1",$D83:$AT83,"&gt;"&amp;-1)</f>
        <v>0</v>
      </c>
      <c r="AX83" s="78" t="str">
        <f>ROUNDUP(IF(AW83,AV83/AW83%,0),2)</f>
        <v>0</v>
      </c>
      <c r="AY83" s="76" t="str">
        <f>SUMIF($D$7:$AT$7,"2",$D83:$AT83)</f>
        <v>0</v>
      </c>
      <c r="AZ83" s="77" t="str">
        <f>SUMIFS($D$9:$AT$9,$D$7:$AT$7,"2",$D83:$AT83,"&gt;"&amp;-1)</f>
        <v>0</v>
      </c>
      <c r="BA83" s="78" t="str">
        <f>ROUNDUP(IF(AZ83,AY83/AZ83%,0),2)</f>
        <v>0</v>
      </c>
      <c r="BB83" s="76" t="str">
        <f>SUMIF($D$7:$AT$7,"3",$D83:$AT83)</f>
        <v>0</v>
      </c>
      <c r="BC83" s="77" t="str">
        <f>SUMIFS($D$9:$AT$9,$D$7:$AT$7,"3",$D83:$AT83,"&gt;"&amp;-1)</f>
        <v>0</v>
      </c>
      <c r="BD83" s="78" t="str">
        <f>ROUNDUP(IF(BC83,BB83/BC83%,0),2)</f>
        <v>0</v>
      </c>
      <c r="BE83" s="76" t="str">
        <f>SUMIF($D$7:$AT$7,"4",$D83:$AT83)</f>
        <v>0</v>
      </c>
      <c r="BF83" s="77" t="str">
        <f>SUMIFS($D$9:$AT$9,$D$7:$AT$7,"4",$D83:$AT83,"&gt;"&amp;-1)</f>
        <v>0</v>
      </c>
      <c r="BG83" s="78" t="str">
        <f>ROUNDUP(IF(BF83,BE83/BF83%,0),2)</f>
        <v>0</v>
      </c>
      <c r="BH83" s="76" t="str">
        <f>SUMIF($D$7:$AT$7,"5",$D83:$AT83)</f>
        <v>0</v>
      </c>
      <c r="BI83" s="77" t="str">
        <f>SUMIFS($D$9:$AT$9,$D$7:$AT$7,"5",$D83:$AT83,"&gt;"&amp;-1)</f>
        <v>0</v>
      </c>
      <c r="BJ83" s="78" t="str">
        <f>ROUNDUP(IF(BI83,BH83/BI83%,0),2)</f>
        <v>0</v>
      </c>
      <c r="BK83" s="76" t="str">
        <f>SUMIF($D$7:$AT$7,"6",$D83:$AT83)</f>
        <v>0</v>
      </c>
      <c r="BL83" s="77" t="str">
        <f>SUMIFS($D$9:$AT$9,$D$7:$AT$7,"6",$D83:$AT83,"&gt;"&amp;-1)</f>
        <v>0</v>
      </c>
      <c r="BM83" s="78" t="str">
        <f>ROUNDUP(IF(BL83,BK83/BL83%,0),2)</f>
        <v>0</v>
      </c>
    </row>
    <row r="84" spans="1:65" customHeight="1" ht="15.75" s="277" customFormat="1">
      <c r="A84" s="299"/>
      <c r="B84" s="299"/>
      <c r="C84" s="194"/>
      <c r="D84" s="289"/>
      <c r="E84" s="289"/>
      <c r="F84" s="289"/>
      <c r="G84" s="289"/>
      <c r="H84" s="289"/>
      <c r="I84" s="289"/>
      <c r="J84" s="289"/>
      <c r="K84" s="289"/>
      <c r="L84" s="289"/>
      <c r="M84" s="289"/>
      <c r="N84" s="289"/>
      <c r="O84" s="289"/>
      <c r="P84" s="289"/>
      <c r="Q84" s="289"/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  <c r="AC84" s="289"/>
      <c r="AD84" s="289"/>
      <c r="AE84" s="289"/>
      <c r="AF84" s="289"/>
      <c r="AG84" s="289"/>
      <c r="AH84" s="289"/>
      <c r="AI84" s="289"/>
      <c r="AJ84" s="289"/>
      <c r="AK84" s="289"/>
      <c r="AL84" s="289"/>
      <c r="AM84" s="289"/>
      <c r="AN84" s="274"/>
      <c r="AO84" s="274"/>
      <c r="AP84" s="274"/>
      <c r="AQ84" s="274"/>
      <c r="AR84" s="274"/>
      <c r="AS84" s="275"/>
      <c r="AT84" s="257"/>
      <c r="AU84" s="305"/>
      <c r="AV84" s="254" t="str">
        <f>SUMIF($D$7:$AT$7,"1",$D84:$AT84)</f>
        <v>0</v>
      </c>
      <c r="AW84" s="77" t="str">
        <f>SUMIFS($D$9:$AT$9,$D$7:$AT$7,"1",$D84:$AT84,"&gt;"&amp;-1)</f>
        <v>0</v>
      </c>
      <c r="AX84" s="78" t="str">
        <f>ROUNDUP(IF(AW84,AV84/AW84%,0),2)</f>
        <v>0</v>
      </c>
      <c r="AY84" s="76" t="str">
        <f>SUMIF($D$7:$AT$7,"2",$D84:$AT84)</f>
        <v>0</v>
      </c>
      <c r="AZ84" s="77" t="str">
        <f>SUMIFS($D$9:$AT$9,$D$7:$AT$7,"2",$D84:$AT84,"&gt;"&amp;-1)</f>
        <v>0</v>
      </c>
      <c r="BA84" s="78" t="str">
        <f>ROUNDUP(IF(AZ84,AY84/AZ84%,0),2)</f>
        <v>0</v>
      </c>
      <c r="BB84" s="76" t="str">
        <f>SUMIF($D$7:$AT$7,"3",$D84:$AT84)</f>
        <v>0</v>
      </c>
      <c r="BC84" s="77" t="str">
        <f>SUMIFS($D$9:$AT$9,$D$7:$AT$7,"3",$D84:$AT84,"&gt;"&amp;-1)</f>
        <v>0</v>
      </c>
      <c r="BD84" s="78" t="str">
        <f>ROUNDUP(IF(BC84,BB84/BC84%,0),2)</f>
        <v>0</v>
      </c>
      <c r="BE84" s="76" t="str">
        <f>SUMIF($D$7:$AT$7,"4",$D84:$AT84)</f>
        <v>0</v>
      </c>
      <c r="BF84" s="77" t="str">
        <f>SUMIFS($D$9:$AT$9,$D$7:$AT$7,"4",$D84:$AT84,"&gt;"&amp;-1)</f>
        <v>0</v>
      </c>
      <c r="BG84" s="78" t="str">
        <f>ROUNDUP(IF(BF84,BE84/BF84%,0),2)</f>
        <v>0</v>
      </c>
      <c r="BH84" s="76" t="str">
        <f>SUMIF($D$7:$AT$7,"5",$D84:$AT84)</f>
        <v>0</v>
      </c>
      <c r="BI84" s="77" t="str">
        <f>SUMIFS($D$9:$AT$9,$D$7:$AT$7,"5",$D84:$AT84,"&gt;"&amp;-1)</f>
        <v>0</v>
      </c>
      <c r="BJ84" s="78" t="str">
        <f>ROUNDUP(IF(BI84,BH84/BI84%,0),2)</f>
        <v>0</v>
      </c>
      <c r="BK84" s="76" t="str">
        <f>SUMIF($D$7:$AT$7,"6",$D84:$AT84)</f>
        <v>0</v>
      </c>
      <c r="BL84" s="77" t="str">
        <f>SUMIFS($D$9:$AT$9,$D$7:$AT$7,"6",$D84:$AT84,"&gt;"&amp;-1)</f>
        <v>0</v>
      </c>
      <c r="BM84" s="78" t="str">
        <f>ROUNDUP(IF(BL84,BK84/BL84%,0),2)</f>
        <v>0</v>
      </c>
    </row>
    <row r="85" spans="1:65" customHeight="1" ht="15.75" s="277" customFormat="1">
      <c r="A85" s="299"/>
      <c r="B85" s="299"/>
      <c r="C85" s="194"/>
      <c r="D85" s="289"/>
      <c r="E85" s="289"/>
      <c r="F85" s="289"/>
      <c r="G85" s="289"/>
      <c r="H85" s="289"/>
      <c r="I85" s="289"/>
      <c r="J85" s="289"/>
      <c r="K85" s="289"/>
      <c r="L85" s="289"/>
      <c r="M85" s="289"/>
      <c r="N85" s="289"/>
      <c r="O85" s="289"/>
      <c r="P85" s="289"/>
      <c r="Q85" s="289"/>
      <c r="R85" s="289"/>
      <c r="S85" s="289"/>
      <c r="T85" s="289"/>
      <c r="U85" s="289"/>
      <c r="V85" s="289"/>
      <c r="W85" s="289"/>
      <c r="X85" s="289"/>
      <c r="Y85" s="289"/>
      <c r="Z85" s="289"/>
      <c r="AA85" s="289"/>
      <c r="AB85" s="289"/>
      <c r="AC85" s="289"/>
      <c r="AD85" s="289"/>
      <c r="AE85" s="289"/>
      <c r="AF85" s="289"/>
      <c r="AG85" s="289"/>
      <c r="AH85" s="289"/>
      <c r="AI85" s="289"/>
      <c r="AJ85" s="289"/>
      <c r="AK85" s="289"/>
      <c r="AL85" s="289"/>
      <c r="AM85" s="289"/>
      <c r="AN85" s="285"/>
      <c r="AO85" s="285"/>
      <c r="AP85" s="285"/>
      <c r="AQ85" s="285"/>
      <c r="AR85" s="285"/>
      <c r="AS85" s="275"/>
      <c r="AT85" s="257"/>
      <c r="AU85" s="305"/>
      <c r="AV85" s="254" t="str">
        <f>SUMIF($D$7:$AT$7,"1",$D85:$AT85)</f>
        <v>0</v>
      </c>
      <c r="AW85" s="77" t="str">
        <f>SUMIFS($D$9:$AT$9,$D$7:$AT$7,"1",$D85:$AT85,"&gt;"&amp;-1)</f>
        <v>0</v>
      </c>
      <c r="AX85" s="78" t="str">
        <f>ROUNDUP(IF(AW85,AV85/AW85%,0),2)</f>
        <v>0</v>
      </c>
      <c r="AY85" s="76" t="str">
        <f>SUMIF($D$7:$AT$7,"2",$D85:$AT85)</f>
        <v>0</v>
      </c>
      <c r="AZ85" s="77" t="str">
        <f>SUMIFS($D$9:$AT$9,$D$7:$AT$7,"2",$D85:$AT85,"&gt;"&amp;-1)</f>
        <v>0</v>
      </c>
      <c r="BA85" s="78" t="str">
        <f>ROUNDUP(IF(AZ85,AY85/AZ85%,0),2)</f>
        <v>0</v>
      </c>
      <c r="BB85" s="76" t="str">
        <f>SUMIF($D$7:$AT$7,"3",$D85:$AT85)</f>
        <v>0</v>
      </c>
      <c r="BC85" s="77" t="str">
        <f>SUMIFS($D$9:$AT$9,$D$7:$AT$7,"3",$D85:$AT85,"&gt;"&amp;-1)</f>
        <v>0</v>
      </c>
      <c r="BD85" s="78" t="str">
        <f>ROUNDUP(IF(BC85,BB85/BC85%,0),2)</f>
        <v>0</v>
      </c>
      <c r="BE85" s="76" t="str">
        <f>SUMIF($D$7:$AT$7,"4",$D85:$AT85)</f>
        <v>0</v>
      </c>
      <c r="BF85" s="77" t="str">
        <f>SUMIFS($D$9:$AT$9,$D$7:$AT$7,"4",$D85:$AT85,"&gt;"&amp;-1)</f>
        <v>0</v>
      </c>
      <c r="BG85" s="78" t="str">
        <f>ROUNDUP(IF(BF85,BE85/BF85%,0),2)</f>
        <v>0</v>
      </c>
      <c r="BH85" s="76" t="str">
        <f>SUMIF($D$7:$AT$7,"5",$D85:$AT85)</f>
        <v>0</v>
      </c>
      <c r="BI85" s="77" t="str">
        <f>SUMIFS($D$9:$AT$9,$D$7:$AT$7,"5",$D85:$AT85,"&gt;"&amp;-1)</f>
        <v>0</v>
      </c>
      <c r="BJ85" s="78" t="str">
        <f>ROUNDUP(IF(BI85,BH85/BI85%,0),2)</f>
        <v>0</v>
      </c>
      <c r="BK85" s="76" t="str">
        <f>SUMIF($D$7:$AT$7,"6",$D85:$AT85)</f>
        <v>0</v>
      </c>
      <c r="BL85" s="77" t="str">
        <f>SUMIFS($D$9:$AT$9,$D$7:$AT$7,"6",$D85:$AT85,"&gt;"&amp;-1)</f>
        <v>0</v>
      </c>
      <c r="BM85" s="78" t="str">
        <f>ROUNDUP(IF(BL85,BK85/BL85%,0),2)</f>
        <v>0</v>
      </c>
    </row>
    <row r="86" spans="1:65" customHeight="1" ht="15.75" s="277" customFormat="1">
      <c r="A86" s="300"/>
      <c r="B86" s="299"/>
      <c r="C86" s="194"/>
      <c r="D86" s="290"/>
      <c r="E86" s="290"/>
      <c r="F86" s="290"/>
      <c r="G86" s="290"/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  <c r="AI86" s="290"/>
      <c r="AJ86" s="290"/>
      <c r="AK86" s="290"/>
      <c r="AL86" s="290"/>
      <c r="AM86" s="290"/>
      <c r="AN86" s="274"/>
      <c r="AO86" s="274"/>
      <c r="AP86" s="274"/>
      <c r="AQ86" s="274"/>
      <c r="AR86" s="274"/>
      <c r="AS86" s="275"/>
      <c r="AT86" s="257"/>
      <c r="AU86" s="305"/>
      <c r="AV86" s="254" t="str">
        <f>SUMIF($D$7:$AT$7,"1",$D86:$AT86)</f>
        <v>0</v>
      </c>
      <c r="AW86" s="77" t="str">
        <f>SUMIFS($D$9:$AT$9,$D$7:$AT$7,"1",$D86:$AT86,"&gt;"&amp;-1)</f>
        <v>0</v>
      </c>
      <c r="AX86" s="78" t="str">
        <f>ROUNDUP(IF(AW86,AV86/AW86%,0),2)</f>
        <v>0</v>
      </c>
      <c r="AY86" s="76" t="str">
        <f>SUMIF($D$7:$AT$7,"2",$D86:$AT86)</f>
        <v>0</v>
      </c>
      <c r="AZ86" s="77" t="str">
        <f>SUMIFS($D$9:$AT$9,$D$7:$AT$7,"2",$D86:$AT86,"&gt;"&amp;-1)</f>
        <v>0</v>
      </c>
      <c r="BA86" s="78" t="str">
        <f>ROUNDUP(IF(AZ86,AY86/AZ86%,0),2)</f>
        <v>0</v>
      </c>
      <c r="BB86" s="76" t="str">
        <f>SUMIF($D$7:$AT$7,"3",$D86:$AT86)</f>
        <v>0</v>
      </c>
      <c r="BC86" s="77" t="str">
        <f>SUMIFS($D$9:$AT$9,$D$7:$AT$7,"3",$D86:$AT86,"&gt;"&amp;-1)</f>
        <v>0</v>
      </c>
      <c r="BD86" s="78" t="str">
        <f>ROUNDUP(IF(BC86,BB86/BC86%,0),2)</f>
        <v>0</v>
      </c>
      <c r="BE86" s="76" t="str">
        <f>SUMIF($D$7:$AT$7,"4",$D86:$AT86)</f>
        <v>0</v>
      </c>
      <c r="BF86" s="77" t="str">
        <f>SUMIFS($D$9:$AT$9,$D$7:$AT$7,"4",$D86:$AT86,"&gt;"&amp;-1)</f>
        <v>0</v>
      </c>
      <c r="BG86" s="78" t="str">
        <f>ROUNDUP(IF(BF86,BE86/BF86%,0),2)</f>
        <v>0</v>
      </c>
      <c r="BH86" s="76" t="str">
        <f>SUMIF($D$7:$AT$7,"5",$D86:$AT86)</f>
        <v>0</v>
      </c>
      <c r="BI86" s="77" t="str">
        <f>SUMIFS($D$9:$AT$9,$D$7:$AT$7,"5",$D86:$AT86,"&gt;"&amp;-1)</f>
        <v>0</v>
      </c>
      <c r="BJ86" s="78" t="str">
        <f>ROUNDUP(IF(BI86,BH86/BI86%,0),2)</f>
        <v>0</v>
      </c>
      <c r="BK86" s="76" t="str">
        <f>SUMIF($D$7:$AT$7,"6",$D86:$AT86)</f>
        <v>0</v>
      </c>
      <c r="BL86" s="77" t="str">
        <f>SUMIFS($D$9:$AT$9,$D$7:$AT$7,"6",$D86:$AT86,"&gt;"&amp;-1)</f>
        <v>0</v>
      </c>
      <c r="BM86" s="78" t="str">
        <f>ROUNDUP(IF(BL86,BK86/BL86%,0),2)</f>
        <v>0</v>
      </c>
    </row>
    <row r="87" spans="1:65" customHeight="1" ht="15.75" s="277" customFormat="1">
      <c r="A87" s="300"/>
      <c r="B87" s="299"/>
      <c r="C87" s="194"/>
      <c r="D87" s="290"/>
      <c r="E87" s="290"/>
      <c r="F87" s="290"/>
      <c r="G87" s="290"/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  <c r="AI87" s="290"/>
      <c r="AJ87" s="290"/>
      <c r="AK87" s="290"/>
      <c r="AL87" s="290"/>
      <c r="AM87" s="290"/>
      <c r="AN87" s="285"/>
      <c r="AO87" s="285"/>
      <c r="AP87" s="285"/>
      <c r="AQ87" s="285"/>
      <c r="AR87" s="285"/>
      <c r="AS87" s="275"/>
      <c r="AT87" s="257"/>
      <c r="AU87" s="305"/>
      <c r="AV87" s="254" t="str">
        <f>SUMIF($D$7:$AT$7,"1",$D87:$AT87)</f>
        <v>0</v>
      </c>
      <c r="AW87" s="77" t="str">
        <f>SUMIFS($D$9:$AT$9,$D$7:$AT$7,"1",$D87:$AT87,"&gt;"&amp;-1)</f>
        <v>0</v>
      </c>
      <c r="AX87" s="78" t="str">
        <f>ROUNDUP(IF(AW87,AV87/AW87%,0),2)</f>
        <v>0</v>
      </c>
      <c r="AY87" s="76" t="str">
        <f>SUMIF($D$7:$AT$7,"2",$D87:$AT87)</f>
        <v>0</v>
      </c>
      <c r="AZ87" s="77" t="str">
        <f>SUMIFS($D$9:$AT$9,$D$7:$AT$7,"2",$D87:$AT87,"&gt;"&amp;-1)</f>
        <v>0</v>
      </c>
      <c r="BA87" s="78" t="str">
        <f>ROUNDUP(IF(AZ87,AY87/AZ87%,0),2)</f>
        <v>0</v>
      </c>
      <c r="BB87" s="76" t="str">
        <f>SUMIF($D$7:$AT$7,"3",$D87:$AT87)</f>
        <v>0</v>
      </c>
      <c r="BC87" s="77" t="str">
        <f>SUMIFS($D$9:$AT$9,$D$7:$AT$7,"3",$D87:$AT87,"&gt;"&amp;-1)</f>
        <v>0</v>
      </c>
      <c r="BD87" s="78" t="str">
        <f>ROUNDUP(IF(BC87,BB87/BC87%,0),2)</f>
        <v>0</v>
      </c>
      <c r="BE87" s="76" t="str">
        <f>SUMIF($D$7:$AT$7,"4",$D87:$AT87)</f>
        <v>0</v>
      </c>
      <c r="BF87" s="77" t="str">
        <f>SUMIFS($D$9:$AT$9,$D$7:$AT$7,"4",$D87:$AT87,"&gt;"&amp;-1)</f>
        <v>0</v>
      </c>
      <c r="BG87" s="78" t="str">
        <f>ROUNDUP(IF(BF87,BE87/BF87%,0),2)</f>
        <v>0</v>
      </c>
      <c r="BH87" s="76" t="str">
        <f>SUMIF($D$7:$AT$7,"5",$D87:$AT87)</f>
        <v>0</v>
      </c>
      <c r="BI87" s="77" t="str">
        <f>SUMIFS($D$9:$AT$9,$D$7:$AT$7,"5",$D87:$AT87,"&gt;"&amp;-1)</f>
        <v>0</v>
      </c>
      <c r="BJ87" s="78" t="str">
        <f>ROUNDUP(IF(BI87,BH87/BI87%,0),2)</f>
        <v>0</v>
      </c>
      <c r="BK87" s="76" t="str">
        <f>SUMIF($D$7:$AT$7,"6",$D87:$AT87)</f>
        <v>0</v>
      </c>
      <c r="BL87" s="77" t="str">
        <f>SUMIFS($D$9:$AT$9,$D$7:$AT$7,"6",$D87:$AT87,"&gt;"&amp;-1)</f>
        <v>0</v>
      </c>
      <c r="BM87" s="78" t="str">
        <f>ROUNDUP(IF(BL87,BK87/BL87%,0),2)</f>
        <v>0</v>
      </c>
    </row>
    <row r="88" spans="1:65" customHeight="1" ht="15.75" s="277" customFormat="1">
      <c r="A88" s="300"/>
      <c r="B88" s="299"/>
      <c r="C88" s="194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89"/>
      <c r="O88" s="289"/>
      <c r="P88" s="289"/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  <c r="AC88" s="289"/>
      <c r="AD88" s="289"/>
      <c r="AE88" s="289"/>
      <c r="AF88" s="289"/>
      <c r="AG88" s="289"/>
      <c r="AH88" s="289"/>
      <c r="AI88" s="289"/>
      <c r="AJ88" s="289"/>
      <c r="AK88" s="289"/>
      <c r="AL88" s="289"/>
      <c r="AM88" s="289"/>
      <c r="AN88" s="274"/>
      <c r="AO88" s="274"/>
      <c r="AP88" s="274"/>
      <c r="AQ88" s="274"/>
      <c r="AR88" s="274"/>
      <c r="AS88" s="275"/>
      <c r="AT88" s="257"/>
      <c r="AU88" s="305"/>
      <c r="AV88" s="254" t="str">
        <f>SUMIF($D$7:$AT$7,"1",$D88:$AT88)</f>
        <v>0</v>
      </c>
      <c r="AW88" s="77" t="str">
        <f>SUMIFS($D$9:$AT$9,$D$7:$AT$7,"1",$D88:$AT88,"&gt;"&amp;-1)</f>
        <v>0</v>
      </c>
      <c r="AX88" s="78" t="str">
        <f>ROUNDUP(IF(AW88,AV88/AW88%,0),2)</f>
        <v>0</v>
      </c>
      <c r="AY88" s="76" t="str">
        <f>SUMIF($D$7:$AT$7,"2",$D88:$AT88)</f>
        <v>0</v>
      </c>
      <c r="AZ88" s="77" t="str">
        <f>SUMIFS($D$9:$AT$9,$D$7:$AT$7,"2",$D88:$AT88,"&gt;"&amp;-1)</f>
        <v>0</v>
      </c>
      <c r="BA88" s="78" t="str">
        <f>ROUNDUP(IF(AZ88,AY88/AZ88%,0),2)</f>
        <v>0</v>
      </c>
      <c r="BB88" s="76" t="str">
        <f>SUMIF($D$7:$AT$7,"3",$D88:$AT88)</f>
        <v>0</v>
      </c>
      <c r="BC88" s="77" t="str">
        <f>SUMIFS($D$9:$AT$9,$D$7:$AT$7,"3",$D88:$AT88,"&gt;"&amp;-1)</f>
        <v>0</v>
      </c>
      <c r="BD88" s="78" t="str">
        <f>ROUNDUP(IF(BC88,BB88/BC88%,0),2)</f>
        <v>0</v>
      </c>
      <c r="BE88" s="76" t="str">
        <f>SUMIF($D$7:$AT$7,"4",$D88:$AT88)</f>
        <v>0</v>
      </c>
      <c r="BF88" s="77" t="str">
        <f>SUMIFS($D$9:$AT$9,$D$7:$AT$7,"4",$D88:$AT88,"&gt;"&amp;-1)</f>
        <v>0</v>
      </c>
      <c r="BG88" s="78" t="str">
        <f>ROUNDUP(IF(BF88,BE88/BF88%,0),2)</f>
        <v>0</v>
      </c>
      <c r="BH88" s="76" t="str">
        <f>SUMIF($D$7:$AT$7,"5",$D88:$AT88)</f>
        <v>0</v>
      </c>
      <c r="BI88" s="77" t="str">
        <f>SUMIFS($D$9:$AT$9,$D$7:$AT$7,"5",$D88:$AT88,"&gt;"&amp;-1)</f>
        <v>0</v>
      </c>
      <c r="BJ88" s="78" t="str">
        <f>ROUNDUP(IF(BI88,BH88/BI88%,0),2)</f>
        <v>0</v>
      </c>
      <c r="BK88" s="76" t="str">
        <f>SUMIF($D$7:$AT$7,"6",$D88:$AT88)</f>
        <v>0</v>
      </c>
      <c r="BL88" s="77" t="str">
        <f>SUMIFS($D$9:$AT$9,$D$7:$AT$7,"6",$D88:$AT88,"&gt;"&amp;-1)</f>
        <v>0</v>
      </c>
      <c r="BM88" s="78" t="str">
        <f>ROUNDUP(IF(BL88,BK88/BL88%,0),2)</f>
        <v>0</v>
      </c>
    </row>
    <row r="89" spans="1:65" customHeight="1" ht="15.75" s="277" customFormat="1">
      <c r="A89" s="299"/>
      <c r="B89" s="299"/>
      <c r="C89" s="194"/>
      <c r="D89" s="289"/>
      <c r="E89" s="289"/>
      <c r="F89" s="289"/>
      <c r="G89" s="289"/>
      <c r="H89" s="289"/>
      <c r="I89" s="289"/>
      <c r="J89" s="289"/>
      <c r="K89" s="289"/>
      <c r="L89" s="289"/>
      <c r="M89" s="289"/>
      <c r="N89" s="289"/>
      <c r="O89" s="289"/>
      <c r="P89" s="289"/>
      <c r="Q89" s="289"/>
      <c r="R89" s="289"/>
      <c r="S89" s="289"/>
      <c r="T89" s="289"/>
      <c r="U89" s="289"/>
      <c r="V89" s="289"/>
      <c r="W89" s="289"/>
      <c r="X89" s="289"/>
      <c r="Y89" s="289"/>
      <c r="Z89" s="289"/>
      <c r="AA89" s="289"/>
      <c r="AB89" s="289"/>
      <c r="AC89" s="289"/>
      <c r="AD89" s="289"/>
      <c r="AE89" s="289"/>
      <c r="AF89" s="289"/>
      <c r="AG89" s="289"/>
      <c r="AH89" s="289"/>
      <c r="AI89" s="289"/>
      <c r="AJ89" s="289"/>
      <c r="AK89" s="289"/>
      <c r="AL89" s="289"/>
      <c r="AM89" s="289"/>
      <c r="AN89" s="285"/>
      <c r="AO89" s="285"/>
      <c r="AP89" s="285"/>
      <c r="AQ89" s="285"/>
      <c r="AR89" s="285"/>
      <c r="AS89" s="275"/>
      <c r="AT89" s="257"/>
      <c r="AU89" s="305"/>
      <c r="AV89" s="254" t="str">
        <f>SUMIF($D$7:$AT$7,"1",$D89:$AT89)</f>
        <v>0</v>
      </c>
      <c r="AW89" s="77" t="str">
        <f>SUMIFS($D$9:$AT$9,$D$7:$AT$7,"1",$D89:$AT89,"&gt;"&amp;-1)</f>
        <v>0</v>
      </c>
      <c r="AX89" s="78" t="str">
        <f>ROUNDUP(IF(AW89,AV89/AW89%,0),2)</f>
        <v>0</v>
      </c>
      <c r="AY89" s="76" t="str">
        <f>SUMIF($D$7:$AT$7,"2",$D89:$AT89)</f>
        <v>0</v>
      </c>
      <c r="AZ89" s="77" t="str">
        <f>SUMIFS($D$9:$AT$9,$D$7:$AT$7,"2",$D89:$AT89,"&gt;"&amp;-1)</f>
        <v>0</v>
      </c>
      <c r="BA89" s="78" t="str">
        <f>ROUNDUP(IF(AZ89,AY89/AZ89%,0),2)</f>
        <v>0</v>
      </c>
      <c r="BB89" s="76" t="str">
        <f>SUMIF($D$7:$AT$7,"3",$D89:$AT89)</f>
        <v>0</v>
      </c>
      <c r="BC89" s="77" t="str">
        <f>SUMIFS($D$9:$AT$9,$D$7:$AT$7,"3",$D89:$AT89,"&gt;"&amp;-1)</f>
        <v>0</v>
      </c>
      <c r="BD89" s="78" t="str">
        <f>ROUNDUP(IF(BC89,BB89/BC89%,0),2)</f>
        <v>0</v>
      </c>
      <c r="BE89" s="76" t="str">
        <f>SUMIF($D$7:$AT$7,"4",$D89:$AT89)</f>
        <v>0</v>
      </c>
      <c r="BF89" s="77" t="str">
        <f>SUMIFS($D$9:$AT$9,$D$7:$AT$7,"4",$D89:$AT89,"&gt;"&amp;-1)</f>
        <v>0</v>
      </c>
      <c r="BG89" s="78" t="str">
        <f>ROUNDUP(IF(BF89,BE89/BF89%,0),2)</f>
        <v>0</v>
      </c>
      <c r="BH89" s="76" t="str">
        <f>SUMIF($D$7:$AT$7,"5",$D89:$AT89)</f>
        <v>0</v>
      </c>
      <c r="BI89" s="77" t="str">
        <f>SUMIFS($D$9:$AT$9,$D$7:$AT$7,"5",$D89:$AT89,"&gt;"&amp;-1)</f>
        <v>0</v>
      </c>
      <c r="BJ89" s="78" t="str">
        <f>ROUNDUP(IF(BI89,BH89/BI89%,0),2)</f>
        <v>0</v>
      </c>
      <c r="BK89" s="76" t="str">
        <f>SUMIF($D$7:$AT$7,"6",$D89:$AT89)</f>
        <v>0</v>
      </c>
      <c r="BL89" s="77" t="str">
        <f>SUMIFS($D$9:$AT$9,$D$7:$AT$7,"6",$D89:$AT89,"&gt;"&amp;-1)</f>
        <v>0</v>
      </c>
      <c r="BM89" s="78" t="str">
        <f>ROUNDUP(IF(BL89,BK89/BL89%,0),2)</f>
        <v>0</v>
      </c>
    </row>
    <row r="90" spans="1:65" customHeight="1" ht="15.75" s="277" customFormat="1">
      <c r="A90" s="300"/>
      <c r="B90" s="299"/>
      <c r="C90" s="194"/>
      <c r="D90" s="289"/>
      <c r="E90" s="289"/>
      <c r="F90" s="289"/>
      <c r="G90" s="289"/>
      <c r="H90" s="289"/>
      <c r="I90" s="289"/>
      <c r="J90" s="289"/>
      <c r="K90" s="289"/>
      <c r="L90" s="289"/>
      <c r="M90" s="289"/>
      <c r="N90" s="289"/>
      <c r="O90" s="289"/>
      <c r="P90" s="289"/>
      <c r="Q90" s="289"/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  <c r="AC90" s="289"/>
      <c r="AD90" s="289"/>
      <c r="AE90" s="289"/>
      <c r="AF90" s="289"/>
      <c r="AG90" s="289"/>
      <c r="AH90" s="289"/>
      <c r="AI90" s="289"/>
      <c r="AJ90" s="289"/>
      <c r="AK90" s="289"/>
      <c r="AL90" s="289"/>
      <c r="AM90" s="289"/>
      <c r="AN90" s="274"/>
      <c r="AO90" s="274"/>
      <c r="AP90" s="274"/>
      <c r="AQ90" s="274"/>
      <c r="AR90" s="274"/>
      <c r="AS90" s="275"/>
      <c r="AT90" s="257"/>
      <c r="AU90" s="305"/>
      <c r="AV90" s="254" t="str">
        <f>SUMIF($D$7:$AT$7,"1",$D90:$AT90)</f>
        <v>0</v>
      </c>
      <c r="AW90" s="77" t="str">
        <f>SUMIFS($D$9:$AT$9,$D$7:$AT$7,"1",$D90:$AT90,"&gt;"&amp;-1)</f>
        <v>0</v>
      </c>
      <c r="AX90" s="78" t="str">
        <f>ROUNDUP(IF(AW90,AV90/AW90%,0),2)</f>
        <v>0</v>
      </c>
      <c r="AY90" s="76" t="str">
        <f>SUMIF($D$7:$AT$7,"2",$D90:$AT90)</f>
        <v>0</v>
      </c>
      <c r="AZ90" s="77" t="str">
        <f>SUMIFS($D$9:$AT$9,$D$7:$AT$7,"2",$D90:$AT90,"&gt;"&amp;-1)</f>
        <v>0</v>
      </c>
      <c r="BA90" s="78" t="str">
        <f>ROUNDUP(IF(AZ90,AY90/AZ90%,0),2)</f>
        <v>0</v>
      </c>
      <c r="BB90" s="76" t="str">
        <f>SUMIF($D$7:$AT$7,"3",$D90:$AT90)</f>
        <v>0</v>
      </c>
      <c r="BC90" s="77" t="str">
        <f>SUMIFS($D$9:$AT$9,$D$7:$AT$7,"3",$D90:$AT90,"&gt;"&amp;-1)</f>
        <v>0</v>
      </c>
      <c r="BD90" s="78" t="str">
        <f>ROUNDUP(IF(BC90,BB90/BC90%,0),2)</f>
        <v>0</v>
      </c>
      <c r="BE90" s="76" t="str">
        <f>SUMIF($D$7:$AT$7,"4",$D90:$AT90)</f>
        <v>0</v>
      </c>
      <c r="BF90" s="77" t="str">
        <f>SUMIFS($D$9:$AT$9,$D$7:$AT$7,"4",$D90:$AT90,"&gt;"&amp;-1)</f>
        <v>0</v>
      </c>
      <c r="BG90" s="78" t="str">
        <f>ROUNDUP(IF(BF90,BE90/BF90%,0),2)</f>
        <v>0</v>
      </c>
      <c r="BH90" s="76" t="str">
        <f>SUMIF($D$7:$AT$7,"5",$D90:$AT90)</f>
        <v>0</v>
      </c>
      <c r="BI90" s="77" t="str">
        <f>SUMIFS($D$9:$AT$9,$D$7:$AT$7,"5",$D90:$AT90,"&gt;"&amp;-1)</f>
        <v>0</v>
      </c>
      <c r="BJ90" s="78" t="str">
        <f>ROUNDUP(IF(BI90,BH90/BI90%,0),2)</f>
        <v>0</v>
      </c>
      <c r="BK90" s="76" t="str">
        <f>SUMIF($D$7:$AT$7,"6",$D90:$AT90)</f>
        <v>0</v>
      </c>
      <c r="BL90" s="77" t="str">
        <f>SUMIFS($D$9:$AT$9,$D$7:$AT$7,"6",$D90:$AT90,"&gt;"&amp;-1)</f>
        <v>0</v>
      </c>
      <c r="BM90" s="78" t="str">
        <f>ROUNDUP(IF(BL90,BK90/BL90%,0),2)</f>
        <v>0</v>
      </c>
    </row>
    <row r="91" spans="1:65" customHeight="1" ht="15.75" s="277" customFormat="1">
      <c r="A91" s="300"/>
      <c r="B91" s="299"/>
      <c r="C91" s="194"/>
      <c r="D91" s="289"/>
      <c r="E91" s="289"/>
      <c r="F91" s="289"/>
      <c r="G91" s="289"/>
      <c r="H91" s="289"/>
      <c r="I91" s="289"/>
      <c r="J91" s="289"/>
      <c r="K91" s="289"/>
      <c r="L91" s="289"/>
      <c r="M91" s="289"/>
      <c r="N91" s="289"/>
      <c r="O91" s="289"/>
      <c r="P91" s="289"/>
      <c r="Q91" s="289"/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89"/>
      <c r="AC91" s="289"/>
      <c r="AD91" s="289"/>
      <c r="AE91" s="289"/>
      <c r="AF91" s="289"/>
      <c r="AG91" s="289"/>
      <c r="AH91" s="289"/>
      <c r="AI91" s="289"/>
      <c r="AJ91" s="289"/>
      <c r="AK91" s="289"/>
      <c r="AL91" s="289"/>
      <c r="AM91" s="289"/>
      <c r="AN91" s="285"/>
      <c r="AO91" s="285"/>
      <c r="AP91" s="285"/>
      <c r="AQ91" s="285"/>
      <c r="AR91" s="285"/>
      <c r="AS91" s="275"/>
      <c r="AT91" s="257"/>
      <c r="AU91" s="305"/>
      <c r="AV91" s="254" t="str">
        <f>SUMIF($D$7:$AT$7,"1",$D91:$AT91)</f>
        <v>0</v>
      </c>
      <c r="AW91" s="77" t="str">
        <f>SUMIFS($D$9:$AT$9,$D$7:$AT$7,"1",$D91:$AT91,"&gt;"&amp;-1)</f>
        <v>0</v>
      </c>
      <c r="AX91" s="78" t="str">
        <f>ROUNDUP(IF(AW91,AV91/AW91%,0),2)</f>
        <v>0</v>
      </c>
      <c r="AY91" s="76" t="str">
        <f>SUMIF($D$7:$AT$7,"2",$D91:$AT91)</f>
        <v>0</v>
      </c>
      <c r="AZ91" s="77" t="str">
        <f>SUMIFS($D$9:$AT$9,$D$7:$AT$7,"2",$D91:$AT91,"&gt;"&amp;-1)</f>
        <v>0</v>
      </c>
      <c r="BA91" s="78" t="str">
        <f>ROUNDUP(IF(AZ91,AY91/AZ91%,0),2)</f>
        <v>0</v>
      </c>
      <c r="BB91" s="76" t="str">
        <f>SUMIF($D$7:$AT$7,"3",$D91:$AT91)</f>
        <v>0</v>
      </c>
      <c r="BC91" s="77" t="str">
        <f>SUMIFS($D$9:$AT$9,$D$7:$AT$7,"3",$D91:$AT91,"&gt;"&amp;-1)</f>
        <v>0</v>
      </c>
      <c r="BD91" s="78" t="str">
        <f>ROUNDUP(IF(BC91,BB91/BC91%,0),2)</f>
        <v>0</v>
      </c>
      <c r="BE91" s="76" t="str">
        <f>SUMIF($D$7:$AT$7,"4",$D91:$AT91)</f>
        <v>0</v>
      </c>
      <c r="BF91" s="77" t="str">
        <f>SUMIFS($D$9:$AT$9,$D$7:$AT$7,"4",$D91:$AT91,"&gt;"&amp;-1)</f>
        <v>0</v>
      </c>
      <c r="BG91" s="78" t="str">
        <f>ROUNDUP(IF(BF91,BE91/BF91%,0),2)</f>
        <v>0</v>
      </c>
      <c r="BH91" s="76" t="str">
        <f>SUMIF($D$7:$AT$7,"5",$D91:$AT91)</f>
        <v>0</v>
      </c>
      <c r="BI91" s="77" t="str">
        <f>SUMIFS($D$9:$AT$9,$D$7:$AT$7,"5",$D91:$AT91,"&gt;"&amp;-1)</f>
        <v>0</v>
      </c>
      <c r="BJ91" s="78" t="str">
        <f>ROUNDUP(IF(BI91,BH91/BI91%,0),2)</f>
        <v>0</v>
      </c>
      <c r="BK91" s="76" t="str">
        <f>SUMIF($D$7:$AT$7,"6",$D91:$AT91)</f>
        <v>0</v>
      </c>
      <c r="BL91" s="77" t="str">
        <f>SUMIFS($D$9:$AT$9,$D$7:$AT$7,"6",$D91:$AT91,"&gt;"&amp;-1)</f>
        <v>0</v>
      </c>
      <c r="BM91" s="78" t="str">
        <f>ROUNDUP(IF(BL91,BK91/BL91%,0),2)</f>
        <v>0</v>
      </c>
    </row>
    <row r="92" spans="1:65" customHeight="1" ht="15.75" s="277" customFormat="1">
      <c r="A92" s="299"/>
      <c r="B92" s="299"/>
      <c r="C92" s="194"/>
      <c r="D92" s="289"/>
      <c r="E92" s="289"/>
      <c r="F92" s="289"/>
      <c r="G92" s="289"/>
      <c r="H92" s="289"/>
      <c r="I92" s="289"/>
      <c r="J92" s="289"/>
      <c r="K92" s="289"/>
      <c r="L92" s="289"/>
      <c r="M92" s="289"/>
      <c r="N92" s="289"/>
      <c r="O92" s="289"/>
      <c r="P92" s="289"/>
      <c r="Q92" s="289"/>
      <c r="R92" s="289"/>
      <c r="S92" s="289"/>
      <c r="T92" s="289"/>
      <c r="U92" s="289"/>
      <c r="V92" s="289"/>
      <c r="W92" s="289"/>
      <c r="X92" s="289"/>
      <c r="Y92" s="289"/>
      <c r="Z92" s="289"/>
      <c r="AA92" s="289"/>
      <c r="AB92" s="289"/>
      <c r="AC92" s="289"/>
      <c r="AD92" s="289"/>
      <c r="AE92" s="289"/>
      <c r="AF92" s="289"/>
      <c r="AG92" s="289"/>
      <c r="AH92" s="289"/>
      <c r="AI92" s="289"/>
      <c r="AJ92" s="289"/>
      <c r="AK92" s="289"/>
      <c r="AL92" s="289"/>
      <c r="AM92" s="289"/>
      <c r="AN92" s="274"/>
      <c r="AO92" s="274"/>
      <c r="AP92" s="274"/>
      <c r="AQ92" s="274"/>
      <c r="AR92" s="274"/>
      <c r="AS92" s="275"/>
      <c r="AT92" s="257"/>
      <c r="AU92" s="305"/>
      <c r="AV92" s="254" t="str">
        <f>SUMIF($D$7:$AT$7,"1",$D92:$AT92)</f>
        <v>0</v>
      </c>
      <c r="AW92" s="77" t="str">
        <f>SUMIFS($D$9:$AT$9,$D$7:$AT$7,"1",$D92:$AT92,"&gt;"&amp;-1)</f>
        <v>0</v>
      </c>
      <c r="AX92" s="78" t="str">
        <f>ROUNDUP(IF(AW92,AV92/AW92%,0),2)</f>
        <v>0</v>
      </c>
      <c r="AY92" s="76" t="str">
        <f>SUMIF($D$7:$AT$7,"2",$D92:$AT92)</f>
        <v>0</v>
      </c>
      <c r="AZ92" s="77" t="str">
        <f>SUMIFS($D$9:$AT$9,$D$7:$AT$7,"2",$D92:$AT92,"&gt;"&amp;-1)</f>
        <v>0</v>
      </c>
      <c r="BA92" s="78" t="str">
        <f>ROUNDUP(IF(AZ92,AY92/AZ92%,0),2)</f>
        <v>0</v>
      </c>
      <c r="BB92" s="76" t="str">
        <f>SUMIF($D$7:$AT$7,"3",$D92:$AT92)</f>
        <v>0</v>
      </c>
      <c r="BC92" s="77" t="str">
        <f>SUMIFS($D$9:$AT$9,$D$7:$AT$7,"3",$D92:$AT92,"&gt;"&amp;-1)</f>
        <v>0</v>
      </c>
      <c r="BD92" s="78" t="str">
        <f>ROUNDUP(IF(BC92,BB92/BC92%,0),2)</f>
        <v>0</v>
      </c>
      <c r="BE92" s="76" t="str">
        <f>SUMIF($D$7:$AT$7,"4",$D92:$AT92)</f>
        <v>0</v>
      </c>
      <c r="BF92" s="77" t="str">
        <f>SUMIFS($D$9:$AT$9,$D$7:$AT$7,"4",$D92:$AT92,"&gt;"&amp;-1)</f>
        <v>0</v>
      </c>
      <c r="BG92" s="78" t="str">
        <f>ROUNDUP(IF(BF92,BE92/BF92%,0),2)</f>
        <v>0</v>
      </c>
      <c r="BH92" s="76" t="str">
        <f>SUMIF($D$7:$AT$7,"5",$D92:$AT92)</f>
        <v>0</v>
      </c>
      <c r="BI92" s="77" t="str">
        <f>SUMIFS($D$9:$AT$9,$D$7:$AT$7,"5",$D92:$AT92,"&gt;"&amp;-1)</f>
        <v>0</v>
      </c>
      <c r="BJ92" s="78" t="str">
        <f>ROUNDUP(IF(BI92,BH92/BI92%,0),2)</f>
        <v>0</v>
      </c>
      <c r="BK92" s="76" t="str">
        <f>SUMIF($D$7:$AT$7,"6",$D92:$AT92)</f>
        <v>0</v>
      </c>
      <c r="BL92" s="77" t="str">
        <f>SUMIFS($D$9:$AT$9,$D$7:$AT$7,"6",$D92:$AT92,"&gt;"&amp;-1)</f>
        <v>0</v>
      </c>
      <c r="BM92" s="78" t="str">
        <f>ROUNDUP(IF(BL92,BK92/BL92%,0),2)</f>
        <v>0</v>
      </c>
    </row>
    <row r="93" spans="1:65" customHeight="1" ht="15.75" s="277" customFormat="1">
      <c r="A93" s="299"/>
      <c r="B93" s="299"/>
      <c r="C93" s="194"/>
      <c r="D93" s="289"/>
      <c r="E93" s="289"/>
      <c r="F93" s="289"/>
      <c r="G93" s="289"/>
      <c r="H93" s="289"/>
      <c r="I93" s="289"/>
      <c r="J93" s="289"/>
      <c r="K93" s="289"/>
      <c r="L93" s="289"/>
      <c r="M93" s="289"/>
      <c r="N93" s="289"/>
      <c r="O93" s="289"/>
      <c r="P93" s="289"/>
      <c r="Q93" s="289"/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  <c r="AC93" s="289"/>
      <c r="AD93" s="289"/>
      <c r="AE93" s="289"/>
      <c r="AF93" s="289"/>
      <c r="AG93" s="289"/>
      <c r="AH93" s="289"/>
      <c r="AI93" s="289"/>
      <c r="AJ93" s="289"/>
      <c r="AK93" s="289"/>
      <c r="AL93" s="289"/>
      <c r="AM93" s="289"/>
      <c r="AN93" s="285"/>
      <c r="AO93" s="285"/>
      <c r="AP93" s="285"/>
      <c r="AQ93" s="285"/>
      <c r="AR93" s="285"/>
      <c r="AS93" s="275"/>
      <c r="AT93" s="257"/>
      <c r="AU93" s="305"/>
      <c r="AV93" s="254" t="str">
        <f>SUMIF($D$7:$AT$7,"1",$D93:$AT93)</f>
        <v>0</v>
      </c>
      <c r="AW93" s="77" t="str">
        <f>SUMIFS($D$9:$AT$9,$D$7:$AT$7,"1",$D93:$AT93,"&gt;"&amp;-1)</f>
        <v>0</v>
      </c>
      <c r="AX93" s="78" t="str">
        <f>ROUNDUP(IF(AW93,AV93/AW93%,0),2)</f>
        <v>0</v>
      </c>
      <c r="AY93" s="76" t="str">
        <f>SUMIF($D$7:$AT$7,"2",$D93:$AT93)</f>
        <v>0</v>
      </c>
      <c r="AZ93" s="77" t="str">
        <f>SUMIFS($D$9:$AT$9,$D$7:$AT$7,"2",$D93:$AT93,"&gt;"&amp;-1)</f>
        <v>0</v>
      </c>
      <c r="BA93" s="78" t="str">
        <f>ROUNDUP(IF(AZ93,AY93/AZ93%,0),2)</f>
        <v>0</v>
      </c>
      <c r="BB93" s="76" t="str">
        <f>SUMIF($D$7:$AT$7,"3",$D93:$AT93)</f>
        <v>0</v>
      </c>
      <c r="BC93" s="77" t="str">
        <f>SUMIFS($D$9:$AT$9,$D$7:$AT$7,"3",$D93:$AT93,"&gt;"&amp;-1)</f>
        <v>0</v>
      </c>
      <c r="BD93" s="78" t="str">
        <f>ROUNDUP(IF(BC93,BB93/BC93%,0),2)</f>
        <v>0</v>
      </c>
      <c r="BE93" s="76" t="str">
        <f>SUMIF($D$7:$AT$7,"4",$D93:$AT93)</f>
        <v>0</v>
      </c>
      <c r="BF93" s="77" t="str">
        <f>SUMIFS($D$9:$AT$9,$D$7:$AT$7,"4",$D93:$AT93,"&gt;"&amp;-1)</f>
        <v>0</v>
      </c>
      <c r="BG93" s="78" t="str">
        <f>ROUNDUP(IF(BF93,BE93/BF93%,0),2)</f>
        <v>0</v>
      </c>
      <c r="BH93" s="76" t="str">
        <f>SUMIF($D$7:$AT$7,"5",$D93:$AT93)</f>
        <v>0</v>
      </c>
      <c r="BI93" s="77" t="str">
        <f>SUMIFS($D$9:$AT$9,$D$7:$AT$7,"5",$D93:$AT93,"&gt;"&amp;-1)</f>
        <v>0</v>
      </c>
      <c r="BJ93" s="78" t="str">
        <f>ROUNDUP(IF(BI93,BH93/BI93%,0),2)</f>
        <v>0</v>
      </c>
      <c r="BK93" s="76" t="str">
        <f>SUMIF($D$7:$AT$7,"6",$D93:$AT93)</f>
        <v>0</v>
      </c>
      <c r="BL93" s="77" t="str">
        <f>SUMIFS($D$9:$AT$9,$D$7:$AT$7,"6",$D93:$AT93,"&gt;"&amp;-1)</f>
        <v>0</v>
      </c>
      <c r="BM93" s="78" t="str">
        <f>ROUNDUP(IF(BL93,BK93/BL93%,0),2)</f>
        <v>0</v>
      </c>
    </row>
    <row r="94" spans="1:65" customHeight="1" ht="15.75" s="277" customFormat="1">
      <c r="A94" s="300"/>
      <c r="B94" s="299"/>
      <c r="C94" s="194"/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289"/>
      <c r="O94" s="289"/>
      <c r="P94" s="289"/>
      <c r="Q94" s="289"/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  <c r="AC94" s="289"/>
      <c r="AD94" s="289"/>
      <c r="AE94" s="289"/>
      <c r="AF94" s="289"/>
      <c r="AG94" s="289"/>
      <c r="AH94" s="289"/>
      <c r="AI94" s="289"/>
      <c r="AJ94" s="289"/>
      <c r="AK94" s="289"/>
      <c r="AL94" s="289"/>
      <c r="AM94" s="289"/>
      <c r="AN94" s="274"/>
      <c r="AO94" s="274"/>
      <c r="AP94" s="274"/>
      <c r="AQ94" s="274"/>
      <c r="AR94" s="274"/>
      <c r="AS94" s="275"/>
      <c r="AT94" s="257"/>
      <c r="AU94" s="305"/>
      <c r="AV94" s="254" t="str">
        <f>SUMIF($D$7:$AT$7,"1",$D94:$AT94)</f>
        <v>0</v>
      </c>
      <c r="AW94" s="77" t="str">
        <f>SUMIFS($D$9:$AT$9,$D$7:$AT$7,"1",$D94:$AT94,"&gt;"&amp;-1)</f>
        <v>0</v>
      </c>
      <c r="AX94" s="78" t="str">
        <f>ROUNDUP(IF(AW94,AV94/AW94%,0),2)</f>
        <v>0</v>
      </c>
      <c r="AY94" s="76" t="str">
        <f>SUMIF($D$7:$AT$7,"2",$D94:$AT94)</f>
        <v>0</v>
      </c>
      <c r="AZ94" s="77" t="str">
        <f>SUMIFS($D$9:$AT$9,$D$7:$AT$7,"2",$D94:$AT94,"&gt;"&amp;-1)</f>
        <v>0</v>
      </c>
      <c r="BA94" s="78" t="str">
        <f>ROUNDUP(IF(AZ94,AY94/AZ94%,0),2)</f>
        <v>0</v>
      </c>
      <c r="BB94" s="76" t="str">
        <f>SUMIF($D$7:$AT$7,"3",$D94:$AT94)</f>
        <v>0</v>
      </c>
      <c r="BC94" s="77" t="str">
        <f>SUMIFS($D$9:$AT$9,$D$7:$AT$7,"3",$D94:$AT94,"&gt;"&amp;-1)</f>
        <v>0</v>
      </c>
      <c r="BD94" s="78" t="str">
        <f>ROUNDUP(IF(BC94,BB94/BC94%,0),2)</f>
        <v>0</v>
      </c>
      <c r="BE94" s="76" t="str">
        <f>SUMIF($D$7:$AT$7,"4",$D94:$AT94)</f>
        <v>0</v>
      </c>
      <c r="BF94" s="77" t="str">
        <f>SUMIFS($D$9:$AT$9,$D$7:$AT$7,"4",$D94:$AT94,"&gt;"&amp;-1)</f>
        <v>0</v>
      </c>
      <c r="BG94" s="78" t="str">
        <f>ROUNDUP(IF(BF94,BE94/BF94%,0),2)</f>
        <v>0</v>
      </c>
      <c r="BH94" s="76" t="str">
        <f>SUMIF($D$7:$AT$7,"5",$D94:$AT94)</f>
        <v>0</v>
      </c>
      <c r="BI94" s="77" t="str">
        <f>SUMIFS($D$9:$AT$9,$D$7:$AT$7,"5",$D94:$AT94,"&gt;"&amp;-1)</f>
        <v>0</v>
      </c>
      <c r="BJ94" s="78" t="str">
        <f>ROUNDUP(IF(BI94,BH94/BI94%,0),2)</f>
        <v>0</v>
      </c>
      <c r="BK94" s="76" t="str">
        <f>SUMIF($D$7:$AT$7,"6",$D94:$AT94)</f>
        <v>0</v>
      </c>
      <c r="BL94" s="77" t="str">
        <f>SUMIFS($D$9:$AT$9,$D$7:$AT$7,"6",$D94:$AT94,"&gt;"&amp;-1)</f>
        <v>0</v>
      </c>
      <c r="BM94" s="78" t="str">
        <f>ROUNDUP(IF(BL94,BK94/BL94%,0),2)</f>
        <v>0</v>
      </c>
    </row>
    <row r="95" spans="1:65" customHeight="1" ht="15.75" s="277" customFormat="1">
      <c r="A95" s="300"/>
      <c r="B95" s="299"/>
      <c r="C95" s="194"/>
      <c r="D95" s="289"/>
      <c r="E95" s="289"/>
      <c r="F95" s="289"/>
      <c r="G95" s="289"/>
      <c r="H95" s="289"/>
      <c r="I95" s="289"/>
      <c r="J95" s="289"/>
      <c r="K95" s="289"/>
      <c r="L95" s="289"/>
      <c r="M95" s="289"/>
      <c r="N95" s="289"/>
      <c r="O95" s="289"/>
      <c r="P95" s="289"/>
      <c r="Q95" s="289"/>
      <c r="R95" s="289"/>
      <c r="S95" s="289"/>
      <c r="T95" s="289"/>
      <c r="U95" s="289"/>
      <c r="V95" s="289"/>
      <c r="W95" s="289"/>
      <c r="X95" s="289"/>
      <c r="Y95" s="289"/>
      <c r="Z95" s="289"/>
      <c r="AA95" s="289"/>
      <c r="AB95" s="289"/>
      <c r="AC95" s="289"/>
      <c r="AD95" s="289"/>
      <c r="AE95" s="289"/>
      <c r="AF95" s="289"/>
      <c r="AG95" s="289"/>
      <c r="AH95" s="289"/>
      <c r="AI95" s="289"/>
      <c r="AJ95" s="289"/>
      <c r="AK95" s="289"/>
      <c r="AL95" s="289"/>
      <c r="AM95" s="289"/>
      <c r="AN95" s="285"/>
      <c r="AO95" s="285"/>
      <c r="AP95" s="285"/>
      <c r="AQ95" s="285"/>
      <c r="AR95" s="285"/>
      <c r="AS95" s="275"/>
      <c r="AT95" s="257"/>
      <c r="AU95" s="305"/>
      <c r="AV95" s="254" t="str">
        <f>SUMIF($D$7:$AT$7,"1",$D95:$AT95)</f>
        <v>0</v>
      </c>
      <c r="AW95" s="77" t="str">
        <f>SUMIFS($D$9:$AT$9,$D$7:$AT$7,"1",$D95:$AT95,"&gt;"&amp;-1)</f>
        <v>0</v>
      </c>
      <c r="AX95" s="78" t="str">
        <f>ROUNDUP(IF(AW95,AV95/AW95%,0),2)</f>
        <v>0</v>
      </c>
      <c r="AY95" s="76" t="str">
        <f>SUMIF($D$7:$AT$7,"2",$D95:$AT95)</f>
        <v>0</v>
      </c>
      <c r="AZ95" s="77" t="str">
        <f>SUMIFS($D$9:$AT$9,$D$7:$AT$7,"2",$D95:$AT95,"&gt;"&amp;-1)</f>
        <v>0</v>
      </c>
      <c r="BA95" s="78" t="str">
        <f>ROUNDUP(IF(AZ95,AY95/AZ95%,0),2)</f>
        <v>0</v>
      </c>
      <c r="BB95" s="76" t="str">
        <f>SUMIF($D$7:$AT$7,"3",$D95:$AT95)</f>
        <v>0</v>
      </c>
      <c r="BC95" s="77" t="str">
        <f>SUMIFS($D$9:$AT$9,$D$7:$AT$7,"3",$D95:$AT95,"&gt;"&amp;-1)</f>
        <v>0</v>
      </c>
      <c r="BD95" s="78" t="str">
        <f>ROUNDUP(IF(BC95,BB95/BC95%,0),2)</f>
        <v>0</v>
      </c>
      <c r="BE95" s="76" t="str">
        <f>SUMIF($D$7:$AT$7,"4",$D95:$AT95)</f>
        <v>0</v>
      </c>
      <c r="BF95" s="77" t="str">
        <f>SUMIFS($D$9:$AT$9,$D$7:$AT$7,"4",$D95:$AT95,"&gt;"&amp;-1)</f>
        <v>0</v>
      </c>
      <c r="BG95" s="78" t="str">
        <f>ROUNDUP(IF(BF95,BE95/BF95%,0),2)</f>
        <v>0</v>
      </c>
      <c r="BH95" s="76" t="str">
        <f>SUMIF($D$7:$AT$7,"5",$D95:$AT95)</f>
        <v>0</v>
      </c>
      <c r="BI95" s="77" t="str">
        <f>SUMIFS($D$9:$AT$9,$D$7:$AT$7,"5",$D95:$AT95,"&gt;"&amp;-1)</f>
        <v>0</v>
      </c>
      <c r="BJ95" s="78" t="str">
        <f>ROUNDUP(IF(BI95,BH95/BI95%,0),2)</f>
        <v>0</v>
      </c>
      <c r="BK95" s="76" t="str">
        <f>SUMIF($D$7:$AT$7,"6",$D95:$AT95)</f>
        <v>0</v>
      </c>
      <c r="BL95" s="77" t="str">
        <f>SUMIFS($D$9:$AT$9,$D$7:$AT$7,"6",$D95:$AT95,"&gt;"&amp;-1)</f>
        <v>0</v>
      </c>
      <c r="BM95" s="78" t="str">
        <f>ROUNDUP(IF(BL95,BK95/BL95%,0),2)</f>
        <v>0</v>
      </c>
    </row>
    <row r="96" spans="1:65" customHeight="1" ht="15.75" s="277" customFormat="1">
      <c r="A96" s="299"/>
      <c r="B96" s="299"/>
      <c r="C96" s="194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89"/>
      <c r="AD96" s="289"/>
      <c r="AE96" s="289"/>
      <c r="AF96" s="289"/>
      <c r="AG96" s="289"/>
      <c r="AH96" s="289"/>
      <c r="AI96" s="289"/>
      <c r="AJ96" s="289"/>
      <c r="AK96" s="289"/>
      <c r="AL96" s="289"/>
      <c r="AM96" s="289"/>
      <c r="AN96" s="274"/>
      <c r="AO96" s="274"/>
      <c r="AP96" s="274"/>
      <c r="AQ96" s="274"/>
      <c r="AR96" s="274"/>
      <c r="AS96" s="275"/>
      <c r="AT96" s="257"/>
      <c r="AU96" s="305"/>
      <c r="AV96" s="254" t="str">
        <f>SUMIF($D$7:$AT$7,"1",$D96:$AT96)</f>
        <v>0</v>
      </c>
      <c r="AW96" s="77" t="str">
        <f>SUMIFS($D$9:$AT$9,$D$7:$AT$7,"1",$D96:$AT96,"&gt;"&amp;-1)</f>
        <v>0</v>
      </c>
      <c r="AX96" s="78" t="str">
        <f>ROUNDUP(IF(AW96,AV96/AW96%,0),2)</f>
        <v>0</v>
      </c>
      <c r="AY96" s="76" t="str">
        <f>SUMIF($D$7:$AT$7,"2",$D96:$AT96)</f>
        <v>0</v>
      </c>
      <c r="AZ96" s="77" t="str">
        <f>SUMIFS($D$9:$AT$9,$D$7:$AT$7,"2",$D96:$AT96,"&gt;"&amp;-1)</f>
        <v>0</v>
      </c>
      <c r="BA96" s="78" t="str">
        <f>ROUNDUP(IF(AZ96,AY96/AZ96%,0),2)</f>
        <v>0</v>
      </c>
      <c r="BB96" s="76" t="str">
        <f>SUMIF($D$7:$AT$7,"3",$D96:$AT96)</f>
        <v>0</v>
      </c>
      <c r="BC96" s="77" t="str">
        <f>SUMIFS($D$9:$AT$9,$D$7:$AT$7,"3",$D96:$AT96,"&gt;"&amp;-1)</f>
        <v>0</v>
      </c>
      <c r="BD96" s="78" t="str">
        <f>ROUNDUP(IF(BC96,BB96/BC96%,0),2)</f>
        <v>0</v>
      </c>
      <c r="BE96" s="76" t="str">
        <f>SUMIF($D$7:$AT$7,"4",$D96:$AT96)</f>
        <v>0</v>
      </c>
      <c r="BF96" s="77" t="str">
        <f>SUMIFS($D$9:$AT$9,$D$7:$AT$7,"4",$D96:$AT96,"&gt;"&amp;-1)</f>
        <v>0</v>
      </c>
      <c r="BG96" s="78" t="str">
        <f>ROUNDUP(IF(BF96,BE96/BF96%,0),2)</f>
        <v>0</v>
      </c>
      <c r="BH96" s="76" t="str">
        <f>SUMIF($D$7:$AT$7,"5",$D96:$AT96)</f>
        <v>0</v>
      </c>
      <c r="BI96" s="77" t="str">
        <f>SUMIFS($D$9:$AT$9,$D$7:$AT$7,"5",$D96:$AT96,"&gt;"&amp;-1)</f>
        <v>0</v>
      </c>
      <c r="BJ96" s="78" t="str">
        <f>ROUNDUP(IF(BI96,BH96/BI96%,0),2)</f>
        <v>0</v>
      </c>
      <c r="BK96" s="76" t="str">
        <f>SUMIF($D$7:$AT$7,"6",$D96:$AT96)</f>
        <v>0</v>
      </c>
      <c r="BL96" s="77" t="str">
        <f>SUMIFS($D$9:$AT$9,$D$7:$AT$7,"6",$D96:$AT96,"&gt;"&amp;-1)</f>
        <v>0</v>
      </c>
      <c r="BM96" s="78" t="str">
        <f>ROUNDUP(IF(BL96,BK96/BL96%,0),2)</f>
        <v>0</v>
      </c>
    </row>
    <row r="97" spans="1:65" customHeight="1" ht="15.75" s="277" customFormat="1">
      <c r="A97" s="299"/>
      <c r="B97" s="299"/>
      <c r="C97" s="194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89"/>
      <c r="P97" s="289"/>
      <c r="Q97" s="289"/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  <c r="AC97" s="289"/>
      <c r="AD97" s="289"/>
      <c r="AE97" s="289"/>
      <c r="AF97" s="289"/>
      <c r="AG97" s="289"/>
      <c r="AH97" s="289"/>
      <c r="AI97" s="289"/>
      <c r="AJ97" s="289"/>
      <c r="AK97" s="289"/>
      <c r="AL97" s="289"/>
      <c r="AM97" s="289"/>
      <c r="AN97" s="285"/>
      <c r="AO97" s="285"/>
      <c r="AP97" s="285"/>
      <c r="AQ97" s="285"/>
      <c r="AR97" s="285"/>
      <c r="AS97" s="275"/>
      <c r="AT97" s="257"/>
      <c r="AU97" s="305"/>
      <c r="AV97" s="254" t="str">
        <f>SUMIF($D$7:$AT$7,"1",$D97:$AT97)</f>
        <v>0</v>
      </c>
      <c r="AW97" s="77" t="str">
        <f>SUMIFS($D$9:$AT$9,$D$7:$AT$7,"1",$D97:$AT97,"&gt;"&amp;-1)</f>
        <v>0</v>
      </c>
      <c r="AX97" s="78" t="str">
        <f>ROUNDUP(IF(AW97,AV97/AW97%,0),2)</f>
        <v>0</v>
      </c>
      <c r="AY97" s="76" t="str">
        <f>SUMIF($D$7:$AT$7,"2",$D97:$AT97)</f>
        <v>0</v>
      </c>
      <c r="AZ97" s="77" t="str">
        <f>SUMIFS($D$9:$AT$9,$D$7:$AT$7,"2",$D97:$AT97,"&gt;"&amp;-1)</f>
        <v>0</v>
      </c>
      <c r="BA97" s="78" t="str">
        <f>ROUNDUP(IF(AZ97,AY97/AZ97%,0),2)</f>
        <v>0</v>
      </c>
      <c r="BB97" s="76" t="str">
        <f>SUMIF($D$7:$AT$7,"3",$D97:$AT97)</f>
        <v>0</v>
      </c>
      <c r="BC97" s="77" t="str">
        <f>SUMIFS($D$9:$AT$9,$D$7:$AT$7,"3",$D97:$AT97,"&gt;"&amp;-1)</f>
        <v>0</v>
      </c>
      <c r="BD97" s="78" t="str">
        <f>ROUNDUP(IF(BC97,BB97/BC97%,0),2)</f>
        <v>0</v>
      </c>
      <c r="BE97" s="76" t="str">
        <f>SUMIF($D$7:$AT$7,"4",$D97:$AT97)</f>
        <v>0</v>
      </c>
      <c r="BF97" s="77" t="str">
        <f>SUMIFS($D$9:$AT$9,$D$7:$AT$7,"4",$D97:$AT97,"&gt;"&amp;-1)</f>
        <v>0</v>
      </c>
      <c r="BG97" s="78" t="str">
        <f>ROUNDUP(IF(BF97,BE97/BF97%,0),2)</f>
        <v>0</v>
      </c>
      <c r="BH97" s="76" t="str">
        <f>SUMIF($D$7:$AT$7,"5",$D97:$AT97)</f>
        <v>0</v>
      </c>
      <c r="BI97" s="77" t="str">
        <f>SUMIFS($D$9:$AT$9,$D$7:$AT$7,"5",$D97:$AT97,"&gt;"&amp;-1)</f>
        <v>0</v>
      </c>
      <c r="BJ97" s="78" t="str">
        <f>ROUNDUP(IF(BI97,BH97/BI97%,0),2)</f>
        <v>0</v>
      </c>
      <c r="BK97" s="76" t="str">
        <f>SUMIF($D$7:$AT$7,"6",$D97:$AT97)</f>
        <v>0</v>
      </c>
      <c r="BL97" s="77" t="str">
        <f>SUMIFS($D$9:$AT$9,$D$7:$AT$7,"6",$D97:$AT97,"&gt;"&amp;-1)</f>
        <v>0</v>
      </c>
      <c r="BM97" s="78" t="str">
        <f>ROUNDUP(IF(BL97,BK97/BL97%,0),2)</f>
        <v>0</v>
      </c>
    </row>
    <row r="98" spans="1:65" customHeight="1" ht="15.75" s="277" customFormat="1">
      <c r="A98" s="299"/>
      <c r="B98" s="299"/>
      <c r="C98" s="194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89"/>
      <c r="P98" s="289"/>
      <c r="Q98" s="289"/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  <c r="AC98" s="289"/>
      <c r="AD98" s="289"/>
      <c r="AE98" s="289"/>
      <c r="AF98" s="289"/>
      <c r="AG98" s="289"/>
      <c r="AH98" s="289"/>
      <c r="AI98" s="289"/>
      <c r="AJ98" s="289"/>
      <c r="AK98" s="289"/>
      <c r="AL98" s="289"/>
      <c r="AM98" s="289"/>
      <c r="AN98" s="274"/>
      <c r="AO98" s="274"/>
      <c r="AP98" s="274"/>
      <c r="AQ98" s="274"/>
      <c r="AR98" s="274"/>
      <c r="AS98" s="275"/>
      <c r="AT98" s="257"/>
      <c r="AU98" s="305"/>
      <c r="AV98" s="254" t="str">
        <f>SUMIF($D$7:$AT$7,"1",$D98:$AT98)</f>
        <v>0</v>
      </c>
      <c r="AW98" s="77" t="str">
        <f>SUMIFS($D$9:$AT$9,$D$7:$AT$7,"1",$D98:$AT98,"&gt;"&amp;-1)</f>
        <v>0</v>
      </c>
      <c r="AX98" s="78" t="str">
        <f>ROUNDUP(IF(AW98,AV98/AW98%,0),2)</f>
        <v>0</v>
      </c>
      <c r="AY98" s="76" t="str">
        <f>SUMIF($D$7:$AT$7,"2",$D98:$AT98)</f>
        <v>0</v>
      </c>
      <c r="AZ98" s="77" t="str">
        <f>SUMIFS($D$9:$AT$9,$D$7:$AT$7,"2",$D98:$AT98,"&gt;"&amp;-1)</f>
        <v>0</v>
      </c>
      <c r="BA98" s="78" t="str">
        <f>ROUNDUP(IF(AZ98,AY98/AZ98%,0),2)</f>
        <v>0</v>
      </c>
      <c r="BB98" s="76" t="str">
        <f>SUMIF($D$7:$AT$7,"3",$D98:$AT98)</f>
        <v>0</v>
      </c>
      <c r="BC98" s="77" t="str">
        <f>SUMIFS($D$9:$AT$9,$D$7:$AT$7,"3",$D98:$AT98,"&gt;"&amp;-1)</f>
        <v>0</v>
      </c>
      <c r="BD98" s="78" t="str">
        <f>ROUNDUP(IF(BC98,BB98/BC98%,0),2)</f>
        <v>0</v>
      </c>
      <c r="BE98" s="76" t="str">
        <f>SUMIF($D$7:$AT$7,"4",$D98:$AT98)</f>
        <v>0</v>
      </c>
      <c r="BF98" s="77" t="str">
        <f>SUMIFS($D$9:$AT$9,$D$7:$AT$7,"4",$D98:$AT98,"&gt;"&amp;-1)</f>
        <v>0</v>
      </c>
      <c r="BG98" s="78" t="str">
        <f>ROUNDUP(IF(BF98,BE98/BF98%,0),2)</f>
        <v>0</v>
      </c>
      <c r="BH98" s="76" t="str">
        <f>SUMIF($D$7:$AT$7,"5",$D98:$AT98)</f>
        <v>0</v>
      </c>
      <c r="BI98" s="77" t="str">
        <f>SUMIFS($D$9:$AT$9,$D$7:$AT$7,"5",$D98:$AT98,"&gt;"&amp;-1)</f>
        <v>0</v>
      </c>
      <c r="BJ98" s="78" t="str">
        <f>ROUNDUP(IF(BI98,BH98/BI98%,0),2)</f>
        <v>0</v>
      </c>
      <c r="BK98" s="76" t="str">
        <f>SUMIF($D$7:$AT$7,"6",$D98:$AT98)</f>
        <v>0</v>
      </c>
      <c r="BL98" s="77" t="str">
        <f>SUMIFS($D$9:$AT$9,$D$7:$AT$7,"6",$D98:$AT98,"&gt;"&amp;-1)</f>
        <v>0</v>
      </c>
      <c r="BM98" s="78" t="str">
        <f>ROUNDUP(IF(BL98,BK98/BL98%,0),2)</f>
        <v>0</v>
      </c>
    </row>
    <row r="99" spans="1:65" customHeight="1" ht="15.75" s="277" customFormat="1">
      <c r="A99" s="300"/>
      <c r="B99" s="299"/>
      <c r="C99" s="194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89"/>
      <c r="O99" s="289"/>
      <c r="P99" s="289"/>
      <c r="Q99" s="289"/>
      <c r="R99" s="289"/>
      <c r="S99" s="289"/>
      <c r="T99" s="289"/>
      <c r="U99" s="289"/>
      <c r="V99" s="289"/>
      <c r="W99" s="289"/>
      <c r="X99" s="289"/>
      <c r="Y99" s="289"/>
      <c r="Z99" s="289"/>
      <c r="AA99" s="289"/>
      <c r="AB99" s="289"/>
      <c r="AC99" s="289"/>
      <c r="AD99" s="289"/>
      <c r="AE99" s="289"/>
      <c r="AF99" s="289"/>
      <c r="AG99" s="289"/>
      <c r="AH99" s="289"/>
      <c r="AI99" s="289"/>
      <c r="AJ99" s="289"/>
      <c r="AK99" s="289"/>
      <c r="AL99" s="289"/>
      <c r="AM99" s="289"/>
      <c r="AN99" s="285"/>
      <c r="AO99" s="285"/>
      <c r="AP99" s="285"/>
      <c r="AQ99" s="285"/>
      <c r="AR99" s="285"/>
      <c r="AS99" s="275"/>
      <c r="AT99" s="257"/>
      <c r="AU99" s="305"/>
      <c r="AV99" s="254" t="str">
        <f>SUMIF($D$7:$AT$7,"1",$D99:$AT99)</f>
        <v>0</v>
      </c>
      <c r="AW99" s="77" t="str">
        <f>SUMIFS($D$9:$AT$9,$D$7:$AT$7,"1",$D99:$AT99,"&gt;"&amp;-1)</f>
        <v>0</v>
      </c>
      <c r="AX99" s="78" t="str">
        <f>ROUNDUP(IF(AW99,AV99/AW99%,0),2)</f>
        <v>0</v>
      </c>
      <c r="AY99" s="76" t="str">
        <f>SUMIF($D$7:$AT$7,"2",$D99:$AT99)</f>
        <v>0</v>
      </c>
      <c r="AZ99" s="77" t="str">
        <f>SUMIFS($D$9:$AT$9,$D$7:$AT$7,"2",$D99:$AT99,"&gt;"&amp;-1)</f>
        <v>0</v>
      </c>
      <c r="BA99" s="78" t="str">
        <f>ROUNDUP(IF(AZ99,AY99/AZ99%,0),2)</f>
        <v>0</v>
      </c>
      <c r="BB99" s="76" t="str">
        <f>SUMIF($D$7:$AT$7,"3",$D99:$AT99)</f>
        <v>0</v>
      </c>
      <c r="BC99" s="77" t="str">
        <f>SUMIFS($D$9:$AT$9,$D$7:$AT$7,"3",$D99:$AT99,"&gt;"&amp;-1)</f>
        <v>0</v>
      </c>
      <c r="BD99" s="78" t="str">
        <f>ROUNDUP(IF(BC99,BB99/BC99%,0),2)</f>
        <v>0</v>
      </c>
      <c r="BE99" s="76" t="str">
        <f>SUMIF($D$7:$AT$7,"4",$D99:$AT99)</f>
        <v>0</v>
      </c>
      <c r="BF99" s="77" t="str">
        <f>SUMIFS($D$9:$AT$9,$D$7:$AT$7,"4",$D99:$AT99,"&gt;"&amp;-1)</f>
        <v>0</v>
      </c>
      <c r="BG99" s="78" t="str">
        <f>ROUNDUP(IF(BF99,BE99/BF99%,0),2)</f>
        <v>0</v>
      </c>
      <c r="BH99" s="76" t="str">
        <f>SUMIF($D$7:$AT$7,"5",$D99:$AT99)</f>
        <v>0</v>
      </c>
      <c r="BI99" s="77" t="str">
        <f>SUMIFS($D$9:$AT$9,$D$7:$AT$7,"5",$D99:$AT99,"&gt;"&amp;-1)</f>
        <v>0</v>
      </c>
      <c r="BJ99" s="78" t="str">
        <f>ROUNDUP(IF(BI99,BH99/BI99%,0),2)</f>
        <v>0</v>
      </c>
      <c r="BK99" s="76" t="str">
        <f>SUMIF($D$7:$AT$7,"6",$D99:$AT99)</f>
        <v>0</v>
      </c>
      <c r="BL99" s="77" t="str">
        <f>SUMIFS($D$9:$AT$9,$D$7:$AT$7,"6",$D99:$AT99,"&gt;"&amp;-1)</f>
        <v>0</v>
      </c>
      <c r="BM99" s="78" t="str">
        <f>ROUNDUP(IF(BL99,BK99/BL99%,0),2)</f>
        <v>0</v>
      </c>
    </row>
    <row r="100" spans="1:65" customHeight="1" ht="15.75" s="277" customFormat="1">
      <c r="A100" s="299"/>
      <c r="B100" s="299"/>
      <c r="C100" s="194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289"/>
      <c r="O100" s="289"/>
      <c r="P100" s="289"/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  <c r="AC100" s="289"/>
      <c r="AD100" s="289"/>
      <c r="AE100" s="289"/>
      <c r="AF100" s="289"/>
      <c r="AG100" s="289"/>
      <c r="AH100" s="289"/>
      <c r="AI100" s="289"/>
      <c r="AJ100" s="289"/>
      <c r="AK100" s="289"/>
      <c r="AL100" s="289"/>
      <c r="AM100" s="289"/>
      <c r="AN100" s="274"/>
      <c r="AO100" s="274"/>
      <c r="AP100" s="274"/>
      <c r="AQ100" s="274"/>
      <c r="AR100" s="274"/>
      <c r="AS100" s="275"/>
      <c r="AT100" s="257"/>
      <c r="AU100" s="305"/>
      <c r="AV100" s="254" t="str">
        <f>SUMIF($D$7:$AT$7,"1",$D100:$AT100)</f>
        <v>0</v>
      </c>
      <c r="AW100" s="77" t="str">
        <f>SUMIFS($D$9:$AT$9,$D$7:$AT$7,"1",$D100:$AT100,"&gt;"&amp;-1)</f>
        <v>0</v>
      </c>
      <c r="AX100" s="78" t="str">
        <f>ROUNDUP(IF(AW100,AV100/AW100%,0),2)</f>
        <v>0</v>
      </c>
      <c r="AY100" s="76" t="str">
        <f>SUMIF($D$7:$AT$7,"2",$D100:$AT100)</f>
        <v>0</v>
      </c>
      <c r="AZ100" s="77" t="str">
        <f>SUMIFS($D$9:$AT$9,$D$7:$AT$7,"2",$D100:$AT100,"&gt;"&amp;-1)</f>
        <v>0</v>
      </c>
      <c r="BA100" s="78" t="str">
        <f>ROUNDUP(IF(AZ100,AY100/AZ100%,0),2)</f>
        <v>0</v>
      </c>
      <c r="BB100" s="76" t="str">
        <f>SUMIF($D$7:$AT$7,"3",$D100:$AT100)</f>
        <v>0</v>
      </c>
      <c r="BC100" s="77" t="str">
        <f>SUMIFS($D$9:$AT$9,$D$7:$AT$7,"3",$D100:$AT100,"&gt;"&amp;-1)</f>
        <v>0</v>
      </c>
      <c r="BD100" s="78" t="str">
        <f>ROUNDUP(IF(BC100,BB100/BC100%,0),2)</f>
        <v>0</v>
      </c>
      <c r="BE100" s="76" t="str">
        <f>SUMIF($D$7:$AT$7,"4",$D100:$AT100)</f>
        <v>0</v>
      </c>
      <c r="BF100" s="77" t="str">
        <f>SUMIFS($D$9:$AT$9,$D$7:$AT$7,"4",$D100:$AT100,"&gt;"&amp;-1)</f>
        <v>0</v>
      </c>
      <c r="BG100" s="78" t="str">
        <f>ROUNDUP(IF(BF100,BE100/BF100%,0),2)</f>
        <v>0</v>
      </c>
      <c r="BH100" s="76" t="str">
        <f>SUMIF($D$7:$AT$7,"5",$D100:$AT100)</f>
        <v>0</v>
      </c>
      <c r="BI100" s="77" t="str">
        <f>SUMIFS($D$9:$AT$9,$D$7:$AT$7,"5",$D100:$AT100,"&gt;"&amp;-1)</f>
        <v>0</v>
      </c>
      <c r="BJ100" s="78" t="str">
        <f>ROUNDUP(IF(BI100,BH100/BI100%,0),2)</f>
        <v>0</v>
      </c>
      <c r="BK100" s="76" t="str">
        <f>SUMIF($D$7:$AT$7,"6",$D100:$AT100)</f>
        <v>0</v>
      </c>
      <c r="BL100" s="77" t="str">
        <f>SUMIFS($D$9:$AT$9,$D$7:$AT$7,"6",$D100:$AT100,"&gt;"&amp;-1)</f>
        <v>0</v>
      </c>
      <c r="BM100" s="78" t="str">
        <f>ROUNDUP(IF(BL100,BK100/BL100%,0),2)</f>
        <v>0</v>
      </c>
    </row>
    <row r="101" spans="1:65" customHeight="1" ht="15.75" s="277" customFormat="1">
      <c r="A101" s="299"/>
      <c r="B101" s="299"/>
      <c r="C101" s="194"/>
      <c r="D101" s="289"/>
      <c r="E101" s="289"/>
      <c r="F101" s="289"/>
      <c r="G101" s="289"/>
      <c r="H101" s="289"/>
      <c r="I101" s="289"/>
      <c r="J101" s="289"/>
      <c r="K101" s="289"/>
      <c r="L101" s="289"/>
      <c r="M101" s="289"/>
      <c r="N101" s="289"/>
      <c r="O101" s="289"/>
      <c r="P101" s="289"/>
      <c r="Q101" s="289"/>
      <c r="R101" s="289"/>
      <c r="S101" s="289"/>
      <c r="T101" s="289"/>
      <c r="U101" s="289"/>
      <c r="V101" s="289"/>
      <c r="W101" s="289"/>
      <c r="X101" s="289"/>
      <c r="Y101" s="289"/>
      <c r="Z101" s="289"/>
      <c r="AA101" s="289"/>
      <c r="AB101" s="289"/>
      <c r="AC101" s="289"/>
      <c r="AD101" s="289"/>
      <c r="AE101" s="289"/>
      <c r="AF101" s="289"/>
      <c r="AG101" s="289"/>
      <c r="AH101" s="289"/>
      <c r="AI101" s="289"/>
      <c r="AJ101" s="289"/>
      <c r="AK101" s="289"/>
      <c r="AL101" s="289"/>
      <c r="AM101" s="289"/>
      <c r="AN101" s="285"/>
      <c r="AO101" s="285"/>
      <c r="AP101" s="285"/>
      <c r="AQ101" s="285"/>
      <c r="AR101" s="285"/>
      <c r="AS101" s="275"/>
      <c r="AT101" s="257"/>
      <c r="AU101" s="305"/>
      <c r="AV101" s="254" t="str">
        <f>SUMIF($D$7:$AT$7,"1",$D101:$AT101)</f>
        <v>0</v>
      </c>
      <c r="AW101" s="77" t="str">
        <f>SUMIFS($D$9:$AT$9,$D$7:$AT$7,"1",$D101:$AT101,"&gt;"&amp;-1)</f>
        <v>0</v>
      </c>
      <c r="AX101" s="78" t="str">
        <f>ROUNDUP(IF(AW101,AV101/AW101%,0),2)</f>
        <v>0</v>
      </c>
      <c r="AY101" s="76" t="str">
        <f>SUMIF($D$7:$AT$7,"2",$D101:$AT101)</f>
        <v>0</v>
      </c>
      <c r="AZ101" s="77" t="str">
        <f>SUMIFS($D$9:$AT$9,$D$7:$AT$7,"2",$D101:$AT101,"&gt;"&amp;-1)</f>
        <v>0</v>
      </c>
      <c r="BA101" s="78" t="str">
        <f>ROUNDUP(IF(AZ101,AY101/AZ101%,0),2)</f>
        <v>0</v>
      </c>
      <c r="BB101" s="76" t="str">
        <f>SUMIF($D$7:$AT$7,"3",$D101:$AT101)</f>
        <v>0</v>
      </c>
      <c r="BC101" s="77" t="str">
        <f>SUMIFS($D$9:$AT$9,$D$7:$AT$7,"3",$D101:$AT101,"&gt;"&amp;-1)</f>
        <v>0</v>
      </c>
      <c r="BD101" s="78" t="str">
        <f>ROUNDUP(IF(BC101,BB101/BC101%,0),2)</f>
        <v>0</v>
      </c>
      <c r="BE101" s="76" t="str">
        <f>SUMIF($D$7:$AT$7,"4",$D101:$AT101)</f>
        <v>0</v>
      </c>
      <c r="BF101" s="77" t="str">
        <f>SUMIFS($D$9:$AT$9,$D$7:$AT$7,"4",$D101:$AT101,"&gt;"&amp;-1)</f>
        <v>0</v>
      </c>
      <c r="BG101" s="78" t="str">
        <f>ROUNDUP(IF(BF101,BE101/BF101%,0),2)</f>
        <v>0</v>
      </c>
      <c r="BH101" s="76" t="str">
        <f>SUMIF($D$7:$AT$7,"5",$D101:$AT101)</f>
        <v>0</v>
      </c>
      <c r="BI101" s="77" t="str">
        <f>SUMIFS($D$9:$AT$9,$D$7:$AT$7,"5",$D101:$AT101,"&gt;"&amp;-1)</f>
        <v>0</v>
      </c>
      <c r="BJ101" s="78" t="str">
        <f>ROUNDUP(IF(BI101,BH101/BI101%,0),2)</f>
        <v>0</v>
      </c>
      <c r="BK101" s="76" t="str">
        <f>SUMIF($D$7:$AT$7,"6",$D101:$AT101)</f>
        <v>0</v>
      </c>
      <c r="BL101" s="77" t="str">
        <f>SUMIFS($D$9:$AT$9,$D$7:$AT$7,"6",$D101:$AT101,"&gt;"&amp;-1)</f>
        <v>0</v>
      </c>
      <c r="BM101" s="78" t="str">
        <f>ROUNDUP(IF(BL101,BK101/BL101%,0),2)</f>
        <v>0</v>
      </c>
    </row>
    <row r="102" spans="1:65" customHeight="1" ht="15.75" s="277" customFormat="1">
      <c r="A102" s="299"/>
      <c r="B102" s="299"/>
      <c r="C102" s="194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89"/>
      <c r="P102" s="289"/>
      <c r="Q102" s="289"/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  <c r="AC102" s="289"/>
      <c r="AD102" s="289"/>
      <c r="AE102" s="289"/>
      <c r="AF102" s="289"/>
      <c r="AG102" s="289"/>
      <c r="AH102" s="289"/>
      <c r="AI102" s="289"/>
      <c r="AJ102" s="289"/>
      <c r="AK102" s="289"/>
      <c r="AL102" s="289"/>
      <c r="AM102" s="289"/>
      <c r="AN102" s="274"/>
      <c r="AO102" s="274"/>
      <c r="AP102" s="274"/>
      <c r="AQ102" s="274"/>
      <c r="AR102" s="274"/>
      <c r="AS102" s="275"/>
      <c r="AT102" s="257"/>
      <c r="AU102" s="305"/>
      <c r="AV102" s="254" t="str">
        <f>SUMIF($D$7:$AT$7,"1",$D102:$AT102)</f>
        <v>0</v>
      </c>
      <c r="AW102" s="77" t="str">
        <f>SUMIFS($D$9:$AT$9,$D$7:$AT$7,"1",$D102:$AT102,"&gt;"&amp;-1)</f>
        <v>0</v>
      </c>
      <c r="AX102" s="78" t="str">
        <f>ROUNDUP(IF(AW102,AV102/AW102%,0),2)</f>
        <v>0</v>
      </c>
      <c r="AY102" s="76" t="str">
        <f>SUMIF($D$7:$AT$7,"2",$D102:$AT102)</f>
        <v>0</v>
      </c>
      <c r="AZ102" s="77" t="str">
        <f>SUMIFS($D$9:$AT$9,$D$7:$AT$7,"2",$D102:$AT102,"&gt;"&amp;-1)</f>
        <v>0</v>
      </c>
      <c r="BA102" s="78" t="str">
        <f>ROUNDUP(IF(AZ102,AY102/AZ102%,0),2)</f>
        <v>0</v>
      </c>
      <c r="BB102" s="76" t="str">
        <f>SUMIF($D$7:$AT$7,"3",$D102:$AT102)</f>
        <v>0</v>
      </c>
      <c r="BC102" s="77" t="str">
        <f>SUMIFS($D$9:$AT$9,$D$7:$AT$7,"3",$D102:$AT102,"&gt;"&amp;-1)</f>
        <v>0</v>
      </c>
      <c r="BD102" s="78" t="str">
        <f>ROUNDUP(IF(BC102,BB102/BC102%,0),2)</f>
        <v>0</v>
      </c>
      <c r="BE102" s="76" t="str">
        <f>SUMIF($D$7:$AT$7,"4",$D102:$AT102)</f>
        <v>0</v>
      </c>
      <c r="BF102" s="77" t="str">
        <f>SUMIFS($D$9:$AT$9,$D$7:$AT$7,"4",$D102:$AT102,"&gt;"&amp;-1)</f>
        <v>0</v>
      </c>
      <c r="BG102" s="78" t="str">
        <f>ROUNDUP(IF(BF102,BE102/BF102%,0),2)</f>
        <v>0</v>
      </c>
      <c r="BH102" s="76" t="str">
        <f>SUMIF($D$7:$AT$7,"5",$D102:$AT102)</f>
        <v>0</v>
      </c>
      <c r="BI102" s="77" t="str">
        <f>SUMIFS($D$9:$AT$9,$D$7:$AT$7,"5",$D102:$AT102,"&gt;"&amp;-1)</f>
        <v>0</v>
      </c>
      <c r="BJ102" s="78" t="str">
        <f>ROUNDUP(IF(BI102,BH102/BI102%,0),2)</f>
        <v>0</v>
      </c>
      <c r="BK102" s="76" t="str">
        <f>SUMIF($D$7:$AT$7,"6",$D102:$AT102)</f>
        <v>0</v>
      </c>
      <c r="BL102" s="77" t="str">
        <f>SUMIFS($D$9:$AT$9,$D$7:$AT$7,"6",$D102:$AT102,"&gt;"&amp;-1)</f>
        <v>0</v>
      </c>
      <c r="BM102" s="78" t="str">
        <f>ROUNDUP(IF(BL102,BK102/BL102%,0),2)</f>
        <v>0</v>
      </c>
    </row>
    <row r="103" spans="1:65" customHeight="1" ht="15.75" s="277" customFormat="1">
      <c r="A103" s="300"/>
      <c r="B103" s="299"/>
      <c r="C103" s="194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89"/>
      <c r="P103" s="289"/>
      <c r="Q103" s="289"/>
      <c r="R103" s="289"/>
      <c r="S103" s="289"/>
      <c r="T103" s="289"/>
      <c r="U103" s="289"/>
      <c r="V103" s="289"/>
      <c r="W103" s="289"/>
      <c r="X103" s="289"/>
      <c r="Y103" s="289"/>
      <c r="Z103" s="289"/>
      <c r="AA103" s="289"/>
      <c r="AB103" s="289"/>
      <c r="AC103" s="289"/>
      <c r="AD103" s="289"/>
      <c r="AE103" s="289"/>
      <c r="AF103" s="289"/>
      <c r="AG103" s="289"/>
      <c r="AH103" s="289"/>
      <c r="AI103" s="289"/>
      <c r="AJ103" s="289"/>
      <c r="AK103" s="289"/>
      <c r="AL103" s="289"/>
      <c r="AM103" s="289"/>
      <c r="AN103" s="285"/>
      <c r="AO103" s="285"/>
      <c r="AP103" s="285"/>
      <c r="AQ103" s="285"/>
      <c r="AR103" s="285"/>
      <c r="AS103" s="275"/>
      <c r="AT103" s="257"/>
      <c r="AU103" s="305"/>
      <c r="AV103" s="254" t="str">
        <f>SUMIF($D$7:$AT$7,"1",$D103:$AT103)</f>
        <v>0</v>
      </c>
      <c r="AW103" s="77" t="str">
        <f>SUMIFS($D$9:$AT$9,$D$7:$AT$7,"1",$D103:$AT103,"&gt;"&amp;-1)</f>
        <v>0</v>
      </c>
      <c r="AX103" s="78" t="str">
        <f>ROUNDUP(IF(AW103,AV103/AW103%,0),2)</f>
        <v>0</v>
      </c>
      <c r="AY103" s="76" t="str">
        <f>SUMIF($D$7:$AT$7,"2",$D103:$AT103)</f>
        <v>0</v>
      </c>
      <c r="AZ103" s="77" t="str">
        <f>SUMIFS($D$9:$AT$9,$D$7:$AT$7,"2",$D103:$AT103,"&gt;"&amp;-1)</f>
        <v>0</v>
      </c>
      <c r="BA103" s="78" t="str">
        <f>ROUNDUP(IF(AZ103,AY103/AZ103%,0),2)</f>
        <v>0</v>
      </c>
      <c r="BB103" s="76" t="str">
        <f>SUMIF($D$7:$AT$7,"3",$D103:$AT103)</f>
        <v>0</v>
      </c>
      <c r="BC103" s="77" t="str">
        <f>SUMIFS($D$9:$AT$9,$D$7:$AT$7,"3",$D103:$AT103,"&gt;"&amp;-1)</f>
        <v>0</v>
      </c>
      <c r="BD103" s="78" t="str">
        <f>ROUNDUP(IF(BC103,BB103/BC103%,0),2)</f>
        <v>0</v>
      </c>
      <c r="BE103" s="76" t="str">
        <f>SUMIF($D$7:$AT$7,"4",$D103:$AT103)</f>
        <v>0</v>
      </c>
      <c r="BF103" s="77" t="str">
        <f>SUMIFS($D$9:$AT$9,$D$7:$AT$7,"4",$D103:$AT103,"&gt;"&amp;-1)</f>
        <v>0</v>
      </c>
      <c r="BG103" s="78" t="str">
        <f>ROUNDUP(IF(BF103,BE103/BF103%,0),2)</f>
        <v>0</v>
      </c>
      <c r="BH103" s="76" t="str">
        <f>SUMIF($D$7:$AT$7,"5",$D103:$AT103)</f>
        <v>0</v>
      </c>
      <c r="BI103" s="77" t="str">
        <f>SUMIFS($D$9:$AT$9,$D$7:$AT$7,"5",$D103:$AT103,"&gt;"&amp;-1)</f>
        <v>0</v>
      </c>
      <c r="BJ103" s="78" t="str">
        <f>ROUNDUP(IF(BI103,BH103/BI103%,0),2)</f>
        <v>0</v>
      </c>
      <c r="BK103" s="76" t="str">
        <f>SUMIF($D$7:$AT$7,"6",$D103:$AT103)</f>
        <v>0</v>
      </c>
      <c r="BL103" s="77" t="str">
        <f>SUMIFS($D$9:$AT$9,$D$7:$AT$7,"6",$D103:$AT103,"&gt;"&amp;-1)</f>
        <v>0</v>
      </c>
      <c r="BM103" s="78" t="str">
        <f>ROUNDUP(IF(BL103,BK103/BL103%,0),2)</f>
        <v>0</v>
      </c>
    </row>
    <row r="104" spans="1:65" customHeight="1" ht="15.75" s="277" customFormat="1">
      <c r="A104" s="300"/>
      <c r="B104" s="299"/>
      <c r="C104" s="194"/>
      <c r="D104" s="289"/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89"/>
      <c r="P104" s="289"/>
      <c r="Q104" s="289"/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  <c r="AC104" s="289"/>
      <c r="AD104" s="289"/>
      <c r="AE104" s="289"/>
      <c r="AF104" s="289"/>
      <c r="AG104" s="289"/>
      <c r="AH104" s="289"/>
      <c r="AI104" s="289"/>
      <c r="AJ104" s="289"/>
      <c r="AK104" s="289"/>
      <c r="AL104" s="289"/>
      <c r="AM104" s="289"/>
      <c r="AN104" s="274"/>
      <c r="AO104" s="274"/>
      <c r="AP104" s="274"/>
      <c r="AQ104" s="274"/>
      <c r="AR104" s="274"/>
      <c r="AS104" s="275"/>
      <c r="AT104" s="257"/>
      <c r="AU104" s="305"/>
      <c r="AV104" s="254" t="str">
        <f>SUMIF($D$7:$AT$7,"1",$D104:$AT104)</f>
        <v>0</v>
      </c>
      <c r="AW104" s="77" t="str">
        <f>SUMIFS($D$9:$AT$9,$D$7:$AT$7,"1",$D104:$AT104,"&gt;"&amp;-1)</f>
        <v>0</v>
      </c>
      <c r="AX104" s="78" t="str">
        <f>ROUNDUP(IF(AW104,AV104/AW104%,0),2)</f>
        <v>0</v>
      </c>
      <c r="AY104" s="76" t="str">
        <f>SUMIF($D$7:$AT$7,"2",$D104:$AT104)</f>
        <v>0</v>
      </c>
      <c r="AZ104" s="77" t="str">
        <f>SUMIFS($D$9:$AT$9,$D$7:$AT$7,"2",$D104:$AT104,"&gt;"&amp;-1)</f>
        <v>0</v>
      </c>
      <c r="BA104" s="78" t="str">
        <f>ROUNDUP(IF(AZ104,AY104/AZ104%,0),2)</f>
        <v>0</v>
      </c>
      <c r="BB104" s="76" t="str">
        <f>SUMIF($D$7:$AT$7,"3",$D104:$AT104)</f>
        <v>0</v>
      </c>
      <c r="BC104" s="77" t="str">
        <f>SUMIFS($D$9:$AT$9,$D$7:$AT$7,"3",$D104:$AT104,"&gt;"&amp;-1)</f>
        <v>0</v>
      </c>
      <c r="BD104" s="78" t="str">
        <f>ROUNDUP(IF(BC104,BB104/BC104%,0),2)</f>
        <v>0</v>
      </c>
      <c r="BE104" s="76" t="str">
        <f>SUMIF($D$7:$AT$7,"4",$D104:$AT104)</f>
        <v>0</v>
      </c>
      <c r="BF104" s="77" t="str">
        <f>SUMIFS($D$9:$AT$9,$D$7:$AT$7,"4",$D104:$AT104,"&gt;"&amp;-1)</f>
        <v>0</v>
      </c>
      <c r="BG104" s="78" t="str">
        <f>ROUNDUP(IF(BF104,BE104/BF104%,0),2)</f>
        <v>0</v>
      </c>
      <c r="BH104" s="76" t="str">
        <f>SUMIF($D$7:$AT$7,"5",$D104:$AT104)</f>
        <v>0</v>
      </c>
      <c r="BI104" s="77" t="str">
        <f>SUMIFS($D$9:$AT$9,$D$7:$AT$7,"5",$D104:$AT104,"&gt;"&amp;-1)</f>
        <v>0</v>
      </c>
      <c r="BJ104" s="78" t="str">
        <f>ROUNDUP(IF(BI104,BH104/BI104%,0),2)</f>
        <v>0</v>
      </c>
      <c r="BK104" s="76" t="str">
        <f>SUMIF($D$7:$AT$7,"6",$D104:$AT104)</f>
        <v>0</v>
      </c>
      <c r="BL104" s="77" t="str">
        <f>SUMIFS($D$9:$AT$9,$D$7:$AT$7,"6",$D104:$AT104,"&gt;"&amp;-1)</f>
        <v>0</v>
      </c>
      <c r="BM104" s="78" t="str">
        <f>ROUNDUP(IF(BL104,BK104/BL104%,0),2)</f>
        <v>0</v>
      </c>
    </row>
    <row r="105" spans="1:65" customHeight="1" ht="15.75" s="277" customFormat="1">
      <c r="A105" s="300"/>
      <c r="B105" s="299"/>
      <c r="C105" s="194"/>
      <c r="D105" s="289"/>
      <c r="E105" s="289"/>
      <c r="F105" s="289"/>
      <c r="G105" s="289"/>
      <c r="H105" s="289"/>
      <c r="I105" s="289"/>
      <c r="J105" s="289"/>
      <c r="K105" s="289"/>
      <c r="L105" s="289"/>
      <c r="M105" s="289"/>
      <c r="N105" s="289"/>
      <c r="O105" s="289"/>
      <c r="P105" s="289"/>
      <c r="Q105" s="289"/>
      <c r="R105" s="289"/>
      <c r="S105" s="289"/>
      <c r="T105" s="289"/>
      <c r="U105" s="289"/>
      <c r="V105" s="289"/>
      <c r="W105" s="289"/>
      <c r="X105" s="289"/>
      <c r="Y105" s="289"/>
      <c r="Z105" s="289"/>
      <c r="AA105" s="289"/>
      <c r="AB105" s="289"/>
      <c r="AC105" s="289"/>
      <c r="AD105" s="289"/>
      <c r="AE105" s="289"/>
      <c r="AF105" s="289"/>
      <c r="AG105" s="289"/>
      <c r="AH105" s="289"/>
      <c r="AI105" s="289"/>
      <c r="AJ105" s="289"/>
      <c r="AK105" s="289"/>
      <c r="AL105" s="289"/>
      <c r="AM105" s="289"/>
      <c r="AN105" s="285"/>
      <c r="AO105" s="285"/>
      <c r="AP105" s="285"/>
      <c r="AQ105" s="285"/>
      <c r="AR105" s="285"/>
      <c r="AS105" s="275"/>
      <c r="AT105" s="257"/>
      <c r="AU105" s="305"/>
      <c r="AV105" s="254" t="str">
        <f>SUMIF($D$7:$AT$7,"1",$D105:$AT105)</f>
        <v>0</v>
      </c>
      <c r="AW105" s="77" t="str">
        <f>SUMIFS($D$9:$AT$9,$D$7:$AT$7,"1",$D105:$AT105,"&gt;"&amp;-1)</f>
        <v>0</v>
      </c>
      <c r="AX105" s="78" t="str">
        <f>ROUNDUP(IF(AW105,AV105/AW105%,0),2)</f>
        <v>0</v>
      </c>
      <c r="AY105" s="76" t="str">
        <f>SUMIF($D$7:$AT$7,"2",$D105:$AT105)</f>
        <v>0</v>
      </c>
      <c r="AZ105" s="77" t="str">
        <f>SUMIFS($D$9:$AT$9,$D$7:$AT$7,"2",$D105:$AT105,"&gt;"&amp;-1)</f>
        <v>0</v>
      </c>
      <c r="BA105" s="78" t="str">
        <f>ROUNDUP(IF(AZ105,AY105/AZ105%,0),2)</f>
        <v>0</v>
      </c>
      <c r="BB105" s="76" t="str">
        <f>SUMIF($D$7:$AT$7,"3",$D105:$AT105)</f>
        <v>0</v>
      </c>
      <c r="BC105" s="77" t="str">
        <f>SUMIFS($D$9:$AT$9,$D$7:$AT$7,"3",$D105:$AT105,"&gt;"&amp;-1)</f>
        <v>0</v>
      </c>
      <c r="BD105" s="78" t="str">
        <f>ROUNDUP(IF(BC105,BB105/BC105%,0),2)</f>
        <v>0</v>
      </c>
      <c r="BE105" s="76" t="str">
        <f>SUMIF($D$7:$AT$7,"4",$D105:$AT105)</f>
        <v>0</v>
      </c>
      <c r="BF105" s="77" t="str">
        <f>SUMIFS($D$9:$AT$9,$D$7:$AT$7,"4",$D105:$AT105,"&gt;"&amp;-1)</f>
        <v>0</v>
      </c>
      <c r="BG105" s="78" t="str">
        <f>ROUNDUP(IF(BF105,BE105/BF105%,0),2)</f>
        <v>0</v>
      </c>
      <c r="BH105" s="76" t="str">
        <f>SUMIF($D$7:$AT$7,"5",$D105:$AT105)</f>
        <v>0</v>
      </c>
      <c r="BI105" s="77" t="str">
        <f>SUMIFS($D$9:$AT$9,$D$7:$AT$7,"5",$D105:$AT105,"&gt;"&amp;-1)</f>
        <v>0</v>
      </c>
      <c r="BJ105" s="78" t="str">
        <f>ROUNDUP(IF(BI105,BH105/BI105%,0),2)</f>
        <v>0</v>
      </c>
      <c r="BK105" s="76" t="str">
        <f>SUMIF($D$7:$AT$7,"6",$D105:$AT105)</f>
        <v>0</v>
      </c>
      <c r="BL105" s="77" t="str">
        <f>SUMIFS($D$9:$AT$9,$D$7:$AT$7,"6",$D105:$AT105,"&gt;"&amp;-1)</f>
        <v>0</v>
      </c>
      <c r="BM105" s="78" t="str">
        <f>ROUNDUP(IF(BL105,BK105/BL105%,0),2)</f>
        <v>0</v>
      </c>
    </row>
    <row r="106" spans="1:65" customHeight="1" ht="15.75" s="277" customFormat="1">
      <c r="A106" s="300"/>
      <c r="B106" s="299"/>
      <c r="C106" s="194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  <c r="P106" s="289"/>
      <c r="Q106" s="289"/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  <c r="AC106" s="289"/>
      <c r="AD106" s="289"/>
      <c r="AE106" s="289"/>
      <c r="AF106" s="289"/>
      <c r="AG106" s="289"/>
      <c r="AH106" s="289"/>
      <c r="AI106" s="289"/>
      <c r="AJ106" s="289"/>
      <c r="AK106" s="289"/>
      <c r="AL106" s="289"/>
      <c r="AM106" s="289"/>
      <c r="AN106" s="274"/>
      <c r="AO106" s="274"/>
      <c r="AP106" s="274"/>
      <c r="AQ106" s="274"/>
      <c r="AR106" s="274"/>
      <c r="AS106" s="275"/>
      <c r="AT106" s="257"/>
      <c r="AU106" s="305"/>
      <c r="AV106" s="254" t="str">
        <f>SUMIF($D$7:$AT$7,"1",$D106:$AT106)</f>
        <v>0</v>
      </c>
      <c r="AW106" s="77" t="str">
        <f>SUMIFS($D$9:$AT$9,$D$7:$AT$7,"1",$D106:$AT106,"&gt;"&amp;-1)</f>
        <v>0</v>
      </c>
      <c r="AX106" s="78" t="str">
        <f>ROUNDUP(IF(AW106,AV106/AW106%,0),2)</f>
        <v>0</v>
      </c>
      <c r="AY106" s="76" t="str">
        <f>SUMIF($D$7:$AT$7,"2",$D106:$AT106)</f>
        <v>0</v>
      </c>
      <c r="AZ106" s="77" t="str">
        <f>SUMIFS($D$9:$AT$9,$D$7:$AT$7,"2",$D106:$AT106,"&gt;"&amp;-1)</f>
        <v>0</v>
      </c>
      <c r="BA106" s="78" t="str">
        <f>ROUNDUP(IF(AZ106,AY106/AZ106%,0),2)</f>
        <v>0</v>
      </c>
      <c r="BB106" s="76" t="str">
        <f>SUMIF($D$7:$AT$7,"3",$D106:$AT106)</f>
        <v>0</v>
      </c>
      <c r="BC106" s="77" t="str">
        <f>SUMIFS($D$9:$AT$9,$D$7:$AT$7,"3",$D106:$AT106,"&gt;"&amp;-1)</f>
        <v>0</v>
      </c>
      <c r="BD106" s="78" t="str">
        <f>ROUNDUP(IF(BC106,BB106/BC106%,0),2)</f>
        <v>0</v>
      </c>
      <c r="BE106" s="76" t="str">
        <f>SUMIF($D$7:$AT$7,"4",$D106:$AT106)</f>
        <v>0</v>
      </c>
      <c r="BF106" s="77" t="str">
        <f>SUMIFS($D$9:$AT$9,$D$7:$AT$7,"4",$D106:$AT106,"&gt;"&amp;-1)</f>
        <v>0</v>
      </c>
      <c r="BG106" s="78" t="str">
        <f>ROUNDUP(IF(BF106,BE106/BF106%,0),2)</f>
        <v>0</v>
      </c>
      <c r="BH106" s="76" t="str">
        <f>SUMIF($D$7:$AT$7,"5",$D106:$AT106)</f>
        <v>0</v>
      </c>
      <c r="BI106" s="77" t="str">
        <f>SUMIFS($D$9:$AT$9,$D$7:$AT$7,"5",$D106:$AT106,"&gt;"&amp;-1)</f>
        <v>0</v>
      </c>
      <c r="BJ106" s="78" t="str">
        <f>ROUNDUP(IF(BI106,BH106/BI106%,0),2)</f>
        <v>0</v>
      </c>
      <c r="BK106" s="76" t="str">
        <f>SUMIF($D$7:$AT$7,"6",$D106:$AT106)</f>
        <v>0</v>
      </c>
      <c r="BL106" s="77" t="str">
        <f>SUMIFS($D$9:$AT$9,$D$7:$AT$7,"6",$D106:$AT106,"&gt;"&amp;-1)</f>
        <v>0</v>
      </c>
      <c r="BM106" s="78" t="str">
        <f>ROUNDUP(IF(BL106,BK106/BL106%,0),2)</f>
        <v>0</v>
      </c>
    </row>
    <row r="107" spans="1:65" customHeight="1" ht="15.75" s="277" customFormat="1">
      <c r="A107" s="300"/>
      <c r="B107" s="299"/>
      <c r="C107" s="194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  <c r="R107" s="289"/>
      <c r="S107" s="289"/>
      <c r="T107" s="289"/>
      <c r="U107" s="289"/>
      <c r="V107" s="289"/>
      <c r="W107" s="289"/>
      <c r="X107" s="289"/>
      <c r="Y107" s="289"/>
      <c r="Z107" s="289"/>
      <c r="AA107" s="289"/>
      <c r="AB107" s="289"/>
      <c r="AC107" s="289"/>
      <c r="AD107" s="289"/>
      <c r="AE107" s="289"/>
      <c r="AF107" s="289"/>
      <c r="AG107" s="289"/>
      <c r="AH107" s="289"/>
      <c r="AI107" s="289"/>
      <c r="AJ107" s="289"/>
      <c r="AK107" s="289"/>
      <c r="AL107" s="289"/>
      <c r="AM107" s="289"/>
      <c r="AN107" s="285"/>
      <c r="AO107" s="285"/>
      <c r="AP107" s="285"/>
      <c r="AQ107" s="285"/>
      <c r="AR107" s="285"/>
      <c r="AS107" s="275"/>
      <c r="AT107" s="257"/>
      <c r="AU107" s="305"/>
      <c r="AV107" s="254" t="str">
        <f>SUMIF($D$7:$AT$7,"1",$D107:$AT107)</f>
        <v>0</v>
      </c>
      <c r="AW107" s="77" t="str">
        <f>SUMIFS($D$9:$AT$9,$D$7:$AT$7,"1",$D107:$AT107,"&gt;"&amp;-1)</f>
        <v>0</v>
      </c>
      <c r="AX107" s="78" t="str">
        <f>ROUNDUP(IF(AW107,AV107/AW107%,0),2)</f>
        <v>0</v>
      </c>
      <c r="AY107" s="76" t="str">
        <f>SUMIF($D$7:$AT$7,"2",$D107:$AT107)</f>
        <v>0</v>
      </c>
      <c r="AZ107" s="77" t="str">
        <f>SUMIFS($D$9:$AT$9,$D$7:$AT$7,"2",$D107:$AT107,"&gt;"&amp;-1)</f>
        <v>0</v>
      </c>
      <c r="BA107" s="78" t="str">
        <f>ROUNDUP(IF(AZ107,AY107/AZ107%,0),2)</f>
        <v>0</v>
      </c>
      <c r="BB107" s="76" t="str">
        <f>SUMIF($D$7:$AT$7,"3",$D107:$AT107)</f>
        <v>0</v>
      </c>
      <c r="BC107" s="77" t="str">
        <f>SUMIFS($D$9:$AT$9,$D$7:$AT$7,"3",$D107:$AT107,"&gt;"&amp;-1)</f>
        <v>0</v>
      </c>
      <c r="BD107" s="78" t="str">
        <f>ROUNDUP(IF(BC107,BB107/BC107%,0),2)</f>
        <v>0</v>
      </c>
      <c r="BE107" s="76" t="str">
        <f>SUMIF($D$7:$AT$7,"4",$D107:$AT107)</f>
        <v>0</v>
      </c>
      <c r="BF107" s="77" t="str">
        <f>SUMIFS($D$9:$AT$9,$D$7:$AT$7,"4",$D107:$AT107,"&gt;"&amp;-1)</f>
        <v>0</v>
      </c>
      <c r="BG107" s="78" t="str">
        <f>ROUNDUP(IF(BF107,BE107/BF107%,0),2)</f>
        <v>0</v>
      </c>
      <c r="BH107" s="76" t="str">
        <f>SUMIF($D$7:$AT$7,"5",$D107:$AT107)</f>
        <v>0</v>
      </c>
      <c r="BI107" s="77" t="str">
        <f>SUMIFS($D$9:$AT$9,$D$7:$AT$7,"5",$D107:$AT107,"&gt;"&amp;-1)</f>
        <v>0</v>
      </c>
      <c r="BJ107" s="78" t="str">
        <f>ROUNDUP(IF(BI107,BH107/BI107%,0),2)</f>
        <v>0</v>
      </c>
      <c r="BK107" s="76" t="str">
        <f>SUMIF($D$7:$AT$7,"6",$D107:$AT107)</f>
        <v>0</v>
      </c>
      <c r="BL107" s="77" t="str">
        <f>SUMIFS($D$9:$AT$9,$D$7:$AT$7,"6",$D107:$AT107,"&gt;"&amp;-1)</f>
        <v>0</v>
      </c>
      <c r="BM107" s="78" t="str">
        <f>ROUNDUP(IF(BL107,BK107/BL107%,0),2)</f>
        <v>0</v>
      </c>
    </row>
    <row r="108" spans="1:65" customHeight="1" ht="15.75" s="277" customFormat="1">
      <c r="A108" s="278"/>
      <c r="B108" s="278"/>
      <c r="C108" s="194"/>
      <c r="D108" s="279"/>
      <c r="E108" s="279"/>
      <c r="F108" s="279"/>
      <c r="G108" s="273"/>
      <c r="H108" s="273"/>
      <c r="I108" s="280"/>
      <c r="J108" s="273"/>
      <c r="K108" s="273"/>
      <c r="L108" s="279"/>
      <c r="M108" s="274"/>
      <c r="N108" s="274"/>
      <c r="O108" s="280"/>
      <c r="P108" s="273"/>
      <c r="Q108" s="273"/>
      <c r="R108" s="271"/>
      <c r="S108" s="274"/>
      <c r="T108" s="274"/>
      <c r="U108" s="271"/>
      <c r="V108" s="274"/>
      <c r="W108" s="274"/>
      <c r="X108" s="271"/>
      <c r="Y108" s="273"/>
      <c r="Z108" s="273"/>
      <c r="AA108" s="271"/>
      <c r="AB108" s="273"/>
      <c r="AC108" s="273"/>
      <c r="AD108" s="271"/>
      <c r="AE108" s="274"/>
      <c r="AF108" s="274"/>
      <c r="AG108" s="271"/>
      <c r="AH108" s="274"/>
      <c r="AI108" s="274"/>
      <c r="AJ108" s="271"/>
      <c r="AK108" s="273"/>
      <c r="AL108" s="273"/>
      <c r="AM108" s="275"/>
      <c r="AN108" s="274"/>
      <c r="AO108" s="274"/>
      <c r="AP108" s="274"/>
      <c r="AQ108" s="274"/>
      <c r="AR108" s="274"/>
      <c r="AS108" s="275"/>
      <c r="AT108" s="257"/>
      <c r="AU108" s="276"/>
      <c r="AV108" s="254" t="str">
        <f>SUMIF($D$7:$AT$7,"1",$D108:$AT108)</f>
        <v>0</v>
      </c>
      <c r="AW108" s="77" t="str">
        <f>SUMIFS($D$9:$AT$9,$D$7:$AT$7,"1",$D108:$AT108,"&gt;"&amp;-1)</f>
        <v>0</v>
      </c>
      <c r="AX108" s="78" t="str">
        <f>ROUNDUP(IF(AW108,AV108/AW108%,0),2)</f>
        <v>0</v>
      </c>
      <c r="AY108" s="76" t="str">
        <f>SUMIF($D$7:$AT$7,"2",$D108:$AT108)</f>
        <v>0</v>
      </c>
      <c r="AZ108" s="77" t="str">
        <f>SUMIFS($D$9:$AT$9,$D$7:$AT$7,"2",$D108:$AT108,"&gt;"&amp;-1)</f>
        <v>0</v>
      </c>
      <c r="BA108" s="78" t="str">
        <f>ROUNDUP(IF(AZ108,AY108/AZ108%,0),2)</f>
        <v>0</v>
      </c>
      <c r="BB108" s="76" t="str">
        <f>SUMIF($D$7:$AT$7,"3",$D108:$AT108)</f>
        <v>0</v>
      </c>
      <c r="BC108" s="77" t="str">
        <f>SUMIFS($D$9:$AT$9,$D$7:$AT$7,"3",$D108:$AT108,"&gt;"&amp;-1)</f>
        <v>0</v>
      </c>
      <c r="BD108" s="78" t="str">
        <f>ROUNDUP(IF(BC108,BB108/BC108%,0),2)</f>
        <v>0</v>
      </c>
      <c r="BE108" s="76" t="str">
        <f>SUMIF($D$7:$AT$7,"4",$D108:$AT108)</f>
        <v>0</v>
      </c>
      <c r="BF108" s="77" t="str">
        <f>SUMIFS($D$9:$AT$9,$D$7:$AT$7,"4",$D108:$AT108,"&gt;"&amp;-1)</f>
        <v>0</v>
      </c>
      <c r="BG108" s="78" t="str">
        <f>ROUNDUP(IF(BF108,BE108/BF108%,0),2)</f>
        <v>0</v>
      </c>
      <c r="BH108" s="76" t="str">
        <f>SUMIF($D$7:$AT$7,"5",$D108:$AT108)</f>
        <v>0</v>
      </c>
      <c r="BI108" s="77" t="str">
        <f>SUMIFS($D$9:$AT$9,$D$7:$AT$7,"5",$D108:$AT108,"&gt;"&amp;-1)</f>
        <v>0</v>
      </c>
      <c r="BJ108" s="78" t="str">
        <f>ROUNDUP(IF(BI108,BH108/BI108%,0),2)</f>
        <v>0</v>
      </c>
      <c r="BK108" s="76" t="str">
        <f>SUMIF($D$7:$AT$7,"6",$D108:$AT108)</f>
        <v>0</v>
      </c>
      <c r="BL108" s="77" t="str">
        <f>SUMIFS($D$9:$AT$9,$D$7:$AT$7,"6",$D108:$AT108,"&gt;"&amp;-1)</f>
        <v>0</v>
      </c>
      <c r="BM108" s="78" t="str">
        <f>ROUNDUP(IF(BL108,BK108/BL108%,0),2)</f>
        <v>0</v>
      </c>
    </row>
    <row r="109" spans="1:65" customHeight="1" ht="15.75" s="277" customFormat="1">
      <c r="A109" s="281"/>
      <c r="B109" s="282"/>
      <c r="C109" s="194"/>
      <c r="D109" s="279"/>
      <c r="E109" s="279"/>
      <c r="F109" s="279"/>
      <c r="G109" s="280"/>
      <c r="H109" s="280"/>
      <c r="I109" s="280"/>
      <c r="J109" s="279"/>
      <c r="K109" s="279"/>
      <c r="L109" s="279"/>
      <c r="M109" s="280"/>
      <c r="N109" s="280"/>
      <c r="O109" s="280"/>
      <c r="P109" s="272"/>
      <c r="Q109" s="272"/>
      <c r="R109" s="271"/>
      <c r="S109" s="272"/>
      <c r="T109" s="275"/>
      <c r="U109" s="271"/>
      <c r="V109" s="275"/>
      <c r="W109" s="271"/>
      <c r="X109" s="271"/>
      <c r="Y109" s="275"/>
      <c r="Z109" s="275"/>
      <c r="AA109" s="271"/>
      <c r="AB109" s="272"/>
      <c r="AC109" s="272"/>
      <c r="AD109" s="271"/>
      <c r="AE109" s="272"/>
      <c r="AF109" s="275"/>
      <c r="AG109" s="275"/>
      <c r="AH109" s="271"/>
      <c r="AI109" s="275"/>
      <c r="AJ109" s="271"/>
      <c r="AK109" s="272"/>
      <c r="AL109" s="271"/>
      <c r="AM109" s="275"/>
      <c r="AN109" s="275"/>
      <c r="AO109" s="275"/>
      <c r="AP109" s="275"/>
      <c r="AQ109" s="275"/>
      <c r="AR109" s="275"/>
      <c r="AS109" s="275"/>
      <c r="AT109" s="257"/>
      <c r="AU109" s="276"/>
      <c r="AV109" s="254" t="str">
        <f>SUMIF($D$7:$AT$7,"1",$D109:$AT109)</f>
        <v>0</v>
      </c>
      <c r="AW109" s="77" t="str">
        <f>SUMIFS($D$9:$AT$9,$D$7:$AT$7,"1",$D109:$AT109,"&gt;"&amp;-1)</f>
        <v>0</v>
      </c>
      <c r="AX109" s="78" t="str">
        <f>ROUNDUP(IF(AW109,AV109/AW109%,0),2)</f>
        <v>0</v>
      </c>
      <c r="AY109" s="76" t="str">
        <f>SUMIF($D$7:$AT$7,"2",$D109:$AT109)</f>
        <v>0</v>
      </c>
      <c r="AZ109" s="77" t="str">
        <f>SUMIFS($D$9:$AT$9,$D$7:$AT$7,"2",$D109:$AT109,"&gt;"&amp;-1)</f>
        <v>0</v>
      </c>
      <c r="BA109" s="78" t="str">
        <f>ROUNDUP(IF(AZ109,AY109/AZ109%,0),2)</f>
        <v>0</v>
      </c>
      <c r="BB109" s="76" t="str">
        <f>SUMIF($D$7:$AT$7,"3",$D109:$AT109)</f>
        <v>0</v>
      </c>
      <c r="BC109" s="77" t="str">
        <f>SUMIFS($D$9:$AT$9,$D$7:$AT$7,"3",$D109:$AT109,"&gt;"&amp;-1)</f>
        <v>0</v>
      </c>
      <c r="BD109" s="78" t="str">
        <f>ROUNDUP(IF(BC109,BB109/BC109%,0),2)</f>
        <v>0</v>
      </c>
      <c r="BE109" s="76" t="str">
        <f>SUMIF($D$7:$AT$7,"4",$D109:$AT109)</f>
        <v>0</v>
      </c>
      <c r="BF109" s="77" t="str">
        <f>SUMIFS($D$9:$AT$9,$D$7:$AT$7,"4",$D109:$AT109,"&gt;"&amp;-1)</f>
        <v>0</v>
      </c>
      <c r="BG109" s="78" t="str">
        <f>ROUNDUP(IF(BF109,BE109/BF109%,0),2)</f>
        <v>0</v>
      </c>
      <c r="BH109" s="76" t="str">
        <f>SUMIF($D$7:$AT$7,"5",$D109:$AT109)</f>
        <v>0</v>
      </c>
      <c r="BI109" s="77" t="str">
        <f>SUMIFS($D$9:$AT$9,$D$7:$AT$7,"5",$D109:$AT109,"&gt;"&amp;-1)</f>
        <v>0</v>
      </c>
      <c r="BJ109" s="78" t="str">
        <f>ROUNDUP(IF(BI109,BH109/BI109%,0),2)</f>
        <v>0</v>
      </c>
      <c r="BK109" s="76" t="str">
        <f>SUMIF($D$7:$AT$7,"6",$D109:$AT109)</f>
        <v>0</v>
      </c>
      <c r="BL109" s="77" t="str">
        <f>SUMIFS($D$9:$AT$9,$D$7:$AT$7,"6",$D109:$AT109,"&gt;"&amp;-1)</f>
        <v>0</v>
      </c>
      <c r="BM109" s="78" t="str">
        <f>ROUNDUP(IF(BL109,BK109/BL109%,0),2)</f>
        <v>0</v>
      </c>
    </row>
    <row r="110" spans="1:65" customHeight="1" ht="15.75" s="277" customFormat="1">
      <c r="A110" s="281"/>
      <c r="B110" s="282"/>
      <c r="C110" s="194"/>
      <c r="D110" s="279"/>
      <c r="E110" s="279"/>
      <c r="F110" s="279"/>
      <c r="G110" s="280"/>
      <c r="H110" s="280"/>
      <c r="I110" s="280"/>
      <c r="J110" s="279"/>
      <c r="K110" s="279"/>
      <c r="L110" s="279"/>
      <c r="M110" s="280"/>
      <c r="N110" s="280"/>
      <c r="O110" s="280"/>
      <c r="P110" s="272"/>
      <c r="Q110" s="272"/>
      <c r="R110" s="271"/>
      <c r="S110" s="272"/>
      <c r="T110" s="272"/>
      <c r="U110" s="271"/>
      <c r="V110" s="275"/>
      <c r="W110" s="271"/>
      <c r="X110" s="271"/>
      <c r="Y110" s="272"/>
      <c r="Z110" s="275"/>
      <c r="AA110" s="271"/>
      <c r="AB110" s="272"/>
      <c r="AC110" s="275"/>
      <c r="AD110" s="271"/>
      <c r="AE110" s="275"/>
      <c r="AF110" s="272"/>
      <c r="AG110" s="272"/>
      <c r="AH110" s="272"/>
      <c r="AI110" s="272"/>
      <c r="AJ110" s="271"/>
      <c r="AK110" s="272"/>
      <c r="AL110" s="271"/>
      <c r="AM110" s="275"/>
      <c r="AN110" s="275"/>
      <c r="AO110" s="275"/>
      <c r="AP110" s="275"/>
      <c r="AQ110" s="275"/>
      <c r="AR110" s="275"/>
      <c r="AS110" s="275"/>
      <c r="AT110" s="257"/>
      <c r="AU110" s="276"/>
      <c r="AV110" s="254" t="str">
        <f>SUMIF($D$7:$AT$7,"1",$D110:$AT110)</f>
        <v>0</v>
      </c>
      <c r="AW110" s="77" t="str">
        <f>SUMIFS($D$9:$AT$9,$D$7:$AT$7,"1",$D110:$AT110,"&gt;"&amp;-1)</f>
        <v>0</v>
      </c>
      <c r="AX110" s="78" t="str">
        <f>ROUNDUP(IF(AW110,AV110/AW110%,0),2)</f>
        <v>0</v>
      </c>
      <c r="AY110" s="76" t="str">
        <f>SUMIF($D$7:$AT$7,"2",$D110:$AT110)</f>
        <v>0</v>
      </c>
      <c r="AZ110" s="77" t="str">
        <f>SUMIFS($D$9:$AT$9,$D$7:$AT$7,"2",$D110:$AT110,"&gt;"&amp;-1)</f>
        <v>0</v>
      </c>
      <c r="BA110" s="78" t="str">
        <f>ROUNDUP(IF(AZ110,AY110/AZ110%,0),2)</f>
        <v>0</v>
      </c>
      <c r="BB110" s="76" t="str">
        <f>SUMIF($D$7:$AT$7,"3",$D110:$AT110)</f>
        <v>0</v>
      </c>
      <c r="BC110" s="77" t="str">
        <f>SUMIFS($D$9:$AT$9,$D$7:$AT$7,"3",$D110:$AT110,"&gt;"&amp;-1)</f>
        <v>0</v>
      </c>
      <c r="BD110" s="78" t="str">
        <f>ROUNDUP(IF(BC110,BB110/BC110%,0),2)</f>
        <v>0</v>
      </c>
      <c r="BE110" s="76" t="str">
        <f>SUMIF($D$7:$AT$7,"4",$D110:$AT110)</f>
        <v>0</v>
      </c>
      <c r="BF110" s="77" t="str">
        <f>SUMIFS($D$9:$AT$9,$D$7:$AT$7,"4",$D110:$AT110,"&gt;"&amp;-1)</f>
        <v>0</v>
      </c>
      <c r="BG110" s="78" t="str">
        <f>ROUNDUP(IF(BF110,BE110/BF110%,0),2)</f>
        <v>0</v>
      </c>
      <c r="BH110" s="76" t="str">
        <f>SUMIF($D$7:$AT$7,"5",$D110:$AT110)</f>
        <v>0</v>
      </c>
      <c r="BI110" s="77" t="str">
        <f>SUMIFS($D$9:$AT$9,$D$7:$AT$7,"5",$D110:$AT110,"&gt;"&amp;-1)</f>
        <v>0</v>
      </c>
      <c r="BJ110" s="78" t="str">
        <f>ROUNDUP(IF(BI110,BH110/BI110%,0),2)</f>
        <v>0</v>
      </c>
      <c r="BK110" s="76" t="str">
        <f>SUMIF($D$7:$AT$7,"6",$D110:$AT110)</f>
        <v>0</v>
      </c>
      <c r="BL110" s="77" t="str">
        <f>SUMIFS($D$9:$AT$9,$D$7:$AT$7,"6",$D110:$AT110,"&gt;"&amp;-1)</f>
        <v>0</v>
      </c>
      <c r="BM110" s="78" t="str">
        <f>ROUNDUP(IF(BL110,BK110/BL110%,0),2)</f>
        <v>0</v>
      </c>
    </row>
    <row r="111" spans="1:65" customHeight="1" ht="15.75" s="277" customFormat="1">
      <c r="A111" s="281"/>
      <c r="B111" s="282"/>
      <c r="C111" s="194"/>
      <c r="D111" s="279"/>
      <c r="E111" s="279"/>
      <c r="F111" s="279"/>
      <c r="G111" s="280"/>
      <c r="H111" s="280"/>
      <c r="I111" s="280"/>
      <c r="J111" s="279"/>
      <c r="K111" s="279"/>
      <c r="L111" s="279"/>
      <c r="M111" s="280"/>
      <c r="N111" s="280"/>
      <c r="O111" s="280"/>
      <c r="P111" s="272"/>
      <c r="Q111" s="272"/>
      <c r="R111" s="271"/>
      <c r="S111" s="272"/>
      <c r="T111" s="275"/>
      <c r="U111" s="271"/>
      <c r="V111" s="275"/>
      <c r="W111" s="271"/>
      <c r="X111" s="271"/>
      <c r="Y111" s="275"/>
      <c r="Z111" s="272"/>
      <c r="AA111" s="271"/>
      <c r="AB111" s="275"/>
      <c r="AC111" s="275"/>
      <c r="AD111" s="271"/>
      <c r="AE111" s="275"/>
      <c r="AF111" s="272"/>
      <c r="AG111" s="272"/>
      <c r="AH111" s="272"/>
      <c r="AI111" s="272"/>
      <c r="AJ111" s="271"/>
      <c r="AK111" s="272"/>
      <c r="AL111" s="271"/>
      <c r="AM111" s="272"/>
      <c r="AN111" s="275"/>
      <c r="AO111" s="275"/>
      <c r="AP111" s="275"/>
      <c r="AQ111" s="275"/>
      <c r="AR111" s="275"/>
      <c r="AS111" s="275"/>
      <c r="AT111" s="257"/>
      <c r="AU111" s="276"/>
      <c r="AV111" s="254" t="str">
        <f>SUMIF($D$7:$AT$7,"1",$D111:$AT111)</f>
        <v>0</v>
      </c>
      <c r="AW111" s="77" t="str">
        <f>SUMIFS($D$9:$AT$9,$D$7:$AT$7,"1",$D111:$AT111,"&gt;"&amp;-1)</f>
        <v>0</v>
      </c>
      <c r="AX111" s="78" t="str">
        <f>ROUNDUP(IF(AW111,AV111/AW111%,0),2)</f>
        <v>0</v>
      </c>
      <c r="AY111" s="76" t="str">
        <f>SUMIF($D$7:$AT$7,"2",$D111:$AT111)</f>
        <v>0</v>
      </c>
      <c r="AZ111" s="77" t="str">
        <f>SUMIFS($D$9:$AT$9,$D$7:$AT$7,"2",$D111:$AT111,"&gt;"&amp;-1)</f>
        <v>0</v>
      </c>
      <c r="BA111" s="78" t="str">
        <f>ROUNDUP(IF(AZ111,AY111/AZ111%,0),2)</f>
        <v>0</v>
      </c>
      <c r="BB111" s="76" t="str">
        <f>SUMIF($D$7:$AT$7,"3",$D111:$AT111)</f>
        <v>0</v>
      </c>
      <c r="BC111" s="77" t="str">
        <f>SUMIFS($D$9:$AT$9,$D$7:$AT$7,"3",$D111:$AT111,"&gt;"&amp;-1)</f>
        <v>0</v>
      </c>
      <c r="BD111" s="78" t="str">
        <f>ROUNDUP(IF(BC111,BB111/BC111%,0),2)</f>
        <v>0</v>
      </c>
      <c r="BE111" s="76" t="str">
        <f>SUMIF($D$7:$AT$7,"4",$D111:$AT111)</f>
        <v>0</v>
      </c>
      <c r="BF111" s="77" t="str">
        <f>SUMIFS($D$9:$AT$9,$D$7:$AT$7,"4",$D111:$AT111,"&gt;"&amp;-1)</f>
        <v>0</v>
      </c>
      <c r="BG111" s="78" t="str">
        <f>ROUNDUP(IF(BF111,BE111/BF111%,0),2)</f>
        <v>0</v>
      </c>
      <c r="BH111" s="76" t="str">
        <f>SUMIF($D$7:$AT$7,"5",$D111:$AT111)</f>
        <v>0</v>
      </c>
      <c r="BI111" s="77" t="str">
        <f>SUMIFS($D$9:$AT$9,$D$7:$AT$7,"5",$D111:$AT111,"&gt;"&amp;-1)</f>
        <v>0</v>
      </c>
      <c r="BJ111" s="78" t="str">
        <f>ROUNDUP(IF(BI111,BH111/BI111%,0),2)</f>
        <v>0</v>
      </c>
      <c r="BK111" s="76" t="str">
        <f>SUMIF($D$7:$AT$7,"6",$D111:$AT111)</f>
        <v>0</v>
      </c>
      <c r="BL111" s="77" t="str">
        <f>SUMIFS($D$9:$AT$9,$D$7:$AT$7,"6",$D111:$AT111,"&gt;"&amp;-1)</f>
        <v>0</v>
      </c>
      <c r="BM111" s="78" t="str">
        <f>ROUNDUP(IF(BL111,BK111/BL111%,0),2)</f>
        <v>0</v>
      </c>
    </row>
    <row r="112" spans="1:65" customHeight="1" ht="15.75" s="277" customFormat="1">
      <c r="A112" s="281"/>
      <c r="B112" s="282"/>
      <c r="C112" s="194"/>
      <c r="D112" s="279"/>
      <c r="E112" s="279"/>
      <c r="F112" s="279"/>
      <c r="G112" s="280"/>
      <c r="H112" s="280"/>
      <c r="I112" s="280"/>
      <c r="J112" s="279"/>
      <c r="K112" s="279"/>
      <c r="L112" s="279"/>
      <c r="M112" s="280"/>
      <c r="N112" s="280"/>
      <c r="O112" s="280"/>
      <c r="P112" s="272"/>
      <c r="Q112" s="272"/>
      <c r="R112" s="271"/>
      <c r="S112" s="272"/>
      <c r="T112" s="275"/>
      <c r="U112" s="271"/>
      <c r="V112" s="275"/>
      <c r="W112" s="271"/>
      <c r="X112" s="271"/>
      <c r="Y112" s="275"/>
      <c r="Z112" s="275"/>
      <c r="AA112" s="271"/>
      <c r="AB112" s="272"/>
      <c r="AC112" s="272"/>
      <c r="AD112" s="271"/>
      <c r="AE112" s="272"/>
      <c r="AF112" s="275"/>
      <c r="AG112" s="275"/>
      <c r="AH112" s="275"/>
      <c r="AI112" s="275"/>
      <c r="AJ112" s="271"/>
      <c r="AK112" s="275"/>
      <c r="AL112" s="271"/>
      <c r="AM112" s="272"/>
      <c r="AN112" s="275"/>
      <c r="AO112" s="275"/>
      <c r="AP112" s="275"/>
      <c r="AQ112" s="275"/>
      <c r="AR112" s="275"/>
      <c r="AS112" s="275"/>
      <c r="AT112" s="257"/>
      <c r="AU112" s="276"/>
      <c r="AV112" s="254" t="str">
        <f>SUMIF($D$7:$AT$7,"1",$D112:$AT112)</f>
        <v>0</v>
      </c>
      <c r="AW112" s="77" t="str">
        <f>SUMIFS($D$9:$AT$9,$D$7:$AT$7,"1",$D112:$AT112,"&gt;"&amp;-1)</f>
        <v>0</v>
      </c>
      <c r="AX112" s="78" t="str">
        <f>ROUNDUP(IF(AW112,AV112/AW112%,0),2)</f>
        <v>0</v>
      </c>
      <c r="AY112" s="76" t="str">
        <f>SUMIF($D$7:$AT$7,"2",$D112:$AT112)</f>
        <v>0</v>
      </c>
      <c r="AZ112" s="77" t="str">
        <f>SUMIFS($D$9:$AT$9,$D$7:$AT$7,"2",$D112:$AT112,"&gt;"&amp;-1)</f>
        <v>0</v>
      </c>
      <c r="BA112" s="78" t="str">
        <f>ROUNDUP(IF(AZ112,AY112/AZ112%,0),2)</f>
        <v>0</v>
      </c>
      <c r="BB112" s="76" t="str">
        <f>SUMIF($D$7:$AT$7,"3",$D112:$AT112)</f>
        <v>0</v>
      </c>
      <c r="BC112" s="77" t="str">
        <f>SUMIFS($D$9:$AT$9,$D$7:$AT$7,"3",$D112:$AT112,"&gt;"&amp;-1)</f>
        <v>0</v>
      </c>
      <c r="BD112" s="78" t="str">
        <f>ROUNDUP(IF(BC112,BB112/BC112%,0),2)</f>
        <v>0</v>
      </c>
      <c r="BE112" s="76" t="str">
        <f>SUMIF($D$7:$AT$7,"4",$D112:$AT112)</f>
        <v>0</v>
      </c>
      <c r="BF112" s="77" t="str">
        <f>SUMIFS($D$9:$AT$9,$D$7:$AT$7,"4",$D112:$AT112,"&gt;"&amp;-1)</f>
        <v>0</v>
      </c>
      <c r="BG112" s="78" t="str">
        <f>ROUNDUP(IF(BF112,BE112/BF112%,0),2)</f>
        <v>0</v>
      </c>
      <c r="BH112" s="76" t="str">
        <f>SUMIF($D$7:$AT$7,"5",$D112:$AT112)</f>
        <v>0</v>
      </c>
      <c r="BI112" s="77" t="str">
        <f>SUMIFS($D$9:$AT$9,$D$7:$AT$7,"5",$D112:$AT112,"&gt;"&amp;-1)</f>
        <v>0</v>
      </c>
      <c r="BJ112" s="78" t="str">
        <f>ROUNDUP(IF(BI112,BH112/BI112%,0),2)</f>
        <v>0</v>
      </c>
      <c r="BK112" s="76" t="str">
        <f>SUMIF($D$7:$AT$7,"6",$D112:$AT112)</f>
        <v>0</v>
      </c>
      <c r="BL112" s="77" t="str">
        <f>SUMIFS($D$9:$AT$9,$D$7:$AT$7,"6",$D112:$AT112,"&gt;"&amp;-1)</f>
        <v>0</v>
      </c>
      <c r="BM112" s="78" t="str">
        <f>ROUNDUP(IF(BL112,BK112/BL112%,0),2)</f>
        <v>0</v>
      </c>
    </row>
    <row r="113" spans="1:65" customHeight="1" ht="15.75" s="277" customFormat="1">
      <c r="A113" s="281"/>
      <c r="B113" s="282"/>
      <c r="C113" s="194"/>
      <c r="D113" s="279"/>
      <c r="E113" s="279"/>
      <c r="F113" s="279"/>
      <c r="G113" s="280"/>
      <c r="H113" s="280"/>
      <c r="I113" s="280"/>
      <c r="J113" s="279"/>
      <c r="K113" s="279"/>
      <c r="L113" s="279"/>
      <c r="M113" s="280"/>
      <c r="N113" s="280"/>
      <c r="O113" s="280"/>
      <c r="P113" s="272"/>
      <c r="Q113" s="272"/>
      <c r="R113" s="271"/>
      <c r="S113" s="272"/>
      <c r="T113" s="275"/>
      <c r="U113" s="271"/>
      <c r="V113" s="275"/>
      <c r="W113" s="271"/>
      <c r="X113" s="271"/>
      <c r="Y113" s="275"/>
      <c r="Z113" s="272"/>
      <c r="AA113" s="271"/>
      <c r="AB113" s="275"/>
      <c r="AC113" s="272"/>
      <c r="AD113" s="271"/>
      <c r="AE113" s="272"/>
      <c r="AF113" s="275"/>
      <c r="AG113" s="275"/>
      <c r="AH113" s="275"/>
      <c r="AI113" s="272"/>
      <c r="AJ113" s="271"/>
      <c r="AK113" s="272"/>
      <c r="AL113" s="271"/>
      <c r="AM113" s="275"/>
      <c r="AN113" s="275"/>
      <c r="AO113" s="275"/>
      <c r="AP113" s="275"/>
      <c r="AQ113" s="275"/>
      <c r="AR113" s="275"/>
      <c r="AS113" s="275"/>
      <c r="AT113" s="257"/>
      <c r="AU113" s="276"/>
      <c r="AV113" s="254" t="str">
        <f>SUMIF($D$7:$AT$7,"1",$D113:$AT113)</f>
        <v>0</v>
      </c>
      <c r="AW113" s="77" t="str">
        <f>SUMIFS($D$9:$AT$9,$D$7:$AT$7,"1",$D113:$AT113,"&gt;"&amp;-1)</f>
        <v>0</v>
      </c>
      <c r="AX113" s="78" t="str">
        <f>ROUNDUP(IF(AW113,AV113/AW113%,0),2)</f>
        <v>0</v>
      </c>
      <c r="AY113" s="76" t="str">
        <f>SUMIF($D$7:$AT$7,"2",$D113:$AT113)</f>
        <v>0</v>
      </c>
      <c r="AZ113" s="77" t="str">
        <f>SUMIFS($D$9:$AT$9,$D$7:$AT$7,"2",$D113:$AT113,"&gt;"&amp;-1)</f>
        <v>0</v>
      </c>
      <c r="BA113" s="78" t="str">
        <f>ROUNDUP(IF(AZ113,AY113/AZ113%,0),2)</f>
        <v>0</v>
      </c>
      <c r="BB113" s="76" t="str">
        <f>SUMIF($D$7:$AT$7,"3",$D113:$AT113)</f>
        <v>0</v>
      </c>
      <c r="BC113" s="77" t="str">
        <f>SUMIFS($D$9:$AT$9,$D$7:$AT$7,"3",$D113:$AT113,"&gt;"&amp;-1)</f>
        <v>0</v>
      </c>
      <c r="BD113" s="78" t="str">
        <f>ROUNDUP(IF(BC113,BB113/BC113%,0),2)</f>
        <v>0</v>
      </c>
      <c r="BE113" s="76" t="str">
        <f>SUMIF($D$7:$AT$7,"4",$D113:$AT113)</f>
        <v>0</v>
      </c>
      <c r="BF113" s="77" t="str">
        <f>SUMIFS($D$9:$AT$9,$D$7:$AT$7,"4",$D113:$AT113,"&gt;"&amp;-1)</f>
        <v>0</v>
      </c>
      <c r="BG113" s="78" t="str">
        <f>ROUNDUP(IF(BF113,BE113/BF113%,0),2)</f>
        <v>0</v>
      </c>
      <c r="BH113" s="76" t="str">
        <f>SUMIF($D$7:$AT$7,"5",$D113:$AT113)</f>
        <v>0</v>
      </c>
      <c r="BI113" s="77" t="str">
        <f>SUMIFS($D$9:$AT$9,$D$7:$AT$7,"5",$D113:$AT113,"&gt;"&amp;-1)</f>
        <v>0</v>
      </c>
      <c r="BJ113" s="78" t="str">
        <f>ROUNDUP(IF(BI113,BH113/BI113%,0),2)</f>
        <v>0</v>
      </c>
      <c r="BK113" s="76" t="str">
        <f>SUMIF($D$7:$AT$7,"6",$D113:$AT113)</f>
        <v>0</v>
      </c>
      <c r="BL113" s="77" t="str">
        <f>SUMIFS($D$9:$AT$9,$D$7:$AT$7,"6",$D113:$AT113,"&gt;"&amp;-1)</f>
        <v>0</v>
      </c>
      <c r="BM113" s="78" t="str">
        <f>ROUNDUP(IF(BL113,BK113/BL113%,0),2)</f>
        <v>0</v>
      </c>
    </row>
    <row r="114" spans="1:65" customHeight="1" ht="15.75" s="277" customFormat="1">
      <c r="A114" s="281"/>
      <c r="B114" s="282"/>
      <c r="C114" s="194"/>
      <c r="D114" s="279"/>
      <c r="E114" s="279"/>
      <c r="F114" s="279"/>
      <c r="G114" s="280"/>
      <c r="H114" s="280"/>
      <c r="I114" s="280"/>
      <c r="J114" s="280"/>
      <c r="K114" s="279"/>
      <c r="L114" s="279"/>
      <c r="M114" s="280"/>
      <c r="N114" s="280"/>
      <c r="O114" s="280"/>
      <c r="P114" s="275"/>
      <c r="Q114" s="275"/>
      <c r="R114" s="271"/>
      <c r="S114" s="275"/>
      <c r="T114" s="272"/>
      <c r="U114" s="271"/>
      <c r="V114" s="272"/>
      <c r="W114" s="271"/>
      <c r="X114" s="271"/>
      <c r="Y114" s="272"/>
      <c r="Z114" s="272"/>
      <c r="AA114" s="271"/>
      <c r="AB114" s="272"/>
      <c r="AC114" s="275"/>
      <c r="AD114" s="271"/>
      <c r="AE114" s="275"/>
      <c r="AF114" s="272"/>
      <c r="AG114" s="272"/>
      <c r="AH114" s="272"/>
      <c r="AI114" s="272"/>
      <c r="AJ114" s="271"/>
      <c r="AK114" s="272"/>
      <c r="AL114" s="271"/>
      <c r="AM114" s="275"/>
      <c r="AN114" s="275"/>
      <c r="AO114" s="275"/>
      <c r="AP114" s="275"/>
      <c r="AQ114" s="275"/>
      <c r="AR114" s="275"/>
      <c r="AS114" s="275"/>
      <c r="AT114" s="257"/>
      <c r="AU114" s="276"/>
      <c r="AV114" s="254" t="str">
        <f>SUMIF($D$7:$AT$7,"1",$D114:$AT114)</f>
        <v>0</v>
      </c>
      <c r="AW114" s="77" t="str">
        <f>SUMIFS($D$9:$AT$9,$D$7:$AT$7,"1",$D114:$AT114,"&gt;"&amp;-1)</f>
        <v>0</v>
      </c>
      <c r="AX114" s="78" t="str">
        <f>ROUNDUP(IF(AW114,AV114/AW114%,0),2)</f>
        <v>0</v>
      </c>
      <c r="AY114" s="76" t="str">
        <f>SUMIF($D$7:$AT$7,"2",$D114:$AT114)</f>
        <v>0</v>
      </c>
      <c r="AZ114" s="77" t="str">
        <f>SUMIFS($D$9:$AT$9,$D$7:$AT$7,"2",$D114:$AT114,"&gt;"&amp;-1)</f>
        <v>0</v>
      </c>
      <c r="BA114" s="78" t="str">
        <f>ROUNDUP(IF(AZ114,AY114/AZ114%,0),2)</f>
        <v>0</v>
      </c>
      <c r="BB114" s="76" t="str">
        <f>SUMIF($D$7:$AT$7,"3",$D114:$AT114)</f>
        <v>0</v>
      </c>
      <c r="BC114" s="77" t="str">
        <f>SUMIFS($D$9:$AT$9,$D$7:$AT$7,"3",$D114:$AT114,"&gt;"&amp;-1)</f>
        <v>0</v>
      </c>
      <c r="BD114" s="78" t="str">
        <f>ROUNDUP(IF(BC114,BB114/BC114%,0),2)</f>
        <v>0</v>
      </c>
      <c r="BE114" s="76" t="str">
        <f>SUMIF($D$7:$AT$7,"4",$D114:$AT114)</f>
        <v>0</v>
      </c>
      <c r="BF114" s="77" t="str">
        <f>SUMIFS($D$9:$AT$9,$D$7:$AT$7,"4",$D114:$AT114,"&gt;"&amp;-1)</f>
        <v>0</v>
      </c>
      <c r="BG114" s="78" t="str">
        <f>ROUNDUP(IF(BF114,BE114/BF114%,0),2)</f>
        <v>0</v>
      </c>
      <c r="BH114" s="76" t="str">
        <f>SUMIF($D$7:$AT$7,"5",$D114:$AT114)</f>
        <v>0</v>
      </c>
      <c r="BI114" s="77" t="str">
        <f>SUMIFS($D$9:$AT$9,$D$7:$AT$7,"5",$D114:$AT114,"&gt;"&amp;-1)</f>
        <v>0</v>
      </c>
      <c r="BJ114" s="78" t="str">
        <f>ROUNDUP(IF(BI114,BH114/BI114%,0),2)</f>
        <v>0</v>
      </c>
      <c r="BK114" s="76" t="str">
        <f>SUMIF($D$7:$AT$7,"6",$D114:$AT114)</f>
        <v>0</v>
      </c>
      <c r="BL114" s="77" t="str">
        <f>SUMIFS($D$9:$AT$9,$D$7:$AT$7,"6",$D114:$AT114,"&gt;"&amp;-1)</f>
        <v>0</v>
      </c>
      <c r="BM114" s="78" t="str">
        <f>ROUNDUP(IF(BL114,BK114/BL114%,0),2)</f>
        <v>0</v>
      </c>
    </row>
    <row r="115" spans="1:65" customHeight="1" ht="15.75" s="277" customFormat="1">
      <c r="A115" s="281"/>
      <c r="B115" s="282"/>
      <c r="C115" s="194"/>
      <c r="D115" s="279"/>
      <c r="E115" s="279"/>
      <c r="F115" s="279"/>
      <c r="G115" s="279"/>
      <c r="H115" s="279"/>
      <c r="I115" s="280"/>
      <c r="J115" s="279"/>
      <c r="K115" s="279"/>
      <c r="L115" s="279"/>
      <c r="M115" s="280"/>
      <c r="N115" s="280"/>
      <c r="O115" s="280"/>
      <c r="P115" s="272"/>
      <c r="Q115" s="272"/>
      <c r="R115" s="271"/>
      <c r="S115" s="272"/>
      <c r="T115" s="272"/>
      <c r="U115" s="271"/>
      <c r="V115" s="275"/>
      <c r="W115" s="275"/>
      <c r="X115" s="271"/>
      <c r="Y115" s="272"/>
      <c r="Z115" s="272"/>
      <c r="AA115" s="271"/>
      <c r="AB115" s="275"/>
      <c r="AC115" s="272"/>
      <c r="AD115" s="271"/>
      <c r="AE115" s="272"/>
      <c r="AF115" s="272"/>
      <c r="AG115" s="275"/>
      <c r="AH115" s="272"/>
      <c r="AI115" s="272"/>
      <c r="AJ115" s="271"/>
      <c r="AK115" s="272"/>
      <c r="AL115" s="271"/>
      <c r="AM115" s="275"/>
      <c r="AN115" s="275"/>
      <c r="AO115" s="275"/>
      <c r="AP115" s="275"/>
      <c r="AQ115" s="275"/>
      <c r="AR115" s="275"/>
      <c r="AS115" s="275"/>
      <c r="AT115" s="257"/>
      <c r="AU115" s="276"/>
      <c r="AV115" s="254" t="str">
        <f>SUMIF($D$7:$AT$7,"1",$D115:$AT115)</f>
        <v>0</v>
      </c>
      <c r="AW115" s="77" t="str">
        <f>SUMIFS($D$9:$AT$9,$D$7:$AT$7,"1",$D115:$AT115,"&gt;"&amp;-1)</f>
        <v>0</v>
      </c>
      <c r="AX115" s="78" t="str">
        <f>ROUNDUP(IF(AW115,AV115/AW115%,0),2)</f>
        <v>0</v>
      </c>
      <c r="AY115" s="76" t="str">
        <f>SUMIF($D$7:$AT$7,"2",$D115:$AT115)</f>
        <v>0</v>
      </c>
      <c r="AZ115" s="77" t="str">
        <f>SUMIFS($D$9:$AT$9,$D$7:$AT$7,"2",$D115:$AT115,"&gt;"&amp;-1)</f>
        <v>0</v>
      </c>
      <c r="BA115" s="78" t="str">
        <f>ROUNDUP(IF(AZ115,AY115/AZ115%,0),2)</f>
        <v>0</v>
      </c>
      <c r="BB115" s="76" t="str">
        <f>SUMIF($D$7:$AT$7,"3",$D115:$AT115)</f>
        <v>0</v>
      </c>
      <c r="BC115" s="77" t="str">
        <f>SUMIFS($D$9:$AT$9,$D$7:$AT$7,"3",$D115:$AT115,"&gt;"&amp;-1)</f>
        <v>0</v>
      </c>
      <c r="BD115" s="78" t="str">
        <f>ROUNDUP(IF(BC115,BB115/BC115%,0),2)</f>
        <v>0</v>
      </c>
      <c r="BE115" s="76" t="str">
        <f>SUMIF($D$7:$AT$7,"4",$D115:$AT115)</f>
        <v>0</v>
      </c>
      <c r="BF115" s="77" t="str">
        <f>SUMIFS($D$9:$AT$9,$D$7:$AT$7,"4",$D115:$AT115,"&gt;"&amp;-1)</f>
        <v>0</v>
      </c>
      <c r="BG115" s="78" t="str">
        <f>ROUNDUP(IF(BF115,BE115/BF115%,0),2)</f>
        <v>0</v>
      </c>
      <c r="BH115" s="76" t="str">
        <f>SUMIF($D$7:$AT$7,"5",$D115:$AT115)</f>
        <v>0</v>
      </c>
      <c r="BI115" s="77" t="str">
        <f>SUMIFS($D$9:$AT$9,$D$7:$AT$7,"5",$D115:$AT115,"&gt;"&amp;-1)</f>
        <v>0</v>
      </c>
      <c r="BJ115" s="78" t="str">
        <f>ROUNDUP(IF(BI115,BH115/BI115%,0),2)</f>
        <v>0</v>
      </c>
      <c r="BK115" s="76" t="str">
        <f>SUMIF($D$7:$AT$7,"6",$D115:$AT115)</f>
        <v>0</v>
      </c>
      <c r="BL115" s="77" t="str">
        <f>SUMIFS($D$9:$AT$9,$D$7:$AT$7,"6",$D115:$AT115,"&gt;"&amp;-1)</f>
        <v>0</v>
      </c>
      <c r="BM115" s="78" t="str">
        <f>ROUNDUP(IF(BL115,BK115/BL115%,0),2)</f>
        <v>0</v>
      </c>
    </row>
    <row r="116" spans="1:65" customHeight="1" ht="15.75" s="277" customFormat="1">
      <c r="A116" s="281"/>
      <c r="B116" s="282"/>
      <c r="C116" s="194"/>
      <c r="D116" s="279"/>
      <c r="E116" s="279"/>
      <c r="F116" s="279"/>
      <c r="G116" s="280"/>
      <c r="H116" s="280"/>
      <c r="I116" s="280"/>
      <c r="J116" s="279"/>
      <c r="K116" s="279"/>
      <c r="L116" s="279"/>
      <c r="M116" s="280"/>
      <c r="N116" s="280"/>
      <c r="O116" s="280"/>
      <c r="P116" s="272"/>
      <c r="Q116" s="272"/>
      <c r="R116" s="271"/>
      <c r="S116" s="272"/>
      <c r="T116" s="275"/>
      <c r="U116" s="271"/>
      <c r="V116" s="275"/>
      <c r="W116" s="275"/>
      <c r="X116" s="271"/>
      <c r="Y116" s="272"/>
      <c r="Z116" s="272"/>
      <c r="AA116" s="271"/>
      <c r="AB116" s="275"/>
      <c r="AC116" s="275"/>
      <c r="AD116" s="271"/>
      <c r="AE116" s="272"/>
      <c r="AF116" s="275"/>
      <c r="AG116" s="275"/>
      <c r="AH116" s="275"/>
      <c r="AI116" s="272"/>
      <c r="AJ116" s="271"/>
      <c r="AK116" s="272"/>
      <c r="AL116" s="271"/>
      <c r="AM116" s="275"/>
      <c r="AN116" s="275"/>
      <c r="AO116" s="275"/>
      <c r="AP116" s="275"/>
      <c r="AQ116" s="275"/>
      <c r="AR116" s="275"/>
      <c r="AS116" s="275"/>
      <c r="AT116" s="257"/>
      <c r="AU116" s="276"/>
      <c r="AV116" s="254" t="str">
        <f>SUMIF($D$7:$AT$7,"1",$D116:$AT116)</f>
        <v>0</v>
      </c>
      <c r="AW116" s="77" t="str">
        <f>SUMIFS($D$9:$AT$9,$D$7:$AT$7,"1",$D116:$AT116,"&gt;"&amp;-1)</f>
        <v>0</v>
      </c>
      <c r="AX116" s="78" t="str">
        <f>ROUNDUP(IF(AW116,AV116/AW116%,0),2)</f>
        <v>0</v>
      </c>
      <c r="AY116" s="76" t="str">
        <f>SUMIF($D$7:$AT$7,"2",$D116:$AT116)</f>
        <v>0</v>
      </c>
      <c r="AZ116" s="77" t="str">
        <f>SUMIFS($D$9:$AT$9,$D$7:$AT$7,"2",$D116:$AT116,"&gt;"&amp;-1)</f>
        <v>0</v>
      </c>
      <c r="BA116" s="78" t="str">
        <f>ROUNDUP(IF(AZ116,AY116/AZ116%,0),2)</f>
        <v>0</v>
      </c>
      <c r="BB116" s="76" t="str">
        <f>SUMIF($D$7:$AT$7,"3",$D116:$AT116)</f>
        <v>0</v>
      </c>
      <c r="BC116" s="77" t="str">
        <f>SUMIFS($D$9:$AT$9,$D$7:$AT$7,"3",$D116:$AT116,"&gt;"&amp;-1)</f>
        <v>0</v>
      </c>
      <c r="BD116" s="78" t="str">
        <f>ROUNDUP(IF(BC116,BB116/BC116%,0),2)</f>
        <v>0</v>
      </c>
      <c r="BE116" s="76" t="str">
        <f>SUMIF($D$7:$AT$7,"4",$D116:$AT116)</f>
        <v>0</v>
      </c>
      <c r="BF116" s="77" t="str">
        <f>SUMIFS($D$9:$AT$9,$D$7:$AT$7,"4",$D116:$AT116,"&gt;"&amp;-1)</f>
        <v>0</v>
      </c>
      <c r="BG116" s="78" t="str">
        <f>ROUNDUP(IF(BF116,BE116/BF116%,0),2)</f>
        <v>0</v>
      </c>
      <c r="BH116" s="76" t="str">
        <f>SUMIF($D$7:$AT$7,"5",$D116:$AT116)</f>
        <v>0</v>
      </c>
      <c r="BI116" s="77" t="str">
        <f>SUMIFS($D$9:$AT$9,$D$7:$AT$7,"5",$D116:$AT116,"&gt;"&amp;-1)</f>
        <v>0</v>
      </c>
      <c r="BJ116" s="78" t="str">
        <f>ROUNDUP(IF(BI116,BH116/BI116%,0),2)</f>
        <v>0</v>
      </c>
      <c r="BK116" s="76" t="str">
        <f>SUMIF($D$7:$AT$7,"6",$D116:$AT116)</f>
        <v>0</v>
      </c>
      <c r="BL116" s="77" t="str">
        <f>SUMIFS($D$9:$AT$9,$D$7:$AT$7,"6",$D116:$AT116,"&gt;"&amp;-1)</f>
        <v>0</v>
      </c>
      <c r="BM116" s="78" t="str">
        <f>ROUNDUP(IF(BL116,BK116/BL116%,0),2)</f>
        <v>0</v>
      </c>
    </row>
    <row r="117" spans="1:65" customHeight="1" ht="15.75" s="277" customFormat="1">
      <c r="A117" s="281"/>
      <c r="B117" s="282"/>
      <c r="C117" s="194"/>
      <c r="D117" s="279"/>
      <c r="E117" s="279"/>
      <c r="F117" s="279"/>
      <c r="G117" s="280"/>
      <c r="H117" s="280"/>
      <c r="I117" s="280"/>
      <c r="J117" s="280"/>
      <c r="K117" s="280"/>
      <c r="L117" s="280"/>
      <c r="M117" s="279"/>
      <c r="N117" s="279"/>
      <c r="O117" s="279"/>
      <c r="P117" s="272"/>
      <c r="Q117" s="272"/>
      <c r="R117" s="271"/>
      <c r="S117" s="272"/>
      <c r="T117" s="275"/>
      <c r="U117" s="271"/>
      <c r="V117" s="275"/>
      <c r="W117" s="275"/>
      <c r="X117" s="271"/>
      <c r="Y117" s="272"/>
      <c r="Z117" s="272"/>
      <c r="AA117" s="271"/>
      <c r="AB117" s="275"/>
      <c r="AC117" s="275"/>
      <c r="AD117" s="271"/>
      <c r="AE117" s="275"/>
      <c r="AF117" s="272"/>
      <c r="AG117" s="272"/>
      <c r="AH117" s="272"/>
      <c r="AI117" s="275"/>
      <c r="AJ117" s="271"/>
      <c r="AK117" s="275"/>
      <c r="AL117" s="271"/>
      <c r="AM117" s="272"/>
      <c r="AN117" s="275"/>
      <c r="AO117" s="275"/>
      <c r="AP117" s="275"/>
      <c r="AQ117" s="275"/>
      <c r="AR117" s="275"/>
      <c r="AS117" s="275"/>
      <c r="AT117" s="257"/>
      <c r="AU117" s="276"/>
      <c r="AV117" s="254" t="str">
        <f>SUMIF($D$7:$AT$7,"1",$D117:$AT117)</f>
        <v>0</v>
      </c>
      <c r="AW117" s="77" t="str">
        <f>SUMIFS($D$9:$AT$9,$D$7:$AT$7,"1",$D117:$AT117,"&gt;"&amp;-1)</f>
        <v>0</v>
      </c>
      <c r="AX117" s="78" t="str">
        <f>ROUNDUP(IF(AW117,AV117/AW117%,0),2)</f>
        <v>0</v>
      </c>
      <c r="AY117" s="76" t="str">
        <f>SUMIF($D$7:$AT$7,"2",$D117:$AT117)</f>
        <v>0</v>
      </c>
      <c r="AZ117" s="77" t="str">
        <f>SUMIFS($D$9:$AT$9,$D$7:$AT$7,"2",$D117:$AT117,"&gt;"&amp;-1)</f>
        <v>0</v>
      </c>
      <c r="BA117" s="78" t="str">
        <f>ROUNDUP(IF(AZ117,AY117/AZ117%,0),2)</f>
        <v>0</v>
      </c>
      <c r="BB117" s="76" t="str">
        <f>SUMIF($D$7:$AT$7,"3",$D117:$AT117)</f>
        <v>0</v>
      </c>
      <c r="BC117" s="77" t="str">
        <f>SUMIFS($D$9:$AT$9,$D$7:$AT$7,"3",$D117:$AT117,"&gt;"&amp;-1)</f>
        <v>0</v>
      </c>
      <c r="BD117" s="78" t="str">
        <f>ROUNDUP(IF(BC117,BB117/BC117%,0),2)</f>
        <v>0</v>
      </c>
      <c r="BE117" s="76" t="str">
        <f>SUMIF($D$7:$AT$7,"4",$D117:$AT117)</f>
        <v>0</v>
      </c>
      <c r="BF117" s="77" t="str">
        <f>SUMIFS($D$9:$AT$9,$D$7:$AT$7,"4",$D117:$AT117,"&gt;"&amp;-1)</f>
        <v>0</v>
      </c>
      <c r="BG117" s="78" t="str">
        <f>ROUNDUP(IF(BF117,BE117/BF117%,0),2)</f>
        <v>0</v>
      </c>
      <c r="BH117" s="76" t="str">
        <f>SUMIF($D$7:$AT$7,"5",$D117:$AT117)</f>
        <v>0</v>
      </c>
      <c r="BI117" s="77" t="str">
        <f>SUMIFS($D$9:$AT$9,$D$7:$AT$7,"5",$D117:$AT117,"&gt;"&amp;-1)</f>
        <v>0</v>
      </c>
      <c r="BJ117" s="78" t="str">
        <f>ROUNDUP(IF(BI117,BH117/BI117%,0),2)</f>
        <v>0</v>
      </c>
      <c r="BK117" s="76" t="str">
        <f>SUMIF($D$7:$AT$7,"6",$D117:$AT117)</f>
        <v>0</v>
      </c>
      <c r="BL117" s="77" t="str">
        <f>SUMIFS($D$9:$AT$9,$D$7:$AT$7,"6",$D117:$AT117,"&gt;"&amp;-1)</f>
        <v>0</v>
      </c>
      <c r="BM117" s="78" t="str">
        <f>ROUNDUP(IF(BL117,BK117/BL117%,0),2)</f>
        <v>0</v>
      </c>
    </row>
    <row r="118" spans="1:65" customHeight="1" ht="15.75" s="277" customFormat="1">
      <c r="A118" s="281"/>
      <c r="B118" s="282"/>
      <c r="C118" s="194"/>
      <c r="D118" s="279"/>
      <c r="E118" s="280"/>
      <c r="F118" s="280"/>
      <c r="G118" s="279"/>
      <c r="H118" s="279"/>
      <c r="I118" s="279"/>
      <c r="J118" s="279"/>
      <c r="K118" s="279"/>
      <c r="L118" s="279"/>
      <c r="M118" s="280"/>
      <c r="N118" s="280"/>
      <c r="O118" s="280"/>
      <c r="P118" s="272"/>
      <c r="Q118" s="272"/>
      <c r="R118" s="271"/>
      <c r="S118" s="272"/>
      <c r="T118" s="275"/>
      <c r="U118" s="271"/>
      <c r="V118" s="275"/>
      <c r="W118" s="275"/>
      <c r="X118" s="271"/>
      <c r="Y118" s="272"/>
      <c r="Z118" s="272"/>
      <c r="AA118" s="271"/>
      <c r="AB118" s="275"/>
      <c r="AC118" s="272"/>
      <c r="AD118" s="271"/>
      <c r="AE118" s="272"/>
      <c r="AF118" s="275"/>
      <c r="AG118" s="275"/>
      <c r="AH118" s="275"/>
      <c r="AI118" s="275"/>
      <c r="AJ118" s="271"/>
      <c r="AK118" s="275"/>
      <c r="AL118" s="271"/>
      <c r="AM118" s="272"/>
      <c r="AN118" s="275"/>
      <c r="AO118" s="275"/>
      <c r="AP118" s="275"/>
      <c r="AQ118" s="275"/>
      <c r="AR118" s="275"/>
      <c r="AS118" s="275"/>
      <c r="AT118" s="257"/>
      <c r="AU118" s="276"/>
      <c r="AV118" s="254" t="str">
        <f>SUMIF($D$7:$AT$7,"1",$D118:$AT118)</f>
        <v>0</v>
      </c>
      <c r="AW118" s="77" t="str">
        <f>SUMIFS($D$9:$AT$9,$D$7:$AT$7,"1",$D118:$AT118,"&gt;"&amp;-1)</f>
        <v>0</v>
      </c>
      <c r="AX118" s="78" t="str">
        <f>ROUNDUP(IF(AW118,AV118/AW118%,0),2)</f>
        <v>0</v>
      </c>
      <c r="AY118" s="76" t="str">
        <f>SUMIF($D$7:$AT$7,"2",$D118:$AT118)</f>
        <v>0</v>
      </c>
      <c r="AZ118" s="77" t="str">
        <f>SUMIFS($D$9:$AT$9,$D$7:$AT$7,"2",$D118:$AT118,"&gt;"&amp;-1)</f>
        <v>0</v>
      </c>
      <c r="BA118" s="78" t="str">
        <f>ROUNDUP(IF(AZ118,AY118/AZ118%,0),2)</f>
        <v>0</v>
      </c>
      <c r="BB118" s="76" t="str">
        <f>SUMIF($D$7:$AT$7,"3",$D118:$AT118)</f>
        <v>0</v>
      </c>
      <c r="BC118" s="77" t="str">
        <f>SUMIFS($D$9:$AT$9,$D$7:$AT$7,"3",$D118:$AT118,"&gt;"&amp;-1)</f>
        <v>0</v>
      </c>
      <c r="BD118" s="78" t="str">
        <f>ROUNDUP(IF(BC118,BB118/BC118%,0),2)</f>
        <v>0</v>
      </c>
      <c r="BE118" s="76" t="str">
        <f>SUMIF($D$7:$AT$7,"4",$D118:$AT118)</f>
        <v>0</v>
      </c>
      <c r="BF118" s="77" t="str">
        <f>SUMIFS($D$9:$AT$9,$D$7:$AT$7,"4",$D118:$AT118,"&gt;"&amp;-1)</f>
        <v>0</v>
      </c>
      <c r="BG118" s="78" t="str">
        <f>ROUNDUP(IF(BF118,BE118/BF118%,0),2)</f>
        <v>0</v>
      </c>
      <c r="BH118" s="76" t="str">
        <f>SUMIF($D$7:$AT$7,"5",$D118:$AT118)</f>
        <v>0</v>
      </c>
      <c r="BI118" s="77" t="str">
        <f>SUMIFS($D$9:$AT$9,$D$7:$AT$7,"5",$D118:$AT118,"&gt;"&amp;-1)</f>
        <v>0</v>
      </c>
      <c r="BJ118" s="78" t="str">
        <f>ROUNDUP(IF(BI118,BH118/BI118%,0),2)</f>
        <v>0</v>
      </c>
      <c r="BK118" s="76" t="str">
        <f>SUMIF($D$7:$AT$7,"6",$D118:$AT118)</f>
        <v>0</v>
      </c>
      <c r="BL118" s="77" t="str">
        <f>SUMIFS($D$9:$AT$9,$D$7:$AT$7,"6",$D118:$AT118,"&gt;"&amp;-1)</f>
        <v>0</v>
      </c>
      <c r="BM118" s="78" t="str">
        <f>ROUNDUP(IF(BL118,BK118/BL118%,0),2)</f>
        <v>0</v>
      </c>
    </row>
    <row r="119" spans="1:65" customHeight="1" ht="15.75" s="277" customFormat="1">
      <c r="A119" s="281"/>
      <c r="B119" s="282"/>
      <c r="C119" s="194"/>
      <c r="D119" s="279"/>
      <c r="E119" s="279"/>
      <c r="F119" s="279"/>
      <c r="G119" s="280"/>
      <c r="H119" s="280"/>
      <c r="I119" s="280"/>
      <c r="J119" s="279"/>
      <c r="K119" s="279"/>
      <c r="L119" s="279"/>
      <c r="M119" s="280"/>
      <c r="N119" s="280"/>
      <c r="O119" s="280"/>
      <c r="P119" s="272"/>
      <c r="Q119" s="272"/>
      <c r="R119" s="271"/>
      <c r="S119" s="272"/>
      <c r="T119" s="275"/>
      <c r="U119" s="271"/>
      <c r="V119" s="275"/>
      <c r="W119" s="275"/>
      <c r="X119" s="271"/>
      <c r="Y119" s="272"/>
      <c r="Z119" s="272"/>
      <c r="AA119" s="271"/>
      <c r="AB119" s="275"/>
      <c r="AC119" s="272"/>
      <c r="AD119" s="271"/>
      <c r="AE119" s="272"/>
      <c r="AF119" s="275"/>
      <c r="AG119" s="275"/>
      <c r="AH119" s="275"/>
      <c r="AI119" s="272"/>
      <c r="AJ119" s="271"/>
      <c r="AK119" s="272"/>
      <c r="AL119" s="271"/>
      <c r="AM119" s="275"/>
      <c r="AN119" s="275"/>
      <c r="AO119" s="275"/>
      <c r="AP119" s="275"/>
      <c r="AQ119" s="275"/>
      <c r="AR119" s="275"/>
      <c r="AS119" s="275"/>
      <c r="AT119" s="257"/>
      <c r="AU119" s="276"/>
      <c r="AV119" s="254" t="str">
        <f>SUMIF($D$7:$AT$7,"1",$D119:$AT119)</f>
        <v>0</v>
      </c>
      <c r="AW119" s="77" t="str">
        <f>SUMIFS($D$9:$AT$9,$D$7:$AT$7,"1",$D119:$AT119,"&gt;"&amp;-1)</f>
        <v>0</v>
      </c>
      <c r="AX119" s="78" t="str">
        <f>ROUNDUP(IF(AW119,AV119/AW119%,0),2)</f>
        <v>0</v>
      </c>
      <c r="AY119" s="76" t="str">
        <f>SUMIF($D$7:$AT$7,"2",$D119:$AT119)</f>
        <v>0</v>
      </c>
      <c r="AZ119" s="77" t="str">
        <f>SUMIFS($D$9:$AT$9,$D$7:$AT$7,"2",$D119:$AT119,"&gt;"&amp;-1)</f>
        <v>0</v>
      </c>
      <c r="BA119" s="78" t="str">
        <f>ROUNDUP(IF(AZ119,AY119/AZ119%,0),2)</f>
        <v>0</v>
      </c>
      <c r="BB119" s="76" t="str">
        <f>SUMIF($D$7:$AT$7,"3",$D119:$AT119)</f>
        <v>0</v>
      </c>
      <c r="BC119" s="77" t="str">
        <f>SUMIFS($D$9:$AT$9,$D$7:$AT$7,"3",$D119:$AT119,"&gt;"&amp;-1)</f>
        <v>0</v>
      </c>
      <c r="BD119" s="78" t="str">
        <f>ROUNDUP(IF(BC119,BB119/BC119%,0),2)</f>
        <v>0</v>
      </c>
      <c r="BE119" s="76" t="str">
        <f>SUMIF($D$7:$AT$7,"4",$D119:$AT119)</f>
        <v>0</v>
      </c>
      <c r="BF119" s="77" t="str">
        <f>SUMIFS($D$9:$AT$9,$D$7:$AT$7,"4",$D119:$AT119,"&gt;"&amp;-1)</f>
        <v>0</v>
      </c>
      <c r="BG119" s="78" t="str">
        <f>ROUNDUP(IF(BF119,BE119/BF119%,0),2)</f>
        <v>0</v>
      </c>
      <c r="BH119" s="76" t="str">
        <f>SUMIF($D$7:$AT$7,"5",$D119:$AT119)</f>
        <v>0</v>
      </c>
      <c r="BI119" s="77" t="str">
        <f>SUMIFS($D$9:$AT$9,$D$7:$AT$7,"5",$D119:$AT119,"&gt;"&amp;-1)</f>
        <v>0</v>
      </c>
      <c r="BJ119" s="78" t="str">
        <f>ROUNDUP(IF(BI119,BH119/BI119%,0),2)</f>
        <v>0</v>
      </c>
      <c r="BK119" s="76" t="str">
        <f>SUMIF($D$7:$AT$7,"6",$D119:$AT119)</f>
        <v>0</v>
      </c>
      <c r="BL119" s="77" t="str">
        <f>SUMIFS($D$9:$AT$9,$D$7:$AT$7,"6",$D119:$AT119,"&gt;"&amp;-1)</f>
        <v>0</v>
      </c>
      <c r="BM119" s="78" t="str">
        <f>ROUNDUP(IF(BL119,BK119/BL119%,0),2)</f>
        <v>0</v>
      </c>
    </row>
    <row r="120" spans="1:65" customHeight="1" ht="15.75" s="277" customFormat="1">
      <c r="A120" s="281"/>
      <c r="B120" s="282"/>
      <c r="C120" s="194"/>
      <c r="D120" s="279"/>
      <c r="E120" s="279"/>
      <c r="F120" s="279"/>
      <c r="G120" s="280"/>
      <c r="H120" s="280"/>
      <c r="I120" s="280"/>
      <c r="J120" s="279"/>
      <c r="K120" s="279"/>
      <c r="L120" s="279"/>
      <c r="M120" s="280"/>
      <c r="N120" s="280"/>
      <c r="O120" s="280"/>
      <c r="P120" s="275"/>
      <c r="Q120" s="272"/>
      <c r="R120" s="271"/>
      <c r="S120" s="275"/>
      <c r="T120" s="272"/>
      <c r="U120" s="271"/>
      <c r="V120" s="272"/>
      <c r="W120" s="272"/>
      <c r="X120" s="271"/>
      <c r="Y120" s="272"/>
      <c r="Z120" s="272"/>
      <c r="AA120" s="271"/>
      <c r="AB120" s="275"/>
      <c r="AC120" s="272"/>
      <c r="AD120" s="271"/>
      <c r="AE120" s="272"/>
      <c r="AF120" s="275"/>
      <c r="AG120" s="275"/>
      <c r="AH120" s="275"/>
      <c r="AI120" s="275"/>
      <c r="AJ120" s="271"/>
      <c r="AK120" s="275"/>
      <c r="AL120" s="271"/>
      <c r="AM120" s="272"/>
      <c r="AN120" s="275"/>
      <c r="AO120" s="275"/>
      <c r="AP120" s="275"/>
      <c r="AQ120" s="275"/>
      <c r="AR120" s="275"/>
      <c r="AS120" s="275"/>
      <c r="AT120" s="257"/>
      <c r="AU120" s="276"/>
      <c r="AV120" s="254" t="str">
        <f>SUMIF($D$7:$AT$7,"1",$D120:$AT120)</f>
        <v>0</v>
      </c>
      <c r="AW120" s="77" t="str">
        <f>SUMIFS($D$9:$AT$9,$D$7:$AT$7,"1",$D120:$AT120,"&gt;"&amp;-1)</f>
        <v>0</v>
      </c>
      <c r="AX120" s="78" t="str">
        <f>ROUNDUP(IF(AW120,AV120/AW120%,0),2)</f>
        <v>0</v>
      </c>
      <c r="AY120" s="76" t="str">
        <f>SUMIF($D$7:$AT$7,"2",$D120:$AT120)</f>
        <v>0</v>
      </c>
      <c r="AZ120" s="77" t="str">
        <f>SUMIFS($D$9:$AT$9,$D$7:$AT$7,"2",$D120:$AT120,"&gt;"&amp;-1)</f>
        <v>0</v>
      </c>
      <c r="BA120" s="78" t="str">
        <f>ROUNDUP(IF(AZ120,AY120/AZ120%,0),2)</f>
        <v>0</v>
      </c>
      <c r="BB120" s="76" t="str">
        <f>SUMIF($D$7:$AT$7,"3",$D120:$AT120)</f>
        <v>0</v>
      </c>
      <c r="BC120" s="77" t="str">
        <f>SUMIFS($D$9:$AT$9,$D$7:$AT$7,"3",$D120:$AT120,"&gt;"&amp;-1)</f>
        <v>0</v>
      </c>
      <c r="BD120" s="78" t="str">
        <f>ROUNDUP(IF(BC120,BB120/BC120%,0),2)</f>
        <v>0</v>
      </c>
      <c r="BE120" s="76" t="str">
        <f>SUMIF($D$7:$AT$7,"4",$D120:$AT120)</f>
        <v>0</v>
      </c>
      <c r="BF120" s="77" t="str">
        <f>SUMIFS($D$9:$AT$9,$D$7:$AT$7,"4",$D120:$AT120,"&gt;"&amp;-1)</f>
        <v>0</v>
      </c>
      <c r="BG120" s="78" t="str">
        <f>ROUNDUP(IF(BF120,BE120/BF120%,0),2)</f>
        <v>0</v>
      </c>
      <c r="BH120" s="76" t="str">
        <f>SUMIF($D$7:$AT$7,"5",$D120:$AT120)</f>
        <v>0</v>
      </c>
      <c r="BI120" s="77" t="str">
        <f>SUMIFS($D$9:$AT$9,$D$7:$AT$7,"5",$D120:$AT120,"&gt;"&amp;-1)</f>
        <v>0</v>
      </c>
      <c r="BJ120" s="78" t="str">
        <f>ROUNDUP(IF(BI120,BH120/BI120%,0),2)</f>
        <v>0</v>
      </c>
      <c r="BK120" s="76" t="str">
        <f>SUMIF($D$7:$AT$7,"6",$D120:$AT120)</f>
        <v>0</v>
      </c>
      <c r="BL120" s="77" t="str">
        <f>SUMIFS($D$9:$AT$9,$D$7:$AT$7,"6",$D120:$AT120,"&gt;"&amp;-1)</f>
        <v>0</v>
      </c>
      <c r="BM120" s="78" t="str">
        <f>ROUNDUP(IF(BL120,BK120/BL120%,0),2)</f>
        <v>0</v>
      </c>
    </row>
    <row r="121" spans="1:65" customHeight="1" ht="15.75" s="277" customFormat="1">
      <c r="A121" s="281"/>
      <c r="B121" s="282"/>
      <c r="C121" s="194"/>
      <c r="D121" s="279"/>
      <c r="E121" s="279"/>
      <c r="F121" s="279"/>
      <c r="G121" s="280"/>
      <c r="H121" s="280"/>
      <c r="I121" s="280"/>
      <c r="J121" s="280"/>
      <c r="K121" s="280"/>
      <c r="L121" s="280"/>
      <c r="M121" s="280"/>
      <c r="N121" s="280"/>
      <c r="O121" s="280"/>
      <c r="P121" s="272"/>
      <c r="Q121" s="272"/>
      <c r="R121" s="271"/>
      <c r="S121" s="272"/>
      <c r="T121" s="275"/>
      <c r="U121" s="271"/>
      <c r="V121" s="275"/>
      <c r="W121" s="275"/>
      <c r="X121" s="271"/>
      <c r="Y121" s="272"/>
      <c r="Z121" s="272"/>
      <c r="AA121" s="271"/>
      <c r="AB121" s="275"/>
      <c r="AC121" s="275"/>
      <c r="AD121" s="271"/>
      <c r="AE121" s="272"/>
      <c r="AF121" s="272"/>
      <c r="AG121" s="275"/>
      <c r="AH121" s="272"/>
      <c r="AI121" s="275"/>
      <c r="AJ121" s="271"/>
      <c r="AK121" s="272"/>
      <c r="AL121" s="271"/>
      <c r="AM121" s="275"/>
      <c r="AN121" s="275"/>
      <c r="AO121" s="275"/>
      <c r="AP121" s="275"/>
      <c r="AQ121" s="275"/>
      <c r="AR121" s="275"/>
      <c r="AS121" s="275"/>
      <c r="AT121" s="257"/>
      <c r="AU121" s="276"/>
      <c r="AV121" s="254" t="str">
        <f>SUMIF($D$7:$AT$7,"1",$D121:$AT121)</f>
        <v>0</v>
      </c>
      <c r="AW121" s="77" t="str">
        <f>SUMIFS($D$9:$AT$9,$D$7:$AT$7,"1",$D121:$AT121,"&gt;"&amp;-1)</f>
        <v>0</v>
      </c>
      <c r="AX121" s="78" t="str">
        <f>ROUNDUP(IF(AW121,AV121/AW121%,0),2)</f>
        <v>0</v>
      </c>
      <c r="AY121" s="76" t="str">
        <f>SUMIF($D$7:$AT$7,"2",$D121:$AT121)</f>
        <v>0</v>
      </c>
      <c r="AZ121" s="77" t="str">
        <f>SUMIFS($D$9:$AT$9,$D$7:$AT$7,"2",$D121:$AT121,"&gt;"&amp;-1)</f>
        <v>0</v>
      </c>
      <c r="BA121" s="78" t="str">
        <f>ROUNDUP(IF(AZ121,AY121/AZ121%,0),2)</f>
        <v>0</v>
      </c>
      <c r="BB121" s="76" t="str">
        <f>SUMIF($D$7:$AT$7,"3",$D121:$AT121)</f>
        <v>0</v>
      </c>
      <c r="BC121" s="77" t="str">
        <f>SUMIFS($D$9:$AT$9,$D$7:$AT$7,"3",$D121:$AT121,"&gt;"&amp;-1)</f>
        <v>0</v>
      </c>
      <c r="BD121" s="78" t="str">
        <f>ROUNDUP(IF(BC121,BB121/BC121%,0),2)</f>
        <v>0</v>
      </c>
      <c r="BE121" s="76" t="str">
        <f>SUMIF($D$7:$AT$7,"4",$D121:$AT121)</f>
        <v>0</v>
      </c>
      <c r="BF121" s="77" t="str">
        <f>SUMIFS($D$9:$AT$9,$D$7:$AT$7,"4",$D121:$AT121,"&gt;"&amp;-1)</f>
        <v>0</v>
      </c>
      <c r="BG121" s="78" t="str">
        <f>ROUNDUP(IF(BF121,BE121/BF121%,0),2)</f>
        <v>0</v>
      </c>
      <c r="BH121" s="76" t="str">
        <f>SUMIF($D$7:$AT$7,"5",$D121:$AT121)</f>
        <v>0</v>
      </c>
      <c r="BI121" s="77" t="str">
        <f>SUMIFS($D$9:$AT$9,$D$7:$AT$7,"5",$D121:$AT121,"&gt;"&amp;-1)</f>
        <v>0</v>
      </c>
      <c r="BJ121" s="78" t="str">
        <f>ROUNDUP(IF(BI121,BH121/BI121%,0),2)</f>
        <v>0</v>
      </c>
      <c r="BK121" s="76" t="str">
        <f>SUMIF($D$7:$AT$7,"6",$D121:$AT121)</f>
        <v>0</v>
      </c>
      <c r="BL121" s="77" t="str">
        <f>SUMIFS($D$9:$AT$9,$D$7:$AT$7,"6",$D121:$AT121,"&gt;"&amp;-1)</f>
        <v>0</v>
      </c>
      <c r="BM121" s="78" t="str">
        <f>ROUNDUP(IF(BL121,BK121/BL121%,0),2)</f>
        <v>0</v>
      </c>
    </row>
    <row r="122" spans="1:65" customHeight="1" ht="15.75" s="277" customFormat="1">
      <c r="A122" s="281"/>
      <c r="B122" s="282"/>
      <c r="C122" s="194"/>
      <c r="D122" s="279"/>
      <c r="E122" s="279"/>
      <c r="F122" s="279"/>
      <c r="G122" s="280"/>
      <c r="H122" s="280"/>
      <c r="I122" s="280"/>
      <c r="J122" s="279"/>
      <c r="K122" s="279"/>
      <c r="L122" s="279"/>
      <c r="M122" s="280"/>
      <c r="N122" s="280"/>
      <c r="O122" s="280"/>
      <c r="P122" s="272"/>
      <c r="Q122" s="272"/>
      <c r="R122" s="271"/>
      <c r="S122" s="272"/>
      <c r="T122" s="275"/>
      <c r="U122" s="271"/>
      <c r="V122" s="275"/>
      <c r="W122" s="275"/>
      <c r="X122" s="271"/>
      <c r="Y122" s="272"/>
      <c r="Z122" s="272"/>
      <c r="AA122" s="271"/>
      <c r="AB122" s="275"/>
      <c r="AC122" s="272"/>
      <c r="AD122" s="271"/>
      <c r="AE122" s="272"/>
      <c r="AF122" s="275"/>
      <c r="AG122" s="275"/>
      <c r="AH122" s="275"/>
      <c r="AI122" s="272"/>
      <c r="AJ122" s="271"/>
      <c r="AK122" s="272"/>
      <c r="AL122" s="271"/>
      <c r="AM122" s="272"/>
      <c r="AN122" s="275"/>
      <c r="AO122" s="275"/>
      <c r="AP122" s="275"/>
      <c r="AQ122" s="275"/>
      <c r="AR122" s="275"/>
      <c r="AS122" s="275"/>
      <c r="AT122" s="257"/>
      <c r="AU122" s="276"/>
      <c r="AV122" s="254" t="str">
        <f>SUMIF($D$7:$AT$7,"1",$D122:$AT122)</f>
        <v>0</v>
      </c>
      <c r="AW122" s="77" t="str">
        <f>SUMIFS($D$9:$AT$9,$D$7:$AT$7,"1",$D122:$AT122,"&gt;"&amp;-1)</f>
        <v>0</v>
      </c>
      <c r="AX122" s="78" t="str">
        <f>ROUNDUP(IF(AW122,AV122/AW122%,0),2)</f>
        <v>0</v>
      </c>
      <c r="AY122" s="76" t="str">
        <f>SUMIF($D$7:$AT$7,"2",$D122:$AT122)</f>
        <v>0</v>
      </c>
      <c r="AZ122" s="77" t="str">
        <f>SUMIFS($D$9:$AT$9,$D$7:$AT$7,"2",$D122:$AT122,"&gt;"&amp;-1)</f>
        <v>0</v>
      </c>
      <c r="BA122" s="78" t="str">
        <f>ROUNDUP(IF(AZ122,AY122/AZ122%,0),2)</f>
        <v>0</v>
      </c>
      <c r="BB122" s="76" t="str">
        <f>SUMIF($D$7:$AT$7,"3",$D122:$AT122)</f>
        <v>0</v>
      </c>
      <c r="BC122" s="77" t="str">
        <f>SUMIFS($D$9:$AT$9,$D$7:$AT$7,"3",$D122:$AT122,"&gt;"&amp;-1)</f>
        <v>0</v>
      </c>
      <c r="BD122" s="78" t="str">
        <f>ROUNDUP(IF(BC122,BB122/BC122%,0),2)</f>
        <v>0</v>
      </c>
      <c r="BE122" s="76" t="str">
        <f>SUMIF($D$7:$AT$7,"4",$D122:$AT122)</f>
        <v>0</v>
      </c>
      <c r="BF122" s="77" t="str">
        <f>SUMIFS($D$9:$AT$9,$D$7:$AT$7,"4",$D122:$AT122,"&gt;"&amp;-1)</f>
        <v>0</v>
      </c>
      <c r="BG122" s="78" t="str">
        <f>ROUNDUP(IF(BF122,BE122/BF122%,0),2)</f>
        <v>0</v>
      </c>
      <c r="BH122" s="76" t="str">
        <f>SUMIF($D$7:$AT$7,"5",$D122:$AT122)</f>
        <v>0</v>
      </c>
      <c r="BI122" s="77" t="str">
        <f>SUMIFS($D$9:$AT$9,$D$7:$AT$7,"5",$D122:$AT122,"&gt;"&amp;-1)</f>
        <v>0</v>
      </c>
      <c r="BJ122" s="78" t="str">
        <f>ROUNDUP(IF(BI122,BH122/BI122%,0),2)</f>
        <v>0</v>
      </c>
      <c r="BK122" s="76" t="str">
        <f>SUMIF($D$7:$AT$7,"6",$D122:$AT122)</f>
        <v>0</v>
      </c>
      <c r="BL122" s="77" t="str">
        <f>SUMIFS($D$9:$AT$9,$D$7:$AT$7,"6",$D122:$AT122,"&gt;"&amp;-1)</f>
        <v>0</v>
      </c>
      <c r="BM122" s="78" t="str">
        <f>ROUNDUP(IF(BL122,BK122/BL122%,0),2)</f>
        <v>0</v>
      </c>
    </row>
    <row r="123" spans="1:65" customHeight="1" ht="15.75" s="2" customFormat="1">
      <c r="A123" s="244"/>
      <c r="B123" s="245"/>
      <c r="C123" s="194"/>
      <c r="D123" s="246"/>
      <c r="E123" s="246"/>
      <c r="F123" s="246"/>
      <c r="G123" s="247"/>
      <c r="H123" s="247"/>
      <c r="I123" s="247"/>
      <c r="J123" s="246"/>
      <c r="K123" s="246"/>
      <c r="L123" s="246"/>
      <c r="M123" s="247"/>
      <c r="N123" s="247"/>
      <c r="O123" s="247"/>
      <c r="P123" s="260"/>
      <c r="Q123" s="260"/>
      <c r="R123" s="252"/>
      <c r="S123" s="260"/>
      <c r="T123" s="261"/>
      <c r="U123" s="252"/>
      <c r="V123" s="261"/>
      <c r="W123" s="261"/>
      <c r="X123" s="252"/>
      <c r="Y123" s="261"/>
      <c r="Z123" s="261"/>
      <c r="AA123" s="259"/>
      <c r="AB123" s="260"/>
      <c r="AC123" s="260"/>
      <c r="AD123" s="252"/>
      <c r="AE123" s="260"/>
      <c r="AF123" s="261"/>
      <c r="AG123" s="261"/>
      <c r="AH123" s="261"/>
      <c r="AI123" s="260"/>
      <c r="AJ123" s="252"/>
      <c r="AK123" s="260"/>
      <c r="AL123" s="259"/>
      <c r="AM123" s="261"/>
      <c r="AN123" s="261"/>
      <c r="AO123" s="261"/>
      <c r="AP123" s="261"/>
      <c r="AQ123" s="261"/>
      <c r="AR123" s="261"/>
      <c r="AS123" s="261"/>
      <c r="AT123" s="257"/>
      <c r="AU123" s="276"/>
      <c r="AV123" s="254" t="str">
        <f>SUMIF($D$7:$AT$7,"1",$D123:$AT123)</f>
        <v>0</v>
      </c>
      <c r="AW123" s="77" t="str">
        <f>SUMIFS($D$9:$AT$9,$D$7:$AT$7,"1",$D123:$AT123,"&gt;"&amp;-1)</f>
        <v>0</v>
      </c>
      <c r="AX123" s="78" t="str">
        <f>ROUNDUP(IF(AW123,AV123/AW123%,0),2)</f>
        <v>0</v>
      </c>
      <c r="AY123" s="76" t="str">
        <f>SUMIF($D$7:$AT$7,"2",$D123:$AT123)</f>
        <v>0</v>
      </c>
      <c r="AZ123" s="77" t="str">
        <f>SUMIFS($D$9:$AT$9,$D$7:$AT$7,"2",$D123:$AT123,"&gt;"&amp;-1)</f>
        <v>0</v>
      </c>
      <c r="BA123" s="78" t="str">
        <f>ROUNDUP(IF(AZ123,AY123/AZ123%,0),2)</f>
        <v>0</v>
      </c>
      <c r="BB123" s="76" t="str">
        <f>SUMIF($D$7:$AT$7,"3",$D123:$AT123)</f>
        <v>0</v>
      </c>
      <c r="BC123" s="77" t="str">
        <f>SUMIFS($D$9:$AT$9,$D$7:$AT$7,"3",$D123:$AT123,"&gt;"&amp;-1)</f>
        <v>0</v>
      </c>
      <c r="BD123" s="78" t="str">
        <f>ROUNDUP(IF(BC123,BB123/BC123%,0),2)</f>
        <v>0</v>
      </c>
      <c r="BE123" s="76" t="str">
        <f>SUMIF($D$7:$AT$7,"4",$D123:$AT123)</f>
        <v>0</v>
      </c>
      <c r="BF123" s="77" t="str">
        <f>SUMIFS($D$9:$AT$9,$D$7:$AT$7,"4",$D123:$AT123,"&gt;"&amp;-1)</f>
        <v>0</v>
      </c>
      <c r="BG123" s="78" t="str">
        <f>ROUNDUP(IF(BF123,BE123/BF123%,0),2)</f>
        <v>0</v>
      </c>
      <c r="BH123" s="76" t="str">
        <f>SUMIF($D$7:$AT$7,"5",$D123:$AT123)</f>
        <v>0</v>
      </c>
      <c r="BI123" s="77" t="str">
        <f>SUMIFS($D$9:$AT$9,$D$7:$AT$7,"5",$D123:$AT123,"&gt;"&amp;-1)</f>
        <v>0</v>
      </c>
      <c r="BJ123" s="78" t="str">
        <f>ROUNDUP(IF(BI123,BH123/BI123%,0),2)</f>
        <v>0</v>
      </c>
      <c r="BK123" s="76" t="str">
        <f>SUMIF($D$7:$AT$7,"6",$D123:$AT123)</f>
        <v>0</v>
      </c>
      <c r="BL123" s="77" t="str">
        <f>SUMIFS($D$9:$AT$9,$D$7:$AT$7,"6",$D123:$AT123,"&gt;"&amp;-1)</f>
        <v>0</v>
      </c>
      <c r="BM123" s="78" t="str">
        <f>ROUNDUP(IF(BL123,BK123/BL123%,0),2)</f>
        <v>0</v>
      </c>
    </row>
    <row r="124" spans="1:65" customHeight="1" ht="15.75" s="2" customFormat="1">
      <c r="A124" s="244"/>
      <c r="B124" s="245"/>
      <c r="C124" s="194"/>
      <c r="D124" s="246"/>
      <c r="E124" s="246"/>
      <c r="F124" s="246"/>
      <c r="G124" s="247"/>
      <c r="H124" s="247"/>
      <c r="I124" s="247"/>
      <c r="J124" s="246"/>
      <c r="K124" s="246"/>
      <c r="L124" s="246"/>
      <c r="M124" s="247"/>
      <c r="N124" s="247"/>
      <c r="O124" s="247"/>
      <c r="P124" s="260"/>
      <c r="Q124" s="260"/>
      <c r="R124" s="252"/>
      <c r="S124" s="260"/>
      <c r="T124" s="261"/>
      <c r="U124" s="252"/>
      <c r="V124" s="261"/>
      <c r="W124" s="261"/>
      <c r="X124" s="252"/>
      <c r="Y124" s="260"/>
      <c r="Z124" s="260"/>
      <c r="AA124" s="259"/>
      <c r="AB124" s="261"/>
      <c r="AC124" s="260"/>
      <c r="AD124" s="252"/>
      <c r="AE124" s="260"/>
      <c r="AF124" s="261"/>
      <c r="AG124" s="261"/>
      <c r="AH124" s="261"/>
      <c r="AI124" s="260"/>
      <c r="AJ124" s="252"/>
      <c r="AK124" s="260"/>
      <c r="AL124" s="259"/>
      <c r="AM124" s="261"/>
      <c r="AN124" s="261"/>
      <c r="AO124" s="261"/>
      <c r="AP124" s="261"/>
      <c r="AQ124" s="261"/>
      <c r="AR124" s="261"/>
      <c r="AS124" s="261"/>
      <c r="AT124" s="257"/>
      <c r="AU124" s="276"/>
      <c r="AV124" s="254" t="str">
        <f>SUMIF($D$7:$AT$7,"1",$D124:$AT124)</f>
        <v>0</v>
      </c>
      <c r="AW124" s="77" t="str">
        <f>SUMIFS($D$9:$AT$9,$D$7:$AT$7,"1",$D124:$AT124,"&gt;"&amp;-1)</f>
        <v>0</v>
      </c>
      <c r="AX124" s="78" t="str">
        <f>ROUNDUP(IF(AW124,AV124/AW124%,0),2)</f>
        <v>0</v>
      </c>
      <c r="AY124" s="76" t="str">
        <f>SUMIF($D$7:$AT$7,"2",$D124:$AT124)</f>
        <v>0</v>
      </c>
      <c r="AZ124" s="77" t="str">
        <f>SUMIFS($D$9:$AT$9,$D$7:$AT$7,"2",$D124:$AT124,"&gt;"&amp;-1)</f>
        <v>0</v>
      </c>
      <c r="BA124" s="78" t="str">
        <f>ROUNDUP(IF(AZ124,AY124/AZ124%,0),2)</f>
        <v>0</v>
      </c>
      <c r="BB124" s="76" t="str">
        <f>SUMIF($D$7:$AT$7,"3",$D124:$AT124)</f>
        <v>0</v>
      </c>
      <c r="BC124" s="77" t="str">
        <f>SUMIFS($D$9:$AT$9,$D$7:$AT$7,"3",$D124:$AT124,"&gt;"&amp;-1)</f>
        <v>0</v>
      </c>
      <c r="BD124" s="78" t="str">
        <f>ROUNDUP(IF(BC124,BB124/BC124%,0),2)</f>
        <v>0</v>
      </c>
      <c r="BE124" s="76" t="str">
        <f>SUMIF($D$7:$AT$7,"4",$D124:$AT124)</f>
        <v>0</v>
      </c>
      <c r="BF124" s="77" t="str">
        <f>SUMIFS($D$9:$AT$9,$D$7:$AT$7,"4",$D124:$AT124,"&gt;"&amp;-1)</f>
        <v>0</v>
      </c>
      <c r="BG124" s="78" t="str">
        <f>ROUNDUP(IF(BF124,BE124/BF124%,0),2)</f>
        <v>0</v>
      </c>
      <c r="BH124" s="76" t="str">
        <f>SUMIF($D$7:$AT$7,"5",$D124:$AT124)</f>
        <v>0</v>
      </c>
      <c r="BI124" s="77" t="str">
        <f>SUMIFS($D$9:$AT$9,$D$7:$AT$7,"5",$D124:$AT124,"&gt;"&amp;-1)</f>
        <v>0</v>
      </c>
      <c r="BJ124" s="78" t="str">
        <f>ROUNDUP(IF(BI124,BH124/BI124%,0),2)</f>
        <v>0</v>
      </c>
      <c r="BK124" s="76" t="str">
        <f>SUMIF($D$7:$AT$7,"6",$D124:$AT124)</f>
        <v>0</v>
      </c>
      <c r="BL124" s="77" t="str">
        <f>SUMIFS($D$9:$AT$9,$D$7:$AT$7,"6",$D124:$AT124,"&gt;"&amp;-1)</f>
        <v>0</v>
      </c>
      <c r="BM124" s="78" t="str">
        <f>ROUNDUP(IF(BL124,BK124/BL124%,0),2)</f>
        <v>0</v>
      </c>
    </row>
    <row r="125" spans="1:65" customHeight="1" ht="15.75" s="2" customFormat="1">
      <c r="A125" s="244"/>
      <c r="B125" s="245"/>
      <c r="C125" s="194"/>
      <c r="D125" s="246"/>
      <c r="E125" s="246"/>
      <c r="F125" s="246"/>
      <c r="G125" s="247"/>
      <c r="H125" s="247"/>
      <c r="I125" s="247"/>
      <c r="J125" s="246"/>
      <c r="K125" s="246"/>
      <c r="L125" s="246"/>
      <c r="M125" s="247"/>
      <c r="N125" s="247"/>
      <c r="O125" s="247"/>
      <c r="P125" s="260"/>
      <c r="Q125" s="260"/>
      <c r="R125" s="252"/>
      <c r="S125" s="260"/>
      <c r="T125" s="261"/>
      <c r="U125" s="252"/>
      <c r="V125" s="261"/>
      <c r="W125" s="261"/>
      <c r="X125" s="252"/>
      <c r="Y125" s="260"/>
      <c r="Z125" s="260"/>
      <c r="AA125" s="259"/>
      <c r="AB125" s="261"/>
      <c r="AC125" s="261"/>
      <c r="AD125" s="252"/>
      <c r="AE125" s="261"/>
      <c r="AF125" s="260"/>
      <c r="AG125" s="260"/>
      <c r="AH125" s="260"/>
      <c r="AI125" s="260"/>
      <c r="AJ125" s="252"/>
      <c r="AK125" s="260"/>
      <c r="AL125" s="259"/>
      <c r="AM125" s="261"/>
      <c r="AN125" s="261"/>
      <c r="AO125" s="261"/>
      <c r="AP125" s="261"/>
      <c r="AQ125" s="261"/>
      <c r="AR125" s="261"/>
      <c r="AS125" s="261"/>
      <c r="AT125" s="257"/>
      <c r="AU125" s="276"/>
      <c r="AV125" s="254" t="str">
        <f>SUMIF($D$7:$AT$7,"1",$D125:$AT125)</f>
        <v>0</v>
      </c>
      <c r="AW125" s="77" t="str">
        <f>SUMIFS($D$9:$AT$9,$D$7:$AT$7,"1",$D125:$AT125,"&gt;"&amp;-1)</f>
        <v>0</v>
      </c>
      <c r="AX125" s="78" t="str">
        <f>ROUNDUP(IF(AW125,AV125/AW125%,0),2)</f>
        <v>0</v>
      </c>
      <c r="AY125" s="76" t="str">
        <f>SUMIF($D$7:$AT$7,"2",$D125:$AT125)</f>
        <v>0</v>
      </c>
      <c r="AZ125" s="77" t="str">
        <f>SUMIFS($D$9:$AT$9,$D$7:$AT$7,"2",$D125:$AT125,"&gt;"&amp;-1)</f>
        <v>0</v>
      </c>
      <c r="BA125" s="78" t="str">
        <f>ROUNDUP(IF(AZ125,AY125/AZ125%,0),2)</f>
        <v>0</v>
      </c>
      <c r="BB125" s="76" t="str">
        <f>SUMIF($D$7:$AT$7,"3",$D125:$AT125)</f>
        <v>0</v>
      </c>
      <c r="BC125" s="77" t="str">
        <f>SUMIFS($D$9:$AT$9,$D$7:$AT$7,"3",$D125:$AT125,"&gt;"&amp;-1)</f>
        <v>0</v>
      </c>
      <c r="BD125" s="78" t="str">
        <f>ROUNDUP(IF(BC125,BB125/BC125%,0),2)</f>
        <v>0</v>
      </c>
      <c r="BE125" s="76" t="str">
        <f>SUMIF($D$7:$AT$7,"4",$D125:$AT125)</f>
        <v>0</v>
      </c>
      <c r="BF125" s="77" t="str">
        <f>SUMIFS($D$9:$AT$9,$D$7:$AT$7,"4",$D125:$AT125,"&gt;"&amp;-1)</f>
        <v>0</v>
      </c>
      <c r="BG125" s="78" t="str">
        <f>ROUNDUP(IF(BF125,BE125/BF125%,0),2)</f>
        <v>0</v>
      </c>
      <c r="BH125" s="76" t="str">
        <f>SUMIF($D$7:$AT$7,"5",$D125:$AT125)</f>
        <v>0</v>
      </c>
      <c r="BI125" s="77" t="str">
        <f>SUMIFS($D$9:$AT$9,$D$7:$AT$7,"5",$D125:$AT125,"&gt;"&amp;-1)</f>
        <v>0</v>
      </c>
      <c r="BJ125" s="78" t="str">
        <f>ROUNDUP(IF(BI125,BH125/BI125%,0),2)</f>
        <v>0</v>
      </c>
      <c r="BK125" s="76" t="str">
        <f>SUMIF($D$7:$AT$7,"6",$D125:$AT125)</f>
        <v>0</v>
      </c>
      <c r="BL125" s="77" t="str">
        <f>SUMIFS($D$9:$AT$9,$D$7:$AT$7,"6",$D125:$AT125,"&gt;"&amp;-1)</f>
        <v>0</v>
      </c>
      <c r="BM125" s="78" t="str">
        <f>ROUNDUP(IF(BL125,BK125/BL125%,0),2)</f>
        <v>0</v>
      </c>
    </row>
    <row r="126" spans="1:65" customHeight="1" ht="15.75" s="2" customFormat="1">
      <c r="A126" s="244"/>
      <c r="B126" s="245"/>
      <c r="C126" s="194"/>
      <c r="D126" s="246"/>
      <c r="E126" s="246"/>
      <c r="F126" s="246"/>
      <c r="G126" s="247"/>
      <c r="H126" s="247"/>
      <c r="I126" s="247"/>
      <c r="J126" s="246"/>
      <c r="K126" s="246"/>
      <c r="L126" s="246"/>
      <c r="M126" s="247"/>
      <c r="N126" s="247"/>
      <c r="O126" s="247"/>
      <c r="P126" s="260"/>
      <c r="Q126" s="260"/>
      <c r="R126" s="252"/>
      <c r="S126" s="260"/>
      <c r="T126" s="261"/>
      <c r="U126" s="252"/>
      <c r="V126" s="261"/>
      <c r="W126" s="261"/>
      <c r="X126" s="252"/>
      <c r="Y126" s="260"/>
      <c r="Z126" s="261"/>
      <c r="AA126" s="259"/>
      <c r="AB126" s="260"/>
      <c r="AC126" s="260"/>
      <c r="AD126" s="252"/>
      <c r="AE126" s="260"/>
      <c r="AF126" s="260"/>
      <c r="AG126" s="260"/>
      <c r="AH126" s="260"/>
      <c r="AI126" s="260"/>
      <c r="AJ126" s="252"/>
      <c r="AK126" s="260"/>
      <c r="AL126" s="259"/>
      <c r="AM126" s="261"/>
      <c r="AN126" s="261"/>
      <c r="AO126" s="261"/>
      <c r="AP126" s="261"/>
      <c r="AQ126" s="261"/>
      <c r="AR126" s="261"/>
      <c r="AS126" s="261"/>
      <c r="AT126" s="257"/>
      <c r="AU126" s="276"/>
      <c r="AV126" s="254" t="str">
        <f>SUMIF($D$7:$AT$7,"1",$D126:$AT126)</f>
        <v>0</v>
      </c>
      <c r="AW126" s="77" t="str">
        <f>SUMIFS($D$9:$AT$9,$D$7:$AT$7,"1",$D126:$AT126,"&gt;"&amp;-1)</f>
        <v>0</v>
      </c>
      <c r="AX126" s="78" t="str">
        <f>ROUNDUP(IF(AW126,AV126/AW126%,0),2)</f>
        <v>0</v>
      </c>
      <c r="AY126" s="76" t="str">
        <f>SUMIF($D$7:$AT$7,"2",$D126:$AT126)</f>
        <v>0</v>
      </c>
      <c r="AZ126" s="77" t="str">
        <f>SUMIFS($D$9:$AT$9,$D$7:$AT$7,"2",$D126:$AT126,"&gt;"&amp;-1)</f>
        <v>0</v>
      </c>
      <c r="BA126" s="78" t="str">
        <f>ROUNDUP(IF(AZ126,AY126/AZ126%,0),2)</f>
        <v>0</v>
      </c>
      <c r="BB126" s="76" t="str">
        <f>SUMIF($D$7:$AT$7,"3",$D126:$AT126)</f>
        <v>0</v>
      </c>
      <c r="BC126" s="77" t="str">
        <f>SUMIFS($D$9:$AT$9,$D$7:$AT$7,"3",$D126:$AT126,"&gt;"&amp;-1)</f>
        <v>0</v>
      </c>
      <c r="BD126" s="78" t="str">
        <f>ROUNDUP(IF(BC126,BB126/BC126%,0),2)</f>
        <v>0</v>
      </c>
      <c r="BE126" s="76" t="str">
        <f>SUMIF($D$7:$AT$7,"4",$D126:$AT126)</f>
        <v>0</v>
      </c>
      <c r="BF126" s="77" t="str">
        <f>SUMIFS($D$9:$AT$9,$D$7:$AT$7,"4",$D126:$AT126,"&gt;"&amp;-1)</f>
        <v>0</v>
      </c>
      <c r="BG126" s="78" t="str">
        <f>ROUNDUP(IF(BF126,BE126/BF126%,0),2)</f>
        <v>0</v>
      </c>
      <c r="BH126" s="76" t="str">
        <f>SUMIF($D$7:$AT$7,"5",$D126:$AT126)</f>
        <v>0</v>
      </c>
      <c r="BI126" s="77" t="str">
        <f>SUMIFS($D$9:$AT$9,$D$7:$AT$7,"5",$D126:$AT126,"&gt;"&amp;-1)</f>
        <v>0</v>
      </c>
      <c r="BJ126" s="78" t="str">
        <f>ROUNDUP(IF(BI126,BH126/BI126%,0),2)</f>
        <v>0</v>
      </c>
      <c r="BK126" s="76" t="str">
        <f>SUMIF($D$7:$AT$7,"6",$D126:$AT126)</f>
        <v>0</v>
      </c>
      <c r="BL126" s="77" t="str">
        <f>SUMIFS($D$9:$AT$9,$D$7:$AT$7,"6",$D126:$AT126,"&gt;"&amp;-1)</f>
        <v>0</v>
      </c>
      <c r="BM126" s="78" t="str">
        <f>ROUNDUP(IF(BL126,BK126/BL126%,0),2)</f>
        <v>0</v>
      </c>
    </row>
    <row r="127" spans="1:65" customHeight="1" ht="15.75" s="2" customFormat="1">
      <c r="A127" s="244"/>
      <c r="B127" s="245"/>
      <c r="C127" s="194"/>
      <c r="D127" s="246"/>
      <c r="E127" s="246"/>
      <c r="F127" s="246"/>
      <c r="G127" s="247"/>
      <c r="H127" s="247"/>
      <c r="I127" s="247"/>
      <c r="J127" s="246"/>
      <c r="K127" s="246"/>
      <c r="L127" s="246"/>
      <c r="M127" s="247"/>
      <c r="N127" s="247"/>
      <c r="O127" s="247"/>
      <c r="P127" s="261"/>
      <c r="Q127" s="261"/>
      <c r="R127" s="252"/>
      <c r="S127" s="261"/>
      <c r="T127" s="260"/>
      <c r="U127" s="252"/>
      <c r="V127" s="260"/>
      <c r="W127" s="260"/>
      <c r="X127" s="252"/>
      <c r="Y127" s="260"/>
      <c r="Z127" s="260"/>
      <c r="AA127" s="259"/>
      <c r="AB127" s="261"/>
      <c r="AC127" s="260"/>
      <c r="AD127" s="252"/>
      <c r="AE127" s="260"/>
      <c r="AF127" s="261"/>
      <c r="AG127" s="261"/>
      <c r="AH127" s="261"/>
      <c r="AI127" s="260"/>
      <c r="AJ127" s="252"/>
      <c r="AK127" s="260"/>
      <c r="AL127" s="259"/>
      <c r="AM127" s="261"/>
      <c r="AN127" s="261"/>
      <c r="AO127" s="261"/>
      <c r="AP127" s="261"/>
      <c r="AQ127" s="261"/>
      <c r="AR127" s="261"/>
      <c r="AS127" s="261"/>
      <c r="AT127" s="257"/>
      <c r="AU127" s="276"/>
      <c r="AV127" s="254" t="str">
        <f>SUMIF($D$7:$AT$7,"1",$D127:$AT127)</f>
        <v>0</v>
      </c>
      <c r="AW127" s="77" t="str">
        <f>SUMIFS($D$9:$AT$9,$D$7:$AT$7,"1",$D127:$AT127,"&gt;"&amp;-1)</f>
        <v>0</v>
      </c>
      <c r="AX127" s="78" t="str">
        <f>ROUNDUP(IF(AW127,AV127/AW127%,0),2)</f>
        <v>0</v>
      </c>
      <c r="AY127" s="76" t="str">
        <f>SUMIF($D$7:$AT$7,"2",$D127:$AT127)</f>
        <v>0</v>
      </c>
      <c r="AZ127" s="77" t="str">
        <f>SUMIFS($D$9:$AT$9,$D$7:$AT$7,"2",$D127:$AT127,"&gt;"&amp;-1)</f>
        <v>0</v>
      </c>
      <c r="BA127" s="78" t="str">
        <f>ROUNDUP(IF(AZ127,AY127/AZ127%,0),2)</f>
        <v>0</v>
      </c>
      <c r="BB127" s="76" t="str">
        <f>SUMIF($D$7:$AT$7,"3",$D127:$AT127)</f>
        <v>0</v>
      </c>
      <c r="BC127" s="77" t="str">
        <f>SUMIFS($D$9:$AT$9,$D$7:$AT$7,"3",$D127:$AT127,"&gt;"&amp;-1)</f>
        <v>0</v>
      </c>
      <c r="BD127" s="78" t="str">
        <f>ROUNDUP(IF(BC127,BB127/BC127%,0),2)</f>
        <v>0</v>
      </c>
      <c r="BE127" s="76" t="str">
        <f>SUMIF($D$7:$AT$7,"4",$D127:$AT127)</f>
        <v>0</v>
      </c>
      <c r="BF127" s="77" t="str">
        <f>SUMIFS($D$9:$AT$9,$D$7:$AT$7,"4",$D127:$AT127,"&gt;"&amp;-1)</f>
        <v>0</v>
      </c>
      <c r="BG127" s="78" t="str">
        <f>ROUNDUP(IF(BF127,BE127/BF127%,0),2)</f>
        <v>0</v>
      </c>
      <c r="BH127" s="76" t="str">
        <f>SUMIF($D$7:$AT$7,"5",$D127:$AT127)</f>
        <v>0</v>
      </c>
      <c r="BI127" s="77" t="str">
        <f>SUMIFS($D$9:$AT$9,$D$7:$AT$7,"5",$D127:$AT127,"&gt;"&amp;-1)</f>
        <v>0</v>
      </c>
      <c r="BJ127" s="78" t="str">
        <f>ROUNDUP(IF(BI127,BH127/BI127%,0),2)</f>
        <v>0</v>
      </c>
      <c r="BK127" s="76" t="str">
        <f>SUMIF($D$7:$AT$7,"6",$D127:$AT127)</f>
        <v>0</v>
      </c>
      <c r="BL127" s="77" t="str">
        <f>SUMIFS($D$9:$AT$9,$D$7:$AT$7,"6",$D127:$AT127,"&gt;"&amp;-1)</f>
        <v>0</v>
      </c>
      <c r="BM127" s="78" t="str">
        <f>ROUNDUP(IF(BL127,BK127/BL127%,0),2)</f>
        <v>0</v>
      </c>
    </row>
    <row r="128" spans="1:65" customHeight="1" ht="15.75" s="2" customFormat="1">
      <c r="A128" s="244"/>
      <c r="B128" s="245"/>
      <c r="C128" s="194"/>
      <c r="D128" s="246"/>
      <c r="E128" s="246"/>
      <c r="F128" s="246"/>
      <c r="G128" s="247"/>
      <c r="H128" s="247"/>
      <c r="I128" s="247"/>
      <c r="J128" s="246"/>
      <c r="K128" s="246"/>
      <c r="L128" s="246"/>
      <c r="M128" s="247"/>
      <c r="N128" s="247"/>
      <c r="O128" s="247"/>
      <c r="P128" s="260"/>
      <c r="Q128" s="260"/>
      <c r="R128" s="252"/>
      <c r="S128" s="260"/>
      <c r="T128" s="261"/>
      <c r="U128" s="252"/>
      <c r="V128" s="261"/>
      <c r="W128" s="261"/>
      <c r="X128" s="252"/>
      <c r="Y128" s="260"/>
      <c r="Z128" s="260"/>
      <c r="AA128" s="259"/>
      <c r="AB128" s="260"/>
      <c r="AC128" s="260"/>
      <c r="AD128" s="252"/>
      <c r="AE128" s="260"/>
      <c r="AF128" s="261"/>
      <c r="AG128" s="261"/>
      <c r="AH128" s="261"/>
      <c r="AI128" s="260"/>
      <c r="AJ128" s="252"/>
      <c r="AK128" s="260"/>
      <c r="AL128" s="259"/>
      <c r="AM128" s="261"/>
      <c r="AN128" s="261"/>
      <c r="AO128" s="261"/>
      <c r="AP128" s="261"/>
      <c r="AQ128" s="261"/>
      <c r="AR128" s="261"/>
      <c r="AS128" s="261"/>
      <c r="AT128" s="257"/>
      <c r="AU128" s="276"/>
      <c r="AV128" s="254" t="str">
        <f>SUMIF($D$7:$AT$7,"1",$D128:$AT128)</f>
        <v>0</v>
      </c>
      <c r="AW128" s="77" t="str">
        <f>SUMIFS($D$9:$AT$9,$D$7:$AT$7,"1",$D128:$AT128,"&gt;"&amp;-1)</f>
        <v>0</v>
      </c>
      <c r="AX128" s="78" t="str">
        <f>ROUNDUP(IF(AW128,AV128/AW128%,0),2)</f>
        <v>0</v>
      </c>
      <c r="AY128" s="76" t="str">
        <f>SUMIF($D$7:$AT$7,"2",$D128:$AT128)</f>
        <v>0</v>
      </c>
      <c r="AZ128" s="77" t="str">
        <f>SUMIFS($D$9:$AT$9,$D$7:$AT$7,"2",$D128:$AT128,"&gt;"&amp;-1)</f>
        <v>0</v>
      </c>
      <c r="BA128" s="78" t="str">
        <f>ROUNDUP(IF(AZ128,AY128/AZ128%,0),2)</f>
        <v>0</v>
      </c>
      <c r="BB128" s="76" t="str">
        <f>SUMIF($D$7:$AT$7,"3",$D128:$AT128)</f>
        <v>0</v>
      </c>
      <c r="BC128" s="77" t="str">
        <f>SUMIFS($D$9:$AT$9,$D$7:$AT$7,"3",$D128:$AT128,"&gt;"&amp;-1)</f>
        <v>0</v>
      </c>
      <c r="BD128" s="78" t="str">
        <f>ROUNDUP(IF(BC128,BB128/BC128%,0),2)</f>
        <v>0</v>
      </c>
      <c r="BE128" s="76" t="str">
        <f>SUMIF($D$7:$AT$7,"4",$D128:$AT128)</f>
        <v>0</v>
      </c>
      <c r="BF128" s="77" t="str">
        <f>SUMIFS($D$9:$AT$9,$D$7:$AT$7,"4",$D128:$AT128,"&gt;"&amp;-1)</f>
        <v>0</v>
      </c>
      <c r="BG128" s="78" t="str">
        <f>ROUNDUP(IF(BF128,BE128/BF128%,0),2)</f>
        <v>0</v>
      </c>
      <c r="BH128" s="76" t="str">
        <f>SUMIF($D$7:$AT$7,"5",$D128:$AT128)</f>
        <v>0</v>
      </c>
      <c r="BI128" s="77" t="str">
        <f>SUMIFS($D$9:$AT$9,$D$7:$AT$7,"5",$D128:$AT128,"&gt;"&amp;-1)</f>
        <v>0</v>
      </c>
      <c r="BJ128" s="78" t="str">
        <f>ROUNDUP(IF(BI128,BH128/BI128%,0),2)</f>
        <v>0</v>
      </c>
      <c r="BK128" s="76" t="str">
        <f>SUMIF($D$7:$AT$7,"6",$D128:$AT128)</f>
        <v>0</v>
      </c>
      <c r="BL128" s="77" t="str">
        <f>SUMIFS($D$9:$AT$9,$D$7:$AT$7,"6",$D128:$AT128,"&gt;"&amp;-1)</f>
        <v>0</v>
      </c>
      <c r="BM128" s="78" t="str">
        <f>ROUNDUP(IF(BL128,BK128/BL128%,0),2)</f>
        <v>0</v>
      </c>
    </row>
    <row r="129" spans="1:65" customHeight="1" ht="15.75" s="2" customFormat="1">
      <c r="A129" s="244"/>
      <c r="B129" s="245"/>
      <c r="C129" s="194"/>
      <c r="D129" s="246"/>
      <c r="E129" s="246"/>
      <c r="F129" s="246"/>
      <c r="G129" s="247"/>
      <c r="H129" s="247"/>
      <c r="I129" s="247"/>
      <c r="J129" s="247"/>
      <c r="K129" s="247"/>
      <c r="L129" s="247"/>
      <c r="M129" s="246"/>
      <c r="N129" s="246"/>
      <c r="O129" s="246"/>
      <c r="P129" s="260"/>
      <c r="Q129" s="260"/>
      <c r="R129" s="252"/>
      <c r="S129" s="260"/>
      <c r="T129" s="261"/>
      <c r="U129" s="252"/>
      <c r="V129" s="261"/>
      <c r="W129" s="261"/>
      <c r="X129" s="252"/>
      <c r="Y129" s="261"/>
      <c r="Z129" s="261"/>
      <c r="AA129" s="259"/>
      <c r="AB129" s="260"/>
      <c r="AC129" s="260"/>
      <c r="AD129" s="252"/>
      <c r="AE129" s="260"/>
      <c r="AF129" s="261"/>
      <c r="AG129" s="261"/>
      <c r="AH129" s="261"/>
      <c r="AI129" s="260"/>
      <c r="AJ129" s="252"/>
      <c r="AK129" s="260"/>
      <c r="AL129" s="259"/>
      <c r="AM129" s="261"/>
      <c r="AN129" s="261"/>
      <c r="AO129" s="261"/>
      <c r="AP129" s="261"/>
      <c r="AQ129" s="261"/>
      <c r="AR129" s="261"/>
      <c r="AS129" s="261"/>
      <c r="AT129" s="257"/>
      <c r="AU129" s="276"/>
      <c r="AV129" s="254" t="str">
        <f>SUMIF($D$7:$AT$7,"1",$D129:$AT129)</f>
        <v>0</v>
      </c>
      <c r="AW129" s="77" t="str">
        <f>SUMIFS($D$9:$AT$9,$D$7:$AT$7,"1",$D129:$AT129,"&gt;"&amp;-1)</f>
        <v>0</v>
      </c>
      <c r="AX129" s="78" t="str">
        <f>ROUNDUP(IF(AW129,AV129/AW129%,0),2)</f>
        <v>0</v>
      </c>
      <c r="AY129" s="76" t="str">
        <f>SUMIF($D$7:$AT$7,"2",$D129:$AT129)</f>
        <v>0</v>
      </c>
      <c r="AZ129" s="77" t="str">
        <f>SUMIFS($D$9:$AT$9,$D$7:$AT$7,"2",$D129:$AT129,"&gt;"&amp;-1)</f>
        <v>0</v>
      </c>
      <c r="BA129" s="78" t="str">
        <f>ROUNDUP(IF(AZ129,AY129/AZ129%,0),2)</f>
        <v>0</v>
      </c>
      <c r="BB129" s="76" t="str">
        <f>SUMIF($D$7:$AT$7,"3",$D129:$AT129)</f>
        <v>0</v>
      </c>
      <c r="BC129" s="77" t="str">
        <f>SUMIFS($D$9:$AT$9,$D$7:$AT$7,"3",$D129:$AT129,"&gt;"&amp;-1)</f>
        <v>0</v>
      </c>
      <c r="BD129" s="78" t="str">
        <f>ROUNDUP(IF(BC129,BB129/BC129%,0),2)</f>
        <v>0</v>
      </c>
      <c r="BE129" s="76" t="str">
        <f>SUMIF($D$7:$AT$7,"4",$D129:$AT129)</f>
        <v>0</v>
      </c>
      <c r="BF129" s="77" t="str">
        <f>SUMIFS($D$9:$AT$9,$D$7:$AT$7,"4",$D129:$AT129,"&gt;"&amp;-1)</f>
        <v>0</v>
      </c>
      <c r="BG129" s="78" t="str">
        <f>ROUNDUP(IF(BF129,BE129/BF129%,0),2)</f>
        <v>0</v>
      </c>
      <c r="BH129" s="76" t="str">
        <f>SUMIF($D$7:$AT$7,"5",$D129:$AT129)</f>
        <v>0</v>
      </c>
      <c r="BI129" s="77" t="str">
        <f>SUMIFS($D$9:$AT$9,$D$7:$AT$7,"5",$D129:$AT129,"&gt;"&amp;-1)</f>
        <v>0</v>
      </c>
      <c r="BJ129" s="78" t="str">
        <f>ROUNDUP(IF(BI129,BH129/BI129%,0),2)</f>
        <v>0</v>
      </c>
      <c r="BK129" s="76" t="str">
        <f>SUMIF($D$7:$AT$7,"6",$D129:$AT129)</f>
        <v>0</v>
      </c>
      <c r="BL129" s="77" t="str">
        <f>SUMIFS($D$9:$AT$9,$D$7:$AT$7,"6",$D129:$AT129,"&gt;"&amp;-1)</f>
        <v>0</v>
      </c>
      <c r="BM129" s="78" t="str">
        <f>ROUNDUP(IF(BL129,BK129/BL129%,0),2)</f>
        <v>0</v>
      </c>
    </row>
    <row r="130" spans="1:65" customHeight="1" ht="15.75" s="2" customFormat="1">
      <c r="A130" s="244"/>
      <c r="B130" s="245"/>
      <c r="C130" s="194"/>
      <c r="D130" s="246"/>
      <c r="E130" s="246"/>
      <c r="F130" s="246"/>
      <c r="G130" s="247"/>
      <c r="H130" s="247"/>
      <c r="I130" s="247"/>
      <c r="J130" s="246"/>
      <c r="K130" s="246"/>
      <c r="L130" s="246"/>
      <c r="M130" s="247"/>
      <c r="N130" s="247"/>
      <c r="O130" s="247"/>
      <c r="P130" s="260"/>
      <c r="Q130" s="260"/>
      <c r="R130" s="252"/>
      <c r="S130" s="260"/>
      <c r="T130" s="261"/>
      <c r="U130" s="252"/>
      <c r="V130" s="261"/>
      <c r="W130" s="261"/>
      <c r="X130" s="252"/>
      <c r="Y130" s="260"/>
      <c r="Z130" s="260"/>
      <c r="AA130" s="259"/>
      <c r="AB130" s="261"/>
      <c r="AC130" s="261"/>
      <c r="AD130" s="252"/>
      <c r="AE130" s="260"/>
      <c r="AF130" s="260"/>
      <c r="AG130" s="260"/>
      <c r="AH130" s="260"/>
      <c r="AI130" s="260"/>
      <c r="AJ130" s="252"/>
      <c r="AK130" s="260"/>
      <c r="AL130" s="259"/>
      <c r="AM130" s="261"/>
      <c r="AN130" s="261"/>
      <c r="AO130" s="261"/>
      <c r="AP130" s="261"/>
      <c r="AQ130" s="261"/>
      <c r="AR130" s="261"/>
      <c r="AS130" s="261"/>
      <c r="AT130" s="257"/>
      <c r="AU130" s="276"/>
      <c r="AV130" s="254" t="str">
        <f>SUMIF($D$7:$AT$7,"1",$D130:$AT130)</f>
        <v>0</v>
      </c>
      <c r="AW130" s="77" t="str">
        <f>SUMIFS($D$9:$AT$9,$D$7:$AT$7,"1",$D130:$AT130,"&gt;"&amp;-1)</f>
        <v>0</v>
      </c>
      <c r="AX130" s="78" t="str">
        <f>ROUNDUP(IF(AW130,AV130/AW130%,0),2)</f>
        <v>0</v>
      </c>
      <c r="AY130" s="76" t="str">
        <f>SUMIF($D$7:$AT$7,"2",$D130:$AT130)</f>
        <v>0</v>
      </c>
      <c r="AZ130" s="77" t="str">
        <f>SUMIFS($D$9:$AT$9,$D$7:$AT$7,"2",$D130:$AT130,"&gt;"&amp;-1)</f>
        <v>0</v>
      </c>
      <c r="BA130" s="78" t="str">
        <f>ROUNDUP(IF(AZ130,AY130/AZ130%,0),2)</f>
        <v>0</v>
      </c>
      <c r="BB130" s="76" t="str">
        <f>SUMIF($D$7:$AT$7,"3",$D130:$AT130)</f>
        <v>0</v>
      </c>
      <c r="BC130" s="77" t="str">
        <f>SUMIFS($D$9:$AT$9,$D$7:$AT$7,"3",$D130:$AT130,"&gt;"&amp;-1)</f>
        <v>0</v>
      </c>
      <c r="BD130" s="78" t="str">
        <f>ROUNDUP(IF(BC130,BB130/BC130%,0),2)</f>
        <v>0</v>
      </c>
      <c r="BE130" s="76" t="str">
        <f>SUMIF($D$7:$AT$7,"4",$D130:$AT130)</f>
        <v>0</v>
      </c>
      <c r="BF130" s="77" t="str">
        <f>SUMIFS($D$9:$AT$9,$D$7:$AT$7,"4",$D130:$AT130,"&gt;"&amp;-1)</f>
        <v>0</v>
      </c>
      <c r="BG130" s="78" t="str">
        <f>ROUNDUP(IF(BF130,BE130/BF130%,0),2)</f>
        <v>0</v>
      </c>
      <c r="BH130" s="76" t="str">
        <f>SUMIF($D$7:$AT$7,"5",$D130:$AT130)</f>
        <v>0</v>
      </c>
      <c r="BI130" s="77" t="str">
        <f>SUMIFS($D$9:$AT$9,$D$7:$AT$7,"5",$D130:$AT130,"&gt;"&amp;-1)</f>
        <v>0</v>
      </c>
      <c r="BJ130" s="78" t="str">
        <f>ROUNDUP(IF(BI130,BH130/BI130%,0),2)</f>
        <v>0</v>
      </c>
      <c r="BK130" s="76" t="str">
        <f>SUMIF($D$7:$AT$7,"6",$D130:$AT130)</f>
        <v>0</v>
      </c>
      <c r="BL130" s="77" t="str">
        <f>SUMIFS($D$9:$AT$9,$D$7:$AT$7,"6",$D130:$AT130,"&gt;"&amp;-1)</f>
        <v>0</v>
      </c>
      <c r="BM130" s="78" t="str">
        <f>ROUNDUP(IF(BL130,BK130/BL130%,0),2)</f>
        <v>0</v>
      </c>
    </row>
    <row r="131" spans="1:65" customHeight="1" ht="15.75" s="2" customFormat="1">
      <c r="A131" s="244"/>
      <c r="B131" s="245"/>
      <c r="C131" s="194"/>
      <c r="D131" s="246"/>
      <c r="E131" s="246"/>
      <c r="F131" s="246"/>
      <c r="G131" s="247"/>
      <c r="H131" s="247"/>
      <c r="I131" s="247"/>
      <c r="J131" s="247"/>
      <c r="K131" s="247"/>
      <c r="L131" s="247"/>
      <c r="M131" s="246"/>
      <c r="N131" s="246"/>
      <c r="O131" s="246"/>
      <c r="P131" s="260"/>
      <c r="Q131" s="260"/>
      <c r="R131" s="252"/>
      <c r="S131" s="260"/>
      <c r="T131" s="261"/>
      <c r="U131" s="252"/>
      <c r="V131" s="261"/>
      <c r="W131" s="261"/>
      <c r="X131" s="252"/>
      <c r="Y131" s="260"/>
      <c r="Z131" s="260"/>
      <c r="AA131" s="259"/>
      <c r="AB131" s="261"/>
      <c r="AC131" s="261"/>
      <c r="AD131" s="252"/>
      <c r="AE131" s="260"/>
      <c r="AF131" s="261"/>
      <c r="AG131" s="261"/>
      <c r="AH131" s="261"/>
      <c r="AI131" s="261"/>
      <c r="AJ131" s="261"/>
      <c r="AK131" s="259"/>
      <c r="AL131" s="260"/>
      <c r="AM131" s="260"/>
      <c r="AN131" s="261"/>
      <c r="AO131" s="261"/>
      <c r="AP131" s="261"/>
      <c r="AQ131" s="261"/>
      <c r="AR131" s="261"/>
      <c r="AS131" s="261"/>
      <c r="AT131" s="257"/>
      <c r="AU131" s="276"/>
      <c r="AV131" s="255" t="str">
        <f>SUMIF($D$7:$AT$7,"1",$D131:$AT131)</f>
        <v>0</v>
      </c>
      <c r="AW131" s="77" t="str">
        <f>SUMIFS($D$9:$AT$9,$D$7:$AT$7,"1",$D131:$AT131,"&gt;"&amp;-1)</f>
        <v>0</v>
      </c>
      <c r="AX131" s="78" t="str">
        <f>ROUNDUP(IF(AW131,AV131/AW131%,0),2)</f>
        <v>0</v>
      </c>
      <c r="AY131" s="76" t="str">
        <f>SUMIF($D$7:$AT$7,"2",$D131:$AT131)</f>
        <v>0</v>
      </c>
      <c r="AZ131" s="77" t="str">
        <f>SUMIFS($D$9:$AT$9,$D$7:$AT$7,"2",$D131:$AT131,"&gt;"&amp;-1)</f>
        <v>0</v>
      </c>
      <c r="BA131" s="78" t="str">
        <f>ROUNDUP(IF(AZ131,AY131/AZ131%,0),2)</f>
        <v>0</v>
      </c>
      <c r="BB131" s="76" t="str">
        <f>SUMIF($D$7:$AT$7,"3",$D131:$AT131)</f>
        <v>0</v>
      </c>
      <c r="BC131" s="77" t="str">
        <f>SUMIFS($D$9:$AT$9,$D$7:$AT$7,"3",$D131:$AT131,"&gt;"&amp;-1)</f>
        <v>0</v>
      </c>
      <c r="BD131" s="78" t="str">
        <f>ROUNDUP(IF(BC131,BB131/BC131%,0),2)</f>
        <v>0</v>
      </c>
      <c r="BE131" s="76" t="str">
        <f>SUMIF($D$7:$AT$7,"4",$D131:$AT131)</f>
        <v>0</v>
      </c>
      <c r="BF131" s="77" t="str">
        <f>SUMIFS($D$9:$AT$9,$D$7:$AT$7,"4",$D131:$AT131,"&gt;"&amp;-1)</f>
        <v>0</v>
      </c>
      <c r="BG131" s="78" t="str">
        <f>ROUNDUP(IF(BF131,BE131/BF131%,0),2)</f>
        <v>0</v>
      </c>
      <c r="BH131" s="76" t="str">
        <f>SUMIF($D$7:$AT$7,"5",$D131:$AT131)</f>
        <v>0</v>
      </c>
      <c r="BI131" s="77" t="str">
        <f>SUMIFS($D$9:$AT$9,$D$7:$AT$7,"5",$D131:$AT131,"&gt;"&amp;-1)</f>
        <v>0</v>
      </c>
      <c r="BJ131" s="78" t="str">
        <f>ROUNDUP(IF(BI131,BH131/BI131%,0),2)</f>
        <v>0</v>
      </c>
      <c r="BK131" s="76" t="str">
        <f>SUMIF($D$7:$AT$7,"6",$D131:$AT131)</f>
        <v>0</v>
      </c>
      <c r="BL131" s="77" t="str">
        <f>SUMIFS($D$9:$AT$9,$D$7:$AT$7,"6",$D131:$AT131,"&gt;"&amp;-1)</f>
        <v>0</v>
      </c>
      <c r="BM131" s="78" t="str">
        <f>ROUNDUP(IF(BL131,BK131/BL131%,0),2)</f>
        <v>0</v>
      </c>
    </row>
    <row r="132" spans="1:65" customHeight="1" ht="15.75" s="2" customFormat="1">
      <c r="A132" s="244"/>
      <c r="B132" s="245"/>
      <c r="C132" s="194"/>
      <c r="D132" s="246"/>
      <c r="E132" s="246"/>
      <c r="F132" s="246"/>
      <c r="G132" s="247"/>
      <c r="H132" s="247"/>
      <c r="I132" s="247"/>
      <c r="J132" s="247"/>
      <c r="K132" s="246"/>
      <c r="L132" s="246"/>
      <c r="M132" s="246"/>
      <c r="N132" s="246"/>
      <c r="O132" s="246"/>
      <c r="P132" s="260"/>
      <c r="Q132" s="260"/>
      <c r="R132" s="252"/>
      <c r="S132" s="260"/>
      <c r="T132" s="260"/>
      <c r="U132" s="252"/>
      <c r="V132" s="260"/>
      <c r="W132" s="260"/>
      <c r="X132" s="252"/>
      <c r="Y132" s="260"/>
      <c r="Z132" s="260"/>
      <c r="AA132" s="259"/>
      <c r="AB132" s="261"/>
      <c r="AC132" s="260"/>
      <c r="AD132" s="252"/>
      <c r="AE132" s="260"/>
      <c r="AF132" s="261"/>
      <c r="AG132" s="261"/>
      <c r="AH132" s="261"/>
      <c r="AI132" s="261"/>
      <c r="AJ132" s="261"/>
      <c r="AK132" s="259"/>
      <c r="AL132" s="260"/>
      <c r="AM132" s="260"/>
      <c r="AN132" s="261"/>
      <c r="AO132" s="261"/>
      <c r="AP132" s="261"/>
      <c r="AQ132" s="261"/>
      <c r="AR132" s="261"/>
      <c r="AS132" s="261"/>
      <c r="AT132" s="258"/>
      <c r="AU132" s="276"/>
      <c r="AV132" s="255" t="str">
        <f>SUMIF($D$7:$AT$7,"1",$D132:$AT132)</f>
        <v>0</v>
      </c>
      <c r="AW132" s="77" t="str">
        <f>SUMIFS($D$9:$AT$9,$D$7:$AT$7,"1",$D132:$AT132,"&gt;"&amp;-1)</f>
        <v>0</v>
      </c>
      <c r="AX132" s="78" t="str">
        <f>ROUNDUP(IF(AW132,AV132/AW132%,0),2)</f>
        <v>0</v>
      </c>
      <c r="AY132" s="76" t="str">
        <f>SUMIF($D$7:$AT$7,"2",$D132:$AT132)</f>
        <v>0</v>
      </c>
      <c r="AZ132" s="77" t="str">
        <f>SUMIFS($D$9:$AT$9,$D$7:$AT$7,"2",$D132:$AT132,"&gt;"&amp;-1)</f>
        <v>0</v>
      </c>
      <c r="BA132" s="78" t="str">
        <f>ROUNDUP(IF(AZ132,AY132/AZ132%,0),2)</f>
        <v>0</v>
      </c>
      <c r="BB132" s="76" t="str">
        <f>SUMIF($D$7:$AT$7,"3",$D132:$AT132)</f>
        <v>0</v>
      </c>
      <c r="BC132" s="77" t="str">
        <f>SUMIFS($D$9:$AT$9,$D$7:$AT$7,"3",$D132:$AT132,"&gt;"&amp;-1)</f>
        <v>0</v>
      </c>
      <c r="BD132" s="78" t="str">
        <f>ROUNDUP(IF(BC132,BB132/BC132%,0),2)</f>
        <v>0</v>
      </c>
      <c r="BE132" s="76" t="str">
        <f>SUMIF($D$7:$AT$7,"4",$D132:$AT132)</f>
        <v>0</v>
      </c>
      <c r="BF132" s="77" t="str">
        <f>SUMIFS($D$9:$AT$9,$D$7:$AT$7,"4",$D132:$AT132,"&gt;"&amp;-1)</f>
        <v>0</v>
      </c>
      <c r="BG132" s="78" t="str">
        <f>ROUNDUP(IF(BF132,BE132/BF132%,0),2)</f>
        <v>0</v>
      </c>
      <c r="BH132" s="76" t="str">
        <f>SUMIF($D$7:$AT$7,"5",$D132:$AT132)</f>
        <v>0</v>
      </c>
      <c r="BI132" s="77" t="str">
        <f>SUMIFS($D$9:$AT$9,$D$7:$AT$7,"5",$D132:$AT132,"&gt;"&amp;-1)</f>
        <v>0</v>
      </c>
      <c r="BJ132" s="78" t="str">
        <f>ROUNDUP(IF(BI132,BH132/BI132%,0),2)</f>
        <v>0</v>
      </c>
      <c r="BK132" s="76" t="str">
        <f>SUMIF($D$7:$AT$7,"6",$D132:$AT132)</f>
        <v>0</v>
      </c>
      <c r="BL132" s="77" t="str">
        <f>SUMIFS($D$9:$AT$9,$D$7:$AT$7,"6",$D132:$AT132,"&gt;"&amp;-1)</f>
        <v>0</v>
      </c>
      <c r="BM132" s="78" t="str">
        <f>ROUNDUP(IF(BL132,BK132/BL132%,0),2)</f>
        <v>0</v>
      </c>
    </row>
    <row r="133" spans="1:65" customHeight="1" ht="15.75" s="2" customFormat="1">
      <c r="A133" s="244"/>
      <c r="B133" s="245"/>
      <c r="C133" s="194"/>
      <c r="D133" s="246"/>
      <c r="E133" s="246"/>
      <c r="F133" s="246"/>
      <c r="G133" s="247"/>
      <c r="H133" s="247"/>
      <c r="I133" s="247"/>
      <c r="J133" s="246"/>
      <c r="K133" s="246"/>
      <c r="L133" s="246"/>
      <c r="M133" s="247"/>
      <c r="N133" s="247"/>
      <c r="O133" s="247"/>
      <c r="P133" s="260"/>
      <c r="Q133" s="260"/>
      <c r="R133" s="252"/>
      <c r="S133" s="260"/>
      <c r="T133" s="261"/>
      <c r="U133" s="252"/>
      <c r="V133" s="261"/>
      <c r="W133" s="261"/>
      <c r="X133" s="252"/>
      <c r="Y133" s="261"/>
      <c r="Z133" s="261"/>
      <c r="AA133" s="261"/>
      <c r="AB133" s="260"/>
      <c r="AC133" s="261"/>
      <c r="AD133" s="252"/>
      <c r="AE133" s="261"/>
      <c r="AF133" s="260"/>
      <c r="AG133" s="260"/>
      <c r="AH133" s="260"/>
      <c r="AI133" s="260"/>
      <c r="AJ133" s="260"/>
      <c r="AK133" s="259"/>
      <c r="AL133" s="261"/>
      <c r="AM133" s="261"/>
      <c r="AN133" s="261"/>
      <c r="AO133" s="261"/>
      <c r="AP133" s="261"/>
      <c r="AQ133" s="261"/>
      <c r="AR133" s="261"/>
      <c r="AS133" s="261"/>
      <c r="AT133" s="258"/>
      <c r="AU133" s="276"/>
      <c r="AV133" s="255" t="str">
        <f>SUMIF($D$7:$AT$7,"1",$D133:$AT133)</f>
        <v>0</v>
      </c>
      <c r="AW133" s="77" t="str">
        <f>SUMIFS($D$9:$AT$9,$D$7:$AT$7,"1",$D133:$AT133,"&gt;"&amp;-1)</f>
        <v>0</v>
      </c>
      <c r="AX133" s="78" t="str">
        <f>ROUNDUP(IF(AW133,AV133/AW133%,0),2)</f>
        <v>0</v>
      </c>
      <c r="AY133" s="76" t="str">
        <f>SUMIF($D$7:$AT$7,"2",$D133:$AT133)</f>
        <v>0</v>
      </c>
      <c r="AZ133" s="77" t="str">
        <f>SUMIFS($D$9:$AT$9,$D$7:$AT$7,"2",$D133:$AT133,"&gt;"&amp;-1)</f>
        <v>0</v>
      </c>
      <c r="BA133" s="78" t="str">
        <f>ROUNDUP(IF(AZ133,AY133/AZ133%,0),2)</f>
        <v>0</v>
      </c>
      <c r="BB133" s="76" t="str">
        <f>SUMIF($D$7:$AT$7,"3",$D133:$AT133)</f>
        <v>0</v>
      </c>
      <c r="BC133" s="77" t="str">
        <f>SUMIFS($D$9:$AT$9,$D$7:$AT$7,"3",$D133:$AT133,"&gt;"&amp;-1)</f>
        <v>0</v>
      </c>
      <c r="BD133" s="78" t="str">
        <f>ROUNDUP(IF(BC133,BB133/BC133%,0),2)</f>
        <v>0</v>
      </c>
      <c r="BE133" s="76" t="str">
        <f>SUMIF($D$7:$AT$7,"4",$D133:$AT133)</f>
        <v>0</v>
      </c>
      <c r="BF133" s="77" t="str">
        <f>SUMIFS($D$9:$AT$9,$D$7:$AT$7,"4",$D133:$AT133,"&gt;"&amp;-1)</f>
        <v>0</v>
      </c>
      <c r="BG133" s="78" t="str">
        <f>ROUNDUP(IF(BF133,BE133/BF133%,0),2)</f>
        <v>0</v>
      </c>
      <c r="BH133" s="76" t="str">
        <f>SUMIF($D$7:$AT$7,"5",$D133:$AT133)</f>
        <v>0</v>
      </c>
      <c r="BI133" s="77" t="str">
        <f>SUMIFS($D$9:$AT$9,$D$7:$AT$7,"5",$D133:$AT133,"&gt;"&amp;-1)</f>
        <v>0</v>
      </c>
      <c r="BJ133" s="78" t="str">
        <f>ROUNDUP(IF(BI133,BH133/BI133%,0),2)</f>
        <v>0</v>
      </c>
      <c r="BK133" s="76" t="str">
        <f>SUMIF($D$7:$AT$7,"6",$D133:$AT133)</f>
        <v>0</v>
      </c>
      <c r="BL133" s="77" t="str">
        <f>SUMIFS($D$9:$AT$9,$D$7:$AT$7,"6",$D133:$AT133,"&gt;"&amp;-1)</f>
        <v>0</v>
      </c>
      <c r="BM133" s="78" t="str">
        <f>ROUNDUP(IF(BL133,BK133/BL133%,0),2)</f>
        <v>0</v>
      </c>
    </row>
    <row r="134" spans="1:65" customHeight="1" ht="15.75" s="2" customFormat="1">
      <c r="A134" s="244"/>
      <c r="B134" s="245"/>
      <c r="C134" s="194"/>
      <c r="D134" s="246"/>
      <c r="E134" s="246"/>
      <c r="F134" s="246"/>
      <c r="G134" s="246"/>
      <c r="H134" s="247"/>
      <c r="I134" s="246"/>
      <c r="J134" s="246"/>
      <c r="K134" s="246"/>
      <c r="L134" s="246"/>
      <c r="M134" s="247"/>
      <c r="N134" s="247"/>
      <c r="O134" s="247"/>
      <c r="P134" s="260"/>
      <c r="Q134" s="260"/>
      <c r="R134" s="252"/>
      <c r="S134" s="260"/>
      <c r="T134" s="261"/>
      <c r="U134" s="252"/>
      <c r="V134" s="261"/>
      <c r="W134" s="261"/>
      <c r="X134" s="252"/>
      <c r="Y134" s="260"/>
      <c r="Z134" s="260"/>
      <c r="AA134" s="260"/>
      <c r="AB134" s="261"/>
      <c r="AC134" s="261"/>
      <c r="AD134" s="252"/>
      <c r="AE134" s="260"/>
      <c r="AF134" s="261"/>
      <c r="AG134" s="261"/>
      <c r="AH134" s="261"/>
      <c r="AI134" s="260"/>
      <c r="AJ134" s="260"/>
      <c r="AK134" s="259"/>
      <c r="AL134" s="261"/>
      <c r="AM134" s="261"/>
      <c r="AN134" s="261"/>
      <c r="AO134" s="261"/>
      <c r="AP134" s="261"/>
      <c r="AQ134" s="261"/>
      <c r="AR134" s="261"/>
      <c r="AS134" s="261"/>
      <c r="AT134" s="258"/>
      <c r="AU134" s="276"/>
      <c r="AV134" s="255" t="str">
        <f>SUMIF($D$7:$AT$7,"1",$D134:$AT134)</f>
        <v>0</v>
      </c>
      <c r="AW134" s="77" t="str">
        <f>SUMIFS($D$9:$AT$9,$D$7:$AT$7,"1",$D134:$AT134,"&gt;"&amp;-1)</f>
        <v>0</v>
      </c>
      <c r="AX134" s="78" t="str">
        <f>ROUNDUP(IF(AW134,AV134/AW134%,0),2)</f>
        <v>0</v>
      </c>
      <c r="AY134" s="76" t="str">
        <f>SUMIF($D$7:$AT$7,"2",$D134:$AT134)</f>
        <v>0</v>
      </c>
      <c r="AZ134" s="77" t="str">
        <f>SUMIFS($D$9:$AT$9,$D$7:$AT$7,"2",$D134:$AT134,"&gt;"&amp;-1)</f>
        <v>0</v>
      </c>
      <c r="BA134" s="78" t="str">
        <f>ROUNDUP(IF(AZ134,AY134/AZ134%,0),2)</f>
        <v>0</v>
      </c>
      <c r="BB134" s="76" t="str">
        <f>SUMIF($D$7:$AT$7,"3",$D134:$AT134)</f>
        <v>0</v>
      </c>
      <c r="BC134" s="77" t="str">
        <f>SUMIFS($D$9:$AT$9,$D$7:$AT$7,"3",$D134:$AT134,"&gt;"&amp;-1)</f>
        <v>0</v>
      </c>
      <c r="BD134" s="78" t="str">
        <f>ROUNDUP(IF(BC134,BB134/BC134%,0),2)</f>
        <v>0</v>
      </c>
      <c r="BE134" s="76" t="str">
        <f>SUMIF($D$7:$AT$7,"4",$D134:$AT134)</f>
        <v>0</v>
      </c>
      <c r="BF134" s="77" t="str">
        <f>SUMIFS($D$9:$AT$9,$D$7:$AT$7,"4",$D134:$AT134,"&gt;"&amp;-1)</f>
        <v>0</v>
      </c>
      <c r="BG134" s="78" t="str">
        <f>ROUNDUP(IF(BF134,BE134/BF134%,0),2)</f>
        <v>0</v>
      </c>
      <c r="BH134" s="76" t="str">
        <f>SUMIF($D$7:$AT$7,"5",$D134:$AT134)</f>
        <v>0</v>
      </c>
      <c r="BI134" s="77" t="str">
        <f>SUMIFS($D$9:$AT$9,$D$7:$AT$7,"5",$D134:$AT134,"&gt;"&amp;-1)</f>
        <v>0</v>
      </c>
      <c r="BJ134" s="78" t="str">
        <f>ROUNDUP(IF(BI134,BH134/BI134%,0),2)</f>
        <v>0</v>
      </c>
      <c r="BK134" s="76" t="str">
        <f>SUMIF($D$7:$AT$7,"6",$D134:$AT134)</f>
        <v>0</v>
      </c>
      <c r="BL134" s="77" t="str">
        <f>SUMIFS($D$9:$AT$9,$D$7:$AT$7,"6",$D134:$AT134,"&gt;"&amp;-1)</f>
        <v>0</v>
      </c>
      <c r="BM134" s="78" t="str">
        <f>ROUNDUP(IF(BL134,BK134/BL134%,0),2)</f>
        <v>0</v>
      </c>
    </row>
    <row r="135" spans="1:65" customHeight="1" ht="15.75" s="2" customFormat="1">
      <c r="A135" s="240"/>
      <c r="B135" s="241"/>
      <c r="C135" s="194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52"/>
      <c r="S135" s="242"/>
      <c r="T135" s="242"/>
      <c r="U135" s="252"/>
      <c r="V135" s="242"/>
      <c r="W135" s="242"/>
      <c r="X135" s="252"/>
      <c r="Y135" s="242"/>
      <c r="Z135" s="242"/>
      <c r="AA135" s="242"/>
      <c r="AB135" s="242"/>
      <c r="AC135" s="243"/>
      <c r="AD135" s="252"/>
      <c r="AE135" s="243"/>
      <c r="AF135" s="243"/>
      <c r="AG135" s="243"/>
      <c r="AH135" s="243"/>
      <c r="AI135" s="243"/>
      <c r="AJ135" s="243"/>
      <c r="AK135" s="259"/>
      <c r="AL135" s="243"/>
      <c r="AM135" s="243"/>
      <c r="AN135" s="243"/>
      <c r="AO135" s="243"/>
      <c r="AP135" s="243"/>
      <c r="AQ135" s="243"/>
      <c r="AR135" s="243"/>
      <c r="AS135" s="243"/>
      <c r="AT135" s="258"/>
      <c r="AU135" s="276"/>
      <c r="AV135" s="255" t="str">
        <f>SUMIF($D$7:$AT$7,"1",$D135:$AT135)</f>
        <v>0</v>
      </c>
      <c r="AW135" s="77" t="str">
        <f>SUMIFS($D$9:$AT$9,$D$7:$AT$7,"1",$D135:$AT135,"&gt;"&amp;-1)</f>
        <v>0</v>
      </c>
      <c r="AX135" s="78" t="str">
        <f>ROUNDUP(IF(AW135,AV135/AW135%,0),2)</f>
        <v>0</v>
      </c>
      <c r="AY135" s="76" t="str">
        <f>SUMIF($D$7:$AT$7,"2",$D135:$AT135)</f>
        <v>0</v>
      </c>
      <c r="AZ135" s="77" t="str">
        <f>SUMIFS($D$9:$AT$9,$D$7:$AT$7,"2",$D135:$AT135,"&gt;"&amp;-1)</f>
        <v>0</v>
      </c>
      <c r="BA135" s="78" t="str">
        <f>ROUNDUP(IF(AZ135,AY135/AZ135%,0),2)</f>
        <v>0</v>
      </c>
      <c r="BB135" s="76" t="str">
        <f>SUMIF($D$7:$AT$7,"3",$D135:$AT135)</f>
        <v>0</v>
      </c>
      <c r="BC135" s="77" t="str">
        <f>SUMIFS($D$9:$AT$9,$D$7:$AT$7,"3",$D135:$AT135,"&gt;"&amp;-1)</f>
        <v>0</v>
      </c>
      <c r="BD135" s="78" t="str">
        <f>ROUNDUP(IF(BC135,BB135/BC135%,0),2)</f>
        <v>0</v>
      </c>
      <c r="BE135" s="76" t="str">
        <f>SUMIF($D$7:$AT$7,"4",$D135:$AT135)</f>
        <v>0</v>
      </c>
      <c r="BF135" s="77" t="str">
        <f>SUMIFS($D$9:$AT$9,$D$7:$AT$7,"4",$D135:$AT135,"&gt;"&amp;-1)</f>
        <v>0</v>
      </c>
      <c r="BG135" s="78" t="str">
        <f>ROUNDUP(IF(BF135,BE135/BF135%,0),2)</f>
        <v>0</v>
      </c>
      <c r="BH135" s="76" t="str">
        <f>SUMIF($D$7:$AT$7,"5",$D135:$AT135)</f>
        <v>0</v>
      </c>
      <c r="BI135" s="77" t="str">
        <f>SUMIFS($D$9:$AT$9,$D$7:$AT$7,"5",$D135:$AT135,"&gt;"&amp;-1)</f>
        <v>0</v>
      </c>
      <c r="BJ135" s="78" t="str">
        <f>ROUNDUP(IF(BI135,BH135/BI135%,0),2)</f>
        <v>0</v>
      </c>
      <c r="BK135" s="76" t="str">
        <f>SUMIF($D$7:$AT$7,"6",$D135:$AT135)</f>
        <v>0</v>
      </c>
      <c r="BL135" s="77" t="str">
        <f>SUMIFS($D$9:$AT$9,$D$7:$AT$7,"6",$D135:$AT135,"&gt;"&amp;-1)</f>
        <v>0</v>
      </c>
      <c r="BM135" s="78" t="str">
        <f>ROUNDUP(IF(BL135,BK135/BL135%,0),2)</f>
        <v>0</v>
      </c>
    </row>
    <row r="136" spans="1:65" customHeight="1" ht="15.75" s="2" customFormat="1">
      <c r="A136" s="248"/>
      <c r="B136" s="248"/>
      <c r="C136" s="21"/>
      <c r="D136" s="249"/>
      <c r="E136" s="249"/>
      <c r="F136" s="249"/>
      <c r="G136" s="249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S136" s="249"/>
      <c r="T136" s="249"/>
      <c r="V136" s="249"/>
      <c r="W136" s="249"/>
      <c r="Y136" s="249"/>
      <c r="Z136" s="249"/>
      <c r="AA136" s="249"/>
      <c r="AB136" s="249"/>
      <c r="AC136" s="249"/>
      <c r="AD136" s="249"/>
      <c r="AE136" s="249"/>
      <c r="AF136" s="249"/>
      <c r="AG136" s="249"/>
      <c r="AH136" s="249"/>
      <c r="AI136" s="249"/>
      <c r="AK136" s="249"/>
      <c r="AL136" s="249"/>
      <c r="AM136" s="38"/>
      <c r="AN136" s="39"/>
      <c r="AO136" s="39"/>
      <c r="AP136" s="39"/>
      <c r="AQ136" s="39"/>
      <c r="AR136" s="39"/>
      <c r="AS136" s="39"/>
      <c r="AT136" s="39"/>
      <c r="AU136" s="276"/>
      <c r="AV136" s="79" t="str">
        <f>SUMIF($D$7:$AT$7,"1",$D136:$AT136)</f>
        <v>0</v>
      </c>
      <c r="AW136" s="77" t="str">
        <f>SUMIFS($D$9:$AT$9,$D$7:$AT$7,"1",$D136:$AT136,"&gt;"&amp;-1)</f>
        <v>0</v>
      </c>
      <c r="AX136" s="78" t="str">
        <f>ROUNDUP(IF(AW136,AV136/AW136%,0),2)</f>
        <v>0</v>
      </c>
      <c r="AY136" s="76" t="str">
        <f>SUMIF($D$7:$AT$7,"2",$D136:$AT136)</f>
        <v>0</v>
      </c>
      <c r="AZ136" s="77" t="str">
        <f>SUMIFS($D$9:$AT$9,$D$7:$AT$7,"2",$D136:$AT136,"&gt;"&amp;-1)</f>
        <v>0</v>
      </c>
      <c r="BA136" s="78" t="str">
        <f>ROUNDUP(IF(AZ136,AY136/AZ136%,0),2)</f>
        <v>0</v>
      </c>
      <c r="BB136" s="76" t="str">
        <f>SUMIF($D$7:$AT$7,"3",$D136:$AT136)</f>
        <v>0</v>
      </c>
      <c r="BC136" s="77" t="str">
        <f>SUMIFS($D$9:$AT$9,$D$7:$AT$7,"3",$D136:$AT136,"&gt;"&amp;-1)</f>
        <v>0</v>
      </c>
      <c r="BD136" s="78" t="str">
        <f>ROUNDUP(IF(BC136,BB136/BC136%,0),2)</f>
        <v>0</v>
      </c>
      <c r="BE136" s="76" t="str">
        <f>SUMIF($D$7:$AT$7,"4",$D136:$AT136)</f>
        <v>0</v>
      </c>
      <c r="BF136" s="77" t="str">
        <f>SUMIFS($D$9:$AT$9,$D$7:$AT$7,"4",$D136:$AT136,"&gt;"&amp;-1)</f>
        <v>0</v>
      </c>
      <c r="BG136" s="78" t="str">
        <f>ROUNDUP(IF(BF136,BE136/BF136%,0),2)</f>
        <v>0</v>
      </c>
      <c r="BH136" s="76" t="str">
        <f>SUMIF($D$7:$AT$7,"5",$D136:$AT136)</f>
        <v>0</v>
      </c>
      <c r="BI136" s="77" t="str">
        <f>SUMIFS($D$9:$AT$9,$D$7:$AT$7,"5",$D136:$AT136,"&gt;"&amp;-1)</f>
        <v>0</v>
      </c>
      <c r="BJ136" s="78" t="str">
        <f>ROUNDUP(IF(BI136,BH136/BI136%,0),2)</f>
        <v>0</v>
      </c>
      <c r="BK136" s="76" t="str">
        <f>SUMIF($D$7:$AT$7,"6",$D136:$AT136)</f>
        <v>0</v>
      </c>
      <c r="BL136" s="77" t="str">
        <f>SUMIFS($D$9:$AT$9,$D$7:$AT$7,"6",$D136:$AT136,"&gt;"&amp;-1)</f>
        <v>0</v>
      </c>
      <c r="BM136" s="78" t="str">
        <f>ROUNDUP(IF(BL136,BK136/BL136%,0),2)</f>
        <v>0</v>
      </c>
    </row>
    <row r="137" spans="1:65" customHeight="1" ht="15.75" s="2" customFormat="1">
      <c r="A137" s="248"/>
      <c r="B137" s="248"/>
      <c r="C137" s="21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S137" s="249"/>
      <c r="T137" s="249"/>
      <c r="V137" s="249"/>
      <c r="W137" s="249"/>
      <c r="Y137" s="249"/>
      <c r="Z137" s="249"/>
      <c r="AA137" s="249"/>
      <c r="AB137" s="249"/>
      <c r="AC137" s="248"/>
      <c r="AD137" s="248"/>
      <c r="AE137" s="248"/>
      <c r="AF137" s="248"/>
      <c r="AG137" s="248"/>
      <c r="AH137" s="248"/>
      <c r="AI137" s="248"/>
      <c r="AK137" s="248"/>
      <c r="AL137" s="248"/>
      <c r="AM137" s="38"/>
      <c r="AN137" s="39"/>
      <c r="AO137" s="39"/>
      <c r="AP137" s="39"/>
      <c r="AQ137" s="39"/>
      <c r="AR137" s="39"/>
      <c r="AS137" s="39"/>
      <c r="AT137" s="39"/>
      <c r="AU137" s="276"/>
      <c r="AV137" s="79" t="str">
        <f>SUMIF($D$7:$AT$7,"1",$D137:$AT137)</f>
        <v>0</v>
      </c>
      <c r="AW137" s="77" t="str">
        <f>SUMIFS($D$9:$AT$9,$D$7:$AT$7,"1",$D137:$AT137,"&gt;"&amp;-1)</f>
        <v>0</v>
      </c>
      <c r="AX137" s="78" t="str">
        <f>ROUNDUP(IF(AW137,AV137/AW137%,0),2)</f>
        <v>0</v>
      </c>
      <c r="AY137" s="76" t="str">
        <f>SUMIF($D$7:$AT$7,"2",$D137:$AT137)</f>
        <v>0</v>
      </c>
      <c r="AZ137" s="77" t="str">
        <f>SUMIFS($D$9:$AT$9,$D$7:$AT$7,"2",$D137:$AT137,"&gt;"&amp;-1)</f>
        <v>0</v>
      </c>
      <c r="BA137" s="78" t="str">
        <f>ROUNDUP(IF(AZ137,AY137/AZ137%,0),2)</f>
        <v>0</v>
      </c>
      <c r="BB137" s="76" t="str">
        <f>SUMIF($D$7:$AT$7,"3",$D137:$AT137)</f>
        <v>0</v>
      </c>
      <c r="BC137" s="77" t="str">
        <f>SUMIFS($D$9:$AT$9,$D$7:$AT$7,"3",$D137:$AT137,"&gt;"&amp;-1)</f>
        <v>0</v>
      </c>
      <c r="BD137" s="78" t="str">
        <f>ROUNDUP(IF(BC137,BB137/BC137%,0),2)</f>
        <v>0</v>
      </c>
      <c r="BE137" s="76" t="str">
        <f>SUMIF($D$7:$AT$7,"4",$D137:$AT137)</f>
        <v>0</v>
      </c>
      <c r="BF137" s="77" t="str">
        <f>SUMIFS($D$9:$AT$9,$D$7:$AT$7,"4",$D137:$AT137,"&gt;"&amp;-1)</f>
        <v>0</v>
      </c>
      <c r="BG137" s="78" t="str">
        <f>ROUNDUP(IF(BF137,BE137/BF137%,0),2)</f>
        <v>0</v>
      </c>
      <c r="BH137" s="76" t="str">
        <f>SUMIF($D$7:$AT$7,"5",$D137:$AT137)</f>
        <v>0</v>
      </c>
      <c r="BI137" s="77" t="str">
        <f>SUMIFS($D$9:$AT$9,$D$7:$AT$7,"5",$D137:$AT137,"&gt;"&amp;-1)</f>
        <v>0</v>
      </c>
      <c r="BJ137" s="78" t="str">
        <f>ROUNDUP(IF(BI137,BH137/BI137%,0),2)</f>
        <v>0</v>
      </c>
      <c r="BK137" s="76" t="str">
        <f>SUMIF($D$7:$AT$7,"6",$D137:$AT137)</f>
        <v>0</v>
      </c>
      <c r="BL137" s="77" t="str">
        <f>SUMIFS($D$9:$AT$9,$D$7:$AT$7,"6",$D137:$AT137,"&gt;"&amp;-1)</f>
        <v>0</v>
      </c>
      <c r="BM137" s="78" t="str">
        <f>ROUNDUP(IF(BL137,BK137/BL137%,0),2)</f>
        <v>0</v>
      </c>
    </row>
    <row r="138" spans="1:65" customHeight="1" ht="15.75" s="2" customFormat="1">
      <c r="A138" s="248"/>
      <c r="B138" s="248"/>
      <c r="C138" s="21"/>
      <c r="D138" s="249"/>
      <c r="E138" s="249"/>
      <c r="F138" s="249"/>
      <c r="G138" s="249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S138" s="249"/>
      <c r="T138" s="249"/>
      <c r="V138" s="249"/>
      <c r="W138" s="249"/>
      <c r="Y138" s="249"/>
      <c r="Z138" s="249"/>
      <c r="AA138" s="249"/>
      <c r="AB138" s="249"/>
      <c r="AC138" s="249"/>
      <c r="AD138" s="249"/>
      <c r="AE138" s="249"/>
      <c r="AF138" s="249"/>
      <c r="AG138" s="249"/>
      <c r="AH138" s="249"/>
      <c r="AI138" s="249"/>
      <c r="AK138" s="249"/>
      <c r="AL138" s="249"/>
      <c r="AM138" s="38"/>
      <c r="AN138" s="39"/>
      <c r="AO138" s="39"/>
      <c r="AP138" s="39"/>
      <c r="AQ138" s="39"/>
      <c r="AR138" s="39"/>
      <c r="AS138" s="39"/>
      <c r="AT138" s="39"/>
      <c r="AU138" s="276"/>
      <c r="AV138" s="79" t="str">
        <f>SUMIF($D$7:$AT$7,"1",$D138:$AT138)</f>
        <v>0</v>
      </c>
      <c r="AW138" s="77" t="str">
        <f>SUMIFS($D$9:$AT$9,$D$7:$AT$7,"1",$D138:$AT138,"&gt;"&amp;-1)</f>
        <v>0</v>
      </c>
      <c r="AX138" s="78" t="str">
        <f>ROUNDUP(IF(AW138,AV138/AW138%,0),2)</f>
        <v>0</v>
      </c>
      <c r="AY138" s="76" t="str">
        <f>SUMIF($D$7:$AT$7,"2",$D138:$AT138)</f>
        <v>0</v>
      </c>
      <c r="AZ138" s="77" t="str">
        <f>SUMIFS($D$9:$AT$9,$D$7:$AT$7,"2",$D138:$AT138,"&gt;"&amp;-1)</f>
        <v>0</v>
      </c>
      <c r="BA138" s="78" t="str">
        <f>ROUNDUP(IF(AZ138,AY138/AZ138%,0),2)</f>
        <v>0</v>
      </c>
      <c r="BB138" s="76" t="str">
        <f>SUMIF($D$7:$AT$7,"3",$D138:$AT138)</f>
        <v>0</v>
      </c>
      <c r="BC138" s="77" t="str">
        <f>SUMIFS($D$9:$AT$9,$D$7:$AT$7,"3",$D138:$AT138,"&gt;"&amp;-1)</f>
        <v>0</v>
      </c>
      <c r="BD138" s="78" t="str">
        <f>ROUNDUP(IF(BC138,BB138/BC138%,0),2)</f>
        <v>0</v>
      </c>
      <c r="BE138" s="76" t="str">
        <f>SUMIF($D$7:$AT$7,"4",$D138:$AT138)</f>
        <v>0</v>
      </c>
      <c r="BF138" s="77" t="str">
        <f>SUMIFS($D$9:$AT$9,$D$7:$AT$7,"4",$D138:$AT138,"&gt;"&amp;-1)</f>
        <v>0</v>
      </c>
      <c r="BG138" s="78" t="str">
        <f>ROUNDUP(IF(BF138,BE138/BF138%,0),2)</f>
        <v>0</v>
      </c>
      <c r="BH138" s="76" t="str">
        <f>SUMIF($D$7:$AT$7,"5",$D138:$AT138)</f>
        <v>0</v>
      </c>
      <c r="BI138" s="77" t="str">
        <f>SUMIFS($D$9:$AT$9,$D$7:$AT$7,"5",$D138:$AT138,"&gt;"&amp;-1)</f>
        <v>0</v>
      </c>
      <c r="BJ138" s="78" t="str">
        <f>ROUNDUP(IF(BI138,BH138/BI138%,0),2)</f>
        <v>0</v>
      </c>
      <c r="BK138" s="76" t="str">
        <f>SUMIF($D$7:$AT$7,"6",$D138:$AT138)</f>
        <v>0</v>
      </c>
      <c r="BL138" s="77" t="str">
        <f>SUMIFS($D$9:$AT$9,$D$7:$AT$7,"6",$D138:$AT138,"&gt;"&amp;-1)</f>
        <v>0</v>
      </c>
      <c r="BM138" s="78" t="str">
        <f>ROUNDUP(IF(BL138,BK138/BL138%,0),2)</f>
        <v>0</v>
      </c>
    </row>
    <row r="139" spans="1:65" customHeight="1" ht="15.75" s="2" customFormat="1">
      <c r="A139" s="248"/>
      <c r="B139" s="248"/>
      <c r="C139" s="21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S139" s="249"/>
      <c r="T139" s="249"/>
      <c r="V139" s="249"/>
      <c r="W139" s="249"/>
      <c r="Y139" s="249"/>
      <c r="Z139" s="249"/>
      <c r="AA139" s="249"/>
      <c r="AB139" s="249"/>
      <c r="AC139" s="248"/>
      <c r="AD139" s="248"/>
      <c r="AE139" s="248"/>
      <c r="AF139" s="248"/>
      <c r="AG139" s="248"/>
      <c r="AH139" s="248"/>
      <c r="AI139" s="248"/>
      <c r="AK139" s="248"/>
      <c r="AL139" s="248"/>
      <c r="AM139" s="38"/>
      <c r="AN139" s="39"/>
      <c r="AO139" s="39"/>
      <c r="AP139" s="39"/>
      <c r="AQ139" s="39"/>
      <c r="AR139" s="39"/>
      <c r="AS139" s="39"/>
      <c r="AT139" s="39"/>
      <c r="AU139" s="276"/>
      <c r="AV139" s="79" t="str">
        <f>SUMIF($D$7:$AT$7,"1",$D139:$AT139)</f>
        <v>0</v>
      </c>
      <c r="AW139" s="77" t="str">
        <f>SUMIFS($D$9:$AT$9,$D$7:$AT$7,"1",$D139:$AT139,"&gt;"&amp;-1)</f>
        <v>0</v>
      </c>
      <c r="AX139" s="78" t="str">
        <f>ROUNDUP(IF(AW139,AV139/AW139%,0),2)</f>
        <v>0</v>
      </c>
      <c r="AY139" s="76" t="str">
        <f>SUMIF($D$7:$AT$7,"2",$D139:$AT139)</f>
        <v>0</v>
      </c>
      <c r="AZ139" s="77" t="str">
        <f>SUMIFS($D$9:$AT$9,$D$7:$AT$7,"2",$D139:$AT139,"&gt;"&amp;-1)</f>
        <v>0</v>
      </c>
      <c r="BA139" s="78" t="str">
        <f>ROUNDUP(IF(AZ139,AY139/AZ139%,0),2)</f>
        <v>0</v>
      </c>
      <c r="BB139" s="76" t="str">
        <f>SUMIF($D$7:$AT$7,"3",$D139:$AT139)</f>
        <v>0</v>
      </c>
      <c r="BC139" s="77" t="str">
        <f>SUMIFS($D$9:$AT$9,$D$7:$AT$7,"3",$D139:$AT139,"&gt;"&amp;-1)</f>
        <v>0</v>
      </c>
      <c r="BD139" s="78" t="str">
        <f>ROUNDUP(IF(BC139,BB139/BC139%,0),2)</f>
        <v>0</v>
      </c>
      <c r="BE139" s="76" t="str">
        <f>SUMIF($D$7:$AT$7,"4",$D139:$AT139)</f>
        <v>0</v>
      </c>
      <c r="BF139" s="77" t="str">
        <f>SUMIFS($D$9:$AT$9,$D$7:$AT$7,"4",$D139:$AT139,"&gt;"&amp;-1)</f>
        <v>0</v>
      </c>
      <c r="BG139" s="78" t="str">
        <f>ROUNDUP(IF(BF139,BE139/BF139%,0),2)</f>
        <v>0</v>
      </c>
      <c r="BH139" s="76" t="str">
        <f>SUMIF($D$7:$AT$7,"5",$D139:$AT139)</f>
        <v>0</v>
      </c>
      <c r="BI139" s="77" t="str">
        <f>SUMIFS($D$9:$AT$9,$D$7:$AT$7,"5",$D139:$AT139,"&gt;"&amp;-1)</f>
        <v>0</v>
      </c>
      <c r="BJ139" s="78" t="str">
        <f>ROUNDUP(IF(BI139,BH139/BI139%,0),2)</f>
        <v>0</v>
      </c>
      <c r="BK139" s="76" t="str">
        <f>SUMIF($D$7:$AT$7,"6",$D139:$AT139)</f>
        <v>0</v>
      </c>
      <c r="BL139" s="77" t="str">
        <f>SUMIFS($D$9:$AT$9,$D$7:$AT$7,"6",$D139:$AT139,"&gt;"&amp;-1)</f>
        <v>0</v>
      </c>
      <c r="BM139" s="78" t="str">
        <f>ROUNDUP(IF(BL139,BK139/BL139%,0),2)</f>
        <v>0</v>
      </c>
    </row>
    <row r="140" spans="1:65" customHeight="1" ht="15.75" s="2" customFormat="1">
      <c r="A140" s="248"/>
      <c r="B140" s="248"/>
      <c r="C140" s="21"/>
      <c r="D140" s="249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S140" s="249"/>
      <c r="T140" s="249"/>
      <c r="V140" s="249"/>
      <c r="W140" s="249"/>
      <c r="Y140" s="249"/>
      <c r="Z140" s="249"/>
      <c r="AA140" s="249"/>
      <c r="AB140" s="249"/>
      <c r="AC140" s="249"/>
      <c r="AD140" s="249"/>
      <c r="AE140" s="249"/>
      <c r="AF140" s="249"/>
      <c r="AG140" s="249"/>
      <c r="AH140" s="249"/>
      <c r="AI140" s="249"/>
      <c r="AK140" s="249"/>
      <c r="AL140" s="249"/>
      <c r="AM140" s="38"/>
      <c r="AN140" s="21"/>
      <c r="AO140" s="21"/>
      <c r="AP140" s="21"/>
      <c r="AQ140" s="21"/>
      <c r="AR140" s="21"/>
      <c r="AS140" s="21"/>
      <c r="AT140" s="21"/>
      <c r="AU140" s="276"/>
      <c r="AV140" s="79" t="str">
        <f>SUMIF($D$7:$AT$7,"1",$D140:$AT140)</f>
        <v>0</v>
      </c>
      <c r="AW140" s="77" t="str">
        <f>SUMIFS($D$9:$AT$9,$D$7:$AT$7,"1",$D140:$AT140,"&gt;"&amp;-1)</f>
        <v>0</v>
      </c>
      <c r="AX140" s="78" t="str">
        <f>ROUNDUP(IF(AW140,AV140/AW140%,0),2)</f>
        <v>0</v>
      </c>
      <c r="AY140" s="76" t="str">
        <f>SUMIF($D$7:$AT$7,"2",$D140:$AT140)</f>
        <v>0</v>
      </c>
      <c r="AZ140" s="77" t="str">
        <f>SUMIFS($D$9:$AT$9,$D$7:$AT$7,"2",$D140:$AT140,"&gt;"&amp;-1)</f>
        <v>0</v>
      </c>
      <c r="BA140" s="78" t="str">
        <f>ROUNDUP(IF(AZ140,AY140/AZ140%,0),2)</f>
        <v>0</v>
      </c>
      <c r="BB140" s="76" t="str">
        <f>SUMIF($D$7:$AT$7,"3",$D140:$AT140)</f>
        <v>0</v>
      </c>
      <c r="BC140" s="77" t="str">
        <f>SUMIFS($D$9:$AT$9,$D$7:$AT$7,"3",$D140:$AT140,"&gt;"&amp;-1)</f>
        <v>0</v>
      </c>
      <c r="BD140" s="78" t="str">
        <f>ROUNDUP(IF(BC140,BB140/BC140%,0),2)</f>
        <v>0</v>
      </c>
      <c r="BE140" s="76" t="str">
        <f>SUMIF($D$7:$AT$7,"4",$D140:$AT140)</f>
        <v>0</v>
      </c>
      <c r="BF140" s="77" t="str">
        <f>SUMIFS($D$9:$AT$9,$D$7:$AT$7,"4",$D140:$AT140,"&gt;"&amp;-1)</f>
        <v>0</v>
      </c>
      <c r="BG140" s="78" t="str">
        <f>ROUNDUP(IF(BF140,BE140/BF140%,0),2)</f>
        <v>0</v>
      </c>
      <c r="BH140" s="76" t="str">
        <f>SUMIF($D$7:$AT$7,"5",$D140:$AT140)</f>
        <v>0</v>
      </c>
      <c r="BI140" s="77" t="str">
        <f>SUMIFS($D$9:$AT$9,$D$7:$AT$7,"5",$D140:$AT140,"&gt;"&amp;-1)</f>
        <v>0</v>
      </c>
      <c r="BJ140" s="78" t="str">
        <f>ROUNDUP(IF(BI140,BH140/BI140%,0),2)</f>
        <v>0</v>
      </c>
      <c r="BK140" s="76" t="str">
        <f>SUMIF($D$7:$AT$7,"6",$D140:$AT140)</f>
        <v>0</v>
      </c>
      <c r="BL140" s="77" t="str">
        <f>SUMIFS($D$9:$AT$9,$D$7:$AT$7,"6",$D140:$AT140,"&gt;"&amp;-1)</f>
        <v>0</v>
      </c>
      <c r="BM140" s="78" t="str">
        <f>ROUNDUP(IF(BL140,BK140/BL140%,0),2)</f>
        <v>0</v>
      </c>
    </row>
    <row r="141" spans="1:65" customHeight="1" ht="15.75" s="2" customFormat="1">
      <c r="A141" s="248"/>
      <c r="B141" s="248"/>
      <c r="C141" s="21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S141" s="249"/>
      <c r="T141" s="249"/>
      <c r="V141" s="249"/>
      <c r="W141" s="249"/>
      <c r="Y141" s="249"/>
      <c r="Z141" s="249"/>
      <c r="AA141" s="249"/>
      <c r="AB141" s="249"/>
      <c r="AC141" s="248"/>
      <c r="AD141" s="248"/>
      <c r="AE141" s="248"/>
      <c r="AF141" s="248"/>
      <c r="AG141" s="248"/>
      <c r="AH141" s="248"/>
      <c r="AI141" s="248"/>
      <c r="AK141" s="248"/>
      <c r="AL141" s="248"/>
      <c r="AM141" s="38"/>
      <c r="AN141" s="21"/>
      <c r="AO141" s="21"/>
      <c r="AP141" s="21"/>
      <c r="AQ141" s="21"/>
      <c r="AR141" s="21"/>
      <c r="AS141" s="21"/>
      <c r="AT141" s="21"/>
      <c r="AU141" s="276"/>
      <c r="AV141" s="79" t="str">
        <f>SUMIF($D$7:$AT$7,"1",$D141:$AT141)</f>
        <v>0</v>
      </c>
      <c r="AW141" s="77" t="str">
        <f>SUMIFS($D$9:$AT$9,$D$7:$AT$7,"1",$D141:$AT141,"&gt;"&amp;-1)</f>
        <v>0</v>
      </c>
      <c r="AX141" s="78" t="str">
        <f>ROUNDUP(IF(AW141,AV141/AW141%,0),2)</f>
        <v>0</v>
      </c>
      <c r="AY141" s="76" t="str">
        <f>SUMIF($D$7:$AT$7,"2",$D141:$AT141)</f>
        <v>0</v>
      </c>
      <c r="AZ141" s="77" t="str">
        <f>SUMIFS($D$9:$AT$9,$D$7:$AT$7,"2",$D141:$AT141,"&gt;"&amp;-1)</f>
        <v>0</v>
      </c>
      <c r="BA141" s="78" t="str">
        <f>ROUNDUP(IF(AZ141,AY141/AZ141%,0),2)</f>
        <v>0</v>
      </c>
      <c r="BB141" s="76" t="str">
        <f>SUMIF($D$7:$AT$7,"3",$D141:$AT141)</f>
        <v>0</v>
      </c>
      <c r="BC141" s="77" t="str">
        <f>SUMIFS($D$9:$AT$9,$D$7:$AT$7,"3",$D141:$AT141,"&gt;"&amp;-1)</f>
        <v>0</v>
      </c>
      <c r="BD141" s="78" t="str">
        <f>ROUNDUP(IF(BC141,BB141/BC141%,0),2)</f>
        <v>0</v>
      </c>
      <c r="BE141" s="76" t="str">
        <f>SUMIF($D$7:$AT$7,"4",$D141:$AT141)</f>
        <v>0</v>
      </c>
      <c r="BF141" s="77" t="str">
        <f>SUMIFS($D$9:$AT$9,$D$7:$AT$7,"4",$D141:$AT141,"&gt;"&amp;-1)</f>
        <v>0</v>
      </c>
      <c r="BG141" s="78" t="str">
        <f>ROUNDUP(IF(BF141,BE141/BF141%,0),2)</f>
        <v>0</v>
      </c>
      <c r="BH141" s="76" t="str">
        <f>SUMIF($D$7:$AT$7,"5",$D141:$AT141)</f>
        <v>0</v>
      </c>
      <c r="BI141" s="77" t="str">
        <f>SUMIFS($D$9:$AT$9,$D$7:$AT$7,"5",$D141:$AT141,"&gt;"&amp;-1)</f>
        <v>0</v>
      </c>
      <c r="BJ141" s="78" t="str">
        <f>ROUNDUP(IF(BI141,BH141/BI141%,0),2)</f>
        <v>0</v>
      </c>
      <c r="BK141" s="76" t="str">
        <f>SUMIF($D$7:$AT$7,"6",$D141:$AT141)</f>
        <v>0</v>
      </c>
      <c r="BL141" s="77" t="str">
        <f>SUMIFS($D$9:$AT$9,$D$7:$AT$7,"6",$D141:$AT141,"&gt;"&amp;-1)</f>
        <v>0</v>
      </c>
      <c r="BM141" s="78" t="str">
        <f>ROUNDUP(IF(BL141,BK141/BL141%,0),2)</f>
        <v>0</v>
      </c>
    </row>
    <row r="142" spans="1:65" customHeight="1" ht="15.75" s="2" customFormat="1">
      <c r="A142" s="248"/>
      <c r="B142" s="248"/>
      <c r="C142" s="21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9"/>
      <c r="Q142" s="249"/>
      <c r="S142" s="249"/>
      <c r="T142" s="249"/>
      <c r="V142" s="249"/>
      <c r="W142" s="249"/>
      <c r="Y142" s="249"/>
      <c r="Z142" s="249"/>
      <c r="AA142" s="249"/>
      <c r="AB142" s="249"/>
      <c r="AC142" s="249"/>
      <c r="AD142" s="249"/>
      <c r="AE142" s="249"/>
      <c r="AF142" s="249"/>
      <c r="AG142" s="249"/>
      <c r="AH142" s="249"/>
      <c r="AI142" s="249"/>
      <c r="AK142" s="249"/>
      <c r="AL142" s="249"/>
      <c r="AM142" s="38"/>
      <c r="AN142" s="21"/>
      <c r="AO142" s="21"/>
      <c r="AP142" s="21"/>
      <c r="AQ142" s="21"/>
      <c r="AR142" s="21"/>
      <c r="AS142" s="21"/>
      <c r="AT142" s="21"/>
      <c r="AU142" s="276"/>
      <c r="AV142" s="79" t="str">
        <f>SUMIF($D$7:$AT$7,"1",$D142:$AT142)</f>
        <v>0</v>
      </c>
      <c r="AW142" s="77" t="str">
        <f>SUMIFS($D$9:$AT$9,$D$7:$AT$7,"1",$D142:$AT142,"&gt;"&amp;-1)</f>
        <v>0</v>
      </c>
      <c r="AX142" s="78" t="str">
        <f>ROUNDUP(IF(AW142,AV142/AW142%,0),2)</f>
        <v>0</v>
      </c>
      <c r="AY142" s="76" t="str">
        <f>SUMIF($D$7:$AT$7,"2",$D142:$AT142)</f>
        <v>0</v>
      </c>
      <c r="AZ142" s="77" t="str">
        <f>SUMIFS($D$9:$AT$9,$D$7:$AT$7,"2",$D142:$AT142,"&gt;"&amp;-1)</f>
        <v>0</v>
      </c>
      <c r="BA142" s="78" t="str">
        <f>ROUNDUP(IF(AZ142,AY142/AZ142%,0),2)</f>
        <v>0</v>
      </c>
      <c r="BB142" s="76" t="str">
        <f>SUMIF($D$7:$AT$7,"3",$D142:$AT142)</f>
        <v>0</v>
      </c>
      <c r="BC142" s="77" t="str">
        <f>SUMIFS($D$9:$AT$9,$D$7:$AT$7,"3",$D142:$AT142,"&gt;"&amp;-1)</f>
        <v>0</v>
      </c>
      <c r="BD142" s="78" t="str">
        <f>ROUNDUP(IF(BC142,BB142/BC142%,0),2)</f>
        <v>0</v>
      </c>
      <c r="BE142" s="76" t="str">
        <f>SUMIF($D$7:$AT$7,"4",$D142:$AT142)</f>
        <v>0</v>
      </c>
      <c r="BF142" s="77" t="str">
        <f>SUMIFS($D$9:$AT$9,$D$7:$AT$7,"4",$D142:$AT142,"&gt;"&amp;-1)</f>
        <v>0</v>
      </c>
      <c r="BG142" s="78" t="str">
        <f>ROUNDUP(IF(BF142,BE142/BF142%,0),2)</f>
        <v>0</v>
      </c>
      <c r="BH142" s="76" t="str">
        <f>SUMIF($D$7:$AT$7,"5",$D142:$AT142)</f>
        <v>0</v>
      </c>
      <c r="BI142" s="77" t="str">
        <f>SUMIFS($D$9:$AT$9,$D$7:$AT$7,"5",$D142:$AT142,"&gt;"&amp;-1)</f>
        <v>0</v>
      </c>
      <c r="BJ142" s="78" t="str">
        <f>ROUNDUP(IF(BI142,BH142/BI142%,0),2)</f>
        <v>0</v>
      </c>
      <c r="BK142" s="76" t="str">
        <f>SUMIF($D$7:$AT$7,"6",$D142:$AT142)</f>
        <v>0</v>
      </c>
      <c r="BL142" s="77" t="str">
        <f>SUMIFS($D$9:$AT$9,$D$7:$AT$7,"6",$D142:$AT142,"&gt;"&amp;-1)</f>
        <v>0</v>
      </c>
      <c r="BM142" s="78" t="str">
        <f>ROUNDUP(IF(BL142,BK142/BL142%,0),2)</f>
        <v>0</v>
      </c>
    </row>
    <row r="143" spans="1:65" customHeight="1" ht="15.75" s="2" customFormat="1">
      <c r="A143" s="248"/>
      <c r="B143" s="248"/>
      <c r="C143" s="21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S143" s="249"/>
      <c r="T143" s="249"/>
      <c r="V143" s="249"/>
      <c r="W143" s="249"/>
      <c r="Y143" s="249"/>
      <c r="Z143" s="249"/>
      <c r="AA143" s="249"/>
      <c r="AB143" s="249"/>
      <c r="AC143" s="249"/>
      <c r="AD143" s="249"/>
      <c r="AE143" s="249"/>
      <c r="AF143" s="249"/>
      <c r="AG143" s="249"/>
      <c r="AH143" s="249"/>
      <c r="AI143" s="249"/>
      <c r="AK143" s="249"/>
      <c r="AL143" s="249"/>
      <c r="AM143" s="38"/>
      <c r="AN143" s="21"/>
      <c r="AO143" s="21"/>
      <c r="AP143" s="21"/>
      <c r="AQ143" s="21"/>
      <c r="AR143" s="21"/>
      <c r="AS143" s="21"/>
      <c r="AT143" s="21"/>
      <c r="AU143" s="276"/>
      <c r="AV143" s="79" t="str">
        <f>SUMIF($D$7:$AT$7,"1",$D143:$AT143)</f>
        <v>0</v>
      </c>
      <c r="AW143" s="77" t="str">
        <f>SUMIFS($D$9:$AT$9,$D$7:$AT$7,"1",$D143:$AT143,"&gt;"&amp;-1)</f>
        <v>0</v>
      </c>
      <c r="AX143" s="78" t="str">
        <f>ROUNDUP(IF(AW143,AV143/AW143%,0),2)</f>
        <v>0</v>
      </c>
      <c r="AY143" s="76" t="str">
        <f>SUMIF($D$7:$AT$7,"2",$D143:$AT143)</f>
        <v>0</v>
      </c>
      <c r="AZ143" s="77" t="str">
        <f>SUMIFS($D$9:$AT$9,$D$7:$AT$7,"2",$D143:$AT143,"&gt;"&amp;-1)</f>
        <v>0</v>
      </c>
      <c r="BA143" s="78" t="str">
        <f>ROUNDUP(IF(AZ143,AY143/AZ143%,0),2)</f>
        <v>0</v>
      </c>
      <c r="BB143" s="76" t="str">
        <f>SUMIF($D$7:$AT$7,"3",$D143:$AT143)</f>
        <v>0</v>
      </c>
      <c r="BC143" s="77" t="str">
        <f>SUMIFS($D$9:$AT$9,$D$7:$AT$7,"3",$D143:$AT143,"&gt;"&amp;-1)</f>
        <v>0</v>
      </c>
      <c r="BD143" s="78" t="str">
        <f>ROUNDUP(IF(BC143,BB143/BC143%,0),2)</f>
        <v>0</v>
      </c>
      <c r="BE143" s="76" t="str">
        <f>SUMIF($D$7:$AT$7,"4",$D143:$AT143)</f>
        <v>0</v>
      </c>
      <c r="BF143" s="77" t="str">
        <f>SUMIFS($D$9:$AT$9,$D$7:$AT$7,"4",$D143:$AT143,"&gt;"&amp;-1)</f>
        <v>0</v>
      </c>
      <c r="BG143" s="78" t="str">
        <f>ROUNDUP(IF(BF143,BE143/BF143%,0),2)</f>
        <v>0</v>
      </c>
      <c r="BH143" s="76" t="str">
        <f>SUMIF($D$7:$AT$7,"5",$D143:$AT143)</f>
        <v>0</v>
      </c>
      <c r="BI143" s="77" t="str">
        <f>SUMIFS($D$9:$AT$9,$D$7:$AT$7,"5",$D143:$AT143,"&gt;"&amp;-1)</f>
        <v>0</v>
      </c>
      <c r="BJ143" s="78" t="str">
        <f>ROUNDUP(IF(BI143,BH143/BI143%,0),2)</f>
        <v>0</v>
      </c>
      <c r="BK143" s="76" t="str">
        <f>SUMIF($D$7:$AT$7,"6",$D143:$AT143)</f>
        <v>0</v>
      </c>
      <c r="BL143" s="77" t="str">
        <f>SUMIFS($D$9:$AT$9,$D$7:$AT$7,"6",$D143:$AT143,"&gt;"&amp;-1)</f>
        <v>0</v>
      </c>
      <c r="BM143" s="78" t="str">
        <f>ROUNDUP(IF(BL143,BK143/BL143%,0),2)</f>
        <v>0</v>
      </c>
    </row>
    <row r="144" spans="1:65" customHeight="1" ht="15.75" s="2" customFormat="1">
      <c r="A144" s="248"/>
      <c r="B144" s="248"/>
      <c r="C144" s="21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9"/>
      <c r="Q144" s="249"/>
      <c r="S144" s="249"/>
      <c r="T144" s="249"/>
      <c r="V144" s="249"/>
      <c r="W144" s="249"/>
      <c r="Y144" s="249"/>
      <c r="Z144" s="249"/>
      <c r="AA144" s="249"/>
      <c r="AB144" s="249"/>
      <c r="AC144" s="249"/>
      <c r="AD144" s="249"/>
      <c r="AE144" s="249"/>
      <c r="AF144" s="249"/>
      <c r="AG144" s="249"/>
      <c r="AH144" s="249"/>
      <c r="AI144" s="249"/>
      <c r="AK144" s="249"/>
      <c r="AL144" s="249"/>
      <c r="AM144" s="38"/>
      <c r="AN144" s="21"/>
      <c r="AO144" s="21"/>
      <c r="AP144" s="21"/>
      <c r="AQ144" s="21"/>
      <c r="AR144" s="21"/>
      <c r="AS144" s="21"/>
      <c r="AT144" s="21"/>
      <c r="AU144" s="276"/>
      <c r="AV144" s="79" t="str">
        <f>SUMIF($D$7:$AT$7,"1",$D144:$AT144)</f>
        <v>0</v>
      </c>
      <c r="AW144" s="77" t="str">
        <f>SUMIFS($D$9:$AT$9,$D$7:$AT$7,"1",$D144:$AT144,"&gt;"&amp;-1)</f>
        <v>0</v>
      </c>
      <c r="AX144" s="78" t="str">
        <f>ROUNDUP(IF(AW144,AV144/AW144%,0),2)</f>
        <v>0</v>
      </c>
      <c r="AY144" s="76" t="str">
        <f>SUMIF($D$7:$AT$7,"2",$D144:$AT144)</f>
        <v>0</v>
      </c>
      <c r="AZ144" s="77" t="str">
        <f>SUMIFS($D$9:$AT$9,$D$7:$AT$7,"2",$D144:$AT144,"&gt;"&amp;-1)</f>
        <v>0</v>
      </c>
      <c r="BA144" s="78" t="str">
        <f>ROUNDUP(IF(AZ144,AY144/AZ144%,0),2)</f>
        <v>0</v>
      </c>
      <c r="BB144" s="76" t="str">
        <f>SUMIF($D$7:$AT$7,"3",$D144:$AT144)</f>
        <v>0</v>
      </c>
      <c r="BC144" s="77" t="str">
        <f>SUMIFS($D$9:$AT$9,$D$7:$AT$7,"3",$D144:$AT144,"&gt;"&amp;-1)</f>
        <v>0</v>
      </c>
      <c r="BD144" s="78" t="str">
        <f>ROUNDUP(IF(BC144,BB144/BC144%,0),2)</f>
        <v>0</v>
      </c>
      <c r="BE144" s="76" t="str">
        <f>SUMIF($D$7:$AT$7,"4",$D144:$AT144)</f>
        <v>0</v>
      </c>
      <c r="BF144" s="77" t="str">
        <f>SUMIFS($D$9:$AT$9,$D$7:$AT$7,"4",$D144:$AT144,"&gt;"&amp;-1)</f>
        <v>0</v>
      </c>
      <c r="BG144" s="78" t="str">
        <f>ROUNDUP(IF(BF144,BE144/BF144%,0),2)</f>
        <v>0</v>
      </c>
      <c r="BH144" s="76" t="str">
        <f>SUMIF($D$7:$AT$7,"5",$D144:$AT144)</f>
        <v>0</v>
      </c>
      <c r="BI144" s="77" t="str">
        <f>SUMIFS($D$9:$AT$9,$D$7:$AT$7,"5",$D144:$AT144,"&gt;"&amp;-1)</f>
        <v>0</v>
      </c>
      <c r="BJ144" s="78" t="str">
        <f>ROUNDUP(IF(BI144,BH144/BI144%,0),2)</f>
        <v>0</v>
      </c>
      <c r="BK144" s="76" t="str">
        <f>SUMIF($D$7:$AT$7,"6",$D144:$AT144)</f>
        <v>0</v>
      </c>
      <c r="BL144" s="77" t="str">
        <f>SUMIFS($D$9:$AT$9,$D$7:$AT$7,"6",$D144:$AT144,"&gt;"&amp;-1)</f>
        <v>0</v>
      </c>
      <c r="BM144" s="78" t="str">
        <f>ROUNDUP(IF(BL144,BK144/BL144%,0),2)</f>
        <v>0</v>
      </c>
    </row>
    <row r="145" spans="1:65" customHeight="1" ht="15.75" s="2" customFormat="1">
      <c r="A145" s="248"/>
      <c r="B145" s="248"/>
      <c r="C145" s="21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S145" s="249"/>
      <c r="T145" s="249"/>
      <c r="V145" s="249"/>
      <c r="W145" s="249"/>
      <c r="Y145" s="249"/>
      <c r="Z145" s="249"/>
      <c r="AA145" s="249"/>
      <c r="AB145" s="249"/>
      <c r="AC145" s="248"/>
      <c r="AD145" s="248"/>
      <c r="AE145" s="248"/>
      <c r="AF145" s="248"/>
      <c r="AG145" s="248"/>
      <c r="AH145" s="248"/>
      <c r="AI145" s="248"/>
      <c r="AK145" s="248"/>
      <c r="AL145" s="248"/>
      <c r="AM145" s="38"/>
      <c r="AN145" s="21"/>
      <c r="AO145" s="21"/>
      <c r="AP145" s="21"/>
      <c r="AQ145" s="21"/>
      <c r="AR145" s="21"/>
      <c r="AS145" s="21"/>
      <c r="AT145" s="21"/>
      <c r="AU145" s="276"/>
      <c r="AV145" s="79" t="str">
        <f>SUMIF($D$7:$AT$7,"1",$D145:$AT145)</f>
        <v>0</v>
      </c>
      <c r="AW145" s="77" t="str">
        <f>SUMIFS($D$9:$AT$9,$D$7:$AT$7,"1",$D145:$AT145,"&gt;"&amp;-1)</f>
        <v>0</v>
      </c>
      <c r="AX145" s="78" t="str">
        <f>ROUNDUP(IF(AW145,AV145/AW145%,0),2)</f>
        <v>0</v>
      </c>
      <c r="AY145" s="76" t="str">
        <f>SUMIF($D$7:$AT$7,"2",$D145:$AT145)</f>
        <v>0</v>
      </c>
      <c r="AZ145" s="77" t="str">
        <f>SUMIFS($D$9:$AT$9,$D$7:$AT$7,"2",$D145:$AT145,"&gt;"&amp;-1)</f>
        <v>0</v>
      </c>
      <c r="BA145" s="78" t="str">
        <f>ROUNDUP(IF(AZ145,AY145/AZ145%,0),2)</f>
        <v>0</v>
      </c>
      <c r="BB145" s="76" t="str">
        <f>SUMIF($D$7:$AT$7,"3",$D145:$AT145)</f>
        <v>0</v>
      </c>
      <c r="BC145" s="77" t="str">
        <f>SUMIFS($D$9:$AT$9,$D$7:$AT$7,"3",$D145:$AT145,"&gt;"&amp;-1)</f>
        <v>0</v>
      </c>
      <c r="BD145" s="78" t="str">
        <f>ROUNDUP(IF(BC145,BB145/BC145%,0),2)</f>
        <v>0</v>
      </c>
      <c r="BE145" s="76" t="str">
        <f>SUMIF($D$7:$AT$7,"4",$D145:$AT145)</f>
        <v>0</v>
      </c>
      <c r="BF145" s="77" t="str">
        <f>SUMIFS($D$9:$AT$9,$D$7:$AT$7,"4",$D145:$AT145,"&gt;"&amp;-1)</f>
        <v>0</v>
      </c>
      <c r="BG145" s="78" t="str">
        <f>ROUNDUP(IF(BF145,BE145/BF145%,0),2)</f>
        <v>0</v>
      </c>
      <c r="BH145" s="76" t="str">
        <f>SUMIF($D$7:$AT$7,"5",$D145:$AT145)</f>
        <v>0</v>
      </c>
      <c r="BI145" s="77" t="str">
        <f>SUMIFS($D$9:$AT$9,$D$7:$AT$7,"5",$D145:$AT145,"&gt;"&amp;-1)</f>
        <v>0</v>
      </c>
      <c r="BJ145" s="78" t="str">
        <f>ROUNDUP(IF(BI145,BH145/BI145%,0),2)</f>
        <v>0</v>
      </c>
      <c r="BK145" s="76" t="str">
        <f>SUMIF($D$7:$AT$7,"6",$D145:$AT145)</f>
        <v>0</v>
      </c>
      <c r="BL145" s="77" t="str">
        <f>SUMIFS($D$9:$AT$9,$D$7:$AT$7,"6",$D145:$AT145,"&gt;"&amp;-1)</f>
        <v>0</v>
      </c>
      <c r="BM145" s="78" t="str">
        <f>ROUNDUP(IF(BL145,BK145/BL145%,0),2)</f>
        <v>0</v>
      </c>
    </row>
    <row r="146" spans="1:65" customHeight="1" ht="15.75" s="2" customFormat="1">
      <c r="A146" s="248"/>
      <c r="B146" s="248"/>
      <c r="C146" s="21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S146" s="249"/>
      <c r="T146" s="249"/>
      <c r="V146" s="249"/>
      <c r="W146" s="249"/>
      <c r="Y146" s="249"/>
      <c r="Z146" s="249"/>
      <c r="AA146" s="249"/>
      <c r="AB146" s="249"/>
      <c r="AC146" s="249"/>
      <c r="AD146" s="249"/>
      <c r="AE146" s="249"/>
      <c r="AF146" s="249"/>
      <c r="AG146" s="249"/>
      <c r="AH146" s="249"/>
      <c r="AI146" s="249"/>
      <c r="AK146" s="249"/>
      <c r="AL146" s="249"/>
      <c r="AM146" s="38"/>
      <c r="AN146" s="21"/>
      <c r="AO146" s="21"/>
      <c r="AP146" s="21"/>
      <c r="AQ146" s="21"/>
      <c r="AR146" s="21"/>
      <c r="AS146" s="21"/>
      <c r="AT146" s="21"/>
      <c r="AU146" s="276"/>
      <c r="AV146" s="79" t="str">
        <f>SUMIF($D$7:$AT$7,"1",$D146:$AT146)</f>
        <v>0</v>
      </c>
      <c r="AW146" s="77" t="str">
        <f>SUMIFS($D$9:$AT$9,$D$7:$AT$7,"1",$D146:$AT146,"&gt;"&amp;-1)</f>
        <v>0</v>
      </c>
      <c r="AX146" s="78" t="str">
        <f>ROUNDUP(IF(AW146,AV146/AW146%,0),2)</f>
        <v>0</v>
      </c>
      <c r="AY146" s="76" t="str">
        <f>SUMIF($D$7:$AT$7,"2",$D146:$AT146)</f>
        <v>0</v>
      </c>
      <c r="AZ146" s="77" t="str">
        <f>SUMIFS($D$9:$AT$9,$D$7:$AT$7,"2",$D146:$AT146,"&gt;"&amp;-1)</f>
        <v>0</v>
      </c>
      <c r="BA146" s="78" t="str">
        <f>ROUNDUP(IF(AZ146,AY146/AZ146%,0),2)</f>
        <v>0</v>
      </c>
      <c r="BB146" s="76" t="str">
        <f>SUMIF($D$7:$AT$7,"3",$D146:$AT146)</f>
        <v>0</v>
      </c>
      <c r="BC146" s="77" t="str">
        <f>SUMIFS($D$9:$AT$9,$D$7:$AT$7,"3",$D146:$AT146,"&gt;"&amp;-1)</f>
        <v>0</v>
      </c>
      <c r="BD146" s="78" t="str">
        <f>ROUNDUP(IF(BC146,BB146/BC146%,0),2)</f>
        <v>0</v>
      </c>
      <c r="BE146" s="76" t="str">
        <f>SUMIF($D$7:$AT$7,"4",$D146:$AT146)</f>
        <v>0</v>
      </c>
      <c r="BF146" s="77" t="str">
        <f>SUMIFS($D$9:$AT$9,$D$7:$AT$7,"4",$D146:$AT146,"&gt;"&amp;-1)</f>
        <v>0</v>
      </c>
      <c r="BG146" s="78" t="str">
        <f>ROUNDUP(IF(BF146,BE146/BF146%,0),2)</f>
        <v>0</v>
      </c>
      <c r="BH146" s="76" t="str">
        <f>SUMIF($D$7:$AT$7,"5",$D146:$AT146)</f>
        <v>0</v>
      </c>
      <c r="BI146" s="77" t="str">
        <f>SUMIFS($D$9:$AT$9,$D$7:$AT$7,"5",$D146:$AT146,"&gt;"&amp;-1)</f>
        <v>0</v>
      </c>
      <c r="BJ146" s="78" t="str">
        <f>ROUNDUP(IF(BI146,BH146/BI146%,0),2)</f>
        <v>0</v>
      </c>
      <c r="BK146" s="76" t="str">
        <f>SUMIF($D$7:$AT$7,"6",$D146:$AT146)</f>
        <v>0</v>
      </c>
      <c r="BL146" s="77" t="str">
        <f>SUMIFS($D$9:$AT$9,$D$7:$AT$7,"6",$D146:$AT146,"&gt;"&amp;-1)</f>
        <v>0</v>
      </c>
      <c r="BM146" s="78" t="str">
        <f>ROUNDUP(IF(BL146,BK146/BL146%,0),2)</f>
        <v>0</v>
      </c>
    </row>
    <row r="147" spans="1:65" customHeight="1" ht="15.75" s="2" customFormat="1">
      <c r="A147" s="248"/>
      <c r="B147" s="248"/>
      <c r="C147" s="21"/>
      <c r="D147" s="249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S147" s="249"/>
      <c r="T147" s="249"/>
      <c r="V147" s="249"/>
      <c r="W147" s="249"/>
      <c r="Y147" s="249"/>
      <c r="Z147" s="249"/>
      <c r="AA147" s="249"/>
      <c r="AB147" s="249"/>
      <c r="AC147" s="248"/>
      <c r="AD147" s="248"/>
      <c r="AE147" s="248"/>
      <c r="AF147" s="248"/>
      <c r="AG147" s="248"/>
      <c r="AH147" s="248"/>
      <c r="AI147" s="248"/>
      <c r="AK147" s="248"/>
      <c r="AL147" s="248"/>
      <c r="AM147" s="38"/>
      <c r="AN147" s="21"/>
      <c r="AO147" s="21"/>
      <c r="AP147" s="21"/>
      <c r="AQ147" s="21"/>
      <c r="AR147" s="21"/>
      <c r="AS147" s="21"/>
      <c r="AT147" s="21"/>
      <c r="AU147" s="276"/>
      <c r="AV147" s="79" t="str">
        <f>SUMIF($D$7:$AT$7,"1",$D147:$AT147)</f>
        <v>0</v>
      </c>
      <c r="AW147" s="77" t="str">
        <f>SUMIFS($D$9:$AT$9,$D$7:$AT$7,"1",$D147:$AT147,"&gt;"&amp;-1)</f>
        <v>0</v>
      </c>
      <c r="AX147" s="78" t="str">
        <f>ROUNDUP(IF(AW147,AV147/AW147%,0),2)</f>
        <v>0</v>
      </c>
      <c r="AY147" s="76" t="str">
        <f>SUMIF($D$7:$AT$7,"2",$D147:$AT147)</f>
        <v>0</v>
      </c>
      <c r="AZ147" s="77" t="str">
        <f>SUMIFS($D$9:$AT$9,$D$7:$AT$7,"2",$D147:$AT147,"&gt;"&amp;-1)</f>
        <v>0</v>
      </c>
      <c r="BA147" s="78" t="str">
        <f>ROUNDUP(IF(AZ147,AY147/AZ147%,0),2)</f>
        <v>0</v>
      </c>
      <c r="BB147" s="76" t="str">
        <f>SUMIF($D$7:$AT$7,"3",$D147:$AT147)</f>
        <v>0</v>
      </c>
      <c r="BC147" s="77" t="str">
        <f>SUMIFS($D$9:$AT$9,$D$7:$AT$7,"3",$D147:$AT147,"&gt;"&amp;-1)</f>
        <v>0</v>
      </c>
      <c r="BD147" s="78" t="str">
        <f>ROUNDUP(IF(BC147,BB147/BC147%,0),2)</f>
        <v>0</v>
      </c>
      <c r="BE147" s="76" t="str">
        <f>SUMIF($D$7:$AT$7,"4",$D147:$AT147)</f>
        <v>0</v>
      </c>
      <c r="BF147" s="77" t="str">
        <f>SUMIFS($D$9:$AT$9,$D$7:$AT$7,"4",$D147:$AT147,"&gt;"&amp;-1)</f>
        <v>0</v>
      </c>
      <c r="BG147" s="78" t="str">
        <f>ROUNDUP(IF(BF147,BE147/BF147%,0),2)</f>
        <v>0</v>
      </c>
      <c r="BH147" s="76" t="str">
        <f>SUMIF($D$7:$AT$7,"5",$D147:$AT147)</f>
        <v>0</v>
      </c>
      <c r="BI147" s="77" t="str">
        <f>SUMIFS($D$9:$AT$9,$D$7:$AT$7,"5",$D147:$AT147,"&gt;"&amp;-1)</f>
        <v>0</v>
      </c>
      <c r="BJ147" s="78" t="str">
        <f>ROUNDUP(IF(BI147,BH147/BI147%,0),2)</f>
        <v>0</v>
      </c>
      <c r="BK147" s="76" t="str">
        <f>SUMIF($D$7:$AT$7,"6",$D147:$AT147)</f>
        <v>0</v>
      </c>
      <c r="BL147" s="77" t="str">
        <f>SUMIFS($D$9:$AT$9,$D$7:$AT$7,"6",$D147:$AT147,"&gt;"&amp;-1)</f>
        <v>0</v>
      </c>
      <c r="BM147" s="78" t="str">
        <f>ROUNDUP(IF(BL147,BK147/BL147%,0),2)</f>
        <v>0</v>
      </c>
    </row>
    <row r="148" spans="1:65" customHeight="1" ht="15.75" s="2" customFormat="1">
      <c r="A148" s="39"/>
      <c r="B148" s="39"/>
      <c r="C148" s="40"/>
      <c r="D148" s="250"/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S148" s="250"/>
      <c r="T148" s="250"/>
      <c r="V148" s="250"/>
      <c r="W148" s="250"/>
      <c r="Y148" s="250"/>
      <c r="Z148" s="250"/>
      <c r="AA148" s="250"/>
      <c r="AB148" s="250"/>
      <c r="AC148" s="38"/>
      <c r="AD148" s="38"/>
      <c r="AE148" s="38"/>
      <c r="AF148" s="38"/>
      <c r="AG148" s="38"/>
      <c r="AH148" s="38"/>
      <c r="AI148" s="38"/>
      <c r="AK148" s="38"/>
      <c r="AL148" s="38"/>
      <c r="AM148" s="38"/>
      <c r="AN148" s="21"/>
      <c r="AO148" s="21"/>
      <c r="AP148" s="21"/>
      <c r="AQ148" s="21"/>
      <c r="AR148" s="21"/>
      <c r="AS148" s="21"/>
      <c r="AT148" s="21"/>
      <c r="AU148" s="276"/>
      <c r="AV148" s="79" t="str">
        <f>SUMIF($D$7:$AT$7,"1",$D148:$AT148)</f>
        <v>0</v>
      </c>
      <c r="AW148" s="77" t="str">
        <f>SUMIFS($D$9:$AT$9,$D$7:$AT$7,"1",$D148:$AT148,"&gt;"&amp;-1)</f>
        <v>0</v>
      </c>
      <c r="AX148" s="78" t="str">
        <f>ROUNDUP(IF(AW148,AV148/AW148%,0),2)</f>
        <v>0</v>
      </c>
      <c r="AY148" s="76" t="str">
        <f>SUMIF($D$7:$AT$7,"2",$D148:$AT148)</f>
        <v>0</v>
      </c>
      <c r="AZ148" s="77" t="str">
        <f>SUMIFS($D$9:$AT$9,$D$7:$AT$7,"2",$D148:$AT148,"&gt;"&amp;-1)</f>
        <v>0</v>
      </c>
      <c r="BA148" s="78" t="str">
        <f>ROUNDUP(IF(AZ148,AY148/AZ148%,0),2)</f>
        <v>0</v>
      </c>
      <c r="BB148" s="76" t="str">
        <f>SUMIF($D$7:$AT$7,"3",$D148:$AT148)</f>
        <v>0</v>
      </c>
      <c r="BC148" s="77" t="str">
        <f>SUMIFS($D$9:$AT$9,$D$7:$AT$7,"3",$D148:$AT148,"&gt;"&amp;-1)</f>
        <v>0</v>
      </c>
      <c r="BD148" s="78" t="str">
        <f>ROUNDUP(IF(BC148,BB148/BC148%,0),2)</f>
        <v>0</v>
      </c>
      <c r="BE148" s="76" t="str">
        <f>SUMIF($D$7:$AT$7,"4",$D148:$AT148)</f>
        <v>0</v>
      </c>
      <c r="BF148" s="77" t="str">
        <f>SUMIFS($D$9:$AT$9,$D$7:$AT$7,"4",$D148:$AT148,"&gt;"&amp;-1)</f>
        <v>0</v>
      </c>
      <c r="BG148" s="78" t="str">
        <f>ROUNDUP(IF(BF148,BE148/BF148%,0),2)</f>
        <v>0</v>
      </c>
      <c r="BH148" s="76" t="str">
        <f>SUMIF($D$7:$AT$7,"5",$D148:$AT148)</f>
        <v>0</v>
      </c>
      <c r="BI148" s="77" t="str">
        <f>SUMIFS($D$9:$AT$9,$D$7:$AT$7,"5",$D148:$AT148,"&gt;"&amp;-1)</f>
        <v>0</v>
      </c>
      <c r="BJ148" s="78" t="str">
        <f>ROUNDUP(IF(BI148,BH148/BI148%,0),2)</f>
        <v>0</v>
      </c>
      <c r="BK148" s="76" t="str">
        <f>SUMIF($D$7:$AT$7,"6",$D148:$AT148)</f>
        <v>0</v>
      </c>
      <c r="BL148" s="77" t="str">
        <f>SUMIFS($D$9:$AT$9,$D$7:$AT$7,"6",$D148:$AT148,"&gt;"&amp;-1)</f>
        <v>0</v>
      </c>
      <c r="BM148" s="78" t="str">
        <f>ROUNDUP(IF(BL148,BK148/BL148%,0),2)</f>
        <v>0</v>
      </c>
    </row>
    <row r="149" spans="1:65" customHeight="1" ht="15.75" s="2" customFormat="1">
      <c r="A149" s="39"/>
      <c r="B149" s="39"/>
      <c r="C149" s="40"/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S149" s="250"/>
      <c r="T149" s="250"/>
      <c r="V149" s="250"/>
      <c r="W149" s="250"/>
      <c r="Y149" s="250"/>
      <c r="Z149" s="250"/>
      <c r="AA149" s="250"/>
      <c r="AB149" s="250"/>
      <c r="AC149" s="38"/>
      <c r="AD149" s="38"/>
      <c r="AE149" s="38"/>
      <c r="AF149" s="38"/>
      <c r="AG149" s="38"/>
      <c r="AH149" s="38"/>
      <c r="AI149" s="38"/>
      <c r="AK149" s="38"/>
      <c r="AL149" s="38"/>
      <c r="AM149" s="38"/>
      <c r="AN149" s="21"/>
      <c r="AO149" s="21"/>
      <c r="AP149" s="21"/>
      <c r="AQ149" s="21"/>
      <c r="AR149" s="21"/>
      <c r="AS149" s="21"/>
      <c r="AT149" s="21"/>
      <c r="AU149" s="276"/>
      <c r="AV149" s="79" t="str">
        <f>SUMIF($D$7:$AT$7,"1",$D149:$AT149)</f>
        <v>0</v>
      </c>
      <c r="AW149" s="77" t="str">
        <f>SUMIFS($D$9:$AT$9,$D$7:$AT$7,"1",$D149:$AT149,"&gt;"&amp;-1)</f>
        <v>0</v>
      </c>
      <c r="AX149" s="78" t="str">
        <f>ROUNDUP(IF(AW149,AV149/AW149%,0),2)</f>
        <v>0</v>
      </c>
      <c r="AY149" s="76" t="str">
        <f>SUMIF($D$7:$AT$7,"2",$D149:$AT149)</f>
        <v>0</v>
      </c>
      <c r="AZ149" s="77" t="str">
        <f>SUMIFS($D$9:$AT$9,$D$7:$AT$7,"2",$D149:$AT149,"&gt;"&amp;-1)</f>
        <v>0</v>
      </c>
      <c r="BA149" s="78" t="str">
        <f>ROUNDUP(IF(AZ149,AY149/AZ149%,0),2)</f>
        <v>0</v>
      </c>
      <c r="BB149" s="76" t="str">
        <f>SUMIF($D$7:$AT$7,"3",$D149:$AT149)</f>
        <v>0</v>
      </c>
      <c r="BC149" s="77" t="str">
        <f>SUMIFS($D$9:$AT$9,$D$7:$AT$7,"3",$D149:$AT149,"&gt;"&amp;-1)</f>
        <v>0</v>
      </c>
      <c r="BD149" s="78" t="str">
        <f>ROUNDUP(IF(BC149,BB149/BC149%,0),2)</f>
        <v>0</v>
      </c>
      <c r="BE149" s="76" t="str">
        <f>SUMIF($D$7:$AT$7,"4",$D149:$AT149)</f>
        <v>0</v>
      </c>
      <c r="BF149" s="77" t="str">
        <f>SUMIFS($D$9:$AT$9,$D$7:$AT$7,"4",$D149:$AT149,"&gt;"&amp;-1)</f>
        <v>0</v>
      </c>
      <c r="BG149" s="78" t="str">
        <f>ROUNDUP(IF(BF149,BE149/BF149%,0),2)</f>
        <v>0</v>
      </c>
      <c r="BH149" s="76" t="str">
        <f>SUMIF($D$7:$AT$7,"5",$D149:$AT149)</f>
        <v>0</v>
      </c>
      <c r="BI149" s="77" t="str">
        <f>SUMIFS($D$9:$AT$9,$D$7:$AT$7,"5",$D149:$AT149,"&gt;"&amp;-1)</f>
        <v>0</v>
      </c>
      <c r="BJ149" s="78" t="str">
        <f>ROUNDUP(IF(BI149,BH149/BI149%,0),2)</f>
        <v>0</v>
      </c>
      <c r="BK149" s="76" t="str">
        <f>SUMIF($D$7:$AT$7,"6",$D149:$AT149)</f>
        <v>0</v>
      </c>
      <c r="BL149" s="77" t="str">
        <f>SUMIFS($D$9:$AT$9,$D$7:$AT$7,"6",$D149:$AT149,"&gt;"&amp;-1)</f>
        <v>0</v>
      </c>
      <c r="BM149" s="78" t="str">
        <f>ROUNDUP(IF(BL149,BK149/BL149%,0),2)</f>
        <v>0</v>
      </c>
    </row>
    <row r="150" spans="1:65" customHeight="1" ht="15.75" s="2" customFormat="1">
      <c r="A150" s="39"/>
      <c r="B150" s="39"/>
      <c r="C150" s="40"/>
      <c r="D150" s="250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S150" s="250"/>
      <c r="T150" s="250"/>
      <c r="V150" s="250"/>
      <c r="W150" s="250"/>
      <c r="Y150" s="250"/>
      <c r="Z150" s="250"/>
      <c r="AA150" s="250"/>
      <c r="AB150" s="250"/>
      <c r="AC150" s="38"/>
      <c r="AD150" s="38"/>
      <c r="AE150" s="38"/>
      <c r="AF150" s="38"/>
      <c r="AG150" s="38"/>
      <c r="AH150" s="38"/>
      <c r="AI150" s="38"/>
      <c r="AK150" s="38"/>
      <c r="AL150" s="38"/>
      <c r="AM150" s="38"/>
      <c r="AN150" s="21"/>
      <c r="AO150" s="21"/>
      <c r="AP150" s="21"/>
      <c r="AQ150" s="21"/>
      <c r="AR150" s="21"/>
      <c r="AS150" s="21"/>
      <c r="AT150" s="21"/>
      <c r="AU150" s="276"/>
      <c r="AV150" s="79" t="str">
        <f>SUMIF($D$7:$AT$7,"1",$D150:$AT150)</f>
        <v>0</v>
      </c>
      <c r="AW150" s="77" t="str">
        <f>SUMIFS($D$9:$AT$9,$D$7:$AT$7,"1",$D150:$AT150,"&gt;"&amp;-1)</f>
        <v>0</v>
      </c>
      <c r="AX150" s="78" t="str">
        <f>ROUNDUP(IF(AW150,AV150/AW150%,0),2)</f>
        <v>0</v>
      </c>
      <c r="AY150" s="76" t="str">
        <f>SUMIF($D$7:$AT$7,"2",$D150:$AT150)</f>
        <v>0</v>
      </c>
      <c r="AZ150" s="77" t="str">
        <f>SUMIFS($D$9:$AT$9,$D$7:$AT$7,"2",$D150:$AT150,"&gt;"&amp;-1)</f>
        <v>0</v>
      </c>
      <c r="BA150" s="78" t="str">
        <f>ROUNDUP(IF(AZ150,AY150/AZ150%,0),2)</f>
        <v>0</v>
      </c>
      <c r="BB150" s="76" t="str">
        <f>SUMIF($D$7:$AT$7,"3",$D150:$AT150)</f>
        <v>0</v>
      </c>
      <c r="BC150" s="77" t="str">
        <f>SUMIFS($D$9:$AT$9,$D$7:$AT$7,"3",$D150:$AT150,"&gt;"&amp;-1)</f>
        <v>0</v>
      </c>
      <c r="BD150" s="78" t="str">
        <f>ROUNDUP(IF(BC150,BB150/BC150%,0),2)</f>
        <v>0</v>
      </c>
      <c r="BE150" s="76" t="str">
        <f>SUMIF($D$7:$AT$7,"4",$D150:$AT150)</f>
        <v>0</v>
      </c>
      <c r="BF150" s="77" t="str">
        <f>SUMIFS($D$9:$AT$9,$D$7:$AT$7,"4",$D150:$AT150,"&gt;"&amp;-1)</f>
        <v>0</v>
      </c>
      <c r="BG150" s="78" t="str">
        <f>ROUNDUP(IF(BF150,BE150/BF150%,0),2)</f>
        <v>0</v>
      </c>
      <c r="BH150" s="76" t="str">
        <f>SUMIF($D$7:$AT$7,"5",$D150:$AT150)</f>
        <v>0</v>
      </c>
      <c r="BI150" s="77" t="str">
        <f>SUMIFS($D$9:$AT$9,$D$7:$AT$7,"5",$D150:$AT150,"&gt;"&amp;-1)</f>
        <v>0</v>
      </c>
      <c r="BJ150" s="78" t="str">
        <f>ROUNDUP(IF(BI150,BH150/BI150%,0),2)</f>
        <v>0</v>
      </c>
      <c r="BK150" s="76" t="str">
        <f>SUMIF($D$7:$AT$7,"6",$D150:$AT150)</f>
        <v>0</v>
      </c>
      <c r="BL150" s="77" t="str">
        <f>SUMIFS($D$9:$AT$9,$D$7:$AT$7,"6",$D150:$AT150,"&gt;"&amp;-1)</f>
        <v>0</v>
      </c>
      <c r="BM150" s="78" t="str">
        <f>ROUNDUP(IF(BL150,BK150/BL150%,0),2)</f>
        <v>0</v>
      </c>
    </row>
    <row r="151" spans="1:65" customHeight="1" ht="15.75" s="2" customFormat="1">
      <c r="A151" s="39"/>
      <c r="B151" s="39"/>
      <c r="C151" s="40"/>
      <c r="D151" s="250"/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  <c r="S151" s="250"/>
      <c r="T151" s="250"/>
      <c r="V151" s="250"/>
      <c r="W151" s="250"/>
      <c r="Y151" s="250"/>
      <c r="Z151" s="250"/>
      <c r="AA151" s="250"/>
      <c r="AB151" s="250"/>
      <c r="AC151" s="38"/>
      <c r="AD151" s="38"/>
      <c r="AE151" s="38"/>
      <c r="AF151" s="38"/>
      <c r="AG151" s="38"/>
      <c r="AH151" s="38"/>
      <c r="AI151" s="38"/>
      <c r="AK151" s="38"/>
      <c r="AL151" s="38"/>
      <c r="AM151" s="38"/>
      <c r="AN151" s="21"/>
      <c r="AO151" s="21"/>
      <c r="AP151" s="21"/>
      <c r="AQ151" s="21"/>
      <c r="AR151" s="21"/>
      <c r="AS151" s="21"/>
      <c r="AT151" s="21"/>
      <c r="AU151" s="276"/>
      <c r="AV151" s="79" t="str">
        <f>SUMIF($D$7:$AT$7,"1",$D151:$AT151)</f>
        <v>0</v>
      </c>
      <c r="AW151" s="77" t="str">
        <f>SUMIFS($D$9:$AT$9,$D$7:$AT$7,"1",$D151:$AT151,"&gt;"&amp;-1)</f>
        <v>0</v>
      </c>
      <c r="AX151" s="78" t="str">
        <f>ROUNDUP(IF(AW151,AV151/AW151%,0),2)</f>
        <v>0</v>
      </c>
      <c r="AY151" s="76" t="str">
        <f>SUMIF($D$7:$AT$7,"2",$D151:$AT151)</f>
        <v>0</v>
      </c>
      <c r="AZ151" s="77" t="str">
        <f>SUMIFS($D$9:$AT$9,$D$7:$AT$7,"2",$D151:$AT151,"&gt;"&amp;-1)</f>
        <v>0</v>
      </c>
      <c r="BA151" s="78" t="str">
        <f>ROUNDUP(IF(AZ151,AY151/AZ151%,0),2)</f>
        <v>0</v>
      </c>
      <c r="BB151" s="76" t="str">
        <f>SUMIF($D$7:$AT$7,"3",$D151:$AT151)</f>
        <v>0</v>
      </c>
      <c r="BC151" s="77" t="str">
        <f>SUMIFS($D$9:$AT$9,$D$7:$AT$7,"3",$D151:$AT151,"&gt;"&amp;-1)</f>
        <v>0</v>
      </c>
      <c r="BD151" s="78" t="str">
        <f>ROUNDUP(IF(BC151,BB151/BC151%,0),2)</f>
        <v>0</v>
      </c>
      <c r="BE151" s="76" t="str">
        <f>SUMIF($D$7:$AT$7,"4",$D151:$AT151)</f>
        <v>0</v>
      </c>
      <c r="BF151" s="77" t="str">
        <f>SUMIFS($D$9:$AT$9,$D$7:$AT$7,"4",$D151:$AT151,"&gt;"&amp;-1)</f>
        <v>0</v>
      </c>
      <c r="BG151" s="78" t="str">
        <f>ROUNDUP(IF(BF151,BE151/BF151%,0),2)</f>
        <v>0</v>
      </c>
      <c r="BH151" s="76" t="str">
        <f>SUMIF($D$7:$AT$7,"5",$D151:$AT151)</f>
        <v>0</v>
      </c>
      <c r="BI151" s="77" t="str">
        <f>SUMIFS($D$9:$AT$9,$D$7:$AT$7,"5",$D151:$AT151,"&gt;"&amp;-1)</f>
        <v>0</v>
      </c>
      <c r="BJ151" s="78" t="str">
        <f>ROUNDUP(IF(BI151,BH151/BI151%,0),2)</f>
        <v>0</v>
      </c>
      <c r="BK151" s="76" t="str">
        <f>SUMIF($D$7:$AT$7,"6",$D151:$AT151)</f>
        <v>0</v>
      </c>
      <c r="BL151" s="77" t="str">
        <f>SUMIFS($D$9:$AT$9,$D$7:$AT$7,"6",$D151:$AT151,"&gt;"&amp;-1)</f>
        <v>0</v>
      </c>
      <c r="BM151" s="78" t="str">
        <f>ROUNDUP(IF(BL151,BK151/BL151%,0),2)</f>
        <v>0</v>
      </c>
    </row>
    <row r="152" spans="1:65" customHeight="1" ht="15.75" s="2" customFormat="1">
      <c r="A152" s="39"/>
      <c r="B152" s="39"/>
      <c r="C152" s="40"/>
      <c r="D152" s="250"/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  <c r="S152" s="250"/>
      <c r="T152" s="250"/>
      <c r="V152" s="250"/>
      <c r="W152" s="250"/>
      <c r="Y152" s="250"/>
      <c r="Z152" s="250"/>
      <c r="AA152" s="250"/>
      <c r="AB152" s="250"/>
      <c r="AC152" s="38"/>
      <c r="AD152" s="38"/>
      <c r="AE152" s="38"/>
      <c r="AF152" s="38"/>
      <c r="AG152" s="38"/>
      <c r="AH152" s="38"/>
      <c r="AI152" s="38"/>
      <c r="AK152" s="38"/>
      <c r="AL152" s="38"/>
      <c r="AM152" s="38"/>
      <c r="AN152" s="21"/>
      <c r="AO152" s="21"/>
      <c r="AP152" s="21"/>
      <c r="AQ152" s="21"/>
      <c r="AR152" s="21"/>
      <c r="AS152" s="21"/>
      <c r="AT152" s="21"/>
      <c r="AU152" s="276"/>
      <c r="AV152" s="79" t="str">
        <f>SUMIF($D$7:$AT$7,"1",$D152:$AT152)</f>
        <v>0</v>
      </c>
      <c r="AW152" s="77" t="str">
        <f>SUMIFS($D$9:$AT$9,$D$7:$AT$7,"1",$D152:$AT152,"&gt;"&amp;-1)</f>
        <v>0</v>
      </c>
      <c r="AX152" s="78" t="str">
        <f>ROUNDUP(IF(AW152,AV152/AW152%,0),2)</f>
        <v>0</v>
      </c>
      <c r="AY152" s="76" t="str">
        <f>SUMIF($D$7:$AT$7,"2",$D152:$AT152)</f>
        <v>0</v>
      </c>
      <c r="AZ152" s="77" t="str">
        <f>SUMIFS($D$9:$AT$9,$D$7:$AT$7,"2",$D152:$AT152,"&gt;"&amp;-1)</f>
        <v>0</v>
      </c>
      <c r="BA152" s="78" t="str">
        <f>ROUNDUP(IF(AZ152,AY152/AZ152%,0),2)</f>
        <v>0</v>
      </c>
      <c r="BB152" s="76" t="str">
        <f>SUMIF($D$7:$AT$7,"3",$D152:$AT152)</f>
        <v>0</v>
      </c>
      <c r="BC152" s="77" t="str">
        <f>SUMIFS($D$9:$AT$9,$D$7:$AT$7,"3",$D152:$AT152,"&gt;"&amp;-1)</f>
        <v>0</v>
      </c>
      <c r="BD152" s="78" t="str">
        <f>ROUNDUP(IF(BC152,BB152/BC152%,0),2)</f>
        <v>0</v>
      </c>
      <c r="BE152" s="76" t="str">
        <f>SUMIF($D$7:$AT$7,"4",$D152:$AT152)</f>
        <v>0</v>
      </c>
      <c r="BF152" s="77" t="str">
        <f>SUMIFS($D$9:$AT$9,$D$7:$AT$7,"4",$D152:$AT152,"&gt;"&amp;-1)</f>
        <v>0</v>
      </c>
      <c r="BG152" s="78" t="str">
        <f>ROUNDUP(IF(BF152,BE152/BF152%,0),2)</f>
        <v>0</v>
      </c>
      <c r="BH152" s="76" t="str">
        <f>SUMIF($D$7:$AT$7,"5",$D152:$AT152)</f>
        <v>0</v>
      </c>
      <c r="BI152" s="77" t="str">
        <f>SUMIFS($D$9:$AT$9,$D$7:$AT$7,"5",$D152:$AT152,"&gt;"&amp;-1)</f>
        <v>0</v>
      </c>
      <c r="BJ152" s="78" t="str">
        <f>ROUNDUP(IF(BI152,BH152/BI152%,0),2)</f>
        <v>0</v>
      </c>
      <c r="BK152" s="76" t="str">
        <f>SUMIF($D$7:$AT$7,"6",$D152:$AT152)</f>
        <v>0</v>
      </c>
      <c r="BL152" s="77" t="str">
        <f>SUMIFS($D$9:$AT$9,$D$7:$AT$7,"6",$D152:$AT152,"&gt;"&amp;-1)</f>
        <v>0</v>
      </c>
      <c r="BM152" s="78" t="str">
        <f>ROUNDUP(IF(BL152,BK152/BL152%,0),2)</f>
        <v>0</v>
      </c>
    </row>
    <row r="153" spans="1:65" customHeight="1" ht="15.75" s="2" customFormat="1">
      <c r="A153" s="39"/>
      <c r="B153" s="39"/>
      <c r="C153" s="40"/>
      <c r="D153" s="250"/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  <c r="S153" s="250"/>
      <c r="T153" s="250"/>
      <c r="V153" s="250"/>
      <c r="W153" s="250"/>
      <c r="Y153" s="250"/>
      <c r="Z153" s="250"/>
      <c r="AA153" s="250"/>
      <c r="AB153" s="250"/>
      <c r="AC153" s="38"/>
      <c r="AD153" s="38"/>
      <c r="AE153" s="38"/>
      <c r="AF153" s="38"/>
      <c r="AG153" s="38"/>
      <c r="AH153" s="38"/>
      <c r="AI153" s="38"/>
      <c r="AK153" s="38"/>
      <c r="AL153" s="38"/>
      <c r="AM153" s="38"/>
      <c r="AN153" s="21"/>
      <c r="AO153" s="21"/>
      <c r="AP153" s="21"/>
      <c r="AQ153" s="21"/>
      <c r="AR153" s="21"/>
      <c r="AS153" s="21"/>
      <c r="AT153" s="21"/>
      <c r="AU153" s="276"/>
      <c r="AV153" s="79" t="str">
        <f>SUMIF($D$7:$AT$7,"1",$D153:$AT153)</f>
        <v>0</v>
      </c>
      <c r="AW153" s="77" t="str">
        <f>SUMIFS($D$9:$AT$9,$D$7:$AT$7,"1",$D153:$AT153,"&gt;"&amp;-1)</f>
        <v>0</v>
      </c>
      <c r="AX153" s="78" t="str">
        <f>ROUNDUP(IF(AW153,AV153/AW153%,0),2)</f>
        <v>0</v>
      </c>
      <c r="AY153" s="76" t="str">
        <f>SUMIF($D$7:$AT$7,"2",$D153:$AT153)</f>
        <v>0</v>
      </c>
      <c r="AZ153" s="77" t="str">
        <f>SUMIFS($D$9:$AT$9,$D$7:$AT$7,"2",$D153:$AT153,"&gt;"&amp;-1)</f>
        <v>0</v>
      </c>
      <c r="BA153" s="78" t="str">
        <f>ROUNDUP(IF(AZ153,AY153/AZ153%,0),2)</f>
        <v>0</v>
      </c>
      <c r="BB153" s="76" t="str">
        <f>SUMIF($D$7:$AT$7,"3",$D153:$AT153)</f>
        <v>0</v>
      </c>
      <c r="BC153" s="77" t="str">
        <f>SUMIFS($D$9:$AT$9,$D$7:$AT$7,"3",$D153:$AT153,"&gt;"&amp;-1)</f>
        <v>0</v>
      </c>
      <c r="BD153" s="78" t="str">
        <f>ROUNDUP(IF(BC153,BB153/BC153%,0),2)</f>
        <v>0</v>
      </c>
      <c r="BE153" s="76" t="str">
        <f>SUMIF($D$7:$AT$7,"4",$D153:$AT153)</f>
        <v>0</v>
      </c>
      <c r="BF153" s="77" t="str">
        <f>SUMIFS($D$9:$AT$9,$D$7:$AT$7,"4",$D153:$AT153,"&gt;"&amp;-1)</f>
        <v>0</v>
      </c>
      <c r="BG153" s="78" t="str">
        <f>ROUNDUP(IF(BF153,BE153/BF153%,0),2)</f>
        <v>0</v>
      </c>
      <c r="BH153" s="76" t="str">
        <f>SUMIF($D$7:$AT$7,"5",$D153:$AT153)</f>
        <v>0</v>
      </c>
      <c r="BI153" s="77" t="str">
        <f>SUMIFS($D$9:$AT$9,$D$7:$AT$7,"5",$D153:$AT153,"&gt;"&amp;-1)</f>
        <v>0</v>
      </c>
      <c r="BJ153" s="78" t="str">
        <f>ROUNDUP(IF(BI153,BH153/BI153%,0),2)</f>
        <v>0</v>
      </c>
      <c r="BK153" s="76" t="str">
        <f>SUMIF($D$7:$AT$7,"6",$D153:$AT153)</f>
        <v>0</v>
      </c>
      <c r="BL153" s="77" t="str">
        <f>SUMIFS($D$9:$AT$9,$D$7:$AT$7,"6",$D153:$AT153,"&gt;"&amp;-1)</f>
        <v>0</v>
      </c>
      <c r="BM153" s="78" t="str">
        <f>ROUNDUP(IF(BL153,BK153/BL153%,0),2)</f>
        <v>0</v>
      </c>
    </row>
    <row r="154" spans="1:65" customHeight="1" ht="15.75" s="2" customFormat="1">
      <c r="A154" s="39"/>
      <c r="B154" s="39"/>
      <c r="C154" s="40"/>
      <c r="D154" s="250"/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  <c r="S154" s="250"/>
      <c r="T154" s="250"/>
      <c r="V154" s="250"/>
      <c r="W154" s="250"/>
      <c r="Y154" s="250"/>
      <c r="Z154" s="250"/>
      <c r="AA154" s="250"/>
      <c r="AB154" s="250"/>
      <c r="AC154" s="38"/>
      <c r="AD154" s="38"/>
      <c r="AE154" s="38"/>
      <c r="AF154" s="38"/>
      <c r="AG154" s="38"/>
      <c r="AH154" s="38"/>
      <c r="AI154" s="38"/>
      <c r="AK154" s="38"/>
      <c r="AL154" s="38"/>
      <c r="AM154" s="38"/>
      <c r="AN154" s="21"/>
      <c r="AO154" s="21"/>
      <c r="AP154" s="21"/>
      <c r="AQ154" s="21"/>
      <c r="AR154" s="21"/>
      <c r="AS154" s="21"/>
      <c r="AT154" s="21"/>
      <c r="AU154" s="276"/>
      <c r="AV154" s="79" t="str">
        <f>SUMIF($D$7:$AT$7,"1",$D154:$AT154)</f>
        <v>0</v>
      </c>
      <c r="AW154" s="77" t="str">
        <f>SUMIFS($D$9:$AT$9,$D$7:$AT$7,"1",$D154:$AT154,"&gt;"&amp;-1)</f>
        <v>0</v>
      </c>
      <c r="AX154" s="78" t="str">
        <f>ROUNDUP(IF(AW154,AV154/AW154%,0),2)</f>
        <v>0</v>
      </c>
      <c r="AY154" s="76" t="str">
        <f>SUMIF($D$7:$AT$7,"2",$D154:$AT154)</f>
        <v>0</v>
      </c>
      <c r="AZ154" s="77" t="str">
        <f>SUMIFS($D$9:$AT$9,$D$7:$AT$7,"2",$D154:$AT154,"&gt;"&amp;-1)</f>
        <v>0</v>
      </c>
      <c r="BA154" s="78" t="str">
        <f>ROUNDUP(IF(AZ154,AY154/AZ154%,0),2)</f>
        <v>0</v>
      </c>
      <c r="BB154" s="76" t="str">
        <f>SUMIF($D$7:$AT$7,"3",$D154:$AT154)</f>
        <v>0</v>
      </c>
      <c r="BC154" s="77" t="str">
        <f>SUMIFS($D$9:$AT$9,$D$7:$AT$7,"3",$D154:$AT154,"&gt;"&amp;-1)</f>
        <v>0</v>
      </c>
      <c r="BD154" s="78" t="str">
        <f>ROUNDUP(IF(BC154,BB154/BC154%,0),2)</f>
        <v>0</v>
      </c>
      <c r="BE154" s="76" t="str">
        <f>SUMIF($D$7:$AT$7,"4",$D154:$AT154)</f>
        <v>0</v>
      </c>
      <c r="BF154" s="77" t="str">
        <f>SUMIFS($D$9:$AT$9,$D$7:$AT$7,"4",$D154:$AT154,"&gt;"&amp;-1)</f>
        <v>0</v>
      </c>
      <c r="BG154" s="78" t="str">
        <f>ROUNDUP(IF(BF154,BE154/BF154%,0),2)</f>
        <v>0</v>
      </c>
      <c r="BH154" s="76" t="str">
        <f>SUMIF($D$7:$AT$7,"5",$D154:$AT154)</f>
        <v>0</v>
      </c>
      <c r="BI154" s="77" t="str">
        <f>SUMIFS($D$9:$AT$9,$D$7:$AT$7,"5",$D154:$AT154,"&gt;"&amp;-1)</f>
        <v>0</v>
      </c>
      <c r="BJ154" s="78" t="str">
        <f>ROUNDUP(IF(BI154,BH154/BI154%,0),2)</f>
        <v>0</v>
      </c>
      <c r="BK154" s="76" t="str">
        <f>SUMIF($D$7:$AT$7,"6",$D154:$AT154)</f>
        <v>0</v>
      </c>
      <c r="BL154" s="77" t="str">
        <f>SUMIFS($D$9:$AT$9,$D$7:$AT$7,"6",$D154:$AT154,"&gt;"&amp;-1)</f>
        <v>0</v>
      </c>
      <c r="BM154" s="78" t="str">
        <f>ROUNDUP(IF(BL154,BK154/BL154%,0),2)</f>
        <v>0</v>
      </c>
    </row>
    <row r="155" spans="1:65" customHeight="1" ht="15.75" s="2" customFormat="1">
      <c r="A155" s="39"/>
      <c r="B155" s="39"/>
      <c r="C155" s="40"/>
      <c r="D155" s="250"/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  <c r="R155" s="250"/>
      <c r="S155" s="250"/>
      <c r="T155" s="250"/>
      <c r="V155" s="250"/>
      <c r="W155" s="250"/>
      <c r="Y155" s="250"/>
      <c r="Z155" s="250"/>
      <c r="AA155" s="250"/>
      <c r="AB155" s="250"/>
      <c r="AC155" s="38"/>
      <c r="AD155" s="38"/>
      <c r="AE155" s="38"/>
      <c r="AF155" s="38"/>
      <c r="AG155" s="38"/>
      <c r="AH155" s="38"/>
      <c r="AI155" s="38"/>
      <c r="AK155" s="38"/>
      <c r="AL155" s="38"/>
      <c r="AM155" s="38"/>
      <c r="AN155" s="21"/>
      <c r="AO155" s="21"/>
      <c r="AP155" s="21"/>
      <c r="AQ155" s="21"/>
      <c r="AR155" s="21"/>
      <c r="AS155" s="21"/>
      <c r="AT155" s="21"/>
      <c r="AU155" s="276"/>
      <c r="AV155" s="79" t="str">
        <f>SUMIF($D$7:$AT$7,"1",$D155:$AT155)</f>
        <v>0</v>
      </c>
      <c r="AW155" s="77" t="str">
        <f>SUMIFS($D$9:$AT$9,$D$7:$AT$7,"1",$D155:$AT155,"&gt;"&amp;-1)</f>
        <v>0</v>
      </c>
      <c r="AX155" s="78" t="str">
        <f>ROUNDUP(IF(AW155,AV155/AW155%,0),2)</f>
        <v>0</v>
      </c>
      <c r="AY155" s="76" t="str">
        <f>SUMIF($D$7:$AT$7,"2",$D155:$AT155)</f>
        <v>0</v>
      </c>
      <c r="AZ155" s="77" t="str">
        <f>SUMIFS($D$9:$AT$9,$D$7:$AT$7,"2",$D155:$AT155,"&gt;"&amp;-1)</f>
        <v>0</v>
      </c>
      <c r="BA155" s="78" t="str">
        <f>ROUNDUP(IF(AZ155,AY155/AZ155%,0),2)</f>
        <v>0</v>
      </c>
      <c r="BB155" s="76" t="str">
        <f>SUMIF($D$7:$AT$7,"3",$D155:$AT155)</f>
        <v>0</v>
      </c>
      <c r="BC155" s="77" t="str">
        <f>SUMIFS($D$9:$AT$9,$D$7:$AT$7,"3",$D155:$AT155,"&gt;"&amp;-1)</f>
        <v>0</v>
      </c>
      <c r="BD155" s="78" t="str">
        <f>ROUNDUP(IF(BC155,BB155/BC155%,0),2)</f>
        <v>0</v>
      </c>
      <c r="BE155" s="76" t="str">
        <f>SUMIF($D$7:$AT$7,"4",$D155:$AT155)</f>
        <v>0</v>
      </c>
      <c r="BF155" s="77" t="str">
        <f>SUMIFS($D$9:$AT$9,$D$7:$AT$7,"4",$D155:$AT155,"&gt;"&amp;-1)</f>
        <v>0</v>
      </c>
      <c r="BG155" s="78" t="str">
        <f>ROUNDUP(IF(BF155,BE155/BF155%,0),2)</f>
        <v>0</v>
      </c>
      <c r="BH155" s="76" t="str">
        <f>SUMIF($D$7:$AT$7,"5",$D155:$AT155)</f>
        <v>0</v>
      </c>
      <c r="BI155" s="77" t="str">
        <f>SUMIFS($D$9:$AT$9,$D$7:$AT$7,"5",$D155:$AT155,"&gt;"&amp;-1)</f>
        <v>0</v>
      </c>
      <c r="BJ155" s="78" t="str">
        <f>ROUNDUP(IF(BI155,BH155/BI155%,0),2)</f>
        <v>0</v>
      </c>
      <c r="BK155" s="76" t="str">
        <f>SUMIF($D$7:$AT$7,"6",$D155:$AT155)</f>
        <v>0</v>
      </c>
      <c r="BL155" s="77" t="str">
        <f>SUMIFS($D$9:$AT$9,$D$7:$AT$7,"6",$D155:$AT155,"&gt;"&amp;-1)</f>
        <v>0</v>
      </c>
      <c r="BM155" s="78" t="str">
        <f>ROUNDUP(IF(BL155,BK155/BL155%,0),2)</f>
        <v>0</v>
      </c>
    </row>
    <row r="156" spans="1:65" customHeight="1" ht="15.75" s="2" customFormat="1">
      <c r="A156" s="39"/>
      <c r="B156" s="39"/>
      <c r="C156" s="40"/>
      <c r="D156" s="250"/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250"/>
      <c r="T156" s="250"/>
      <c r="V156" s="250"/>
      <c r="W156" s="250"/>
      <c r="Y156" s="250"/>
      <c r="Z156" s="250"/>
      <c r="AA156" s="250"/>
      <c r="AB156" s="250"/>
      <c r="AC156" s="38"/>
      <c r="AD156" s="38"/>
      <c r="AE156" s="38"/>
      <c r="AF156" s="38"/>
      <c r="AG156" s="38"/>
      <c r="AH156" s="38"/>
      <c r="AI156" s="38"/>
      <c r="AK156" s="38"/>
      <c r="AL156" s="38"/>
      <c r="AM156" s="38"/>
      <c r="AN156" s="21"/>
      <c r="AO156" s="21"/>
      <c r="AP156" s="21"/>
      <c r="AQ156" s="21"/>
      <c r="AR156" s="21"/>
      <c r="AS156" s="21"/>
      <c r="AT156" s="21"/>
      <c r="AU156" s="276"/>
      <c r="AV156" s="79" t="str">
        <f>SUMIF($D$7:$AT$7,"1",$D156:$AT156)</f>
        <v>0</v>
      </c>
      <c r="AW156" s="77" t="str">
        <f>SUMIFS($D$9:$AT$9,$D$7:$AT$7,"1",$D156:$AT156,"&gt;"&amp;-1)</f>
        <v>0</v>
      </c>
      <c r="AX156" s="78" t="str">
        <f>ROUNDUP(IF(AW156,AV156/AW156%,0),2)</f>
        <v>0</v>
      </c>
      <c r="AY156" s="76" t="str">
        <f>SUMIF($D$7:$AT$7,"2",$D156:$AT156)</f>
        <v>0</v>
      </c>
      <c r="AZ156" s="77" t="str">
        <f>SUMIFS($D$9:$AT$9,$D$7:$AT$7,"2",$D156:$AT156,"&gt;"&amp;-1)</f>
        <v>0</v>
      </c>
      <c r="BA156" s="78" t="str">
        <f>ROUNDUP(IF(AZ156,AY156/AZ156%,0),2)</f>
        <v>0</v>
      </c>
      <c r="BB156" s="76" t="str">
        <f>SUMIF($D$7:$AT$7,"3",$D156:$AT156)</f>
        <v>0</v>
      </c>
      <c r="BC156" s="77" t="str">
        <f>SUMIFS($D$9:$AT$9,$D$7:$AT$7,"3",$D156:$AT156,"&gt;"&amp;-1)</f>
        <v>0</v>
      </c>
      <c r="BD156" s="78" t="str">
        <f>ROUNDUP(IF(BC156,BB156/BC156%,0),2)</f>
        <v>0</v>
      </c>
      <c r="BE156" s="76" t="str">
        <f>SUMIF($D$7:$AT$7,"4",$D156:$AT156)</f>
        <v>0</v>
      </c>
      <c r="BF156" s="77" t="str">
        <f>SUMIFS($D$9:$AT$9,$D$7:$AT$7,"4",$D156:$AT156,"&gt;"&amp;-1)</f>
        <v>0</v>
      </c>
      <c r="BG156" s="78" t="str">
        <f>ROUNDUP(IF(BF156,BE156/BF156%,0),2)</f>
        <v>0</v>
      </c>
      <c r="BH156" s="76" t="str">
        <f>SUMIF($D$7:$AT$7,"5",$D156:$AT156)</f>
        <v>0</v>
      </c>
      <c r="BI156" s="77" t="str">
        <f>SUMIFS($D$9:$AT$9,$D$7:$AT$7,"5",$D156:$AT156,"&gt;"&amp;-1)</f>
        <v>0</v>
      </c>
      <c r="BJ156" s="78" t="str">
        <f>ROUNDUP(IF(BI156,BH156/BI156%,0),2)</f>
        <v>0</v>
      </c>
      <c r="BK156" s="76" t="str">
        <f>SUMIF($D$7:$AT$7,"6",$D156:$AT156)</f>
        <v>0</v>
      </c>
      <c r="BL156" s="77" t="str">
        <f>SUMIFS($D$9:$AT$9,$D$7:$AT$7,"6",$D156:$AT156,"&gt;"&amp;-1)</f>
        <v>0</v>
      </c>
      <c r="BM156" s="78" t="str">
        <f>ROUNDUP(IF(BL156,BK156/BL156%,0),2)</f>
        <v>0</v>
      </c>
    </row>
    <row r="157" spans="1:65" customHeight="1" ht="15.75" s="2" customFormat="1">
      <c r="A157" s="39"/>
      <c r="B157" s="39"/>
      <c r="C157" s="40"/>
      <c r="D157" s="250"/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V157" s="250"/>
      <c r="W157" s="250"/>
      <c r="Y157" s="250"/>
      <c r="Z157" s="250"/>
      <c r="AA157" s="250"/>
      <c r="AB157" s="250"/>
      <c r="AC157" s="38"/>
      <c r="AD157" s="38"/>
      <c r="AE157" s="38"/>
      <c r="AF157" s="38"/>
      <c r="AG157" s="38"/>
      <c r="AH157" s="38"/>
      <c r="AI157" s="38"/>
      <c r="AK157" s="38"/>
      <c r="AL157" s="38"/>
      <c r="AM157" s="38"/>
      <c r="AN157" s="21"/>
      <c r="AO157" s="21"/>
      <c r="AP157" s="21"/>
      <c r="AQ157" s="21"/>
      <c r="AR157" s="21"/>
      <c r="AS157" s="21"/>
      <c r="AT157" s="21"/>
      <c r="AU157" s="276"/>
      <c r="AV157" s="79" t="str">
        <f>SUMIF($D$7:$AT$7,"1",$D157:$AT157)</f>
        <v>0</v>
      </c>
      <c r="AW157" s="77" t="str">
        <f>SUMIFS($D$9:$AT$9,$D$7:$AT$7,"1",$D157:$AT157,"&gt;"&amp;-1)</f>
        <v>0</v>
      </c>
      <c r="AX157" s="78" t="str">
        <f>ROUNDUP(IF(AW157,AV157/AW157%,0),2)</f>
        <v>0</v>
      </c>
      <c r="AY157" s="76" t="str">
        <f>SUMIF($D$7:$AT$7,"2",$D157:$AT157)</f>
        <v>0</v>
      </c>
      <c r="AZ157" s="77" t="str">
        <f>SUMIFS($D$9:$AT$9,$D$7:$AT$7,"2",$D157:$AT157,"&gt;"&amp;-1)</f>
        <v>0</v>
      </c>
      <c r="BA157" s="78" t="str">
        <f>ROUNDUP(IF(AZ157,AY157/AZ157%,0),2)</f>
        <v>0</v>
      </c>
      <c r="BB157" s="76" t="str">
        <f>SUMIF($D$7:$AT$7,"3",$D157:$AT157)</f>
        <v>0</v>
      </c>
      <c r="BC157" s="77" t="str">
        <f>SUMIFS($D$9:$AT$9,$D$7:$AT$7,"3",$D157:$AT157,"&gt;"&amp;-1)</f>
        <v>0</v>
      </c>
      <c r="BD157" s="78" t="str">
        <f>ROUNDUP(IF(BC157,BB157/BC157%,0),2)</f>
        <v>0</v>
      </c>
      <c r="BE157" s="76" t="str">
        <f>SUMIF($D$7:$AT$7,"4",$D157:$AT157)</f>
        <v>0</v>
      </c>
      <c r="BF157" s="77" t="str">
        <f>SUMIFS($D$9:$AT$9,$D$7:$AT$7,"4",$D157:$AT157,"&gt;"&amp;-1)</f>
        <v>0</v>
      </c>
      <c r="BG157" s="78" t="str">
        <f>ROUNDUP(IF(BF157,BE157/BF157%,0),2)</f>
        <v>0</v>
      </c>
      <c r="BH157" s="76" t="str">
        <f>SUMIF($D$7:$AT$7,"5",$D157:$AT157)</f>
        <v>0</v>
      </c>
      <c r="BI157" s="77" t="str">
        <f>SUMIFS($D$9:$AT$9,$D$7:$AT$7,"5",$D157:$AT157,"&gt;"&amp;-1)</f>
        <v>0</v>
      </c>
      <c r="BJ157" s="78" t="str">
        <f>ROUNDUP(IF(BI157,BH157/BI157%,0),2)</f>
        <v>0</v>
      </c>
      <c r="BK157" s="76" t="str">
        <f>SUMIF($D$7:$AT$7,"6",$D157:$AT157)</f>
        <v>0</v>
      </c>
      <c r="BL157" s="77" t="str">
        <f>SUMIFS($D$9:$AT$9,$D$7:$AT$7,"6",$D157:$AT157,"&gt;"&amp;-1)</f>
        <v>0</v>
      </c>
      <c r="BM157" s="78" t="str">
        <f>ROUNDUP(IF(BL157,BK157/BL157%,0),2)</f>
        <v>0</v>
      </c>
    </row>
    <row r="158" spans="1:65" customHeight="1" ht="15.75" s="2" customFormat="1">
      <c r="A158" s="39"/>
      <c r="B158" s="39"/>
      <c r="C158" s="4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250"/>
      <c r="T158" s="250"/>
      <c r="V158" s="250"/>
      <c r="W158" s="250"/>
      <c r="Y158" s="250"/>
      <c r="Z158" s="250"/>
      <c r="AA158" s="250"/>
      <c r="AB158" s="250"/>
      <c r="AC158" s="38"/>
      <c r="AD158" s="38"/>
      <c r="AE158" s="38"/>
      <c r="AF158" s="38"/>
      <c r="AG158" s="38"/>
      <c r="AH158" s="38"/>
      <c r="AI158" s="38"/>
      <c r="AK158" s="38"/>
      <c r="AL158" s="38"/>
      <c r="AM158" s="38"/>
      <c r="AN158" s="21"/>
      <c r="AO158" s="21"/>
      <c r="AP158" s="21"/>
      <c r="AQ158" s="21"/>
      <c r="AR158" s="21"/>
      <c r="AS158" s="21"/>
      <c r="AT158" s="21"/>
      <c r="AU158" s="276"/>
      <c r="AV158" s="79" t="str">
        <f>SUMIF($D$7:$AT$7,"1",$D158:$AT158)</f>
        <v>0</v>
      </c>
      <c r="AW158" s="77" t="str">
        <f>SUMIFS($D$9:$AT$9,$D$7:$AT$7,"1",$D158:$AT158,"&gt;"&amp;-1)</f>
        <v>0</v>
      </c>
      <c r="AX158" s="78" t="str">
        <f>ROUNDUP(IF(AW158,AV158/AW158%,0),2)</f>
        <v>0</v>
      </c>
      <c r="AY158" s="76" t="str">
        <f>SUMIF($D$7:$AT$7,"2",$D158:$AT158)</f>
        <v>0</v>
      </c>
      <c r="AZ158" s="77" t="str">
        <f>SUMIFS($D$9:$AT$9,$D$7:$AT$7,"2",$D158:$AT158,"&gt;"&amp;-1)</f>
        <v>0</v>
      </c>
      <c r="BA158" s="78" t="str">
        <f>ROUNDUP(IF(AZ158,AY158/AZ158%,0),2)</f>
        <v>0</v>
      </c>
      <c r="BB158" s="76" t="str">
        <f>SUMIF($D$7:$AT$7,"3",$D158:$AT158)</f>
        <v>0</v>
      </c>
      <c r="BC158" s="77" t="str">
        <f>SUMIFS($D$9:$AT$9,$D$7:$AT$7,"3",$D158:$AT158,"&gt;"&amp;-1)</f>
        <v>0</v>
      </c>
      <c r="BD158" s="78" t="str">
        <f>ROUNDUP(IF(BC158,BB158/BC158%,0),2)</f>
        <v>0</v>
      </c>
      <c r="BE158" s="76" t="str">
        <f>SUMIF($D$7:$AT$7,"4",$D158:$AT158)</f>
        <v>0</v>
      </c>
      <c r="BF158" s="77" t="str">
        <f>SUMIFS($D$9:$AT$9,$D$7:$AT$7,"4",$D158:$AT158,"&gt;"&amp;-1)</f>
        <v>0</v>
      </c>
      <c r="BG158" s="78" t="str">
        <f>ROUNDUP(IF(BF158,BE158/BF158%,0),2)</f>
        <v>0</v>
      </c>
      <c r="BH158" s="76" t="str">
        <f>SUMIF($D$7:$AT$7,"5",$D158:$AT158)</f>
        <v>0</v>
      </c>
      <c r="BI158" s="77" t="str">
        <f>SUMIFS($D$9:$AT$9,$D$7:$AT$7,"5",$D158:$AT158,"&gt;"&amp;-1)</f>
        <v>0</v>
      </c>
      <c r="BJ158" s="78" t="str">
        <f>ROUNDUP(IF(BI158,BH158/BI158%,0),2)</f>
        <v>0</v>
      </c>
      <c r="BK158" s="76" t="str">
        <f>SUMIF($D$7:$AT$7,"6",$D158:$AT158)</f>
        <v>0</v>
      </c>
      <c r="BL158" s="77" t="str">
        <f>SUMIFS($D$9:$AT$9,$D$7:$AT$7,"6",$D158:$AT158,"&gt;"&amp;-1)</f>
        <v>0</v>
      </c>
      <c r="BM158" s="78" t="str">
        <f>ROUNDUP(IF(BL158,BK158/BL158%,0),2)</f>
        <v>0</v>
      </c>
    </row>
    <row r="159" spans="1:65" customHeight="1" ht="15.75" s="2" customFormat="1">
      <c r="A159" s="39"/>
      <c r="B159" s="39"/>
      <c r="C159" s="40"/>
      <c r="D159" s="250"/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250"/>
      <c r="T159" s="250"/>
      <c r="V159" s="250"/>
      <c r="W159" s="250"/>
      <c r="Y159" s="250"/>
      <c r="Z159" s="250"/>
      <c r="AA159" s="250"/>
      <c r="AB159" s="250"/>
      <c r="AC159" s="38"/>
      <c r="AD159" s="38"/>
      <c r="AE159" s="38"/>
      <c r="AF159" s="38"/>
      <c r="AG159" s="38"/>
      <c r="AH159" s="38"/>
      <c r="AI159" s="38"/>
      <c r="AK159" s="38"/>
      <c r="AL159" s="38"/>
      <c r="AM159" s="38"/>
      <c r="AN159" s="21"/>
      <c r="AO159" s="21"/>
      <c r="AP159" s="21"/>
      <c r="AQ159" s="21"/>
      <c r="AR159" s="21"/>
      <c r="AS159" s="21"/>
      <c r="AT159" s="21"/>
      <c r="AU159" s="276"/>
      <c r="AV159" s="79" t="str">
        <f>SUMIF($D$7:$AT$7,"1",$D159:$AT159)</f>
        <v>0</v>
      </c>
      <c r="AW159" s="77" t="str">
        <f>SUMIFS($D$9:$AT$9,$D$7:$AT$7,"1",$D159:$AT159,"&gt;"&amp;-1)</f>
        <v>0</v>
      </c>
      <c r="AX159" s="78" t="str">
        <f>ROUNDUP(IF(AW159,AV159/AW159%,0),2)</f>
        <v>0</v>
      </c>
      <c r="AY159" s="76" t="str">
        <f>SUMIF($D$7:$AT$7,"2",$D159:$AT159)</f>
        <v>0</v>
      </c>
      <c r="AZ159" s="77" t="str">
        <f>SUMIFS($D$9:$AT$9,$D$7:$AT$7,"2",$D159:$AT159,"&gt;"&amp;-1)</f>
        <v>0</v>
      </c>
      <c r="BA159" s="78" t="str">
        <f>ROUNDUP(IF(AZ159,AY159/AZ159%,0),2)</f>
        <v>0</v>
      </c>
      <c r="BB159" s="76" t="str">
        <f>SUMIF($D$7:$AT$7,"3",$D159:$AT159)</f>
        <v>0</v>
      </c>
      <c r="BC159" s="77" t="str">
        <f>SUMIFS($D$9:$AT$9,$D$7:$AT$7,"3",$D159:$AT159,"&gt;"&amp;-1)</f>
        <v>0</v>
      </c>
      <c r="BD159" s="78" t="str">
        <f>ROUNDUP(IF(BC159,BB159/BC159%,0),2)</f>
        <v>0</v>
      </c>
      <c r="BE159" s="76" t="str">
        <f>SUMIF($D$7:$AT$7,"4",$D159:$AT159)</f>
        <v>0</v>
      </c>
      <c r="BF159" s="77" t="str">
        <f>SUMIFS($D$9:$AT$9,$D$7:$AT$7,"4",$D159:$AT159,"&gt;"&amp;-1)</f>
        <v>0</v>
      </c>
      <c r="BG159" s="78" t="str">
        <f>ROUNDUP(IF(BF159,BE159/BF159%,0),2)</f>
        <v>0</v>
      </c>
      <c r="BH159" s="76" t="str">
        <f>SUMIF($D$7:$AT$7,"5",$D159:$AT159)</f>
        <v>0</v>
      </c>
      <c r="BI159" s="77" t="str">
        <f>SUMIFS($D$9:$AT$9,$D$7:$AT$7,"5",$D159:$AT159,"&gt;"&amp;-1)</f>
        <v>0</v>
      </c>
      <c r="BJ159" s="78" t="str">
        <f>ROUNDUP(IF(BI159,BH159/BI159%,0),2)</f>
        <v>0</v>
      </c>
      <c r="BK159" s="76" t="str">
        <f>SUMIF($D$7:$AT$7,"6",$D159:$AT159)</f>
        <v>0</v>
      </c>
      <c r="BL159" s="77" t="str">
        <f>SUMIFS($D$9:$AT$9,$D$7:$AT$7,"6",$D159:$AT159,"&gt;"&amp;-1)</f>
        <v>0</v>
      </c>
      <c r="BM159" s="78" t="str">
        <f>ROUNDUP(IF(BL159,BK159/BL159%,0),2)</f>
        <v>0</v>
      </c>
    </row>
    <row r="160" spans="1:65" customHeight="1" ht="17.25" s="2" customFormat="1">
      <c r="A160" s="13"/>
      <c r="B160" s="13"/>
      <c r="C160" s="13"/>
      <c r="D160" s="13"/>
      <c r="E160" s="13"/>
      <c r="F160" s="13"/>
      <c r="G160" s="13"/>
      <c r="H160" s="13"/>
      <c r="I160" s="251"/>
      <c r="J160" s="251"/>
      <c r="K160" s="251"/>
      <c r="L160" s="251"/>
      <c r="M160" s="251"/>
      <c r="N160" s="251"/>
      <c r="O160" s="251"/>
      <c r="P160" s="13"/>
      <c r="Q160" s="13"/>
      <c r="R160" s="13"/>
      <c r="S160" s="13"/>
      <c r="T160" s="13"/>
      <c r="V160" s="13"/>
      <c r="W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K160" s="13"/>
      <c r="AL160" s="21"/>
      <c r="AM160" s="21"/>
      <c r="AN160" s="21"/>
      <c r="AO160" s="21"/>
      <c r="AP160" s="21"/>
      <c r="AQ160" s="21"/>
      <c r="AR160" s="21"/>
      <c r="AS160" s="21"/>
      <c r="AT160" s="21"/>
      <c r="AU160" s="276"/>
      <c r="AV160" s="79" t="str">
        <f>SUMIF($D$7:$AT$7,"1",$D160:$AT160)</f>
        <v>0</v>
      </c>
      <c r="AW160" s="77" t="str">
        <f>SUMIFS($D$9:$AT$9,$D$7:$AT$7,"1",$D160:$AT160,"&gt;"&amp;-1)</f>
        <v>0</v>
      </c>
      <c r="AX160" s="78" t="str">
        <f>ROUNDUP(IF(AW160,AV160/AW160%,0),2)</f>
        <v>0</v>
      </c>
      <c r="AY160" s="76" t="str">
        <f>SUMIF($D$7:$AT$7,"2",$D160:$AT160)</f>
        <v>0</v>
      </c>
      <c r="AZ160" s="77" t="str">
        <f>SUMIFS($D$9:$AT$9,$D$7:$AT$7,"2",$D160:$AT160,"&gt;"&amp;-1)</f>
        <v>0</v>
      </c>
      <c r="BA160" s="78" t="str">
        <f>ROUNDUP(IF(AZ160,AY160/AZ160%,0),2)</f>
        <v>0</v>
      </c>
      <c r="BB160" s="76" t="str">
        <f>SUMIF($D$7:$AT$7,"3",$D160:$AT160)</f>
        <v>0</v>
      </c>
      <c r="BC160" s="77" t="str">
        <f>SUMIFS($D$9:$AT$9,$D$7:$AT$7,"3",$D160:$AT160,"&gt;"&amp;-1)</f>
        <v>0</v>
      </c>
      <c r="BD160" s="78" t="str">
        <f>ROUNDUP(IF(BC160,BB160/BC160%,0),2)</f>
        <v>0</v>
      </c>
      <c r="BE160" s="76" t="str">
        <f>SUMIF($D$7:$AT$7,"4",$D160:$AT160)</f>
        <v>0</v>
      </c>
      <c r="BF160" s="77" t="str">
        <f>SUMIFS($D$9:$AT$9,$D$7:$AT$7,"4",$D160:$AT160,"&gt;"&amp;-1)</f>
        <v>0</v>
      </c>
      <c r="BG160" s="78" t="str">
        <f>ROUNDUP(IF(BF160,BE160/BF160%,0),2)</f>
        <v>0</v>
      </c>
      <c r="BH160" s="76" t="str">
        <f>SUMIF($D$7:$AT$7,"5",$D160:$AT160)</f>
        <v>0</v>
      </c>
      <c r="BI160" s="77" t="str">
        <f>SUMIFS($D$9:$AT$9,$D$7:$AT$7,"5",$D160:$AT160,"&gt;"&amp;-1)</f>
        <v>0</v>
      </c>
      <c r="BJ160" s="78" t="str">
        <f>ROUNDUP(IF(BI160,BH160/BI160%,0),2)</f>
        <v>0</v>
      </c>
      <c r="BK160" s="76" t="str">
        <f>SUMIF($D$7:$AT$7,"6",$D160:$AT160)</f>
        <v>0</v>
      </c>
      <c r="BL160" s="77" t="str">
        <f>SUMIFS($D$9:$AT$9,$D$7:$AT$7,"6",$D160:$AT160,"&gt;"&amp;-1)</f>
        <v>0</v>
      </c>
      <c r="BM160" s="78" t="str">
        <f>ROUNDUP(IF(BL160,BK160/BL160%,0),2)</f>
        <v>0</v>
      </c>
    </row>
    <row r="161" spans="1:65" customHeight="1" ht="17.25" s="2" customFormat="1">
      <c r="A161" s="13"/>
      <c r="B161" s="13"/>
      <c r="C161" s="13"/>
      <c r="D161" s="13"/>
      <c r="E161" s="13"/>
      <c r="F161" s="13"/>
      <c r="G161" s="13"/>
      <c r="H161" s="13"/>
      <c r="I161" s="251"/>
      <c r="J161" s="251"/>
      <c r="K161" s="251"/>
      <c r="L161" s="251"/>
      <c r="M161" s="251"/>
      <c r="N161" s="251"/>
      <c r="O161" s="251"/>
      <c r="P161" s="13"/>
      <c r="Q161" s="13"/>
      <c r="R161" s="13"/>
      <c r="S161" s="13"/>
      <c r="T161" s="13"/>
      <c r="V161" s="13"/>
      <c r="W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76"/>
      <c r="AV161" s="79" t="str">
        <f>SUMIF($D$7:$AT$7,"1",$D161:$AT161)</f>
        <v>0</v>
      </c>
      <c r="AW161" s="77" t="str">
        <f>SUMIFS($D$9:$AT$9,$D$7:$AT$7,"1",$D161:$AT161,"&gt;"&amp;-1)</f>
        <v>0</v>
      </c>
      <c r="AX161" s="78" t="str">
        <f>ROUNDUP(IF(AW161,AV161/AW161%,0),2)</f>
        <v>0</v>
      </c>
      <c r="AY161" s="76" t="str">
        <f>SUMIF($D$7:$AT$7,"2",$D161:$AT161)</f>
        <v>0</v>
      </c>
      <c r="AZ161" s="77" t="str">
        <f>SUMIFS($D$9:$AT$9,$D$7:$AT$7,"2",$D161:$AT161,"&gt;"&amp;-1)</f>
        <v>0</v>
      </c>
      <c r="BA161" s="78" t="str">
        <f>ROUNDUP(IF(AZ161,AY161/AZ161%,0),2)</f>
        <v>0</v>
      </c>
      <c r="BB161" s="76" t="str">
        <f>SUMIF($D$7:$AT$7,"3",$D161:$AT161)</f>
        <v>0</v>
      </c>
      <c r="BC161" s="77" t="str">
        <f>SUMIFS($D$9:$AT$9,$D$7:$AT$7,"3",$D161:$AT161,"&gt;"&amp;-1)</f>
        <v>0</v>
      </c>
      <c r="BD161" s="78" t="str">
        <f>ROUNDUP(IF(BC161,BB161/BC161%,0),2)</f>
        <v>0</v>
      </c>
      <c r="BE161" s="76" t="str">
        <f>SUMIF($D$7:$AT$7,"4",$D161:$AT161)</f>
        <v>0</v>
      </c>
      <c r="BF161" s="77" t="str">
        <f>SUMIFS($D$9:$AT$9,$D$7:$AT$7,"4",$D161:$AT161,"&gt;"&amp;-1)</f>
        <v>0</v>
      </c>
      <c r="BG161" s="78" t="str">
        <f>ROUNDUP(IF(BF161,BE161/BF161%,0),2)</f>
        <v>0</v>
      </c>
      <c r="BH161" s="76" t="str">
        <f>SUMIF($D$7:$AT$7,"5",$D161:$AT161)</f>
        <v>0</v>
      </c>
      <c r="BI161" s="77" t="str">
        <f>SUMIFS($D$9:$AT$9,$D$7:$AT$7,"5",$D161:$AT161,"&gt;"&amp;-1)</f>
        <v>0</v>
      </c>
      <c r="BJ161" s="78" t="str">
        <f>ROUNDUP(IF(BI161,BH161/BI161%,0),2)</f>
        <v>0</v>
      </c>
      <c r="BK161" s="76" t="str">
        <f>SUMIF($D$7:$AT$7,"6",$D161:$AT161)</f>
        <v>0</v>
      </c>
      <c r="BL161" s="77" t="str">
        <f>SUMIFS($D$9:$AT$9,$D$7:$AT$7,"6",$D161:$AT161,"&gt;"&amp;-1)</f>
        <v>0</v>
      </c>
      <c r="BM161" s="78" t="str">
        <f>ROUNDUP(IF(BL161,BK161/BL161%,0),2)</f>
        <v>0</v>
      </c>
    </row>
    <row r="162" spans="1:65" customHeight="1" ht="17.25" s="2" customFormat="1">
      <c r="A162" s="13"/>
      <c r="B162" s="13"/>
      <c r="C162" s="13"/>
      <c r="D162" s="13"/>
      <c r="E162" s="13"/>
      <c r="F162" s="13"/>
      <c r="G162" s="13"/>
      <c r="H162" s="13"/>
      <c r="I162" s="251"/>
      <c r="J162" s="251"/>
      <c r="K162" s="251"/>
      <c r="L162" s="251"/>
      <c r="M162" s="251"/>
      <c r="N162" s="251"/>
      <c r="O162" s="251"/>
      <c r="P162" s="13"/>
      <c r="Q162" s="13"/>
      <c r="R162" s="13"/>
      <c r="S162" s="13"/>
      <c r="T162" s="13"/>
      <c r="V162" s="13"/>
      <c r="W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76"/>
      <c r="AV162" s="79" t="str">
        <f>SUMIF($D$7:$AT$7,"1",$D162:$AT162)</f>
        <v>0</v>
      </c>
      <c r="AW162" s="77" t="str">
        <f>SUMIFS($D$9:$AT$9,$D$7:$AT$7,"1",$D162:$AT162,"&gt;"&amp;-1)</f>
        <v>0</v>
      </c>
      <c r="AX162" s="78" t="str">
        <f>ROUNDUP(IF(AW162,AV162/AW162%,0),2)</f>
        <v>0</v>
      </c>
      <c r="AY162" s="76" t="str">
        <f>SUMIF($D$7:$AT$7,"2",$D162:$AT162)</f>
        <v>0</v>
      </c>
      <c r="AZ162" s="77" t="str">
        <f>SUMIFS($D$9:$AT$9,$D$7:$AT$7,"2",$D162:$AT162,"&gt;"&amp;-1)</f>
        <v>0</v>
      </c>
      <c r="BA162" s="78" t="str">
        <f>ROUNDUP(IF(AZ162,AY162/AZ162%,0),2)</f>
        <v>0</v>
      </c>
      <c r="BB162" s="76" t="str">
        <f>SUMIF($D$7:$AT$7,"3",$D162:$AT162)</f>
        <v>0</v>
      </c>
      <c r="BC162" s="77" t="str">
        <f>SUMIFS($D$9:$AT$9,$D$7:$AT$7,"3",$D162:$AT162,"&gt;"&amp;-1)</f>
        <v>0</v>
      </c>
      <c r="BD162" s="78" t="str">
        <f>ROUNDUP(IF(BC162,BB162/BC162%,0),2)</f>
        <v>0</v>
      </c>
      <c r="BE162" s="76" t="str">
        <f>SUMIF($D$7:$AT$7,"4",$D162:$AT162)</f>
        <v>0</v>
      </c>
      <c r="BF162" s="77" t="str">
        <f>SUMIFS($D$9:$AT$9,$D$7:$AT$7,"4",$D162:$AT162,"&gt;"&amp;-1)</f>
        <v>0</v>
      </c>
      <c r="BG162" s="78" t="str">
        <f>ROUNDUP(IF(BF162,BE162/BF162%,0),2)</f>
        <v>0</v>
      </c>
      <c r="BH162" s="76" t="str">
        <f>SUMIF($D$7:$AT$7,"5",$D162:$AT162)</f>
        <v>0</v>
      </c>
      <c r="BI162" s="77" t="str">
        <f>SUMIFS($D$9:$AT$9,$D$7:$AT$7,"5",$D162:$AT162,"&gt;"&amp;-1)</f>
        <v>0</v>
      </c>
      <c r="BJ162" s="78" t="str">
        <f>ROUNDUP(IF(BI162,BH162/BI162%,0),2)</f>
        <v>0</v>
      </c>
      <c r="BK162" s="76" t="str">
        <f>SUMIF($D$7:$AT$7,"6",$D162:$AT162)</f>
        <v>0</v>
      </c>
      <c r="BL162" s="77" t="str">
        <f>SUMIFS($D$9:$AT$9,$D$7:$AT$7,"6",$D162:$AT162,"&gt;"&amp;-1)</f>
        <v>0</v>
      </c>
      <c r="BM162" s="78" t="str">
        <f>ROUNDUP(IF(BL162,BK162/BL162%,0),2)</f>
        <v>0</v>
      </c>
    </row>
    <row r="163" spans="1:65" customHeight="1" ht="17.25" s="2" customFormat="1">
      <c r="A163" s="13"/>
      <c r="B163" s="13"/>
      <c r="C163" s="13"/>
      <c r="D163" s="13"/>
      <c r="E163" s="13"/>
      <c r="F163" s="13"/>
      <c r="G163" s="13"/>
      <c r="H163" s="13"/>
      <c r="I163" s="251"/>
      <c r="J163" s="251"/>
      <c r="K163" s="251"/>
      <c r="L163" s="251"/>
      <c r="M163" s="251"/>
      <c r="N163" s="251"/>
      <c r="O163" s="251"/>
      <c r="P163" s="13"/>
      <c r="Q163" s="13"/>
      <c r="R163" s="13"/>
      <c r="S163" s="13"/>
      <c r="T163" s="13"/>
      <c r="V163" s="13"/>
      <c r="W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76"/>
      <c r="AV163" s="79" t="str">
        <f>SUMIF($D$7:$AT$7,"1",$D163:$AT163)</f>
        <v>0</v>
      </c>
      <c r="AW163" s="77" t="str">
        <f>SUMIFS($D$9:$AT$9,$D$7:$AT$7,"1",$D163:$AT163,"&gt;"&amp;-1)</f>
        <v>0</v>
      </c>
      <c r="AX163" s="78" t="str">
        <f>ROUNDUP(IF(AW163,AV163/AW163%,0),2)</f>
        <v>0</v>
      </c>
      <c r="AY163" s="76" t="str">
        <f>SUMIF($D$7:$AT$7,"2",$D163:$AT163)</f>
        <v>0</v>
      </c>
      <c r="AZ163" s="77" t="str">
        <f>SUMIFS($D$9:$AT$9,$D$7:$AT$7,"2",$D163:$AT163,"&gt;"&amp;-1)</f>
        <v>0</v>
      </c>
      <c r="BA163" s="78" t="str">
        <f>ROUNDUP(IF(AZ163,AY163/AZ163%,0),2)</f>
        <v>0</v>
      </c>
      <c r="BB163" s="76" t="str">
        <f>SUMIF($D$7:$AT$7,"3",$D163:$AT163)</f>
        <v>0</v>
      </c>
      <c r="BC163" s="77" t="str">
        <f>SUMIFS($D$9:$AT$9,$D$7:$AT$7,"3",$D163:$AT163,"&gt;"&amp;-1)</f>
        <v>0</v>
      </c>
      <c r="BD163" s="78" t="str">
        <f>ROUNDUP(IF(BC163,BB163/BC163%,0),2)</f>
        <v>0</v>
      </c>
      <c r="BE163" s="76" t="str">
        <f>SUMIF($D$7:$AT$7,"4",$D163:$AT163)</f>
        <v>0</v>
      </c>
      <c r="BF163" s="77" t="str">
        <f>SUMIFS($D$9:$AT$9,$D$7:$AT$7,"4",$D163:$AT163,"&gt;"&amp;-1)</f>
        <v>0</v>
      </c>
      <c r="BG163" s="78" t="str">
        <f>ROUNDUP(IF(BF163,BE163/BF163%,0),2)</f>
        <v>0</v>
      </c>
      <c r="BH163" s="76" t="str">
        <f>SUMIF($D$7:$AT$7,"5",$D163:$AT163)</f>
        <v>0</v>
      </c>
      <c r="BI163" s="77" t="str">
        <f>SUMIFS($D$9:$AT$9,$D$7:$AT$7,"5",$D163:$AT163,"&gt;"&amp;-1)</f>
        <v>0</v>
      </c>
      <c r="BJ163" s="78" t="str">
        <f>ROUNDUP(IF(BI163,BH163/BI163%,0),2)</f>
        <v>0</v>
      </c>
      <c r="BK163" s="76" t="str">
        <f>SUMIF($D$7:$AT$7,"6",$D163:$AT163)</f>
        <v>0</v>
      </c>
      <c r="BL163" s="77" t="str">
        <f>SUMIFS($D$9:$AT$9,$D$7:$AT$7,"6",$D163:$AT163,"&gt;"&amp;-1)</f>
        <v>0</v>
      </c>
      <c r="BM163" s="78" t="str">
        <f>ROUNDUP(IF(BL163,BK163/BL163%,0),2)</f>
        <v>0</v>
      </c>
    </row>
    <row r="164" spans="1:65" customHeight="1" ht="17.25" s="2" customFormat="1">
      <c r="A164" s="13"/>
      <c r="B164" s="13"/>
      <c r="C164" s="13"/>
      <c r="D164" s="13"/>
      <c r="E164" s="13"/>
      <c r="F164" s="13"/>
      <c r="G164" s="13"/>
      <c r="H164" s="13"/>
      <c r="I164" s="251"/>
      <c r="J164" s="251"/>
      <c r="K164" s="251"/>
      <c r="L164" s="251"/>
      <c r="M164" s="251"/>
      <c r="N164" s="251"/>
      <c r="O164" s="251"/>
      <c r="P164" s="13"/>
      <c r="Q164" s="13"/>
      <c r="R164" s="13"/>
      <c r="S164" s="13"/>
      <c r="T164" s="13"/>
      <c r="V164" s="13"/>
      <c r="W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76"/>
      <c r="AV164" s="79" t="str">
        <f>SUMIF($D$7:$AT$7,"1",$D164:$AT164)</f>
        <v>0</v>
      </c>
      <c r="AW164" s="77" t="str">
        <f>SUMIFS($D$9:$AT$9,$D$7:$AT$7,"1",$D164:$AT164,"&gt;"&amp;-1)</f>
        <v>0</v>
      </c>
      <c r="AX164" s="78" t="str">
        <f>ROUNDUP(IF(AW164,AV164/AW164%,0),2)</f>
        <v>0</v>
      </c>
      <c r="AY164" s="76" t="str">
        <f>SUMIF($D$7:$AT$7,"2",$D164:$AT164)</f>
        <v>0</v>
      </c>
      <c r="AZ164" s="77" t="str">
        <f>SUMIFS($D$9:$AT$9,$D$7:$AT$7,"2",$D164:$AT164,"&gt;"&amp;-1)</f>
        <v>0</v>
      </c>
      <c r="BA164" s="78" t="str">
        <f>ROUNDUP(IF(AZ164,AY164/AZ164%,0),2)</f>
        <v>0</v>
      </c>
      <c r="BB164" s="76" t="str">
        <f>SUMIF($D$7:$AT$7,"3",$D164:$AT164)</f>
        <v>0</v>
      </c>
      <c r="BC164" s="77" t="str">
        <f>SUMIFS($D$9:$AT$9,$D$7:$AT$7,"3",$D164:$AT164,"&gt;"&amp;-1)</f>
        <v>0</v>
      </c>
      <c r="BD164" s="78" t="str">
        <f>ROUNDUP(IF(BC164,BB164/BC164%,0),2)</f>
        <v>0</v>
      </c>
      <c r="BE164" s="76" t="str">
        <f>SUMIF($D$7:$AT$7,"4",$D164:$AT164)</f>
        <v>0</v>
      </c>
      <c r="BF164" s="77" t="str">
        <f>SUMIFS($D$9:$AT$9,$D$7:$AT$7,"4",$D164:$AT164,"&gt;"&amp;-1)</f>
        <v>0</v>
      </c>
      <c r="BG164" s="78" t="str">
        <f>ROUNDUP(IF(BF164,BE164/BF164%,0),2)</f>
        <v>0</v>
      </c>
      <c r="BH164" s="76" t="str">
        <f>SUMIF($D$7:$AT$7,"5",$D164:$AT164)</f>
        <v>0</v>
      </c>
      <c r="BI164" s="77" t="str">
        <f>SUMIFS($D$9:$AT$9,$D$7:$AT$7,"5",$D164:$AT164,"&gt;"&amp;-1)</f>
        <v>0</v>
      </c>
      <c r="BJ164" s="78" t="str">
        <f>ROUNDUP(IF(BI164,BH164/BI164%,0),2)</f>
        <v>0</v>
      </c>
      <c r="BK164" s="76" t="str">
        <f>SUMIF($D$7:$AT$7,"6",$D164:$AT164)</f>
        <v>0</v>
      </c>
      <c r="BL164" s="77" t="str">
        <f>SUMIFS($D$9:$AT$9,$D$7:$AT$7,"6",$D164:$AT164,"&gt;"&amp;-1)</f>
        <v>0</v>
      </c>
      <c r="BM164" s="78" t="str">
        <f>ROUNDUP(IF(BL164,BK164/BL164%,0),2)</f>
        <v>0</v>
      </c>
    </row>
    <row r="165" spans="1:65" customHeight="1" ht="17.25" s="2" customFormat="1">
      <c r="A165" s="13"/>
      <c r="B165" s="13"/>
      <c r="C165" s="13"/>
      <c r="D165" s="13"/>
      <c r="E165" s="13"/>
      <c r="F165" s="13"/>
      <c r="G165" s="13"/>
      <c r="H165" s="13"/>
      <c r="I165" s="251"/>
      <c r="J165" s="251"/>
      <c r="K165" s="251"/>
      <c r="L165" s="251"/>
      <c r="M165" s="251"/>
      <c r="N165" s="251"/>
      <c r="O165" s="251"/>
      <c r="P165" s="13"/>
      <c r="Q165" s="13"/>
      <c r="R165" s="13"/>
      <c r="S165" s="13"/>
      <c r="T165" s="13"/>
      <c r="V165" s="13"/>
      <c r="W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76"/>
      <c r="AV165" s="79" t="str">
        <f>SUMIF($D$7:$AT$7,"1",$D165:$AT165)</f>
        <v>0</v>
      </c>
      <c r="AW165" s="77" t="str">
        <f>SUMIFS($D$9:$AT$9,$D$7:$AT$7,"1",$D165:$AT165,"&gt;"&amp;-1)</f>
        <v>0</v>
      </c>
      <c r="AX165" s="78" t="str">
        <f>ROUNDUP(IF(AW165,AV165/AW165%,0),2)</f>
        <v>0</v>
      </c>
      <c r="AY165" s="76" t="str">
        <f>SUMIF($D$7:$AT$7,"2",$D165:$AT165)</f>
        <v>0</v>
      </c>
      <c r="AZ165" s="77" t="str">
        <f>SUMIFS($D$9:$AT$9,$D$7:$AT$7,"2",$D165:$AT165,"&gt;"&amp;-1)</f>
        <v>0</v>
      </c>
      <c r="BA165" s="78" t="str">
        <f>ROUNDUP(IF(AZ165,AY165/AZ165%,0),2)</f>
        <v>0</v>
      </c>
      <c r="BB165" s="76" t="str">
        <f>SUMIF($D$7:$AT$7,"3",$D165:$AT165)</f>
        <v>0</v>
      </c>
      <c r="BC165" s="77" t="str">
        <f>SUMIFS($D$9:$AT$9,$D$7:$AT$7,"3",$D165:$AT165,"&gt;"&amp;-1)</f>
        <v>0</v>
      </c>
      <c r="BD165" s="78" t="str">
        <f>ROUNDUP(IF(BC165,BB165/BC165%,0),2)</f>
        <v>0</v>
      </c>
      <c r="BE165" s="76" t="str">
        <f>SUMIF($D$7:$AT$7,"4",$D165:$AT165)</f>
        <v>0</v>
      </c>
      <c r="BF165" s="77" t="str">
        <f>SUMIFS($D$9:$AT$9,$D$7:$AT$7,"4",$D165:$AT165,"&gt;"&amp;-1)</f>
        <v>0</v>
      </c>
      <c r="BG165" s="78" t="str">
        <f>ROUNDUP(IF(BF165,BE165/BF165%,0),2)</f>
        <v>0</v>
      </c>
      <c r="BH165" s="76" t="str">
        <f>SUMIF($D$7:$AT$7,"5",$D165:$AT165)</f>
        <v>0</v>
      </c>
      <c r="BI165" s="77" t="str">
        <f>SUMIFS($D$9:$AT$9,$D$7:$AT$7,"5",$D165:$AT165,"&gt;"&amp;-1)</f>
        <v>0</v>
      </c>
      <c r="BJ165" s="78" t="str">
        <f>ROUNDUP(IF(BI165,BH165/BI165%,0),2)</f>
        <v>0</v>
      </c>
      <c r="BK165" s="76" t="str">
        <f>SUMIF($D$7:$AT$7,"6",$D165:$AT165)</f>
        <v>0</v>
      </c>
      <c r="BL165" s="77" t="str">
        <f>SUMIFS($D$9:$AT$9,$D$7:$AT$7,"6",$D165:$AT165,"&gt;"&amp;-1)</f>
        <v>0</v>
      </c>
      <c r="BM165" s="78" t="str">
        <f>ROUNDUP(IF(BL165,BK165/BL165%,0),2)</f>
        <v>0</v>
      </c>
    </row>
    <row r="166" spans="1:65" customHeight="1" ht="17.25" s="2" customFormat="1">
      <c r="A166" s="13"/>
      <c r="B166" s="13"/>
      <c r="C166" s="13"/>
      <c r="D166" s="13"/>
      <c r="E166" s="13"/>
      <c r="F166" s="13"/>
      <c r="G166" s="13"/>
      <c r="H166" s="13"/>
      <c r="I166" s="251"/>
      <c r="J166" s="251"/>
      <c r="K166" s="251"/>
      <c r="L166" s="251"/>
      <c r="M166" s="251"/>
      <c r="N166" s="251"/>
      <c r="O166" s="251"/>
      <c r="P166" s="13"/>
      <c r="Q166" s="13"/>
      <c r="R166" s="13"/>
      <c r="S166" s="13"/>
      <c r="T166" s="13"/>
      <c r="V166" s="13"/>
      <c r="W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76"/>
      <c r="AV166" s="79" t="str">
        <f>SUMIF($D$7:$AT$7,"1",$D166:$AT166)</f>
        <v>0</v>
      </c>
      <c r="AW166" s="77" t="str">
        <f>SUMIFS($D$9:$AT$9,$D$7:$AT$7,"1",$D166:$AT166,"&gt;"&amp;-1)</f>
        <v>0</v>
      </c>
      <c r="AX166" s="78" t="str">
        <f>ROUNDUP(IF(AW166,AV166/AW166%,0),2)</f>
        <v>0</v>
      </c>
      <c r="AY166" s="76" t="str">
        <f>SUMIF($D$7:$AT$7,"2",$D166:$AT166)</f>
        <v>0</v>
      </c>
      <c r="AZ166" s="77" t="str">
        <f>SUMIFS($D$9:$AT$9,$D$7:$AT$7,"2",$D166:$AT166,"&gt;"&amp;-1)</f>
        <v>0</v>
      </c>
      <c r="BA166" s="78" t="str">
        <f>ROUNDUP(IF(AZ166,AY166/AZ166%,0),2)</f>
        <v>0</v>
      </c>
      <c r="BB166" s="76" t="str">
        <f>SUMIF($D$7:$AT$7,"3",$D166:$AT166)</f>
        <v>0</v>
      </c>
      <c r="BC166" s="77" t="str">
        <f>SUMIFS($D$9:$AT$9,$D$7:$AT$7,"3",$D166:$AT166,"&gt;"&amp;-1)</f>
        <v>0</v>
      </c>
      <c r="BD166" s="78" t="str">
        <f>ROUNDUP(IF(BC166,BB166/BC166%,0),2)</f>
        <v>0</v>
      </c>
      <c r="BE166" s="76" t="str">
        <f>SUMIF($D$7:$AT$7,"4",$D166:$AT166)</f>
        <v>0</v>
      </c>
      <c r="BF166" s="77" t="str">
        <f>SUMIFS($D$9:$AT$9,$D$7:$AT$7,"4",$D166:$AT166,"&gt;"&amp;-1)</f>
        <v>0</v>
      </c>
      <c r="BG166" s="78" t="str">
        <f>ROUNDUP(IF(BF166,BE166/BF166%,0),2)</f>
        <v>0</v>
      </c>
      <c r="BH166" s="76" t="str">
        <f>SUMIF($D$7:$AT$7,"5",$D166:$AT166)</f>
        <v>0</v>
      </c>
      <c r="BI166" s="77" t="str">
        <f>SUMIFS($D$9:$AT$9,$D$7:$AT$7,"5",$D166:$AT166,"&gt;"&amp;-1)</f>
        <v>0</v>
      </c>
      <c r="BJ166" s="78" t="str">
        <f>ROUNDUP(IF(BI166,BH166/BI166%,0),2)</f>
        <v>0</v>
      </c>
      <c r="BK166" s="76" t="str">
        <f>SUMIF($D$7:$AT$7,"6",$D166:$AT166)</f>
        <v>0</v>
      </c>
      <c r="BL166" s="77" t="str">
        <f>SUMIFS($D$9:$AT$9,$D$7:$AT$7,"6",$D166:$AT166,"&gt;"&amp;-1)</f>
        <v>0</v>
      </c>
      <c r="BM166" s="78" t="str">
        <f>ROUNDUP(IF(BL166,BK166/BL166%,0),2)</f>
        <v>0</v>
      </c>
    </row>
    <row r="167" spans="1:65" customHeight="1" ht="17.25" s="2" customFormat="1">
      <c r="A167" s="13"/>
      <c r="B167" s="13"/>
      <c r="C167" s="13"/>
      <c r="D167" s="13"/>
      <c r="E167" s="13"/>
      <c r="F167" s="13"/>
      <c r="G167" s="13"/>
      <c r="H167" s="13"/>
      <c r="I167" s="251"/>
      <c r="J167" s="251"/>
      <c r="K167" s="251"/>
      <c r="L167" s="251"/>
      <c r="M167" s="251"/>
      <c r="N167" s="251"/>
      <c r="O167" s="251"/>
      <c r="P167" s="13"/>
      <c r="Q167" s="13"/>
      <c r="R167" s="13"/>
      <c r="S167" s="13"/>
      <c r="T167" s="13"/>
      <c r="V167" s="13"/>
      <c r="W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76"/>
      <c r="AV167" s="79" t="str">
        <f>SUMIF($D$7:$AT$7,"1",$D167:$AT167)</f>
        <v>0</v>
      </c>
      <c r="AW167" s="77" t="str">
        <f>SUMIFS($D$9:$AT$9,$D$7:$AT$7,"1",$D167:$AT167,"&gt;"&amp;-1)</f>
        <v>0</v>
      </c>
      <c r="AX167" s="78" t="str">
        <f>ROUNDUP(IF(AW167,AV167/AW167%,0),2)</f>
        <v>0</v>
      </c>
      <c r="AY167" s="76" t="str">
        <f>SUMIF($D$7:$AT$7,"2",$D167:$AT167)</f>
        <v>0</v>
      </c>
      <c r="AZ167" s="77" t="str">
        <f>SUMIFS($D$9:$AT$9,$D$7:$AT$7,"2",$D167:$AT167,"&gt;"&amp;-1)</f>
        <v>0</v>
      </c>
      <c r="BA167" s="78" t="str">
        <f>ROUNDUP(IF(AZ167,AY167/AZ167%,0),2)</f>
        <v>0</v>
      </c>
      <c r="BB167" s="76" t="str">
        <f>SUMIF($D$7:$AT$7,"3",$D167:$AT167)</f>
        <v>0</v>
      </c>
      <c r="BC167" s="77" t="str">
        <f>SUMIFS($D$9:$AT$9,$D$7:$AT$7,"3",$D167:$AT167,"&gt;"&amp;-1)</f>
        <v>0</v>
      </c>
      <c r="BD167" s="78" t="str">
        <f>ROUNDUP(IF(BC167,BB167/BC167%,0),2)</f>
        <v>0</v>
      </c>
      <c r="BE167" s="76" t="str">
        <f>SUMIF($D$7:$AT$7,"4",$D167:$AT167)</f>
        <v>0</v>
      </c>
      <c r="BF167" s="77" t="str">
        <f>SUMIFS($D$9:$AT$9,$D$7:$AT$7,"4",$D167:$AT167,"&gt;"&amp;-1)</f>
        <v>0</v>
      </c>
      <c r="BG167" s="78" t="str">
        <f>ROUNDUP(IF(BF167,BE167/BF167%,0),2)</f>
        <v>0</v>
      </c>
      <c r="BH167" s="76" t="str">
        <f>SUMIF($D$7:$AT$7,"5",$D167:$AT167)</f>
        <v>0</v>
      </c>
      <c r="BI167" s="77" t="str">
        <f>SUMIFS($D$9:$AT$9,$D$7:$AT$7,"5",$D167:$AT167,"&gt;"&amp;-1)</f>
        <v>0</v>
      </c>
      <c r="BJ167" s="78" t="str">
        <f>ROUNDUP(IF(BI167,BH167/BI167%,0),2)</f>
        <v>0</v>
      </c>
      <c r="BK167" s="76" t="str">
        <f>SUMIF($D$7:$AT$7,"6",$D167:$AT167)</f>
        <v>0</v>
      </c>
      <c r="BL167" s="77" t="str">
        <f>SUMIFS($D$9:$AT$9,$D$7:$AT$7,"6",$D167:$AT167,"&gt;"&amp;-1)</f>
        <v>0</v>
      </c>
      <c r="BM167" s="78" t="str">
        <f>ROUNDUP(IF(BL167,BK167/BL167%,0),2)</f>
        <v>0</v>
      </c>
    </row>
    <row r="168" spans="1:65" customHeight="1" ht="17.25" s="2" customFormat="1">
      <c r="A168" s="13"/>
      <c r="B168" s="13"/>
      <c r="C168" s="13"/>
      <c r="D168" s="13"/>
      <c r="E168" s="13"/>
      <c r="F168" s="13"/>
      <c r="G168" s="13"/>
      <c r="H168" s="13"/>
      <c r="I168" s="251"/>
      <c r="J168" s="251"/>
      <c r="K168" s="251"/>
      <c r="L168" s="251"/>
      <c r="M168" s="251"/>
      <c r="N168" s="251"/>
      <c r="O168" s="251"/>
      <c r="P168" s="13"/>
      <c r="Q168" s="13"/>
      <c r="R168" s="13"/>
      <c r="S168" s="13"/>
      <c r="T168" s="13"/>
      <c r="V168" s="13"/>
      <c r="W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76"/>
      <c r="AV168" s="79" t="str">
        <f>SUMIF($D$7:$AT$7,"1",$D168:$AT168)</f>
        <v>0</v>
      </c>
      <c r="AW168" s="77" t="str">
        <f>SUMIFS($D$9:$AT$9,$D$7:$AT$7,"1",$D168:$AT168,"&gt;"&amp;-1)</f>
        <v>0</v>
      </c>
      <c r="AX168" s="78" t="str">
        <f>ROUNDUP(IF(AW168,AV168/AW168%,0),2)</f>
        <v>0</v>
      </c>
      <c r="AY168" s="76" t="str">
        <f>SUMIF($D$7:$AT$7,"2",$D168:$AT168)</f>
        <v>0</v>
      </c>
      <c r="AZ168" s="77" t="str">
        <f>SUMIFS($D$9:$AT$9,$D$7:$AT$7,"2",$D168:$AT168,"&gt;"&amp;-1)</f>
        <v>0</v>
      </c>
      <c r="BA168" s="78" t="str">
        <f>ROUNDUP(IF(AZ168,AY168/AZ168%,0),2)</f>
        <v>0</v>
      </c>
      <c r="BB168" s="76" t="str">
        <f>SUMIF($D$7:$AT$7,"3",$D168:$AT168)</f>
        <v>0</v>
      </c>
      <c r="BC168" s="77" t="str">
        <f>SUMIFS($D$9:$AT$9,$D$7:$AT$7,"3",$D168:$AT168,"&gt;"&amp;-1)</f>
        <v>0</v>
      </c>
      <c r="BD168" s="78" t="str">
        <f>ROUNDUP(IF(BC168,BB168/BC168%,0),2)</f>
        <v>0</v>
      </c>
      <c r="BE168" s="76" t="str">
        <f>SUMIF($D$7:$AT$7,"4",$D168:$AT168)</f>
        <v>0</v>
      </c>
      <c r="BF168" s="77" t="str">
        <f>SUMIFS($D$9:$AT$9,$D$7:$AT$7,"4",$D168:$AT168,"&gt;"&amp;-1)</f>
        <v>0</v>
      </c>
      <c r="BG168" s="78" t="str">
        <f>ROUNDUP(IF(BF168,BE168/BF168%,0),2)</f>
        <v>0</v>
      </c>
      <c r="BH168" s="76" t="str">
        <f>SUMIF($D$7:$AT$7,"5",$D168:$AT168)</f>
        <v>0</v>
      </c>
      <c r="BI168" s="77" t="str">
        <f>SUMIFS($D$9:$AT$9,$D$7:$AT$7,"5",$D168:$AT168,"&gt;"&amp;-1)</f>
        <v>0</v>
      </c>
      <c r="BJ168" s="78" t="str">
        <f>ROUNDUP(IF(BI168,BH168/BI168%,0),2)</f>
        <v>0</v>
      </c>
      <c r="BK168" s="76" t="str">
        <f>SUMIF($D$7:$AT$7,"6",$D168:$AT168)</f>
        <v>0</v>
      </c>
      <c r="BL168" s="77" t="str">
        <f>SUMIFS($D$9:$AT$9,$D$7:$AT$7,"6",$D168:$AT168,"&gt;"&amp;-1)</f>
        <v>0</v>
      </c>
      <c r="BM168" s="78" t="str">
        <f>ROUNDUP(IF(BL168,BK168/BL168%,0),2)</f>
        <v>0</v>
      </c>
    </row>
    <row r="169" spans="1:65" customHeight="1" ht="17.25">
      <c r="A169" s="12"/>
      <c r="B169" s="12"/>
      <c r="C169" s="13"/>
      <c r="D169" s="12"/>
      <c r="E169" s="12"/>
      <c r="F169" s="12"/>
      <c r="G169" s="12"/>
      <c r="H169" s="12"/>
      <c r="I169" s="41"/>
      <c r="J169" s="41"/>
      <c r="K169" s="41"/>
      <c r="L169" s="41"/>
      <c r="M169" s="41"/>
      <c r="N169" s="41"/>
      <c r="O169" s="41"/>
      <c r="P169" s="12"/>
      <c r="Q169" s="12"/>
      <c r="R169" s="12"/>
      <c r="S169" s="12"/>
      <c r="T169" s="12"/>
      <c r="V169" s="12"/>
      <c r="W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42"/>
      <c r="AL169" s="21"/>
      <c r="AM169" s="21"/>
      <c r="AN169" s="21"/>
      <c r="AO169" s="21"/>
      <c r="AP169" s="21"/>
      <c r="AQ169" s="21"/>
      <c r="AR169" s="21"/>
      <c r="AS169" s="21"/>
      <c r="AT169" s="21"/>
      <c r="AU169" s="276"/>
      <c r="AV169" s="79" t="str">
        <f>SUMIF($D$7:$AT$7,"1",$D169:$AT169)</f>
        <v>0</v>
      </c>
      <c r="AW169" s="77" t="str">
        <f>SUMIFS($D$9:$AT$9,$D$7:$AT$7,"1",$D169:$AT169,"&gt;"&amp;-1)</f>
        <v>0</v>
      </c>
      <c r="AX169" s="78" t="str">
        <f>ROUNDUP(IF(AW169,AV169/AW169%,0),2)</f>
        <v>0</v>
      </c>
      <c r="AY169" s="76" t="str">
        <f>SUMIF($D$7:$AT$7,"2",$D169:$AT169)</f>
        <v>0</v>
      </c>
      <c r="AZ169" s="77" t="str">
        <f>SUMIFS($D$9:$AT$9,$D$7:$AT$7,"2",$D169:$AT169,"&gt;"&amp;-1)</f>
        <v>0</v>
      </c>
      <c r="BA169" s="78" t="str">
        <f>ROUNDUP(IF(AZ169,AY169/AZ169%,0),2)</f>
        <v>0</v>
      </c>
      <c r="BB169" s="76" t="str">
        <f>SUMIF($D$7:$AT$7,"3",$D169:$AT169)</f>
        <v>0</v>
      </c>
      <c r="BC169" s="77" t="str">
        <f>SUMIFS($D$9:$AT$9,$D$7:$AT$7,"3",$D169:$AT169,"&gt;"&amp;-1)</f>
        <v>0</v>
      </c>
      <c r="BD169" s="78" t="str">
        <f>ROUNDUP(IF(BC169,BB169/BC169%,0),2)</f>
        <v>0</v>
      </c>
      <c r="BE169" s="76" t="str">
        <f>SUMIF($D$7:$AT$7,"4",$D169:$AT169)</f>
        <v>0</v>
      </c>
      <c r="BF169" s="77" t="str">
        <f>SUMIFS($D$9:$AT$9,$D$7:$AT$7,"4",$D169:$AT169,"&gt;"&amp;-1)</f>
        <v>0</v>
      </c>
      <c r="BG169" s="78" t="str">
        <f>ROUNDUP(IF(BF169,BE169/BF169%,0),2)</f>
        <v>0</v>
      </c>
      <c r="BH169" s="76" t="str">
        <f>SUMIF($D$7:$AT$7,"5",$D169:$AT169)</f>
        <v>0</v>
      </c>
      <c r="BI169" s="77" t="str">
        <f>SUMIFS($D$9:$AT$9,$D$7:$AT$7,"5",$D169:$AT169,"&gt;"&amp;-1)</f>
        <v>0</v>
      </c>
      <c r="BJ169" s="78" t="str">
        <f>ROUNDUP(IF(BI169,BH169/BI169%,0),2)</f>
        <v>0</v>
      </c>
      <c r="BK169" s="76" t="str">
        <f>SUMIF($D$7:$AT$7,"6",$D169:$AT169)</f>
        <v>0</v>
      </c>
      <c r="BL169" s="77" t="str">
        <f>SUMIFS($D$9:$AT$9,$D$7:$AT$7,"6",$D169:$AT169,"&gt;"&amp;-1)</f>
        <v>0</v>
      </c>
      <c r="BM169" s="78" t="str">
        <f>ROUNDUP(IF(BL169,BK169/BL169%,0),2)</f>
        <v>0</v>
      </c>
    </row>
    <row r="170" spans="1:65" customHeight="1" ht="17.25">
      <c r="A170" s="12"/>
      <c r="B170" s="12"/>
      <c r="C170" s="13"/>
      <c r="D170" s="12"/>
      <c r="E170" s="12"/>
      <c r="F170" s="12"/>
      <c r="G170" s="12"/>
      <c r="H170" s="12"/>
      <c r="I170" s="41"/>
      <c r="J170" s="41"/>
      <c r="K170" s="41"/>
      <c r="L170" s="41"/>
      <c r="M170" s="41"/>
      <c r="N170" s="41"/>
      <c r="O170" s="41"/>
      <c r="P170" s="12"/>
      <c r="Q170" s="12"/>
      <c r="R170" s="12"/>
      <c r="S170" s="12"/>
      <c r="T170" s="12"/>
      <c r="V170" s="12"/>
      <c r="W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42"/>
      <c r="AL170" s="21"/>
      <c r="AM170" s="21"/>
      <c r="AN170" s="21"/>
      <c r="AO170" s="21"/>
      <c r="AP170" s="21"/>
      <c r="AQ170" s="21"/>
      <c r="AR170" s="21"/>
      <c r="AS170" s="21"/>
      <c r="AT170" s="21"/>
      <c r="AU170" s="276"/>
      <c r="AV170" s="79" t="str">
        <f>SUMIF($D$7:$AT$7,"1",$D170:$AT170)</f>
        <v>0</v>
      </c>
      <c r="AW170" s="77" t="str">
        <f>SUMIFS($D$9:$AT$9,$D$7:$AT$7,"1",$D170:$AT170,"&gt;"&amp;-1)</f>
        <v>0</v>
      </c>
      <c r="AX170" s="78" t="str">
        <f>ROUNDUP(IF(AW170,AV170/AW170%,0),2)</f>
        <v>0</v>
      </c>
      <c r="AY170" s="76" t="str">
        <f>SUMIF($D$7:$AT$7,"2",$D170:$AT170)</f>
        <v>0</v>
      </c>
      <c r="AZ170" s="77" t="str">
        <f>SUMIFS($D$9:$AT$9,$D$7:$AT$7,"2",$D170:$AT170,"&gt;"&amp;-1)</f>
        <v>0</v>
      </c>
      <c r="BA170" s="78" t="str">
        <f>ROUNDUP(IF(AZ170,AY170/AZ170%,0),2)</f>
        <v>0</v>
      </c>
      <c r="BB170" s="76" t="str">
        <f>SUMIF($D$7:$AT$7,"3",$D170:$AT170)</f>
        <v>0</v>
      </c>
      <c r="BC170" s="77" t="str">
        <f>SUMIFS($D$9:$AT$9,$D$7:$AT$7,"3",$D170:$AT170,"&gt;"&amp;-1)</f>
        <v>0</v>
      </c>
      <c r="BD170" s="78" t="str">
        <f>ROUNDUP(IF(BC170,BB170/BC170%,0),2)</f>
        <v>0</v>
      </c>
      <c r="BE170" s="76" t="str">
        <f>SUMIF($D$7:$AT$7,"4",$D170:$AT170)</f>
        <v>0</v>
      </c>
      <c r="BF170" s="77" t="str">
        <f>SUMIFS($D$9:$AT$9,$D$7:$AT$7,"4",$D170:$AT170,"&gt;"&amp;-1)</f>
        <v>0</v>
      </c>
      <c r="BG170" s="78" t="str">
        <f>ROUNDUP(IF(BF170,BE170/BF170%,0),2)</f>
        <v>0</v>
      </c>
      <c r="BH170" s="76" t="str">
        <f>SUMIF($D$7:$AT$7,"5",$D170:$AT170)</f>
        <v>0</v>
      </c>
      <c r="BI170" s="77" t="str">
        <f>SUMIFS($D$9:$AT$9,$D$7:$AT$7,"5",$D170:$AT170,"&gt;"&amp;-1)</f>
        <v>0</v>
      </c>
      <c r="BJ170" s="78" t="str">
        <f>ROUNDUP(IF(BI170,BH170/BI170%,0),2)</f>
        <v>0</v>
      </c>
      <c r="BK170" s="76" t="str">
        <f>SUMIF($D$7:$AT$7,"6",$D170:$AT170)</f>
        <v>0</v>
      </c>
      <c r="BL170" s="77" t="str">
        <f>SUMIFS($D$9:$AT$9,$D$7:$AT$7,"6",$D170:$AT170,"&gt;"&amp;-1)</f>
        <v>0</v>
      </c>
      <c r="BM170" s="78" t="str">
        <f>ROUNDUP(IF(BL170,BK170/BL170%,0),2)</f>
        <v>0</v>
      </c>
    </row>
    <row r="171" spans="1:65" customHeight="1" ht="17.25">
      <c r="A171" s="12"/>
      <c r="B171" s="12"/>
      <c r="C171" s="13"/>
      <c r="D171" s="12"/>
      <c r="E171" s="12"/>
      <c r="F171" s="12"/>
      <c r="G171" s="12"/>
      <c r="H171" s="12"/>
      <c r="I171" s="41"/>
      <c r="J171" s="41"/>
      <c r="K171" s="41"/>
      <c r="L171" s="41"/>
      <c r="M171" s="41"/>
      <c r="N171" s="41"/>
      <c r="O171" s="41"/>
      <c r="P171" s="12"/>
      <c r="Q171" s="12"/>
      <c r="R171" s="12"/>
      <c r="S171" s="12"/>
      <c r="T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42"/>
      <c r="AL171" s="21"/>
      <c r="AM171" s="21"/>
      <c r="AN171" s="21"/>
      <c r="AO171" s="21"/>
      <c r="AP171" s="21"/>
      <c r="AQ171" s="21"/>
      <c r="AR171" s="21"/>
      <c r="AS171" s="21"/>
      <c r="AT171" s="21"/>
      <c r="AU171" s="276"/>
      <c r="AV171" s="79" t="str">
        <f>SUMIF($D$7:$AT$7,"1",$D171:$AT171)</f>
        <v>0</v>
      </c>
      <c r="AW171" s="77" t="str">
        <f>SUMIFS($D$9:$AT$9,$D$7:$AT$7,"1",$D171:$AT171,"&gt;"&amp;-1)</f>
        <v>0</v>
      </c>
      <c r="AX171" s="78" t="str">
        <f>ROUNDUP(IF(AW171,AV171/AW171%,0),2)</f>
        <v>0</v>
      </c>
      <c r="AY171" s="76" t="str">
        <f>SUMIF($D$7:$AT$7,"2",$D171:$AT171)</f>
        <v>0</v>
      </c>
      <c r="AZ171" s="77" t="str">
        <f>SUMIFS($D$9:$AT$9,$D$7:$AT$7,"2",$D171:$AT171,"&gt;"&amp;-1)</f>
        <v>0</v>
      </c>
      <c r="BA171" s="78" t="str">
        <f>ROUNDUP(IF(AZ171,AY171/AZ171%,0),2)</f>
        <v>0</v>
      </c>
      <c r="BB171" s="76" t="str">
        <f>SUMIF($D$7:$AT$7,"3",$D171:$AT171)</f>
        <v>0</v>
      </c>
      <c r="BC171" s="77" t="str">
        <f>SUMIFS($D$9:$AT$9,$D$7:$AT$7,"3",$D171:$AT171,"&gt;"&amp;-1)</f>
        <v>0</v>
      </c>
      <c r="BD171" s="78" t="str">
        <f>ROUNDUP(IF(BC171,BB171/BC171%,0),2)</f>
        <v>0</v>
      </c>
      <c r="BE171" s="76" t="str">
        <f>SUMIF($D$7:$AT$7,"4",$D171:$AT171)</f>
        <v>0</v>
      </c>
      <c r="BF171" s="77" t="str">
        <f>SUMIFS($D$9:$AT$9,$D$7:$AT$7,"4",$D171:$AT171,"&gt;"&amp;-1)</f>
        <v>0</v>
      </c>
      <c r="BG171" s="78" t="str">
        <f>ROUNDUP(IF(BF171,BE171/BF171%,0),2)</f>
        <v>0</v>
      </c>
      <c r="BH171" s="76" t="str">
        <f>SUMIF($D$7:$AT$7,"5",$D171:$AT171)</f>
        <v>0</v>
      </c>
      <c r="BI171" s="77" t="str">
        <f>SUMIFS($D$9:$AT$9,$D$7:$AT$7,"5",$D171:$AT171,"&gt;"&amp;-1)</f>
        <v>0</v>
      </c>
      <c r="BJ171" s="78" t="str">
        <f>ROUNDUP(IF(BI171,BH171/BI171%,0),2)</f>
        <v>0</v>
      </c>
      <c r="BK171" s="76" t="str">
        <f>SUMIF($D$7:$AT$7,"6",$D171:$AT171)</f>
        <v>0</v>
      </c>
      <c r="BL171" s="77" t="str">
        <f>SUMIFS($D$9:$AT$9,$D$7:$AT$7,"6",$D171:$AT171,"&gt;"&amp;-1)</f>
        <v>0</v>
      </c>
      <c r="BM171" s="78" t="str">
        <f>ROUNDUP(IF(BL171,BK171/BL171%,0),2)</f>
        <v>0</v>
      </c>
    </row>
    <row r="172" spans="1:65" customHeight="1" ht="17.25">
      <c r="A172" s="12"/>
      <c r="B172" s="12"/>
      <c r="C172" s="13"/>
      <c r="D172" s="12"/>
      <c r="E172" s="12"/>
      <c r="F172" s="12"/>
      <c r="G172" s="12"/>
      <c r="H172" s="12"/>
      <c r="I172" s="41"/>
      <c r="J172" s="41"/>
      <c r="K172" s="41"/>
      <c r="L172" s="41"/>
      <c r="M172" s="41"/>
      <c r="N172" s="41"/>
      <c r="O172" s="41"/>
      <c r="P172" s="12"/>
      <c r="Q172" s="12"/>
      <c r="R172" s="12"/>
      <c r="S172" s="12"/>
      <c r="T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42"/>
      <c r="AL172" s="21"/>
      <c r="AM172" s="21"/>
      <c r="AN172" s="21"/>
      <c r="AO172" s="21"/>
      <c r="AP172" s="21"/>
      <c r="AQ172" s="21"/>
      <c r="AR172" s="21"/>
      <c r="AS172" s="21"/>
      <c r="AT172" s="21"/>
      <c r="AU172" s="276"/>
      <c r="AV172" s="79" t="str">
        <f>SUMIF($D$7:$AT$7,"1",$D172:$AT172)</f>
        <v>0</v>
      </c>
      <c r="AW172" s="77" t="str">
        <f>SUMIFS($D$9:$AT$9,$D$7:$AT$7,"1",$D172:$AT172,"&gt;"&amp;-1)</f>
        <v>0</v>
      </c>
      <c r="AX172" s="78" t="str">
        <f>ROUNDUP(IF(AW172,AV172/AW172%,0),2)</f>
        <v>0</v>
      </c>
      <c r="AY172" s="76" t="str">
        <f>SUMIF($D$7:$AT$7,"2",$D172:$AT172)</f>
        <v>0</v>
      </c>
      <c r="AZ172" s="77" t="str">
        <f>SUMIFS($D$9:$AT$9,$D$7:$AT$7,"2",$D172:$AT172,"&gt;"&amp;-1)</f>
        <v>0</v>
      </c>
      <c r="BA172" s="78" t="str">
        <f>ROUNDUP(IF(AZ172,AY172/AZ172%,0),2)</f>
        <v>0</v>
      </c>
      <c r="BB172" s="76" t="str">
        <f>SUMIF($D$7:$AT$7,"3",$D172:$AT172)</f>
        <v>0</v>
      </c>
      <c r="BC172" s="77" t="str">
        <f>SUMIFS($D$9:$AT$9,$D$7:$AT$7,"3",$D172:$AT172,"&gt;"&amp;-1)</f>
        <v>0</v>
      </c>
      <c r="BD172" s="78" t="str">
        <f>ROUNDUP(IF(BC172,BB172/BC172%,0),2)</f>
        <v>0</v>
      </c>
      <c r="BE172" s="76" t="str">
        <f>SUMIF($D$7:$AT$7,"4",$D172:$AT172)</f>
        <v>0</v>
      </c>
      <c r="BF172" s="77" t="str">
        <f>SUMIFS($D$9:$AT$9,$D$7:$AT$7,"4",$D172:$AT172,"&gt;"&amp;-1)</f>
        <v>0</v>
      </c>
      <c r="BG172" s="78" t="str">
        <f>ROUNDUP(IF(BF172,BE172/BF172%,0),2)</f>
        <v>0</v>
      </c>
      <c r="BH172" s="76" t="str">
        <f>SUMIF($D$7:$AT$7,"5",$D172:$AT172)</f>
        <v>0</v>
      </c>
      <c r="BI172" s="77" t="str">
        <f>SUMIFS($D$9:$AT$9,$D$7:$AT$7,"5",$D172:$AT172,"&gt;"&amp;-1)</f>
        <v>0</v>
      </c>
      <c r="BJ172" s="78" t="str">
        <f>ROUNDUP(IF(BI172,BH172/BI172%,0),2)</f>
        <v>0</v>
      </c>
      <c r="BK172" s="76" t="str">
        <f>SUMIF($D$7:$AT$7,"6",$D172:$AT172)</f>
        <v>0</v>
      </c>
      <c r="BL172" s="77" t="str">
        <f>SUMIFS($D$9:$AT$9,$D$7:$AT$7,"6",$D172:$AT172,"&gt;"&amp;-1)</f>
        <v>0</v>
      </c>
      <c r="BM172" s="78" t="str">
        <f>ROUNDUP(IF(BL172,BK172/BL172%,0),2)</f>
        <v>0</v>
      </c>
    </row>
    <row r="173" spans="1:65" customHeight="1" ht="17.25">
      <c r="A173" s="12"/>
      <c r="B173" s="12"/>
      <c r="C173" s="13"/>
      <c r="D173" s="12"/>
      <c r="E173" s="12"/>
      <c r="F173" s="12"/>
      <c r="G173" s="12"/>
      <c r="H173" s="12"/>
      <c r="I173" s="41"/>
      <c r="J173" s="41"/>
      <c r="K173" s="41"/>
      <c r="L173" s="41"/>
      <c r="M173" s="41"/>
      <c r="N173" s="41"/>
      <c r="O173" s="41"/>
      <c r="P173" s="12"/>
      <c r="Q173" s="12"/>
      <c r="R173" s="12"/>
      <c r="S173" s="12"/>
      <c r="T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42"/>
      <c r="AL173" s="21"/>
      <c r="AM173" s="21"/>
      <c r="AN173" s="21"/>
      <c r="AO173" s="21"/>
      <c r="AP173" s="21"/>
      <c r="AQ173" s="21"/>
      <c r="AR173" s="21"/>
      <c r="AS173" s="21"/>
      <c r="AT173" s="21"/>
      <c r="AU173" s="276"/>
      <c r="AV173" s="79" t="str">
        <f>SUMIF($D$7:$AT$7,"1",$D173:$AT173)</f>
        <v>0</v>
      </c>
      <c r="AW173" s="77" t="str">
        <f>SUMIFS($D$9:$AT$9,$D$7:$AT$7,"1",$D173:$AT173,"&gt;"&amp;-1)</f>
        <v>0</v>
      </c>
      <c r="AX173" s="78" t="str">
        <f>ROUNDUP(IF(AW173,AV173/AW173%,0),2)</f>
        <v>0</v>
      </c>
      <c r="AY173" s="76" t="str">
        <f>SUMIF($D$7:$AT$7,"2",$D173:$AT173)</f>
        <v>0</v>
      </c>
      <c r="AZ173" s="77" t="str">
        <f>SUMIFS($D$9:$AT$9,$D$7:$AT$7,"2",$D173:$AT173,"&gt;"&amp;-1)</f>
        <v>0</v>
      </c>
      <c r="BA173" s="78" t="str">
        <f>ROUNDUP(IF(AZ173,AY173/AZ173%,0),2)</f>
        <v>0</v>
      </c>
      <c r="BB173" s="76" t="str">
        <f>SUMIF($D$7:$AT$7,"3",$D173:$AT173)</f>
        <v>0</v>
      </c>
      <c r="BC173" s="77" t="str">
        <f>SUMIFS($D$9:$AT$9,$D$7:$AT$7,"3",$D173:$AT173,"&gt;"&amp;-1)</f>
        <v>0</v>
      </c>
      <c r="BD173" s="78" t="str">
        <f>ROUNDUP(IF(BC173,BB173/BC173%,0),2)</f>
        <v>0</v>
      </c>
      <c r="BE173" s="76" t="str">
        <f>SUMIF($D$7:$AT$7,"4",$D173:$AT173)</f>
        <v>0</v>
      </c>
      <c r="BF173" s="77" t="str">
        <f>SUMIFS($D$9:$AT$9,$D$7:$AT$7,"4",$D173:$AT173,"&gt;"&amp;-1)</f>
        <v>0</v>
      </c>
      <c r="BG173" s="78" t="str">
        <f>ROUNDUP(IF(BF173,BE173/BF173%,0),2)</f>
        <v>0</v>
      </c>
      <c r="BH173" s="76" t="str">
        <f>SUMIF($D$7:$AT$7,"5",$D173:$AT173)</f>
        <v>0</v>
      </c>
      <c r="BI173" s="77" t="str">
        <f>SUMIFS($D$9:$AT$9,$D$7:$AT$7,"5",$D173:$AT173,"&gt;"&amp;-1)</f>
        <v>0</v>
      </c>
      <c r="BJ173" s="78" t="str">
        <f>ROUNDUP(IF(BI173,BH173/BI173%,0),2)</f>
        <v>0</v>
      </c>
      <c r="BK173" s="76" t="str">
        <f>SUMIF($D$7:$AT$7,"6",$D173:$AT173)</f>
        <v>0</v>
      </c>
      <c r="BL173" s="77" t="str">
        <f>SUMIFS($D$9:$AT$9,$D$7:$AT$7,"6",$D173:$AT173,"&gt;"&amp;-1)</f>
        <v>0</v>
      </c>
      <c r="BM173" s="78" t="str">
        <f>ROUNDUP(IF(BL173,BK173/BL173%,0),2)</f>
        <v>0</v>
      </c>
    </row>
    <row r="174" spans="1:65" customHeight="1" ht="17.25">
      <c r="A174" s="12"/>
      <c r="B174" s="12"/>
      <c r="C174" s="13"/>
      <c r="D174" s="12"/>
      <c r="E174" s="12"/>
      <c r="F174" s="12"/>
      <c r="G174" s="12"/>
      <c r="H174" s="12"/>
      <c r="I174" s="41"/>
      <c r="J174" s="41"/>
      <c r="K174" s="41"/>
      <c r="L174" s="41"/>
      <c r="M174" s="41"/>
      <c r="N174" s="41"/>
      <c r="O174" s="41"/>
      <c r="P174" s="12"/>
      <c r="Q174" s="12"/>
      <c r="R174" s="12"/>
      <c r="S174" s="12"/>
      <c r="T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42"/>
      <c r="AL174" s="21"/>
      <c r="AM174" s="21"/>
      <c r="AN174" s="21"/>
      <c r="AO174" s="21"/>
      <c r="AP174" s="21"/>
      <c r="AQ174" s="21"/>
      <c r="AR174" s="21"/>
      <c r="AS174" s="21"/>
      <c r="AT174" s="21"/>
      <c r="AU174" s="276"/>
      <c r="AV174" s="79" t="str">
        <f>SUMIF($D$7:$AT$7,"1",$D174:$AT174)</f>
        <v>0</v>
      </c>
      <c r="AW174" s="77" t="str">
        <f>SUMIFS($D$9:$AT$9,$D$7:$AT$7,"1",$D174:$AT174,"&gt;"&amp;-1)</f>
        <v>0</v>
      </c>
      <c r="AX174" s="78" t="str">
        <f>ROUNDUP(IF(AW174,AV174/AW174%,0),2)</f>
        <v>0</v>
      </c>
      <c r="AY174" s="76" t="str">
        <f>SUMIF($D$7:$AT$7,"2",$D174:$AT174)</f>
        <v>0</v>
      </c>
      <c r="AZ174" s="77" t="str">
        <f>SUMIFS($D$9:$AT$9,$D$7:$AT$7,"2",$D174:$AT174,"&gt;"&amp;-1)</f>
        <v>0</v>
      </c>
      <c r="BA174" s="78" t="str">
        <f>ROUNDUP(IF(AZ174,AY174/AZ174%,0),2)</f>
        <v>0</v>
      </c>
      <c r="BB174" s="76" t="str">
        <f>SUMIF($D$7:$AT$7,"3",$D174:$AT174)</f>
        <v>0</v>
      </c>
      <c r="BC174" s="77" t="str">
        <f>SUMIFS($D$9:$AT$9,$D$7:$AT$7,"3",$D174:$AT174,"&gt;"&amp;-1)</f>
        <v>0</v>
      </c>
      <c r="BD174" s="78" t="str">
        <f>ROUNDUP(IF(BC174,BB174/BC174%,0),2)</f>
        <v>0</v>
      </c>
      <c r="BE174" s="76" t="str">
        <f>SUMIF($D$7:$AT$7,"4",$D174:$AT174)</f>
        <v>0</v>
      </c>
      <c r="BF174" s="77" t="str">
        <f>SUMIFS($D$9:$AT$9,$D$7:$AT$7,"4",$D174:$AT174,"&gt;"&amp;-1)</f>
        <v>0</v>
      </c>
      <c r="BG174" s="78" t="str">
        <f>ROUNDUP(IF(BF174,BE174/BF174%,0),2)</f>
        <v>0</v>
      </c>
      <c r="BH174" s="76" t="str">
        <f>SUMIF($D$7:$AT$7,"5",$D174:$AT174)</f>
        <v>0</v>
      </c>
      <c r="BI174" s="77" t="str">
        <f>SUMIFS($D$9:$AT$9,$D$7:$AT$7,"5",$D174:$AT174,"&gt;"&amp;-1)</f>
        <v>0</v>
      </c>
      <c r="BJ174" s="78" t="str">
        <f>ROUNDUP(IF(BI174,BH174/BI174%,0),2)</f>
        <v>0</v>
      </c>
      <c r="BK174" s="76" t="str">
        <f>SUMIF($D$7:$AT$7,"6",$D174:$AT174)</f>
        <v>0</v>
      </c>
      <c r="BL174" s="77" t="str">
        <f>SUMIFS($D$9:$AT$9,$D$7:$AT$7,"6",$D174:$AT174,"&gt;"&amp;-1)</f>
        <v>0</v>
      </c>
      <c r="BM174" s="78" t="str">
        <f>ROUNDUP(IF(BL174,BK174/BL174%,0),2)</f>
        <v>0</v>
      </c>
    </row>
    <row r="175" spans="1:65" customHeight="1" ht="17.25">
      <c r="A175" s="12"/>
      <c r="B175" s="12"/>
      <c r="C175" s="13"/>
      <c r="D175" s="12"/>
      <c r="E175" s="12"/>
      <c r="F175" s="12"/>
      <c r="G175" s="12"/>
      <c r="H175" s="12"/>
      <c r="I175" s="41"/>
      <c r="J175" s="41"/>
      <c r="K175" s="41"/>
      <c r="L175" s="41"/>
      <c r="M175" s="41"/>
      <c r="N175" s="41"/>
      <c r="O175" s="41"/>
      <c r="P175" s="12"/>
      <c r="Q175" s="12"/>
      <c r="R175" s="12"/>
      <c r="S175" s="12"/>
      <c r="T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42"/>
      <c r="AL175" s="21"/>
      <c r="AM175" s="21"/>
      <c r="AN175" s="21"/>
      <c r="AO175" s="21"/>
      <c r="AP175" s="21"/>
      <c r="AQ175" s="21"/>
      <c r="AR175" s="21"/>
      <c r="AS175" s="21"/>
      <c r="AT175" s="21"/>
      <c r="AU175" s="276"/>
      <c r="AV175" s="79" t="str">
        <f>SUMIF($D$7:$AT$7,"1",$D175:$AT175)</f>
        <v>0</v>
      </c>
      <c r="AW175" s="77" t="str">
        <f>SUMIFS($D$9:$AT$9,$D$7:$AT$7,"1",$D175:$AT175,"&gt;"&amp;-1)</f>
        <v>0</v>
      </c>
      <c r="AX175" s="78" t="str">
        <f>ROUNDUP(IF(AW175,AV175/AW175%,0),2)</f>
        <v>0</v>
      </c>
      <c r="AY175" s="76" t="str">
        <f>SUMIF($D$7:$AT$7,"2",$D175:$AT175)</f>
        <v>0</v>
      </c>
      <c r="AZ175" s="77" t="str">
        <f>SUMIFS($D$9:$AT$9,$D$7:$AT$7,"2",$D175:$AT175,"&gt;"&amp;-1)</f>
        <v>0</v>
      </c>
      <c r="BA175" s="78" t="str">
        <f>ROUNDUP(IF(AZ175,AY175/AZ175%,0),2)</f>
        <v>0</v>
      </c>
      <c r="BB175" s="76" t="str">
        <f>SUMIF($D$7:$AT$7,"3",$D175:$AT175)</f>
        <v>0</v>
      </c>
      <c r="BC175" s="77" t="str">
        <f>SUMIFS($D$9:$AT$9,$D$7:$AT$7,"3",$D175:$AT175,"&gt;"&amp;-1)</f>
        <v>0</v>
      </c>
      <c r="BD175" s="78" t="str">
        <f>ROUNDUP(IF(BC175,BB175/BC175%,0),2)</f>
        <v>0</v>
      </c>
      <c r="BE175" s="76" t="str">
        <f>SUMIF($D$7:$AT$7,"4",$D175:$AT175)</f>
        <v>0</v>
      </c>
      <c r="BF175" s="77" t="str">
        <f>SUMIFS($D$9:$AT$9,$D$7:$AT$7,"4",$D175:$AT175,"&gt;"&amp;-1)</f>
        <v>0</v>
      </c>
      <c r="BG175" s="78" t="str">
        <f>ROUNDUP(IF(BF175,BE175/BF175%,0),2)</f>
        <v>0</v>
      </c>
      <c r="BH175" s="76" t="str">
        <f>SUMIF($D$7:$AT$7,"5",$D175:$AT175)</f>
        <v>0</v>
      </c>
      <c r="BI175" s="77" t="str">
        <f>SUMIFS($D$9:$AT$9,$D$7:$AT$7,"5",$D175:$AT175,"&gt;"&amp;-1)</f>
        <v>0</v>
      </c>
      <c r="BJ175" s="78" t="str">
        <f>ROUNDUP(IF(BI175,BH175/BI175%,0),2)</f>
        <v>0</v>
      </c>
      <c r="BK175" s="76" t="str">
        <f>SUMIF($D$7:$AT$7,"6",$D175:$AT175)</f>
        <v>0</v>
      </c>
      <c r="BL175" s="77" t="str">
        <f>SUMIFS($D$9:$AT$9,$D$7:$AT$7,"6",$D175:$AT175,"&gt;"&amp;-1)</f>
        <v>0</v>
      </c>
      <c r="BM175" s="78" t="str">
        <f>ROUNDUP(IF(BL175,BK175/BL175%,0),2)</f>
        <v>0</v>
      </c>
    </row>
    <row r="176" spans="1:65" customHeight="1" ht="17.25">
      <c r="A176" s="12"/>
      <c r="B176" s="12"/>
      <c r="C176" s="13"/>
      <c r="D176" s="12"/>
      <c r="E176" s="12"/>
      <c r="F176" s="12"/>
      <c r="G176" s="12"/>
      <c r="H176" s="12"/>
      <c r="I176" s="41"/>
      <c r="J176" s="41"/>
      <c r="K176" s="41"/>
      <c r="L176" s="41"/>
      <c r="M176" s="41"/>
      <c r="N176" s="41"/>
      <c r="O176" s="41"/>
      <c r="P176" s="12"/>
      <c r="Q176" s="12"/>
      <c r="R176" s="12"/>
      <c r="S176" s="12"/>
      <c r="T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42"/>
      <c r="AL176" s="21"/>
      <c r="AM176" s="21"/>
      <c r="AN176" s="21"/>
      <c r="AO176" s="21"/>
      <c r="AP176" s="21"/>
      <c r="AQ176" s="21"/>
      <c r="AR176" s="21"/>
      <c r="AS176" s="21"/>
      <c r="AT176" s="21"/>
      <c r="AU176" s="276"/>
      <c r="AV176" s="79" t="str">
        <f>SUMIF($D$7:$AT$7,"1",$D176:$AT176)</f>
        <v>0</v>
      </c>
      <c r="AW176" s="77" t="str">
        <f>SUMIFS($D$9:$AT$9,$D$7:$AT$7,"1",$D176:$AT176,"&gt;"&amp;-1)</f>
        <v>0</v>
      </c>
      <c r="AX176" s="78" t="str">
        <f>ROUNDUP(IF(AW176,AV176/AW176%,0),2)</f>
        <v>0</v>
      </c>
      <c r="AY176" s="76" t="str">
        <f>SUMIF($D$7:$AT$7,"2",$D176:$AT176)</f>
        <v>0</v>
      </c>
      <c r="AZ176" s="77" t="str">
        <f>SUMIFS($D$9:$AT$9,$D$7:$AT$7,"2",$D176:$AT176,"&gt;"&amp;-1)</f>
        <v>0</v>
      </c>
      <c r="BA176" s="78" t="str">
        <f>ROUNDUP(IF(AZ176,AY176/AZ176%,0),2)</f>
        <v>0</v>
      </c>
      <c r="BB176" s="76" t="str">
        <f>SUMIF($D$7:$AT$7,"3",$D176:$AT176)</f>
        <v>0</v>
      </c>
      <c r="BC176" s="77" t="str">
        <f>SUMIFS($D$9:$AT$9,$D$7:$AT$7,"3",$D176:$AT176,"&gt;"&amp;-1)</f>
        <v>0</v>
      </c>
      <c r="BD176" s="78" t="str">
        <f>ROUNDUP(IF(BC176,BB176/BC176%,0),2)</f>
        <v>0</v>
      </c>
      <c r="BE176" s="76" t="str">
        <f>SUMIF($D$7:$AT$7,"4",$D176:$AT176)</f>
        <v>0</v>
      </c>
      <c r="BF176" s="77" t="str">
        <f>SUMIFS($D$9:$AT$9,$D$7:$AT$7,"4",$D176:$AT176,"&gt;"&amp;-1)</f>
        <v>0</v>
      </c>
      <c r="BG176" s="78" t="str">
        <f>ROUNDUP(IF(BF176,BE176/BF176%,0),2)</f>
        <v>0</v>
      </c>
      <c r="BH176" s="76" t="str">
        <f>SUMIF($D$7:$AT$7,"5",$D176:$AT176)</f>
        <v>0</v>
      </c>
      <c r="BI176" s="77" t="str">
        <f>SUMIFS($D$9:$AT$9,$D$7:$AT$7,"5",$D176:$AT176,"&gt;"&amp;-1)</f>
        <v>0</v>
      </c>
      <c r="BJ176" s="78" t="str">
        <f>ROUNDUP(IF(BI176,BH176/BI176%,0),2)</f>
        <v>0</v>
      </c>
      <c r="BK176" s="76" t="str">
        <f>SUMIF($D$7:$AT$7,"6",$D176:$AT176)</f>
        <v>0</v>
      </c>
      <c r="BL176" s="77" t="str">
        <f>SUMIFS($D$9:$AT$9,$D$7:$AT$7,"6",$D176:$AT176,"&gt;"&amp;-1)</f>
        <v>0</v>
      </c>
      <c r="BM176" s="78" t="str">
        <f>ROUNDUP(IF(BL176,BK176/BL176%,0),2)</f>
        <v>0</v>
      </c>
    </row>
    <row r="177" spans="1:65" customHeight="1" ht="17.25">
      <c r="A177" s="12"/>
      <c r="B177" s="12"/>
      <c r="C177" s="13"/>
      <c r="D177" s="12"/>
      <c r="E177" s="12"/>
      <c r="F177" s="12"/>
      <c r="G177" s="12"/>
      <c r="H177" s="12"/>
      <c r="I177" s="41"/>
      <c r="J177" s="41"/>
      <c r="K177" s="41"/>
      <c r="L177" s="41"/>
      <c r="M177" s="41"/>
      <c r="N177" s="41"/>
      <c r="O177" s="41"/>
      <c r="P177" s="12"/>
      <c r="Q177" s="12"/>
      <c r="R177" s="12"/>
      <c r="S177" s="12"/>
      <c r="T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42"/>
      <c r="AL177" s="21"/>
      <c r="AM177" s="21"/>
      <c r="AN177" s="21"/>
      <c r="AO177" s="21"/>
      <c r="AP177" s="21"/>
      <c r="AQ177" s="21"/>
      <c r="AR177" s="21"/>
      <c r="AS177" s="21"/>
      <c r="AT177" s="21"/>
      <c r="AU177" s="276"/>
      <c r="AV177" s="79" t="str">
        <f>SUMIF($D$7:$AT$7,"1",$D177:$AT177)</f>
        <v>0</v>
      </c>
      <c r="AW177" s="77" t="str">
        <f>SUMIFS($D$9:$AT$9,$D$7:$AT$7,"1",$D177:$AT177,"&gt;"&amp;-1)</f>
        <v>0</v>
      </c>
      <c r="AX177" s="78" t="str">
        <f>ROUNDUP(IF(AW177,AV177/AW177%,0),2)</f>
        <v>0</v>
      </c>
      <c r="AY177" s="76" t="str">
        <f>SUMIF($D$7:$AT$7,"2",$D177:$AT177)</f>
        <v>0</v>
      </c>
      <c r="AZ177" s="77" t="str">
        <f>SUMIFS($D$9:$AT$9,$D$7:$AT$7,"2",$D177:$AT177,"&gt;"&amp;-1)</f>
        <v>0</v>
      </c>
      <c r="BA177" s="78" t="str">
        <f>ROUNDUP(IF(AZ177,AY177/AZ177%,0),2)</f>
        <v>0</v>
      </c>
      <c r="BB177" s="76" t="str">
        <f>SUMIF($D$7:$AT$7,"3",$D177:$AT177)</f>
        <v>0</v>
      </c>
      <c r="BC177" s="77" t="str">
        <f>SUMIFS($D$9:$AT$9,$D$7:$AT$7,"3",$D177:$AT177,"&gt;"&amp;-1)</f>
        <v>0</v>
      </c>
      <c r="BD177" s="78" t="str">
        <f>ROUNDUP(IF(BC177,BB177/BC177%,0),2)</f>
        <v>0</v>
      </c>
      <c r="BE177" s="76" t="str">
        <f>SUMIF($D$7:$AT$7,"4",$D177:$AT177)</f>
        <v>0</v>
      </c>
      <c r="BF177" s="77" t="str">
        <f>SUMIFS($D$9:$AT$9,$D$7:$AT$7,"4",$D177:$AT177,"&gt;"&amp;-1)</f>
        <v>0</v>
      </c>
      <c r="BG177" s="78" t="str">
        <f>ROUNDUP(IF(BF177,BE177/BF177%,0),2)</f>
        <v>0</v>
      </c>
      <c r="BH177" s="76" t="str">
        <f>SUMIF($D$7:$AT$7,"5",$D177:$AT177)</f>
        <v>0</v>
      </c>
      <c r="BI177" s="77" t="str">
        <f>SUMIFS($D$9:$AT$9,$D$7:$AT$7,"5",$D177:$AT177,"&gt;"&amp;-1)</f>
        <v>0</v>
      </c>
      <c r="BJ177" s="78" t="str">
        <f>ROUNDUP(IF(BI177,BH177/BI177%,0),2)</f>
        <v>0</v>
      </c>
      <c r="BK177" s="76" t="str">
        <f>SUMIF($D$7:$AT$7,"6",$D177:$AT177)</f>
        <v>0</v>
      </c>
      <c r="BL177" s="77" t="str">
        <f>SUMIFS($D$9:$AT$9,$D$7:$AT$7,"6",$D177:$AT177,"&gt;"&amp;-1)</f>
        <v>0</v>
      </c>
      <c r="BM177" s="78" t="str">
        <f>ROUNDUP(IF(BL177,BK177/BL177%,0),2)</f>
        <v>0</v>
      </c>
    </row>
    <row r="178" spans="1:65" customHeight="1" ht="17.25">
      <c r="A178" s="12"/>
      <c r="B178" s="12"/>
      <c r="C178" s="13"/>
      <c r="D178" s="12"/>
      <c r="E178" s="12"/>
      <c r="F178" s="12"/>
      <c r="G178" s="12"/>
      <c r="H178" s="12"/>
      <c r="I178" s="41"/>
      <c r="J178" s="41"/>
      <c r="K178" s="41"/>
      <c r="L178" s="41"/>
      <c r="M178" s="41"/>
      <c r="N178" s="41"/>
      <c r="O178" s="41"/>
      <c r="P178" s="12"/>
      <c r="Q178" s="12"/>
      <c r="R178" s="12"/>
      <c r="S178" s="12"/>
      <c r="T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276"/>
      <c r="AV178" s="79" t="str">
        <f>SUMIF($D$7:$AT$7,"1",$D178:$AT178)</f>
        <v>0</v>
      </c>
      <c r="AW178" s="77" t="str">
        <f>SUMIFS($D$9:$AT$9,$D$7:$AT$7,"1",$D178:$AT178,"&gt;"&amp;-1)</f>
        <v>0</v>
      </c>
      <c r="AX178" s="78" t="str">
        <f>ROUNDUP(IF(AW178,AV178/AW178%,0),2)</f>
        <v>0</v>
      </c>
      <c r="AY178" s="76" t="str">
        <f>SUMIF($D$7:$AT$7,"2",$D178:$AT178)</f>
        <v>0</v>
      </c>
      <c r="AZ178" s="77" t="str">
        <f>SUMIFS($D$9:$AT$9,$D$7:$AT$7,"2",$D178:$AT178,"&gt;"&amp;-1)</f>
        <v>0</v>
      </c>
      <c r="BA178" s="78" t="str">
        <f>ROUNDUP(IF(AZ178,AY178/AZ178%,0),2)</f>
        <v>0</v>
      </c>
      <c r="BB178" s="76" t="str">
        <f>SUMIF($D$7:$AT$7,"3",$D178:$AT178)</f>
        <v>0</v>
      </c>
      <c r="BC178" s="77" t="str">
        <f>SUMIFS($D$9:$AT$9,$D$7:$AT$7,"3",$D178:$AT178,"&gt;"&amp;-1)</f>
        <v>0</v>
      </c>
      <c r="BD178" s="78" t="str">
        <f>ROUNDUP(IF(BC178,BB178/BC178%,0),2)</f>
        <v>0</v>
      </c>
      <c r="BE178" s="76" t="str">
        <f>SUMIF($D$7:$AT$7,"4",$D178:$AT178)</f>
        <v>0</v>
      </c>
      <c r="BF178" s="77" t="str">
        <f>SUMIFS($D$9:$AT$9,$D$7:$AT$7,"4",$D178:$AT178,"&gt;"&amp;-1)</f>
        <v>0</v>
      </c>
      <c r="BG178" s="78" t="str">
        <f>ROUNDUP(IF(BF178,BE178/BF178%,0),2)</f>
        <v>0</v>
      </c>
      <c r="BH178" s="76" t="str">
        <f>SUMIF($D$7:$AT$7,"5",$D178:$AT178)</f>
        <v>0</v>
      </c>
      <c r="BI178" s="77" t="str">
        <f>SUMIFS($D$9:$AT$9,$D$7:$AT$7,"5",$D178:$AT178,"&gt;"&amp;-1)</f>
        <v>0</v>
      </c>
      <c r="BJ178" s="78" t="str">
        <f>ROUNDUP(IF(BI178,BH178/BI178%,0),2)</f>
        <v>0</v>
      </c>
      <c r="BK178" s="76" t="str">
        <f>SUMIF($D$7:$AT$7,"6",$D178:$AT178)</f>
        <v>0</v>
      </c>
      <c r="BL178" s="77" t="str">
        <f>SUMIFS($D$9:$AT$9,$D$7:$AT$7,"6",$D178:$AT178,"&gt;"&amp;-1)</f>
        <v>0</v>
      </c>
      <c r="BM178" s="78" t="str">
        <f>ROUNDUP(IF(BL178,BK178/BL178%,0),2)</f>
        <v>0</v>
      </c>
    </row>
    <row r="179" spans="1:65" customHeight="1" ht="17.25">
      <c r="A179" s="12"/>
      <c r="B179" s="12"/>
      <c r="C179" s="13"/>
      <c r="D179" s="12"/>
      <c r="E179" s="12"/>
      <c r="F179" s="12"/>
      <c r="G179" s="12"/>
      <c r="H179" s="12"/>
      <c r="I179" s="41"/>
      <c r="J179" s="41"/>
      <c r="K179" s="41"/>
      <c r="L179" s="41"/>
      <c r="M179" s="41"/>
      <c r="N179" s="41"/>
      <c r="O179" s="41"/>
      <c r="P179" s="12"/>
      <c r="Q179" s="12"/>
      <c r="R179" s="12"/>
      <c r="S179" s="12"/>
      <c r="T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276"/>
      <c r="AV179" s="79" t="str">
        <f>SUMIF($D$7:$AT$7,"1",$D179:$AT179)</f>
        <v>0</v>
      </c>
      <c r="AW179" s="77" t="str">
        <f>SUMIFS($D$9:$AT$9,$D$7:$AT$7,"1",$D179:$AT179,"&gt;"&amp;-1)</f>
        <v>0</v>
      </c>
      <c r="AX179" s="78" t="str">
        <f>ROUNDUP(IF(AW179,AV179/AW179%,0),2)</f>
        <v>0</v>
      </c>
      <c r="AY179" s="76" t="str">
        <f>SUMIF($D$7:$AT$7,"2",$D179:$AT179)</f>
        <v>0</v>
      </c>
      <c r="AZ179" s="77" t="str">
        <f>SUMIFS($D$9:$AT$9,$D$7:$AT$7,"2",$D179:$AT179,"&gt;"&amp;-1)</f>
        <v>0</v>
      </c>
      <c r="BA179" s="78" t="str">
        <f>ROUNDUP(IF(AZ179,AY179/AZ179%,0),2)</f>
        <v>0</v>
      </c>
      <c r="BB179" s="76" t="str">
        <f>SUMIF($D$7:$AT$7,"3",$D179:$AT179)</f>
        <v>0</v>
      </c>
      <c r="BC179" s="77" t="str">
        <f>SUMIFS($D$9:$AT$9,$D$7:$AT$7,"3",$D179:$AT179,"&gt;"&amp;-1)</f>
        <v>0</v>
      </c>
      <c r="BD179" s="78" t="str">
        <f>ROUNDUP(IF(BC179,BB179/BC179%,0),2)</f>
        <v>0</v>
      </c>
      <c r="BE179" s="76" t="str">
        <f>SUMIF($D$7:$AT$7,"4",$D179:$AT179)</f>
        <v>0</v>
      </c>
      <c r="BF179" s="77" t="str">
        <f>SUMIFS($D$9:$AT$9,$D$7:$AT$7,"4",$D179:$AT179,"&gt;"&amp;-1)</f>
        <v>0</v>
      </c>
      <c r="BG179" s="78" t="str">
        <f>ROUNDUP(IF(BF179,BE179/BF179%,0),2)</f>
        <v>0</v>
      </c>
      <c r="BH179" s="76" t="str">
        <f>SUMIF($D$7:$AT$7,"5",$D179:$AT179)</f>
        <v>0</v>
      </c>
      <c r="BI179" s="77" t="str">
        <f>SUMIFS($D$9:$AT$9,$D$7:$AT$7,"5",$D179:$AT179,"&gt;"&amp;-1)</f>
        <v>0</v>
      </c>
      <c r="BJ179" s="78" t="str">
        <f>ROUNDUP(IF(BI179,BH179/BI179%,0),2)</f>
        <v>0</v>
      </c>
      <c r="BK179" s="76" t="str">
        <f>SUMIF($D$7:$AT$7,"6",$D179:$AT179)</f>
        <v>0</v>
      </c>
      <c r="BL179" s="77" t="str">
        <f>SUMIFS($D$9:$AT$9,$D$7:$AT$7,"6",$D179:$AT179,"&gt;"&amp;-1)</f>
        <v>0</v>
      </c>
      <c r="BM179" s="78" t="str">
        <f>ROUNDUP(IF(BL179,BK179/BL179%,0),2)</f>
        <v>0</v>
      </c>
    </row>
    <row r="180" spans="1:65" customHeight="1" ht="17.25">
      <c r="A180" s="12"/>
      <c r="B180" s="12"/>
      <c r="C180" s="13"/>
      <c r="D180" s="12"/>
      <c r="E180" s="12"/>
      <c r="F180" s="12"/>
      <c r="G180" s="12"/>
      <c r="H180" s="12"/>
      <c r="I180" s="41"/>
      <c r="J180" s="41"/>
      <c r="K180" s="41"/>
      <c r="L180" s="41"/>
      <c r="M180" s="41"/>
      <c r="N180" s="41"/>
      <c r="O180" s="41"/>
      <c r="P180" s="12"/>
      <c r="Q180" s="12"/>
      <c r="R180" s="12"/>
      <c r="S180" s="12"/>
      <c r="T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276"/>
      <c r="AV180" s="79" t="str">
        <f>SUMIF($D$7:$AT$7,"1",$D180:$AT180)</f>
        <v>0</v>
      </c>
      <c r="AW180" s="77" t="str">
        <f>SUMIFS($D$9:$AT$9,$D$7:$AT$7,"1",$D180:$AT180,"&gt;"&amp;-1)</f>
        <v>0</v>
      </c>
      <c r="AX180" s="78" t="str">
        <f>ROUNDUP(IF(AW180,AV180/AW180%,0),2)</f>
        <v>0</v>
      </c>
      <c r="AY180" s="76" t="str">
        <f>SUMIF($D$7:$AT$7,"2",$D180:$AT180)</f>
        <v>0</v>
      </c>
      <c r="AZ180" s="77" t="str">
        <f>SUMIFS($D$9:$AT$9,$D$7:$AT$7,"2",$D180:$AT180,"&gt;"&amp;-1)</f>
        <v>0</v>
      </c>
      <c r="BA180" s="78" t="str">
        <f>ROUNDUP(IF(AZ180,AY180/AZ180%,0),2)</f>
        <v>0</v>
      </c>
      <c r="BB180" s="76" t="str">
        <f>SUMIF($D$7:$AT$7,"3",$D180:$AT180)</f>
        <v>0</v>
      </c>
      <c r="BC180" s="77" t="str">
        <f>SUMIFS($D$9:$AT$9,$D$7:$AT$7,"3",$D180:$AT180,"&gt;"&amp;-1)</f>
        <v>0</v>
      </c>
      <c r="BD180" s="78" t="str">
        <f>ROUNDUP(IF(BC180,BB180/BC180%,0),2)</f>
        <v>0</v>
      </c>
      <c r="BE180" s="76" t="str">
        <f>SUMIF($D$7:$AT$7,"4",$D180:$AT180)</f>
        <v>0</v>
      </c>
      <c r="BF180" s="77" t="str">
        <f>SUMIFS($D$9:$AT$9,$D$7:$AT$7,"4",$D180:$AT180,"&gt;"&amp;-1)</f>
        <v>0</v>
      </c>
      <c r="BG180" s="78" t="str">
        <f>ROUNDUP(IF(BF180,BE180/BF180%,0),2)</f>
        <v>0</v>
      </c>
      <c r="BH180" s="76" t="str">
        <f>SUMIF($D$7:$AT$7,"5",$D180:$AT180)</f>
        <v>0</v>
      </c>
      <c r="BI180" s="77" t="str">
        <f>SUMIFS($D$9:$AT$9,$D$7:$AT$7,"5",$D180:$AT180,"&gt;"&amp;-1)</f>
        <v>0</v>
      </c>
      <c r="BJ180" s="78" t="str">
        <f>ROUNDUP(IF(BI180,BH180/BI180%,0),2)</f>
        <v>0</v>
      </c>
      <c r="BK180" s="76" t="str">
        <f>SUMIF($D$7:$AT$7,"6",$D180:$AT180)</f>
        <v>0</v>
      </c>
      <c r="BL180" s="77" t="str">
        <f>SUMIFS($D$9:$AT$9,$D$7:$AT$7,"6",$D180:$AT180,"&gt;"&amp;-1)</f>
        <v>0</v>
      </c>
      <c r="BM180" s="78" t="str">
        <f>ROUNDUP(IF(BL180,BK180/BL180%,0),2)</f>
        <v>0</v>
      </c>
    </row>
    <row r="181" spans="1:65" customHeight="1" ht="17.25">
      <c r="A181" s="12"/>
      <c r="B181" s="12"/>
      <c r="C181" s="13"/>
      <c r="D181" s="12"/>
      <c r="E181" s="12"/>
      <c r="F181" s="12"/>
      <c r="G181" s="12"/>
      <c r="H181" s="12"/>
      <c r="I181" s="41"/>
      <c r="J181" s="41"/>
      <c r="K181" s="41"/>
      <c r="L181" s="41"/>
      <c r="M181" s="41"/>
      <c r="N181" s="41"/>
      <c r="O181" s="41"/>
      <c r="P181" s="12"/>
      <c r="Q181" s="12"/>
      <c r="R181" s="12"/>
      <c r="S181" s="12"/>
      <c r="T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276"/>
      <c r="AV181" s="79" t="str">
        <f>SUMIF($D$7:$AT$7,"1",$D181:$AT181)</f>
        <v>0</v>
      </c>
      <c r="AW181" s="77" t="str">
        <f>SUMIFS($D$9:$AT$9,$D$7:$AT$7,"1",$D181:$AT181,"&gt;"&amp;-1)</f>
        <v>0</v>
      </c>
      <c r="AX181" s="78" t="str">
        <f>ROUNDUP(IF(AW181,AV181/AW181%,0),2)</f>
        <v>0</v>
      </c>
      <c r="AY181" s="76" t="str">
        <f>SUMIF($D$7:$AT$7,"2",$D181:$AT181)</f>
        <v>0</v>
      </c>
      <c r="AZ181" s="77" t="str">
        <f>SUMIFS($D$9:$AT$9,$D$7:$AT$7,"2",$D181:$AT181,"&gt;"&amp;-1)</f>
        <v>0</v>
      </c>
      <c r="BA181" s="78" t="str">
        <f>ROUNDUP(IF(AZ181,AY181/AZ181%,0),2)</f>
        <v>0</v>
      </c>
      <c r="BB181" s="76" t="str">
        <f>SUMIF($D$7:$AT$7,"3",$D181:$AT181)</f>
        <v>0</v>
      </c>
      <c r="BC181" s="77" t="str">
        <f>SUMIFS($D$9:$AT$9,$D$7:$AT$7,"3",$D181:$AT181,"&gt;"&amp;-1)</f>
        <v>0</v>
      </c>
      <c r="BD181" s="78" t="str">
        <f>ROUNDUP(IF(BC181,BB181/BC181%,0),2)</f>
        <v>0</v>
      </c>
      <c r="BE181" s="76" t="str">
        <f>SUMIF($D$7:$AT$7,"4",$D181:$AT181)</f>
        <v>0</v>
      </c>
      <c r="BF181" s="77" t="str">
        <f>SUMIFS($D$9:$AT$9,$D$7:$AT$7,"4",$D181:$AT181,"&gt;"&amp;-1)</f>
        <v>0</v>
      </c>
      <c r="BG181" s="78" t="str">
        <f>ROUNDUP(IF(BF181,BE181/BF181%,0),2)</f>
        <v>0</v>
      </c>
      <c r="BH181" s="76" t="str">
        <f>SUMIF($D$7:$AT$7,"5",$D181:$AT181)</f>
        <v>0</v>
      </c>
      <c r="BI181" s="77" t="str">
        <f>SUMIFS($D$9:$AT$9,$D$7:$AT$7,"5",$D181:$AT181,"&gt;"&amp;-1)</f>
        <v>0</v>
      </c>
      <c r="BJ181" s="78" t="str">
        <f>ROUNDUP(IF(BI181,BH181/BI181%,0),2)</f>
        <v>0</v>
      </c>
      <c r="BK181" s="76" t="str">
        <f>SUMIF($D$7:$AT$7,"6",$D181:$AT181)</f>
        <v>0</v>
      </c>
      <c r="BL181" s="77" t="str">
        <f>SUMIFS($D$9:$AT$9,$D$7:$AT$7,"6",$D181:$AT181,"&gt;"&amp;-1)</f>
        <v>0</v>
      </c>
      <c r="BM181" s="78" t="str">
        <f>ROUNDUP(IF(BL181,BK181/BL181%,0),2)</f>
        <v>0</v>
      </c>
    </row>
    <row r="182" spans="1:65" customHeight="1" ht="17.25">
      <c r="A182" s="12"/>
      <c r="B182" s="12"/>
      <c r="C182" s="13"/>
      <c r="D182" s="12"/>
      <c r="E182" s="12"/>
      <c r="F182" s="12"/>
      <c r="G182" s="12"/>
      <c r="H182" s="12"/>
      <c r="I182" s="41"/>
      <c r="J182" s="41"/>
      <c r="K182" s="41"/>
      <c r="L182" s="41"/>
      <c r="M182" s="41"/>
      <c r="N182" s="41"/>
      <c r="O182" s="41"/>
      <c r="P182" s="12"/>
      <c r="Q182" s="12"/>
      <c r="R182" s="12"/>
      <c r="S182" s="12"/>
      <c r="T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276"/>
      <c r="AV182" s="79" t="str">
        <f>SUMIF($D$7:$AT$7,"1",$D182:$AT182)</f>
        <v>0</v>
      </c>
      <c r="AW182" s="77" t="str">
        <f>SUMIFS($D$9:$AT$9,$D$7:$AT$7,"1",$D182:$AT182,"&gt;"&amp;-1)</f>
        <v>0</v>
      </c>
      <c r="AX182" s="78" t="str">
        <f>ROUNDUP(IF(AW182,AV182/AW182%,0),2)</f>
        <v>0</v>
      </c>
      <c r="AY182" s="76" t="str">
        <f>SUMIF($D$7:$AT$7,"2",$D182:$AT182)</f>
        <v>0</v>
      </c>
      <c r="AZ182" s="77" t="str">
        <f>SUMIFS($D$9:$AT$9,$D$7:$AT$7,"2",$D182:$AT182,"&gt;"&amp;-1)</f>
        <v>0</v>
      </c>
      <c r="BA182" s="78" t="str">
        <f>ROUNDUP(IF(AZ182,AY182/AZ182%,0),2)</f>
        <v>0</v>
      </c>
      <c r="BB182" s="76" t="str">
        <f>SUMIF($D$7:$AT$7,"3",$D182:$AT182)</f>
        <v>0</v>
      </c>
      <c r="BC182" s="77" t="str">
        <f>SUMIFS($D$9:$AT$9,$D$7:$AT$7,"3",$D182:$AT182,"&gt;"&amp;-1)</f>
        <v>0</v>
      </c>
      <c r="BD182" s="78" t="str">
        <f>ROUNDUP(IF(BC182,BB182/BC182%,0),2)</f>
        <v>0</v>
      </c>
      <c r="BE182" s="76" t="str">
        <f>SUMIF($D$7:$AT$7,"4",$D182:$AT182)</f>
        <v>0</v>
      </c>
      <c r="BF182" s="77" t="str">
        <f>SUMIFS($D$9:$AT$9,$D$7:$AT$7,"4",$D182:$AT182,"&gt;"&amp;-1)</f>
        <v>0</v>
      </c>
      <c r="BG182" s="78" t="str">
        <f>ROUNDUP(IF(BF182,BE182/BF182%,0),2)</f>
        <v>0</v>
      </c>
      <c r="BH182" s="76" t="str">
        <f>SUMIF($D$7:$AT$7,"5",$D182:$AT182)</f>
        <v>0</v>
      </c>
      <c r="BI182" s="77" t="str">
        <f>SUMIFS($D$9:$AT$9,$D$7:$AT$7,"5",$D182:$AT182,"&gt;"&amp;-1)</f>
        <v>0</v>
      </c>
      <c r="BJ182" s="78" t="str">
        <f>ROUNDUP(IF(BI182,BH182/BI182%,0),2)</f>
        <v>0</v>
      </c>
      <c r="BK182" s="76" t="str">
        <f>SUMIF($D$7:$AT$7,"6",$D182:$AT182)</f>
        <v>0</v>
      </c>
      <c r="BL182" s="77" t="str">
        <f>SUMIFS($D$9:$AT$9,$D$7:$AT$7,"6",$D182:$AT182,"&gt;"&amp;-1)</f>
        <v>0</v>
      </c>
      <c r="BM182" s="78" t="str">
        <f>ROUNDUP(IF(BL182,BK182/BL182%,0),2)</f>
        <v>0</v>
      </c>
    </row>
    <row r="183" spans="1:65" customHeight="1" ht="17.25">
      <c r="A183" s="12"/>
      <c r="B183" s="12"/>
      <c r="C183" s="13"/>
      <c r="D183" s="12"/>
      <c r="E183" s="12"/>
      <c r="F183" s="12"/>
      <c r="G183" s="12"/>
      <c r="H183" s="12"/>
      <c r="I183" s="41"/>
      <c r="J183" s="41"/>
      <c r="K183" s="41"/>
      <c r="L183" s="41"/>
      <c r="M183" s="41"/>
      <c r="N183" s="41"/>
      <c r="O183" s="41"/>
      <c r="P183" s="12"/>
      <c r="Q183" s="12"/>
      <c r="R183" s="12"/>
      <c r="S183" s="12"/>
      <c r="T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276"/>
      <c r="AV183" s="79" t="str">
        <f>SUMIF($D$7:$AT$7,"1",$D183:$AT183)</f>
        <v>0</v>
      </c>
      <c r="AW183" s="77" t="str">
        <f>SUMIFS($D$9:$AT$9,$D$7:$AT$7,"1",$D183:$AT183,"&gt;"&amp;-1)</f>
        <v>0</v>
      </c>
      <c r="AX183" s="78" t="str">
        <f>ROUNDUP(IF(AW183,AV183/AW183%,0),2)</f>
        <v>0</v>
      </c>
      <c r="AY183" s="76" t="str">
        <f>SUMIF($D$7:$AT$7,"2",$D183:$AT183)</f>
        <v>0</v>
      </c>
      <c r="AZ183" s="77" t="str">
        <f>SUMIFS($D$9:$AT$9,$D$7:$AT$7,"2",$D183:$AT183,"&gt;"&amp;-1)</f>
        <v>0</v>
      </c>
      <c r="BA183" s="78" t="str">
        <f>ROUNDUP(IF(AZ183,AY183/AZ183%,0),2)</f>
        <v>0</v>
      </c>
      <c r="BB183" s="76" t="str">
        <f>SUMIF($D$7:$AT$7,"3",$D183:$AT183)</f>
        <v>0</v>
      </c>
      <c r="BC183" s="77" t="str">
        <f>SUMIFS($D$9:$AT$9,$D$7:$AT$7,"3",$D183:$AT183,"&gt;"&amp;-1)</f>
        <v>0</v>
      </c>
      <c r="BD183" s="78" t="str">
        <f>ROUNDUP(IF(BC183,BB183/BC183%,0),2)</f>
        <v>0</v>
      </c>
      <c r="BE183" s="76" t="str">
        <f>SUMIF($D$7:$AT$7,"4",$D183:$AT183)</f>
        <v>0</v>
      </c>
      <c r="BF183" s="77" t="str">
        <f>SUMIFS($D$9:$AT$9,$D$7:$AT$7,"4",$D183:$AT183,"&gt;"&amp;-1)</f>
        <v>0</v>
      </c>
      <c r="BG183" s="78" t="str">
        <f>ROUNDUP(IF(BF183,BE183/BF183%,0),2)</f>
        <v>0</v>
      </c>
      <c r="BH183" s="76" t="str">
        <f>SUMIF($D$7:$AT$7,"5",$D183:$AT183)</f>
        <v>0</v>
      </c>
      <c r="BI183" s="77" t="str">
        <f>SUMIFS($D$9:$AT$9,$D$7:$AT$7,"5",$D183:$AT183,"&gt;"&amp;-1)</f>
        <v>0</v>
      </c>
      <c r="BJ183" s="78" t="str">
        <f>ROUNDUP(IF(BI183,BH183/BI183%,0),2)</f>
        <v>0</v>
      </c>
      <c r="BK183" s="76" t="str">
        <f>SUMIF($D$7:$AT$7,"6",$D183:$AT183)</f>
        <v>0</v>
      </c>
      <c r="BL183" s="77" t="str">
        <f>SUMIFS($D$9:$AT$9,$D$7:$AT$7,"6",$D183:$AT183,"&gt;"&amp;-1)</f>
        <v>0</v>
      </c>
      <c r="BM183" s="78" t="str">
        <f>ROUNDUP(IF(BL183,BK183/BL183%,0),2)</f>
        <v>0</v>
      </c>
    </row>
    <row r="184" spans="1:65" customHeight="1" ht="16.5">
      <c r="A184" s="12"/>
      <c r="B184" s="12"/>
      <c r="C184" s="13"/>
      <c r="D184" s="12"/>
      <c r="E184" s="12"/>
      <c r="F184" s="12"/>
      <c r="G184" s="12"/>
      <c r="H184" s="12"/>
      <c r="I184" s="41"/>
      <c r="J184" s="41"/>
      <c r="K184" s="41"/>
      <c r="L184" s="41"/>
      <c r="M184" s="41"/>
      <c r="N184" s="41"/>
      <c r="O184" s="41"/>
      <c r="P184" s="12"/>
      <c r="Q184" s="12"/>
      <c r="R184" s="12"/>
      <c r="S184" s="12"/>
      <c r="T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3"/>
      <c r="AV184" s="79" t="str">
        <f>SUMIF($D$7:$AT$7,"1",$D184:$AT184)</f>
        <v>0</v>
      </c>
      <c r="AW184" s="77" t="str">
        <f>SUMIFS($D$9:$AT$9,$D$7:$AT$7,"1",$D184:$AT184,"&gt;"&amp;-1)</f>
        <v>0</v>
      </c>
      <c r="AX184" s="78" t="str">
        <f>ROUNDUP(IF(AW184,AV184/AW184%,0),2)</f>
        <v>0</v>
      </c>
      <c r="AY184" s="76" t="str">
        <f>SUMIF($D$7:$AT$7,"2",$D184:$AT184)</f>
        <v>0</v>
      </c>
      <c r="AZ184" s="77" t="str">
        <f>SUMIFS($D$9:$AT$9,$D$7:$AT$7,"2",$D184:$AT184,"&gt;"&amp;-1)</f>
        <v>0</v>
      </c>
      <c r="BA184" s="78" t="str">
        <f>ROUNDUP(IF(AZ184,AY184/AZ184%,0),2)</f>
        <v>0</v>
      </c>
      <c r="BB184" s="76" t="str">
        <f>SUMIF($D$7:$AT$7,"3",$D184:$AT184)</f>
        <v>0</v>
      </c>
      <c r="BC184" s="77" t="str">
        <f>SUMIFS($D$9:$AT$9,$D$7:$AT$7,"3",$D184:$AT184,"&gt;"&amp;-1)</f>
        <v>0</v>
      </c>
      <c r="BD184" s="78" t="str">
        <f>ROUNDUP(IF(BC184,BB184/BC184%,0),2)</f>
        <v>0</v>
      </c>
      <c r="BE184" s="76" t="str">
        <f>SUMIF($D$7:$AT$7,"4",$D184:$AT184)</f>
        <v>0</v>
      </c>
      <c r="BF184" s="77" t="str">
        <f>SUMIFS($D$9:$AT$9,$D$7:$AT$7,"4",$D184:$AT184,"&gt;"&amp;-1)</f>
        <v>0</v>
      </c>
      <c r="BG184" s="78" t="str">
        <f>ROUNDUP(IF(BF184,BE184/BF184%,0),2)</f>
        <v>0</v>
      </c>
      <c r="BH184" s="76" t="str">
        <f>SUMIF($D$7:$AT$7,"5",$D184:$AT184)</f>
        <v>0</v>
      </c>
      <c r="BI184" s="77" t="str">
        <f>SUMIFS($D$9:$AT$9,$D$7:$AT$7,"5",$D184:$AT184,"&gt;"&amp;-1)</f>
        <v>0</v>
      </c>
      <c r="BJ184" s="78" t="str">
        <f>ROUNDUP(IF(BI184,BH184/BI184%,0),2)</f>
        <v>0</v>
      </c>
      <c r="BK184" s="76" t="str">
        <f>SUMIF($D$7:$AT$7,"6",$D184:$AT184)</f>
        <v>0</v>
      </c>
      <c r="BL184" s="77" t="str">
        <f>SUMIFS($D$9:$AT$9,$D$7:$AT$7,"6",$D184:$AT184,"&gt;"&amp;-1)</f>
        <v>0</v>
      </c>
      <c r="BM184" s="78" t="str">
        <f>ROUNDUP(IF(BL184,BK184/BL184%,0),2)</f>
        <v>0</v>
      </c>
    </row>
    <row r="185" spans="1:65" customHeight="1" ht="16.5">
      <c r="A185" s="12"/>
      <c r="B185" s="12"/>
      <c r="C185" s="13"/>
      <c r="D185" s="12"/>
      <c r="E185" s="12"/>
      <c r="F185" s="12"/>
      <c r="G185" s="12"/>
      <c r="H185" s="12"/>
      <c r="I185" s="41"/>
      <c r="J185" s="41"/>
      <c r="K185" s="41"/>
      <c r="L185" s="41"/>
      <c r="M185" s="41"/>
      <c r="N185" s="41"/>
      <c r="O185" s="41"/>
      <c r="P185" s="12"/>
      <c r="Q185" s="12"/>
      <c r="R185" s="12"/>
      <c r="S185" s="12"/>
      <c r="T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3"/>
      <c r="AV185" s="79" t="str">
        <f>SUMIF($D$7:$AT$7,"1",$D185:$AT185)</f>
        <v>0</v>
      </c>
      <c r="AW185" s="77" t="str">
        <f>SUMIFS($D$9:$AT$9,$D$7:$AT$7,"1",$D185:$AT185,"&gt;"&amp;-1)</f>
        <v>0</v>
      </c>
      <c r="AX185" s="78" t="str">
        <f>ROUNDUP(IF(AW185,AV185/AW185%,0),2)</f>
        <v>0</v>
      </c>
      <c r="AY185" s="76" t="str">
        <f>SUMIF($D$7:$AT$7,"2",$D185:$AT185)</f>
        <v>0</v>
      </c>
      <c r="AZ185" s="77" t="str">
        <f>SUMIFS($D$9:$AT$9,$D$7:$AT$7,"2",$D185:$AT185,"&gt;"&amp;-1)</f>
        <v>0</v>
      </c>
      <c r="BA185" s="78" t="str">
        <f>ROUNDUP(IF(AZ185,AY185/AZ185%,0),2)</f>
        <v>0</v>
      </c>
      <c r="BB185" s="76" t="str">
        <f>SUMIF($D$7:$AT$7,"3",$D185:$AT185)</f>
        <v>0</v>
      </c>
      <c r="BC185" s="77" t="str">
        <f>SUMIFS($D$9:$AT$9,$D$7:$AT$7,"3",$D185:$AT185,"&gt;"&amp;-1)</f>
        <v>0</v>
      </c>
      <c r="BD185" s="78" t="str">
        <f>ROUNDUP(IF(BC185,BB185/BC185%,0),2)</f>
        <v>0</v>
      </c>
      <c r="BE185" s="76" t="str">
        <f>SUMIF($D$7:$AT$7,"4",$D185:$AT185)</f>
        <v>0</v>
      </c>
      <c r="BF185" s="77" t="str">
        <f>SUMIFS($D$9:$AT$9,$D$7:$AT$7,"4",$D185:$AT185,"&gt;"&amp;-1)</f>
        <v>0</v>
      </c>
      <c r="BG185" s="78" t="str">
        <f>ROUNDUP(IF(BF185,BE185/BF185%,0),2)</f>
        <v>0</v>
      </c>
      <c r="BH185" s="76" t="str">
        <f>SUMIF($D$7:$AT$7,"5",$D185:$AT185)</f>
        <v>0</v>
      </c>
      <c r="BI185" s="77" t="str">
        <f>SUMIFS($D$9:$AT$9,$D$7:$AT$7,"5",$D185:$AT185,"&gt;"&amp;-1)</f>
        <v>0</v>
      </c>
      <c r="BJ185" s="78" t="str">
        <f>ROUNDUP(IF(BI185,BH185/BI185%,0),2)</f>
        <v>0</v>
      </c>
      <c r="BK185" s="76" t="str">
        <f>SUMIF($D$7:$AT$7,"6",$D185:$AT185)</f>
        <v>0</v>
      </c>
      <c r="BL185" s="77" t="str">
        <f>SUMIFS($D$9:$AT$9,$D$7:$AT$7,"6",$D185:$AT185,"&gt;"&amp;-1)</f>
        <v>0</v>
      </c>
      <c r="BM185" s="78" t="str">
        <f>ROUNDUP(IF(BL185,BK185/BL185%,0),2)</f>
        <v>0</v>
      </c>
    </row>
    <row r="186" spans="1:65" customHeight="1" ht="16.5">
      <c r="A186" s="12"/>
      <c r="B186" s="12"/>
      <c r="C186" s="13"/>
      <c r="D186" s="12"/>
      <c r="E186" s="12"/>
      <c r="F186" s="12"/>
      <c r="G186" s="12"/>
      <c r="H186" s="12"/>
      <c r="I186" s="41"/>
      <c r="J186" s="41"/>
      <c r="K186" s="41"/>
      <c r="L186" s="41"/>
      <c r="M186" s="41"/>
      <c r="N186" s="41"/>
      <c r="O186" s="41"/>
      <c r="P186" s="12"/>
      <c r="Q186" s="12"/>
      <c r="R186" s="12"/>
      <c r="S186" s="12"/>
      <c r="T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3"/>
      <c r="AV186" s="79" t="str">
        <f>SUMIF($D$7:$AT$7,"1",$D186:$AT186)</f>
        <v>0</v>
      </c>
      <c r="AW186" s="77" t="str">
        <f>SUMIFS($D$9:$AT$9,$D$7:$AT$7,"1",$D186:$AT186,"&gt;"&amp;-1)</f>
        <v>0</v>
      </c>
      <c r="AX186" s="78" t="str">
        <f>ROUNDUP(IF(AW186,AV186/AW186%,0),2)</f>
        <v>0</v>
      </c>
      <c r="AY186" s="76" t="str">
        <f>SUMIF($D$7:$AT$7,"2",$D186:$AT186)</f>
        <v>0</v>
      </c>
      <c r="AZ186" s="77" t="str">
        <f>SUMIFS($D$9:$AT$9,$D$7:$AT$7,"2",$D186:$AT186,"&gt;"&amp;-1)</f>
        <v>0</v>
      </c>
      <c r="BA186" s="78" t="str">
        <f>ROUNDUP(IF(AZ186,AY186/AZ186%,0),2)</f>
        <v>0</v>
      </c>
      <c r="BB186" s="76" t="str">
        <f>SUMIF($D$7:$AT$7,"3",$D186:$AT186)</f>
        <v>0</v>
      </c>
      <c r="BC186" s="77" t="str">
        <f>SUMIFS($D$9:$AT$9,$D$7:$AT$7,"3",$D186:$AT186,"&gt;"&amp;-1)</f>
        <v>0</v>
      </c>
      <c r="BD186" s="78" t="str">
        <f>ROUNDUP(IF(BC186,BB186/BC186%,0),2)</f>
        <v>0</v>
      </c>
      <c r="BE186" s="76" t="str">
        <f>SUMIF($D$7:$AT$7,"4",$D186:$AT186)</f>
        <v>0</v>
      </c>
      <c r="BF186" s="77" t="str">
        <f>SUMIFS($D$9:$AT$9,$D$7:$AT$7,"4",$D186:$AT186,"&gt;"&amp;-1)</f>
        <v>0</v>
      </c>
      <c r="BG186" s="78" t="str">
        <f>ROUNDUP(IF(BF186,BE186/BF186%,0),2)</f>
        <v>0</v>
      </c>
      <c r="BH186" s="76" t="str">
        <f>SUMIF($D$7:$AT$7,"5",$D186:$AT186)</f>
        <v>0</v>
      </c>
      <c r="BI186" s="77" t="str">
        <f>SUMIFS($D$9:$AT$9,$D$7:$AT$7,"5",$D186:$AT186,"&gt;"&amp;-1)</f>
        <v>0</v>
      </c>
      <c r="BJ186" s="78" t="str">
        <f>ROUNDUP(IF(BI186,BH186/BI186%,0),2)</f>
        <v>0</v>
      </c>
      <c r="BK186" s="76" t="str">
        <f>SUMIF($D$7:$AT$7,"6",$D186:$AT186)</f>
        <v>0</v>
      </c>
      <c r="BL186" s="77" t="str">
        <f>SUMIFS($D$9:$AT$9,$D$7:$AT$7,"6",$D186:$AT186,"&gt;"&amp;-1)</f>
        <v>0</v>
      </c>
      <c r="BM186" s="78" t="str">
        <f>ROUNDUP(IF(BL186,BK186/BL186%,0),2)</f>
        <v>0</v>
      </c>
    </row>
    <row r="187" spans="1:65" customHeight="1" ht="16.5">
      <c r="A187" s="12"/>
      <c r="B187" s="12"/>
      <c r="C187" s="13"/>
      <c r="D187" s="12"/>
      <c r="E187" s="12"/>
      <c r="F187" s="12"/>
      <c r="G187" s="12"/>
      <c r="H187" s="12"/>
      <c r="I187" s="41"/>
      <c r="J187" s="41"/>
      <c r="K187" s="41"/>
      <c r="L187" s="41"/>
      <c r="M187" s="41"/>
      <c r="N187" s="41"/>
      <c r="O187" s="41"/>
      <c r="P187" s="12"/>
      <c r="Q187" s="12"/>
      <c r="R187" s="12"/>
      <c r="S187" s="12"/>
      <c r="T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3"/>
      <c r="AV187" s="79" t="str">
        <f>SUMIF($D$7:$AT$7,"1",$D187:$AT187)</f>
        <v>0</v>
      </c>
      <c r="AW187" s="77" t="str">
        <f>SUMIFS($D$9:$AT$9,$D$7:$AT$7,"1",$D187:$AT187,"&gt;"&amp;-1)</f>
        <v>0</v>
      </c>
      <c r="AX187" s="78" t="str">
        <f>ROUNDUP(IF(AW187,AV187/AW187%,0),2)</f>
        <v>0</v>
      </c>
      <c r="AY187" s="76" t="str">
        <f>SUMIF($D$7:$AT$7,"2",$D187:$AT187)</f>
        <v>0</v>
      </c>
      <c r="AZ187" s="77" t="str">
        <f>SUMIFS($D$9:$AT$9,$D$7:$AT$7,"2",$D187:$AT187,"&gt;"&amp;-1)</f>
        <v>0</v>
      </c>
      <c r="BA187" s="78" t="str">
        <f>ROUNDUP(IF(AZ187,AY187/AZ187%,0),2)</f>
        <v>0</v>
      </c>
      <c r="BB187" s="76" t="str">
        <f>SUMIF($D$7:$AT$7,"3",$D187:$AT187)</f>
        <v>0</v>
      </c>
      <c r="BC187" s="77" t="str">
        <f>SUMIFS($D$9:$AT$9,$D$7:$AT$7,"3",$D187:$AT187,"&gt;"&amp;-1)</f>
        <v>0</v>
      </c>
      <c r="BD187" s="78" t="str">
        <f>ROUNDUP(IF(BC187,BB187/BC187%,0),2)</f>
        <v>0</v>
      </c>
      <c r="BE187" s="76" t="str">
        <f>SUMIF($D$7:$AT$7,"4",$D187:$AT187)</f>
        <v>0</v>
      </c>
      <c r="BF187" s="77" t="str">
        <f>SUMIFS($D$9:$AT$9,$D$7:$AT$7,"4",$D187:$AT187,"&gt;"&amp;-1)</f>
        <v>0</v>
      </c>
      <c r="BG187" s="78" t="str">
        <f>ROUNDUP(IF(BF187,BE187/BF187%,0),2)</f>
        <v>0</v>
      </c>
      <c r="BH187" s="76" t="str">
        <f>SUMIF($D$7:$AT$7,"5",$D187:$AT187)</f>
        <v>0</v>
      </c>
      <c r="BI187" s="77" t="str">
        <f>SUMIFS($D$9:$AT$9,$D$7:$AT$7,"5",$D187:$AT187,"&gt;"&amp;-1)</f>
        <v>0</v>
      </c>
      <c r="BJ187" s="78" t="str">
        <f>ROUNDUP(IF(BI187,BH187/BI187%,0),2)</f>
        <v>0</v>
      </c>
      <c r="BK187" s="76" t="str">
        <f>SUMIF($D$7:$AT$7,"6",$D187:$AT187)</f>
        <v>0</v>
      </c>
      <c r="BL187" s="77" t="str">
        <f>SUMIFS($D$9:$AT$9,$D$7:$AT$7,"6",$D187:$AT187,"&gt;"&amp;-1)</f>
        <v>0</v>
      </c>
      <c r="BM187" s="78" t="str">
        <f>ROUNDUP(IF(BL187,BK187/BL187%,0),2)</f>
        <v>0</v>
      </c>
    </row>
    <row r="188" spans="1:65" customHeight="1" ht="16.5">
      <c r="A188" s="12"/>
      <c r="B188" s="12"/>
      <c r="C188" s="13"/>
      <c r="D188" s="12"/>
      <c r="E188" s="12"/>
      <c r="F188" s="12"/>
      <c r="G188" s="12"/>
      <c r="H188" s="12"/>
      <c r="I188" s="41"/>
      <c r="J188" s="41"/>
      <c r="K188" s="41"/>
      <c r="L188" s="41"/>
      <c r="M188" s="41"/>
      <c r="N188" s="41"/>
      <c r="O188" s="41"/>
      <c r="P188" s="12"/>
      <c r="Q188" s="12"/>
      <c r="R188" s="12"/>
      <c r="S188" s="12"/>
      <c r="T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3"/>
      <c r="AV188" s="79" t="str">
        <f>SUMIF($D$7:$AT$7,"1",$D188:$AT188)</f>
        <v>0</v>
      </c>
      <c r="AW188" s="77" t="str">
        <f>SUMIFS($D$9:$AT$9,$D$7:$AT$7,"1",$D188:$AT188,"&gt;"&amp;-1)</f>
        <v>0</v>
      </c>
      <c r="AX188" s="78" t="str">
        <f>ROUNDUP(IF(AW188,AV188/AW188%,0),2)</f>
        <v>0</v>
      </c>
      <c r="AY188" s="76" t="str">
        <f>SUMIF($D$7:$AT$7,"2",$D188:$AT188)</f>
        <v>0</v>
      </c>
      <c r="AZ188" s="77" t="str">
        <f>SUMIFS($D$9:$AT$9,$D$7:$AT$7,"2",$D188:$AT188,"&gt;"&amp;-1)</f>
        <v>0</v>
      </c>
      <c r="BA188" s="78" t="str">
        <f>ROUNDUP(IF(AZ188,AY188/AZ188%,0),2)</f>
        <v>0</v>
      </c>
      <c r="BB188" s="76" t="str">
        <f>SUMIF($D$7:$AT$7,"3",$D188:$AT188)</f>
        <v>0</v>
      </c>
      <c r="BC188" s="77" t="str">
        <f>SUMIFS($D$9:$AT$9,$D$7:$AT$7,"3",$D188:$AT188,"&gt;"&amp;-1)</f>
        <v>0</v>
      </c>
      <c r="BD188" s="78" t="str">
        <f>ROUNDUP(IF(BC188,BB188/BC188%,0),2)</f>
        <v>0</v>
      </c>
      <c r="BE188" s="76" t="str">
        <f>SUMIF($D$7:$AT$7,"4",$D188:$AT188)</f>
        <v>0</v>
      </c>
      <c r="BF188" s="77" t="str">
        <f>SUMIFS($D$9:$AT$9,$D$7:$AT$7,"4",$D188:$AT188,"&gt;"&amp;-1)</f>
        <v>0</v>
      </c>
      <c r="BG188" s="78" t="str">
        <f>ROUNDUP(IF(BF188,BE188/BF188%,0),2)</f>
        <v>0</v>
      </c>
      <c r="BH188" s="76" t="str">
        <f>SUMIF($D$7:$AT$7,"5",$D188:$AT188)</f>
        <v>0</v>
      </c>
      <c r="BI188" s="77" t="str">
        <f>SUMIFS($D$9:$AT$9,$D$7:$AT$7,"5",$D188:$AT188,"&gt;"&amp;-1)</f>
        <v>0</v>
      </c>
      <c r="BJ188" s="78" t="str">
        <f>ROUNDUP(IF(BI188,BH188/BI188%,0),2)</f>
        <v>0</v>
      </c>
      <c r="BK188" s="76" t="str">
        <f>SUMIF($D$7:$AT$7,"6",$D188:$AT188)</f>
        <v>0</v>
      </c>
      <c r="BL188" s="77" t="str">
        <f>SUMIFS($D$9:$AT$9,$D$7:$AT$7,"6",$D188:$AT188,"&gt;"&amp;-1)</f>
        <v>0</v>
      </c>
      <c r="BM188" s="78" t="str">
        <f>ROUNDUP(IF(BL188,BK188/BL188%,0),2)</f>
        <v>0</v>
      </c>
    </row>
    <row r="189" spans="1:65" customHeight="1" ht="16.5">
      <c r="A189" s="12"/>
      <c r="B189" s="12"/>
      <c r="C189" s="13"/>
      <c r="D189" s="12"/>
      <c r="E189" s="12"/>
      <c r="F189" s="12"/>
      <c r="G189" s="12"/>
      <c r="H189" s="12"/>
      <c r="I189" s="41"/>
      <c r="J189" s="41"/>
      <c r="K189" s="41"/>
      <c r="L189" s="41"/>
      <c r="M189" s="41"/>
      <c r="N189" s="41"/>
      <c r="O189" s="41"/>
      <c r="P189" s="12"/>
      <c r="Q189" s="12"/>
      <c r="R189" s="12"/>
      <c r="S189" s="12"/>
      <c r="T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3"/>
      <c r="AV189" s="79" t="str">
        <f>SUMIF($D$7:$AT$7,"1",$D189:$AT189)</f>
        <v>0</v>
      </c>
      <c r="AW189" s="77" t="str">
        <f>SUMIFS($D$9:$AT$9,$D$7:$AT$7,"1",$D189:$AT189,"&gt;"&amp;-1)</f>
        <v>0</v>
      </c>
      <c r="AX189" s="78" t="str">
        <f>ROUNDUP(IF(AW189,AV189/AW189%,0),2)</f>
        <v>0</v>
      </c>
      <c r="AY189" s="76" t="str">
        <f>SUMIF($D$7:$AT$7,"2",$D189:$AT189)</f>
        <v>0</v>
      </c>
      <c r="AZ189" s="77" t="str">
        <f>SUMIFS($D$9:$AT$9,$D$7:$AT$7,"2",$D189:$AT189,"&gt;"&amp;-1)</f>
        <v>0</v>
      </c>
      <c r="BA189" s="78" t="str">
        <f>ROUNDUP(IF(AZ189,AY189/AZ189%,0),2)</f>
        <v>0</v>
      </c>
      <c r="BB189" s="76" t="str">
        <f>SUMIF($D$7:$AT$7,"3",$D189:$AT189)</f>
        <v>0</v>
      </c>
      <c r="BC189" s="77" t="str">
        <f>SUMIFS($D$9:$AT$9,$D$7:$AT$7,"3",$D189:$AT189,"&gt;"&amp;-1)</f>
        <v>0</v>
      </c>
      <c r="BD189" s="78" t="str">
        <f>ROUNDUP(IF(BC189,BB189/BC189%,0),2)</f>
        <v>0</v>
      </c>
      <c r="BE189" s="76" t="str">
        <f>SUMIF($D$7:$AT$7,"4",$D189:$AT189)</f>
        <v>0</v>
      </c>
      <c r="BF189" s="77" t="str">
        <f>SUMIFS($D$9:$AT$9,$D$7:$AT$7,"4",$D189:$AT189,"&gt;"&amp;-1)</f>
        <v>0</v>
      </c>
      <c r="BG189" s="78" t="str">
        <f>ROUNDUP(IF(BF189,BE189/BF189%,0),2)</f>
        <v>0</v>
      </c>
      <c r="BH189" s="76" t="str">
        <f>SUMIF($D$7:$AT$7,"5",$D189:$AT189)</f>
        <v>0</v>
      </c>
      <c r="BI189" s="77" t="str">
        <f>SUMIFS($D$9:$AT$9,$D$7:$AT$7,"5",$D189:$AT189,"&gt;"&amp;-1)</f>
        <v>0</v>
      </c>
      <c r="BJ189" s="78" t="str">
        <f>ROUNDUP(IF(BI189,BH189/BI189%,0),2)</f>
        <v>0</v>
      </c>
      <c r="BK189" s="76" t="str">
        <f>SUMIF($D$7:$AT$7,"6",$D189:$AT189)</f>
        <v>0</v>
      </c>
      <c r="BL189" s="77" t="str">
        <f>SUMIFS($D$9:$AT$9,$D$7:$AT$7,"6",$D189:$AT189,"&gt;"&amp;-1)</f>
        <v>0</v>
      </c>
      <c r="BM189" s="78" t="str">
        <f>ROUNDUP(IF(BL189,BK189/BL189%,0),2)</f>
        <v>0</v>
      </c>
    </row>
    <row r="190" spans="1:65" customHeight="1" ht="16.5">
      <c r="A190" s="12"/>
      <c r="B190" s="12"/>
      <c r="C190" s="13"/>
      <c r="D190" s="12"/>
      <c r="E190" s="12"/>
      <c r="F190" s="12"/>
      <c r="G190" s="12"/>
      <c r="H190" s="12"/>
      <c r="I190" s="41"/>
      <c r="J190" s="41"/>
      <c r="K190" s="41"/>
      <c r="L190" s="41"/>
      <c r="M190" s="41"/>
      <c r="N190" s="41"/>
      <c r="O190" s="41"/>
      <c r="P190" s="12"/>
      <c r="Q190" s="12"/>
      <c r="R190" s="12"/>
      <c r="S190" s="12"/>
      <c r="T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79" t="str">
        <f>SUMIF($D$7:$AT$7,"1",$D190:$AT190)</f>
        <v>0</v>
      </c>
      <c r="AW190" s="77" t="str">
        <f>SUMIFS($D$9:$AT$9,$D$7:$AT$7,"1",$D190:$AT190,"&gt;"&amp;-1)</f>
        <v>0</v>
      </c>
      <c r="AX190" s="78" t="str">
        <f>ROUNDUP(IF(AW190,AV190/AW190%,0),2)</f>
        <v>0</v>
      </c>
      <c r="AY190" s="76" t="str">
        <f>SUMIF($D$7:$AT$7,"2",$D190:$AT190)</f>
        <v>0</v>
      </c>
      <c r="AZ190" s="77" t="str">
        <f>SUMIFS($D$9:$AT$9,$D$7:$AT$7,"2",$D190:$AT190,"&gt;"&amp;-1)</f>
        <v>0</v>
      </c>
      <c r="BA190" s="78" t="str">
        <f>ROUNDUP(IF(AZ190,AY190/AZ190%,0),2)</f>
        <v>0</v>
      </c>
      <c r="BB190" s="76" t="str">
        <f>SUMIF($D$7:$AT$7,"3",$D190:$AT190)</f>
        <v>0</v>
      </c>
      <c r="BC190" s="77" t="str">
        <f>SUMIFS($D$9:$AT$9,$D$7:$AT$7,"3",$D190:$AT190,"&gt;"&amp;-1)</f>
        <v>0</v>
      </c>
      <c r="BD190" s="78" t="str">
        <f>ROUNDUP(IF(BC190,BB190/BC190%,0),2)</f>
        <v>0</v>
      </c>
      <c r="BE190" s="76" t="str">
        <f>SUMIF($D$7:$AT$7,"4",$D190:$AT190)</f>
        <v>0</v>
      </c>
      <c r="BF190" s="77" t="str">
        <f>SUMIFS($D$9:$AT$9,$D$7:$AT$7,"4",$D190:$AT190,"&gt;"&amp;-1)</f>
        <v>0</v>
      </c>
      <c r="BG190" s="78" t="str">
        <f>ROUNDUP(IF(BF190,BE190/BF190%,0),2)</f>
        <v>0</v>
      </c>
      <c r="BH190" s="76" t="str">
        <f>SUMIF($D$7:$AT$7,"5",$D190:$AT190)</f>
        <v>0</v>
      </c>
      <c r="BI190" s="77" t="str">
        <f>SUMIFS($D$9:$AT$9,$D$7:$AT$7,"5",$D190:$AT190,"&gt;"&amp;-1)</f>
        <v>0</v>
      </c>
      <c r="BJ190" s="78" t="str">
        <f>ROUNDUP(IF(BI190,BH190/BI190%,0),2)</f>
        <v>0</v>
      </c>
      <c r="BK190" s="76" t="str">
        <f>SUMIF($D$7:$AT$7,"6",$D190:$AT190)</f>
        <v>0</v>
      </c>
      <c r="BL190" s="77" t="str">
        <f>SUMIFS($D$9:$AT$9,$D$7:$AT$7,"6",$D190:$AT190,"&gt;"&amp;-1)</f>
        <v>0</v>
      </c>
      <c r="BM190" s="78" t="str">
        <f>ROUNDUP(IF(BL190,BK190/BL190%,0),2)</f>
        <v>0</v>
      </c>
    </row>
    <row r="191" spans="1:65" customHeight="1" ht="16.5">
      <c r="A191" s="12"/>
      <c r="B191" s="12"/>
      <c r="C191" s="13"/>
      <c r="D191" s="12"/>
      <c r="E191" s="12"/>
      <c r="F191" s="12"/>
      <c r="G191" s="12"/>
      <c r="H191" s="12"/>
      <c r="I191" s="41"/>
      <c r="J191" s="41"/>
      <c r="K191" s="41"/>
      <c r="L191" s="41"/>
      <c r="M191" s="41"/>
      <c r="N191" s="41"/>
      <c r="O191" s="41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79" t="str">
        <f>SUMIF($D$7:$AT$7,"1",$D191:$AT191)</f>
        <v>0</v>
      </c>
      <c r="AW191" s="77" t="str">
        <f>SUMIFS($D$9:$AT$9,$D$7:$AT$7,"1",$D191:$AT191,"&gt;"&amp;-1)</f>
        <v>0</v>
      </c>
      <c r="AX191" s="78" t="str">
        <f>ROUNDUP(IF(AW191,AV191/AW191%,0),2)</f>
        <v>0</v>
      </c>
      <c r="AY191" s="76" t="str">
        <f>SUMIF($D$7:$AT$7,"2",$D191:$AT191)</f>
        <v>0</v>
      </c>
      <c r="AZ191" s="77" t="str">
        <f>SUMIFS($D$9:$AT$9,$D$7:$AT$7,"2",$D191:$AT191,"&gt;"&amp;-1)</f>
        <v>0</v>
      </c>
      <c r="BA191" s="78" t="str">
        <f>ROUNDUP(IF(AZ191,AY191/AZ191%,0),2)</f>
        <v>0</v>
      </c>
      <c r="BB191" s="76" t="str">
        <f>SUMIF($D$7:$AT$7,"3",$D191:$AT191)</f>
        <v>0</v>
      </c>
      <c r="BC191" s="77" t="str">
        <f>SUMIFS($D$9:$AT$9,$D$7:$AT$7,"3",$D191:$AT191,"&gt;"&amp;-1)</f>
        <v>0</v>
      </c>
      <c r="BD191" s="78" t="str">
        <f>ROUNDUP(IF(BC191,BB191/BC191%,0),2)</f>
        <v>0</v>
      </c>
      <c r="BE191" s="76" t="str">
        <f>SUMIF($D$7:$AT$7,"4",$D191:$AT191)</f>
        <v>0</v>
      </c>
      <c r="BF191" s="77" t="str">
        <f>SUMIFS($D$9:$AT$9,$D$7:$AT$7,"4",$D191:$AT191,"&gt;"&amp;-1)</f>
        <v>0</v>
      </c>
      <c r="BG191" s="78" t="str">
        <f>ROUNDUP(IF(BF191,BE191/BF191%,0),2)</f>
        <v>0</v>
      </c>
      <c r="BH191" s="76" t="str">
        <f>SUMIF($D$7:$AT$7,"5",$D191:$AT191)</f>
        <v>0</v>
      </c>
      <c r="BI191" s="77" t="str">
        <f>SUMIFS($D$9:$AT$9,$D$7:$AT$7,"5",$D191:$AT191,"&gt;"&amp;-1)</f>
        <v>0</v>
      </c>
      <c r="BJ191" s="78" t="str">
        <f>ROUNDUP(IF(BI191,BH191/BI191%,0),2)</f>
        <v>0</v>
      </c>
      <c r="BK191" s="76" t="str">
        <f>SUMIF($D$7:$AT$7,"6",$D191:$AT191)</f>
        <v>0</v>
      </c>
      <c r="BL191" s="77" t="str">
        <f>SUMIFS($D$9:$AT$9,$D$7:$AT$7,"6",$D191:$AT191,"&gt;"&amp;-1)</f>
        <v>0</v>
      </c>
      <c r="BM191" s="78" t="str">
        <f>ROUNDUP(IF(BL191,BK191/BL191%,0),2)</f>
        <v>0</v>
      </c>
    </row>
    <row r="192" spans="1:65" customHeight="1" ht="16.5">
      <c r="A192" s="12"/>
      <c r="B192" s="12"/>
      <c r="C192" s="13"/>
      <c r="D192" s="12"/>
      <c r="E192" s="12"/>
      <c r="F192" s="12"/>
      <c r="G192" s="12"/>
      <c r="H192" s="12"/>
      <c r="I192" s="41"/>
      <c r="J192" s="41"/>
      <c r="K192" s="41"/>
      <c r="L192" s="41"/>
      <c r="M192" s="41"/>
      <c r="N192" s="41"/>
      <c r="O192" s="41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79" t="str">
        <f>SUMIF($D$7:$AT$7,"1",$D192:$AT192)</f>
        <v>0</v>
      </c>
      <c r="AW192" s="77" t="str">
        <f>SUMIFS($D$9:$AT$9,$D$7:$AT$7,"1",$D192:$AT192,"&gt;"&amp;-1)</f>
        <v>0</v>
      </c>
      <c r="AX192" s="78" t="str">
        <f>ROUNDUP(IF(AW192,AV192/AW192%,0),2)</f>
        <v>0</v>
      </c>
      <c r="AY192" s="76" t="str">
        <f>SUMIF($D$7:$AT$7,"2",$D192:$AT192)</f>
        <v>0</v>
      </c>
      <c r="AZ192" s="77" t="str">
        <f>SUMIFS($D$9:$AT$9,$D$7:$AT$7,"2",$D192:$AT192,"&gt;"&amp;-1)</f>
        <v>0</v>
      </c>
      <c r="BA192" s="78" t="str">
        <f>ROUNDUP(IF(AZ192,AY192/AZ192%,0),2)</f>
        <v>0</v>
      </c>
      <c r="BB192" s="76" t="str">
        <f>SUMIF($D$7:$AT$7,"3",$D192:$AT192)</f>
        <v>0</v>
      </c>
      <c r="BC192" s="77" t="str">
        <f>SUMIFS($D$9:$AT$9,$D$7:$AT$7,"3",$D192:$AT192,"&gt;"&amp;-1)</f>
        <v>0</v>
      </c>
      <c r="BD192" s="78" t="str">
        <f>ROUNDUP(IF(BC192,BB192/BC192%,0),2)</f>
        <v>0</v>
      </c>
      <c r="BE192" s="76" t="str">
        <f>SUMIF($D$7:$AT$7,"4",$D192:$AT192)</f>
        <v>0</v>
      </c>
      <c r="BF192" s="77" t="str">
        <f>SUMIFS($D$9:$AT$9,$D$7:$AT$7,"4",$D192:$AT192,"&gt;"&amp;-1)</f>
        <v>0</v>
      </c>
      <c r="BG192" s="78" t="str">
        <f>ROUNDUP(IF(BF192,BE192/BF192%,0),2)</f>
        <v>0</v>
      </c>
      <c r="BH192" s="76" t="str">
        <f>SUMIF($D$7:$AT$7,"5",$D192:$AT192)</f>
        <v>0</v>
      </c>
      <c r="BI192" s="77" t="str">
        <f>SUMIFS($D$9:$AT$9,$D$7:$AT$7,"5",$D192:$AT192,"&gt;"&amp;-1)</f>
        <v>0</v>
      </c>
      <c r="BJ192" s="78" t="str">
        <f>ROUNDUP(IF(BI192,BH192/BI192%,0),2)</f>
        <v>0</v>
      </c>
      <c r="BK192" s="76" t="str">
        <f>SUMIF($D$7:$AT$7,"6",$D192:$AT192)</f>
        <v>0</v>
      </c>
      <c r="BL192" s="77" t="str">
        <f>SUMIFS($D$9:$AT$9,$D$7:$AT$7,"6",$D192:$AT192,"&gt;"&amp;-1)</f>
        <v>0</v>
      </c>
      <c r="BM192" s="78" t="str">
        <f>ROUNDUP(IF(BL192,BK192/BL192%,0),2)</f>
        <v>0</v>
      </c>
    </row>
    <row r="193" spans="1:65" customHeight="1" ht="16.5">
      <c r="A193" s="12"/>
      <c r="B193" s="12"/>
      <c r="C193" s="13"/>
      <c r="D193" s="12"/>
      <c r="E193" s="12"/>
      <c r="F193" s="12"/>
      <c r="G193" s="12"/>
      <c r="H193" s="12"/>
      <c r="I193" s="41"/>
      <c r="J193" s="41"/>
      <c r="K193" s="41"/>
      <c r="L193" s="41"/>
      <c r="M193" s="41"/>
      <c r="N193" s="41"/>
      <c r="O193" s="41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79" t="str">
        <f>SUMIF($D$7:$AT$7,"1",$D193:$AT193)</f>
        <v>0</v>
      </c>
      <c r="AW193" s="77" t="str">
        <f>SUMIFS($D$9:$AT$9,$D$7:$AT$7,"1",$D193:$AT193,"&gt;"&amp;-1)</f>
        <v>0</v>
      </c>
      <c r="AX193" s="78" t="str">
        <f>ROUNDUP(IF(AW193,AV193/AW193%,0),2)</f>
        <v>0</v>
      </c>
      <c r="AY193" s="76" t="str">
        <f>SUMIF($D$7:$AT$7,"2",$D193:$AT193)</f>
        <v>0</v>
      </c>
      <c r="AZ193" s="77" t="str">
        <f>SUMIFS($D$9:$AT$9,$D$7:$AT$7,"2",$D193:$AT193,"&gt;"&amp;-1)</f>
        <v>0</v>
      </c>
      <c r="BA193" s="78" t="str">
        <f>ROUNDUP(IF(AZ193,AY193/AZ193%,0),2)</f>
        <v>0</v>
      </c>
      <c r="BB193" s="76" t="str">
        <f>SUMIF($D$7:$AT$7,"3",$D193:$AT193)</f>
        <v>0</v>
      </c>
      <c r="BC193" s="77" t="str">
        <f>SUMIFS($D$9:$AT$9,$D$7:$AT$7,"3",$D193:$AT193,"&gt;"&amp;-1)</f>
        <v>0</v>
      </c>
      <c r="BD193" s="78" t="str">
        <f>ROUNDUP(IF(BC193,BB193/BC193%,0),2)</f>
        <v>0</v>
      </c>
      <c r="BE193" s="76" t="str">
        <f>SUMIF($D$7:$AT$7,"4",$D193:$AT193)</f>
        <v>0</v>
      </c>
      <c r="BF193" s="77" t="str">
        <f>SUMIFS($D$9:$AT$9,$D$7:$AT$7,"4",$D193:$AT193,"&gt;"&amp;-1)</f>
        <v>0</v>
      </c>
      <c r="BG193" s="78" t="str">
        <f>ROUNDUP(IF(BF193,BE193/BF193%,0),2)</f>
        <v>0</v>
      </c>
      <c r="BH193" s="76" t="str">
        <f>SUMIF($D$7:$AT$7,"5",$D193:$AT193)</f>
        <v>0</v>
      </c>
      <c r="BI193" s="77" t="str">
        <f>SUMIFS($D$9:$AT$9,$D$7:$AT$7,"5",$D193:$AT193,"&gt;"&amp;-1)</f>
        <v>0</v>
      </c>
      <c r="BJ193" s="78" t="str">
        <f>ROUNDUP(IF(BI193,BH193/BI193%,0),2)</f>
        <v>0</v>
      </c>
      <c r="BK193" s="76" t="str">
        <f>SUMIF($D$7:$AT$7,"6",$D193:$AT193)</f>
        <v>0</v>
      </c>
      <c r="BL193" s="77" t="str">
        <f>SUMIFS($D$9:$AT$9,$D$7:$AT$7,"6",$D193:$AT193,"&gt;"&amp;-1)</f>
        <v>0</v>
      </c>
      <c r="BM193" s="78" t="str">
        <f>ROUNDUP(IF(BL193,BK193/BL193%,0),2)</f>
        <v>0</v>
      </c>
    </row>
    <row r="194" spans="1:65" customHeight="1" ht="16.5">
      <c r="A194" s="12"/>
      <c r="B194" s="12"/>
      <c r="C194" s="13"/>
      <c r="D194" s="12"/>
      <c r="E194" s="12"/>
      <c r="F194" s="12"/>
      <c r="G194" s="12"/>
      <c r="H194" s="12"/>
      <c r="I194" s="41"/>
      <c r="J194" s="41"/>
      <c r="K194" s="41"/>
      <c r="L194" s="41"/>
      <c r="M194" s="41"/>
      <c r="N194" s="41"/>
      <c r="O194" s="41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79" t="str">
        <f>SUMIF($D$7:$AT$7,"1",$D194:$AT194)</f>
        <v>0</v>
      </c>
      <c r="AW194" s="77" t="str">
        <f>SUMIFS($D$9:$AT$9,$D$7:$AT$7,"1",$D194:$AT194,"&gt;"&amp;-1)</f>
        <v>0</v>
      </c>
      <c r="AX194" s="78" t="str">
        <f>ROUNDUP(IF(AW194,AV194/AW194%,0),2)</f>
        <v>0</v>
      </c>
      <c r="AY194" s="76" t="str">
        <f>SUMIF($D$7:$AT$7,"2",$D194:$AT194)</f>
        <v>0</v>
      </c>
      <c r="AZ194" s="77" t="str">
        <f>SUMIFS($D$9:$AT$9,$D$7:$AT$7,"2",$D194:$AT194,"&gt;"&amp;-1)</f>
        <v>0</v>
      </c>
      <c r="BA194" s="78" t="str">
        <f>ROUNDUP(IF(AZ194,AY194/AZ194%,0),2)</f>
        <v>0</v>
      </c>
      <c r="BB194" s="76" t="str">
        <f>SUMIF($D$7:$AT$7,"3",$D194:$AT194)</f>
        <v>0</v>
      </c>
      <c r="BC194" s="77" t="str">
        <f>SUMIFS($D$9:$AT$9,$D$7:$AT$7,"3",$D194:$AT194,"&gt;"&amp;-1)</f>
        <v>0</v>
      </c>
      <c r="BD194" s="78" t="str">
        <f>ROUNDUP(IF(BC194,BB194/BC194%,0),2)</f>
        <v>0</v>
      </c>
      <c r="BE194" s="76" t="str">
        <f>SUMIF($D$7:$AT$7,"4",$D194:$AT194)</f>
        <v>0</v>
      </c>
      <c r="BF194" s="77" t="str">
        <f>SUMIFS($D$9:$AT$9,$D$7:$AT$7,"4",$D194:$AT194,"&gt;"&amp;-1)</f>
        <v>0</v>
      </c>
      <c r="BG194" s="78" t="str">
        <f>ROUNDUP(IF(BF194,BE194/BF194%,0),2)</f>
        <v>0</v>
      </c>
      <c r="BH194" s="76" t="str">
        <f>SUMIF($D$7:$AT$7,"5",$D194:$AT194)</f>
        <v>0</v>
      </c>
      <c r="BI194" s="77" t="str">
        <f>SUMIFS($D$9:$AT$9,$D$7:$AT$7,"5",$D194:$AT194,"&gt;"&amp;-1)</f>
        <v>0</v>
      </c>
      <c r="BJ194" s="78" t="str">
        <f>ROUNDUP(IF(BI194,BH194/BI194%,0),2)</f>
        <v>0</v>
      </c>
      <c r="BK194" s="76" t="str">
        <f>SUMIF($D$7:$AT$7,"6",$D194:$AT194)</f>
        <v>0</v>
      </c>
      <c r="BL194" s="77" t="str">
        <f>SUMIFS($D$9:$AT$9,$D$7:$AT$7,"6",$D194:$AT194,"&gt;"&amp;-1)</f>
        <v>0</v>
      </c>
      <c r="BM194" s="78" t="str">
        <f>ROUNDUP(IF(BL194,BK194/BL194%,0),2)</f>
        <v>0</v>
      </c>
    </row>
    <row r="195" spans="1:65" customHeight="1" ht="16.5">
      <c r="A195" s="12"/>
      <c r="B195" s="12"/>
      <c r="C195" s="13"/>
      <c r="D195" s="12"/>
      <c r="E195" s="12"/>
      <c r="F195" s="12"/>
      <c r="G195" s="12"/>
      <c r="H195" s="12"/>
      <c r="I195" s="41"/>
      <c r="J195" s="41"/>
      <c r="K195" s="41"/>
      <c r="L195" s="41"/>
      <c r="M195" s="41"/>
      <c r="N195" s="41"/>
      <c r="O195" s="41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79" t="str">
        <f>SUMIF($D$7:$AT$7,"1",$D195:$AT195)</f>
        <v>0</v>
      </c>
      <c r="AW195" s="77" t="str">
        <f>SUMIFS($D$9:$AT$9,$D$7:$AT$7,"1",$D195:$AT195,"&gt;"&amp;-1)</f>
        <v>0</v>
      </c>
      <c r="AX195" s="78" t="str">
        <f>ROUNDUP(IF(AW195,AV195/AW195%,0),2)</f>
        <v>0</v>
      </c>
      <c r="AY195" s="76" t="str">
        <f>SUMIF($D$7:$AT$7,"2",$D195:$AT195)</f>
        <v>0</v>
      </c>
      <c r="AZ195" s="77" t="str">
        <f>SUMIFS($D$9:$AT$9,$D$7:$AT$7,"2",$D195:$AT195,"&gt;"&amp;-1)</f>
        <v>0</v>
      </c>
      <c r="BA195" s="78" t="str">
        <f>ROUNDUP(IF(AZ195,AY195/AZ195%,0),2)</f>
        <v>0</v>
      </c>
      <c r="BB195" s="76" t="str">
        <f>SUMIF($D$7:$AT$7,"3",$D195:$AT195)</f>
        <v>0</v>
      </c>
      <c r="BC195" s="77" t="str">
        <f>SUMIFS($D$9:$AT$9,$D$7:$AT$7,"3",$D195:$AT195,"&gt;"&amp;-1)</f>
        <v>0</v>
      </c>
      <c r="BD195" s="78" t="str">
        <f>ROUNDUP(IF(BC195,BB195/BC195%,0),2)</f>
        <v>0</v>
      </c>
      <c r="BE195" s="76" t="str">
        <f>SUMIF($D$7:$AT$7,"4",$D195:$AT195)</f>
        <v>0</v>
      </c>
      <c r="BF195" s="77" t="str">
        <f>SUMIFS($D$9:$AT$9,$D$7:$AT$7,"4",$D195:$AT195,"&gt;"&amp;-1)</f>
        <v>0</v>
      </c>
      <c r="BG195" s="78" t="str">
        <f>ROUNDUP(IF(BF195,BE195/BF195%,0),2)</f>
        <v>0</v>
      </c>
      <c r="BH195" s="76" t="str">
        <f>SUMIF($D$7:$AT$7,"5",$D195:$AT195)</f>
        <v>0</v>
      </c>
      <c r="BI195" s="77" t="str">
        <f>SUMIFS($D$9:$AT$9,$D$7:$AT$7,"5",$D195:$AT195,"&gt;"&amp;-1)</f>
        <v>0</v>
      </c>
      <c r="BJ195" s="78" t="str">
        <f>ROUNDUP(IF(BI195,BH195/BI195%,0),2)</f>
        <v>0</v>
      </c>
      <c r="BK195" s="76" t="str">
        <f>SUMIF($D$7:$AT$7,"6",$D195:$AT195)</f>
        <v>0</v>
      </c>
      <c r="BL195" s="77" t="str">
        <f>SUMIFS($D$9:$AT$9,$D$7:$AT$7,"6",$D195:$AT195,"&gt;"&amp;-1)</f>
        <v>0</v>
      </c>
      <c r="BM195" s="78" t="str">
        <f>ROUNDUP(IF(BL195,BK195/BL195%,0),2)</f>
        <v>0</v>
      </c>
    </row>
    <row r="196" spans="1:65" customHeight="1" ht="16.5">
      <c r="A196" s="12"/>
      <c r="B196" s="12"/>
      <c r="C196" s="13"/>
      <c r="D196" s="12"/>
      <c r="E196" s="12"/>
      <c r="F196" s="12"/>
      <c r="G196" s="12"/>
      <c r="H196" s="12"/>
      <c r="I196" s="41"/>
      <c r="J196" s="41"/>
      <c r="K196" s="41"/>
      <c r="L196" s="41"/>
      <c r="M196" s="41"/>
      <c r="N196" s="41"/>
      <c r="O196" s="41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79" t="str">
        <f>SUMIF($D$7:$AT$7,"1",$D196:$AT196)</f>
        <v>0</v>
      </c>
      <c r="AW196" s="77" t="str">
        <f>SUMIFS($D$9:$AT$9,$D$7:$AT$7,"1",$D196:$AT196,"&gt;"&amp;-1)</f>
        <v>0</v>
      </c>
      <c r="AX196" s="78" t="str">
        <f>ROUNDUP(IF(AW196,AV196/AW196%,0),2)</f>
        <v>0</v>
      </c>
      <c r="AY196" s="76" t="str">
        <f>SUMIF($D$7:$AT$7,"2",$D196:$AT196)</f>
        <v>0</v>
      </c>
      <c r="AZ196" s="77" t="str">
        <f>SUMIFS($D$9:$AT$9,$D$7:$AT$7,"2",$D196:$AT196,"&gt;"&amp;-1)</f>
        <v>0</v>
      </c>
      <c r="BA196" s="78" t="str">
        <f>ROUNDUP(IF(AZ196,AY196/AZ196%,0),2)</f>
        <v>0</v>
      </c>
      <c r="BB196" s="76" t="str">
        <f>SUMIF($D$7:$AT$7,"3",$D196:$AT196)</f>
        <v>0</v>
      </c>
      <c r="BC196" s="77" t="str">
        <f>SUMIFS($D$9:$AT$9,$D$7:$AT$7,"3",$D196:$AT196,"&gt;"&amp;-1)</f>
        <v>0</v>
      </c>
      <c r="BD196" s="78" t="str">
        <f>ROUNDUP(IF(BC196,BB196/BC196%,0),2)</f>
        <v>0</v>
      </c>
      <c r="BE196" s="76" t="str">
        <f>SUMIF($D$7:$AT$7,"4",$D196:$AT196)</f>
        <v>0</v>
      </c>
      <c r="BF196" s="77" t="str">
        <f>SUMIFS($D$9:$AT$9,$D$7:$AT$7,"4",$D196:$AT196,"&gt;"&amp;-1)</f>
        <v>0</v>
      </c>
      <c r="BG196" s="78" t="str">
        <f>ROUNDUP(IF(BF196,BE196/BF196%,0),2)</f>
        <v>0</v>
      </c>
      <c r="BH196" s="76" t="str">
        <f>SUMIF($D$7:$AT$7,"5",$D196:$AT196)</f>
        <v>0</v>
      </c>
      <c r="BI196" s="77" t="str">
        <f>SUMIFS($D$9:$AT$9,$D$7:$AT$7,"5",$D196:$AT196,"&gt;"&amp;-1)</f>
        <v>0</v>
      </c>
      <c r="BJ196" s="78" t="str">
        <f>ROUNDUP(IF(BI196,BH196/BI196%,0),2)</f>
        <v>0</v>
      </c>
      <c r="BK196" s="76" t="str">
        <f>SUMIF($D$7:$AT$7,"6",$D196:$AT196)</f>
        <v>0</v>
      </c>
      <c r="BL196" s="77" t="str">
        <f>SUMIFS($D$9:$AT$9,$D$7:$AT$7,"6",$D196:$AT196,"&gt;"&amp;-1)</f>
        <v>0</v>
      </c>
      <c r="BM196" s="78" t="str">
        <f>ROUNDUP(IF(BL196,BK196/BL196%,0),2)</f>
        <v>0</v>
      </c>
    </row>
    <row r="197" spans="1:65" customHeight="1" ht="16.5">
      <c r="A197" s="12"/>
      <c r="B197" s="12"/>
      <c r="C197" s="13"/>
      <c r="D197" s="12"/>
      <c r="E197" s="12"/>
      <c r="F197" s="12"/>
      <c r="G197" s="12"/>
      <c r="H197" s="12"/>
      <c r="I197" s="41"/>
      <c r="J197" s="41"/>
      <c r="K197" s="41"/>
      <c r="L197" s="41"/>
      <c r="M197" s="41"/>
      <c r="N197" s="41"/>
      <c r="O197" s="41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79" t="str">
        <f>SUMIF($D$7:$AT$7,"1",$D197:$AT197)</f>
        <v>0</v>
      </c>
      <c r="AW197" s="77" t="str">
        <f>SUMIFS($D$9:$AT$9,$D$7:$AT$7,"1",$D197:$AT197,"&gt;"&amp;-1)</f>
        <v>0</v>
      </c>
      <c r="AX197" s="78" t="str">
        <f>ROUNDUP(IF(AW197,AV197/AW197%,0),2)</f>
        <v>0</v>
      </c>
      <c r="AY197" s="76" t="str">
        <f>SUMIF($D$7:$AT$7,"2",$D197:$AT197)</f>
        <v>0</v>
      </c>
      <c r="AZ197" s="77" t="str">
        <f>SUMIFS($D$9:$AT$9,$D$7:$AT$7,"2",$D197:$AT197,"&gt;"&amp;-1)</f>
        <v>0</v>
      </c>
      <c r="BA197" s="78" t="str">
        <f>ROUNDUP(IF(AZ197,AY197/AZ197%,0),2)</f>
        <v>0</v>
      </c>
      <c r="BB197" s="76" t="str">
        <f>SUMIF($D$7:$AT$7,"3",$D197:$AT197)</f>
        <v>0</v>
      </c>
      <c r="BC197" s="77" t="str">
        <f>SUMIFS($D$9:$AT$9,$D$7:$AT$7,"3",$D197:$AT197,"&gt;"&amp;-1)</f>
        <v>0</v>
      </c>
      <c r="BD197" s="78" t="str">
        <f>ROUNDUP(IF(BC197,BB197/BC197%,0),2)</f>
        <v>0</v>
      </c>
      <c r="BE197" s="76" t="str">
        <f>SUMIF($D$7:$AT$7,"4",$D197:$AT197)</f>
        <v>0</v>
      </c>
      <c r="BF197" s="77" t="str">
        <f>SUMIFS($D$9:$AT$9,$D$7:$AT$7,"4",$D197:$AT197,"&gt;"&amp;-1)</f>
        <v>0</v>
      </c>
      <c r="BG197" s="78" t="str">
        <f>ROUNDUP(IF(BF197,BE197/BF197%,0),2)</f>
        <v>0</v>
      </c>
      <c r="BH197" s="76" t="str">
        <f>SUMIF($D$7:$AT$7,"5",$D197:$AT197)</f>
        <v>0</v>
      </c>
      <c r="BI197" s="77" t="str">
        <f>SUMIFS($D$9:$AT$9,$D$7:$AT$7,"5",$D197:$AT197,"&gt;"&amp;-1)</f>
        <v>0</v>
      </c>
      <c r="BJ197" s="78" t="str">
        <f>ROUNDUP(IF(BI197,BH197/BI197%,0),2)</f>
        <v>0</v>
      </c>
      <c r="BK197" s="76" t="str">
        <f>SUMIF($D$7:$AT$7,"6",$D197:$AT197)</f>
        <v>0</v>
      </c>
      <c r="BL197" s="77" t="str">
        <f>SUMIFS($D$9:$AT$9,$D$7:$AT$7,"6",$D197:$AT197,"&gt;"&amp;-1)</f>
        <v>0</v>
      </c>
      <c r="BM197" s="78" t="str">
        <f>ROUNDUP(IF(BL197,BK197/BL197%,0),2)</f>
        <v>0</v>
      </c>
    </row>
    <row r="198" spans="1:65" customHeight="1" ht="16.5">
      <c r="A198" s="12"/>
      <c r="B198" s="12"/>
      <c r="C198" s="13"/>
      <c r="D198" s="12"/>
      <c r="E198" s="12"/>
      <c r="F198" s="12"/>
      <c r="G198" s="12"/>
      <c r="H198" s="12"/>
      <c r="I198" s="41"/>
      <c r="J198" s="41"/>
      <c r="K198" s="41"/>
      <c r="L198" s="41"/>
      <c r="M198" s="41"/>
      <c r="N198" s="41"/>
      <c r="O198" s="41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79" t="str">
        <f>SUMIF($D$7:$AT$7,"1",$D198:$AT198)</f>
        <v>0</v>
      </c>
      <c r="AW198" s="77" t="str">
        <f>SUMIFS($D$9:$AT$9,$D$7:$AT$7,"1",$D198:$AT198,"&gt;"&amp;-1)</f>
        <v>0</v>
      </c>
      <c r="AX198" s="78" t="str">
        <f>ROUNDUP(IF(AW198,AV198/AW198%,0),2)</f>
        <v>0</v>
      </c>
      <c r="AY198" s="76" t="str">
        <f>SUMIF($D$7:$AT$7,"2",$D198:$AT198)</f>
        <v>0</v>
      </c>
      <c r="AZ198" s="77" t="str">
        <f>SUMIFS($D$9:$AT$9,$D$7:$AT$7,"2",$D198:$AT198,"&gt;"&amp;-1)</f>
        <v>0</v>
      </c>
      <c r="BA198" s="78" t="str">
        <f>ROUNDUP(IF(AZ198,AY198/AZ198%,0),2)</f>
        <v>0</v>
      </c>
      <c r="BB198" s="76" t="str">
        <f>SUMIF($D$7:$AT$7,"3",$D198:$AT198)</f>
        <v>0</v>
      </c>
      <c r="BC198" s="77" t="str">
        <f>SUMIFS($D$9:$AT$9,$D$7:$AT$7,"3",$D198:$AT198,"&gt;"&amp;-1)</f>
        <v>0</v>
      </c>
      <c r="BD198" s="78" t="str">
        <f>ROUNDUP(IF(BC198,BB198/BC198%,0),2)</f>
        <v>0</v>
      </c>
      <c r="BE198" s="76" t="str">
        <f>SUMIF($D$7:$AT$7,"4",$D198:$AT198)</f>
        <v>0</v>
      </c>
      <c r="BF198" s="77" t="str">
        <f>SUMIFS($D$9:$AT$9,$D$7:$AT$7,"4",$D198:$AT198,"&gt;"&amp;-1)</f>
        <v>0</v>
      </c>
      <c r="BG198" s="78" t="str">
        <f>ROUNDUP(IF(BF198,BE198/BF198%,0),2)</f>
        <v>0</v>
      </c>
      <c r="BH198" s="76" t="str">
        <f>SUMIF($D$7:$AT$7,"5",$D198:$AT198)</f>
        <v>0</v>
      </c>
      <c r="BI198" s="77" t="str">
        <f>SUMIFS($D$9:$AT$9,$D$7:$AT$7,"5",$D198:$AT198,"&gt;"&amp;-1)</f>
        <v>0</v>
      </c>
      <c r="BJ198" s="78" t="str">
        <f>ROUNDUP(IF(BI198,BH198/BI198%,0),2)</f>
        <v>0</v>
      </c>
      <c r="BK198" s="76" t="str">
        <f>SUMIF($D$7:$AT$7,"6",$D198:$AT198)</f>
        <v>0</v>
      </c>
      <c r="BL198" s="77" t="str">
        <f>SUMIFS($D$9:$AT$9,$D$7:$AT$7,"6",$D198:$AT198,"&gt;"&amp;-1)</f>
        <v>0</v>
      </c>
      <c r="BM198" s="78" t="str">
        <f>ROUNDUP(IF(BL198,BK198/BL198%,0),2)</f>
        <v>0</v>
      </c>
    </row>
    <row r="199" spans="1:65" customHeight="1" ht="16.5">
      <c r="A199" s="12"/>
      <c r="B199" s="12"/>
      <c r="C199" s="13"/>
      <c r="D199" s="12"/>
      <c r="E199" s="12"/>
      <c r="F199" s="12"/>
      <c r="G199" s="12"/>
      <c r="H199" s="12"/>
      <c r="I199" s="41"/>
      <c r="J199" s="41"/>
      <c r="K199" s="41"/>
      <c r="L199" s="41"/>
      <c r="M199" s="41"/>
      <c r="N199" s="41"/>
      <c r="O199" s="41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79" t="str">
        <f>SUMIF($D$7:$AT$7,"1",$D199:$AT199)</f>
        <v>0</v>
      </c>
      <c r="AW199" s="77" t="str">
        <f>SUMIFS($D$9:$AT$9,$D$7:$AT$7,"1",$D199:$AT199,"&gt;"&amp;-1)</f>
        <v>0</v>
      </c>
      <c r="AX199" s="78" t="str">
        <f>ROUNDUP(IF(AW199,AV199/AW199%,0),2)</f>
        <v>0</v>
      </c>
      <c r="AY199" s="76" t="str">
        <f>SUMIF($D$7:$AT$7,"2",$D199:$AT199)</f>
        <v>0</v>
      </c>
      <c r="AZ199" s="77" t="str">
        <f>SUMIFS($D$9:$AT$9,$D$7:$AT$7,"2",$D199:$AT199,"&gt;"&amp;-1)</f>
        <v>0</v>
      </c>
      <c r="BA199" s="78" t="str">
        <f>ROUNDUP(IF(AZ199,AY199/AZ199%,0),2)</f>
        <v>0</v>
      </c>
      <c r="BB199" s="76" t="str">
        <f>SUMIF($D$7:$AT$7,"3",$D199:$AT199)</f>
        <v>0</v>
      </c>
      <c r="BC199" s="77" t="str">
        <f>SUMIFS($D$9:$AT$9,$D$7:$AT$7,"3",$D199:$AT199,"&gt;"&amp;-1)</f>
        <v>0</v>
      </c>
      <c r="BD199" s="78" t="str">
        <f>ROUNDUP(IF(BC199,BB199/BC199%,0),2)</f>
        <v>0</v>
      </c>
      <c r="BE199" s="76" t="str">
        <f>SUMIF($D$7:$AT$7,"4",$D199:$AT199)</f>
        <v>0</v>
      </c>
      <c r="BF199" s="77" t="str">
        <f>SUMIFS($D$9:$AT$9,$D$7:$AT$7,"4",$D199:$AT199,"&gt;"&amp;-1)</f>
        <v>0</v>
      </c>
      <c r="BG199" s="78" t="str">
        <f>ROUNDUP(IF(BF199,BE199/BF199%,0),2)</f>
        <v>0</v>
      </c>
      <c r="BH199" s="76" t="str">
        <f>SUMIF($D$7:$AT$7,"5",$D199:$AT199)</f>
        <v>0</v>
      </c>
      <c r="BI199" s="77" t="str">
        <f>SUMIFS($D$9:$AT$9,$D$7:$AT$7,"5",$D199:$AT199,"&gt;"&amp;-1)</f>
        <v>0</v>
      </c>
      <c r="BJ199" s="78" t="str">
        <f>ROUNDUP(IF(BI199,BH199/BI199%,0),2)</f>
        <v>0</v>
      </c>
      <c r="BK199" s="76" t="str">
        <f>SUMIF($D$7:$AT$7,"6",$D199:$AT199)</f>
        <v>0</v>
      </c>
      <c r="BL199" s="77" t="str">
        <f>SUMIFS($D$9:$AT$9,$D$7:$AT$7,"6",$D199:$AT199,"&gt;"&amp;-1)</f>
        <v>0</v>
      </c>
      <c r="BM199" s="78" t="str">
        <f>ROUNDUP(IF(BL199,BK199/BL199%,0),2)</f>
        <v>0</v>
      </c>
    </row>
    <row r="200" spans="1:65" customHeight="1" ht="16.5">
      <c r="A200" s="12"/>
      <c r="B200" s="12"/>
      <c r="C200" s="13"/>
      <c r="D200" s="12"/>
      <c r="E200" s="12"/>
      <c r="F200" s="12"/>
      <c r="G200" s="12"/>
      <c r="H200" s="12"/>
      <c r="I200" s="41"/>
      <c r="J200" s="41"/>
      <c r="K200" s="41"/>
      <c r="L200" s="41"/>
      <c r="M200" s="41"/>
      <c r="N200" s="41"/>
      <c r="O200" s="41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79" t="str">
        <f>SUMIF($D$7:$AT$7,"1",$D200:$AT200)</f>
        <v>0</v>
      </c>
      <c r="AW200" s="77" t="str">
        <f>SUMIFS($D$9:$AT$9,$D$7:$AT$7,"1",$D200:$AT200,"&gt;"&amp;-1)</f>
        <v>0</v>
      </c>
      <c r="AX200" s="78" t="str">
        <f>ROUNDUP(IF(AW200,AV200/AW200%,0),2)</f>
        <v>0</v>
      </c>
      <c r="AY200" s="76" t="str">
        <f>SUMIF($D$7:$AT$7,"2",$D200:$AT200)</f>
        <v>0</v>
      </c>
      <c r="AZ200" s="77" t="str">
        <f>SUMIFS($D$9:$AT$9,$D$7:$AT$7,"2",$D200:$AT200,"&gt;"&amp;-1)</f>
        <v>0</v>
      </c>
      <c r="BA200" s="78" t="str">
        <f>ROUNDUP(IF(AZ200,AY200/AZ200%,0),2)</f>
        <v>0</v>
      </c>
      <c r="BB200" s="76" t="str">
        <f>SUMIF($D$7:$AT$7,"3",$D200:$AT200)</f>
        <v>0</v>
      </c>
      <c r="BC200" s="77" t="str">
        <f>SUMIFS($D$9:$AT$9,$D$7:$AT$7,"3",$D200:$AT200,"&gt;"&amp;-1)</f>
        <v>0</v>
      </c>
      <c r="BD200" s="78" t="str">
        <f>ROUNDUP(IF(BC200,BB200/BC200%,0),2)</f>
        <v>0</v>
      </c>
      <c r="BE200" s="76" t="str">
        <f>SUMIF($D$7:$AT$7,"4",$D200:$AT200)</f>
        <v>0</v>
      </c>
      <c r="BF200" s="77" t="str">
        <f>SUMIFS($D$9:$AT$9,$D$7:$AT$7,"4",$D200:$AT200,"&gt;"&amp;-1)</f>
        <v>0</v>
      </c>
      <c r="BG200" s="78" t="str">
        <f>ROUNDUP(IF(BF200,BE200/BF200%,0),2)</f>
        <v>0</v>
      </c>
      <c r="BH200" s="76" t="str">
        <f>SUMIF($D$7:$AT$7,"5",$D200:$AT200)</f>
        <v>0</v>
      </c>
      <c r="BI200" s="77" t="str">
        <f>SUMIFS($D$9:$AT$9,$D$7:$AT$7,"5",$D200:$AT200,"&gt;"&amp;-1)</f>
        <v>0</v>
      </c>
      <c r="BJ200" s="78" t="str">
        <f>ROUNDUP(IF(BI200,BH200/BI200%,0),2)</f>
        <v>0</v>
      </c>
      <c r="BK200" s="76" t="str">
        <f>SUMIF($D$7:$AT$7,"6",$D200:$AT200)</f>
        <v>0</v>
      </c>
      <c r="BL200" s="77" t="str">
        <f>SUMIFS($D$9:$AT$9,$D$7:$AT$7,"6",$D200:$AT200,"&gt;"&amp;-1)</f>
        <v>0</v>
      </c>
      <c r="BM200" s="78" t="str">
        <f>ROUNDUP(IF(BL200,BK200/BL200%,0),2)</f>
        <v>0</v>
      </c>
    </row>
    <row r="201" spans="1:65">
      <c r="A201" s="43"/>
      <c r="B201" s="43"/>
      <c r="C201" s="44"/>
      <c r="D201" s="43"/>
      <c r="E201" s="43"/>
      <c r="F201" s="43"/>
      <c r="G201" s="43"/>
      <c r="H201" s="43"/>
      <c r="I201" s="45"/>
      <c r="J201" s="45"/>
      <c r="K201" s="45"/>
      <c r="L201" s="45"/>
      <c r="M201" s="45"/>
      <c r="N201" s="45"/>
      <c r="O201" s="45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67"/>
      <c r="AW201" s="67"/>
      <c r="AX201" s="68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</row>
    <row r="202" spans="1:65">
      <c r="A202" s="43"/>
      <c r="B202" s="43"/>
      <c r="C202" s="44"/>
      <c r="D202" s="43"/>
      <c r="E202" s="43"/>
      <c r="F202" s="43"/>
      <c r="G202" s="43"/>
      <c r="H202" s="43"/>
      <c r="I202" s="45"/>
      <c r="J202" s="45"/>
      <c r="K202" s="45"/>
      <c r="L202" s="45"/>
      <c r="M202" s="45"/>
      <c r="N202" s="45"/>
      <c r="O202" s="45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67"/>
      <c r="AW202" s="67"/>
      <c r="AX202" s="68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</row>
    <row r="203" spans="1:65">
      <c r="A203" s="43"/>
      <c r="B203" s="43"/>
      <c r="C203" s="44"/>
      <c r="D203" s="43"/>
      <c r="E203" s="43"/>
      <c r="F203" s="43"/>
      <c r="G203" s="43"/>
      <c r="H203" s="43"/>
      <c r="I203" s="45"/>
      <c r="J203" s="45"/>
      <c r="K203" s="45"/>
      <c r="L203" s="45"/>
      <c r="M203" s="45"/>
      <c r="N203" s="45"/>
      <c r="O203" s="45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67"/>
      <c r="AW203" s="67"/>
      <c r="AX203" s="68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</row>
    <row r="204" spans="1:65">
      <c r="A204" s="43"/>
      <c r="B204" s="43"/>
      <c r="C204" s="44"/>
      <c r="D204" s="43"/>
      <c r="E204" s="43"/>
      <c r="F204" s="43"/>
      <c r="G204" s="43"/>
      <c r="H204" s="43"/>
      <c r="I204" s="45"/>
      <c r="J204" s="45"/>
      <c r="K204" s="45"/>
      <c r="L204" s="45"/>
      <c r="M204" s="45"/>
      <c r="N204" s="45"/>
      <c r="O204" s="45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67"/>
      <c r="AW204" s="67"/>
      <c r="AX204" s="68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</row>
    <row r="205" spans="1:65">
      <c r="A205" s="43"/>
      <c r="B205" s="43"/>
      <c r="C205" s="44"/>
      <c r="D205" s="43"/>
      <c r="E205" s="43"/>
      <c r="F205" s="43"/>
      <c r="G205" s="43"/>
      <c r="H205" s="43"/>
      <c r="I205" s="45"/>
      <c r="J205" s="45"/>
      <c r="K205" s="45"/>
      <c r="L205" s="45"/>
      <c r="M205" s="45"/>
      <c r="N205" s="45"/>
      <c r="O205" s="45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67"/>
      <c r="AW205" s="67"/>
      <c r="AX205" s="68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</row>
    <row r="206" spans="1:65">
      <c r="A206" s="43"/>
      <c r="B206" s="43"/>
      <c r="C206" s="44"/>
      <c r="D206" s="43"/>
      <c r="E206" s="43"/>
      <c r="F206" s="43"/>
      <c r="G206" s="43"/>
      <c r="H206" s="43"/>
      <c r="I206" s="45"/>
      <c r="J206" s="45"/>
      <c r="K206" s="45"/>
      <c r="L206" s="45"/>
      <c r="M206" s="45"/>
      <c r="N206" s="45"/>
      <c r="O206" s="45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67"/>
      <c r="AW206" s="67"/>
      <c r="AX206" s="68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</row>
    <row r="207" spans="1:65">
      <c r="A207" s="43"/>
      <c r="B207" s="43"/>
      <c r="C207" s="44"/>
      <c r="D207" s="43"/>
      <c r="E207" s="43"/>
      <c r="F207" s="43"/>
      <c r="G207" s="43"/>
      <c r="H207" s="43"/>
      <c r="I207" s="45"/>
      <c r="J207" s="45"/>
      <c r="K207" s="45"/>
      <c r="L207" s="45"/>
      <c r="M207" s="45"/>
      <c r="N207" s="45"/>
      <c r="O207" s="45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67"/>
      <c r="AW207" s="67"/>
      <c r="AX207" s="68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</row>
    <row r="208" spans="1:65">
      <c r="A208" s="43"/>
      <c r="B208" s="43"/>
      <c r="C208" s="44"/>
      <c r="D208" s="43"/>
      <c r="E208" s="43"/>
      <c r="F208" s="43"/>
      <c r="G208" s="43"/>
      <c r="H208" s="43"/>
      <c r="I208" s="45"/>
      <c r="J208" s="45"/>
      <c r="K208" s="45"/>
      <c r="L208" s="45"/>
      <c r="M208" s="45"/>
      <c r="N208" s="45"/>
      <c r="O208" s="45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67"/>
      <c r="AW208" s="67"/>
      <c r="AX208" s="68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</row>
    <row r="209" spans="1:65">
      <c r="A209" s="43"/>
      <c r="B209" s="43"/>
      <c r="C209" s="44"/>
      <c r="D209" s="43"/>
      <c r="E209" s="43"/>
      <c r="F209" s="43"/>
      <c r="G209" s="43"/>
      <c r="H209" s="43"/>
      <c r="I209" s="45"/>
      <c r="J209" s="45"/>
      <c r="K209" s="45"/>
      <c r="L209" s="45"/>
      <c r="M209" s="45"/>
      <c r="N209" s="45"/>
      <c r="O209" s="45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67"/>
      <c r="AW209" s="67"/>
      <c r="AX209" s="68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</row>
    <row r="210" spans="1:65">
      <c r="A210" s="43"/>
      <c r="B210" s="43"/>
      <c r="C210" s="44"/>
      <c r="D210" s="43"/>
      <c r="E210" s="43"/>
      <c r="F210" s="43"/>
      <c r="G210" s="43"/>
      <c r="H210" s="43"/>
      <c r="I210" s="45"/>
      <c r="J210" s="45"/>
      <c r="K210" s="45"/>
      <c r="L210" s="45"/>
      <c r="M210" s="45"/>
      <c r="N210" s="45"/>
      <c r="O210" s="45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67"/>
      <c r="AW210" s="67"/>
      <c r="AX210" s="68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</row>
    <row r="211" spans="1:65">
      <c r="A211" s="43"/>
      <c r="B211" s="43"/>
      <c r="C211" s="44"/>
      <c r="D211" s="43"/>
      <c r="E211" s="43"/>
      <c r="F211" s="43"/>
      <c r="G211" s="43"/>
      <c r="H211" s="43"/>
      <c r="I211" s="45"/>
      <c r="J211" s="45"/>
      <c r="K211" s="45"/>
      <c r="L211" s="45"/>
      <c r="M211" s="45"/>
      <c r="N211" s="45"/>
      <c r="O211" s="45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67"/>
      <c r="AW211" s="67"/>
      <c r="AX211" s="68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</row>
    <row r="212" spans="1:65">
      <c r="A212" s="43"/>
      <c r="B212" s="43"/>
      <c r="C212" s="44"/>
      <c r="D212" s="43"/>
      <c r="E212" s="43"/>
      <c r="F212" s="43"/>
      <c r="G212" s="43"/>
      <c r="H212" s="43"/>
      <c r="I212" s="45"/>
      <c r="J212" s="45"/>
      <c r="K212" s="45"/>
      <c r="L212" s="45"/>
      <c r="M212" s="45"/>
      <c r="N212" s="45"/>
      <c r="O212" s="45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67"/>
      <c r="AW212" s="67"/>
      <c r="AX212" s="68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</row>
    <row r="213" spans="1:65">
      <c r="A213" s="43"/>
      <c r="B213" s="43"/>
      <c r="C213" s="44"/>
      <c r="D213" s="43"/>
      <c r="E213" s="43"/>
      <c r="F213" s="43"/>
      <c r="G213" s="43"/>
      <c r="H213" s="43"/>
      <c r="I213" s="45"/>
      <c r="J213" s="45"/>
      <c r="K213" s="45"/>
      <c r="L213" s="45"/>
      <c r="M213" s="45"/>
      <c r="N213" s="45"/>
      <c r="O213" s="45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67"/>
      <c r="AW213" s="67"/>
      <c r="AX213" s="68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</row>
    <row r="214" spans="1:65">
      <c r="A214" s="43"/>
      <c r="B214" s="43"/>
      <c r="C214" s="44"/>
      <c r="D214" s="43"/>
      <c r="E214" s="43"/>
      <c r="F214" s="43"/>
      <c r="G214" s="43"/>
      <c r="H214" s="43"/>
      <c r="I214" s="45"/>
      <c r="J214" s="45"/>
      <c r="K214" s="45"/>
      <c r="L214" s="45"/>
      <c r="M214" s="45"/>
      <c r="N214" s="45"/>
      <c r="O214" s="45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67"/>
      <c r="AW214" s="67"/>
      <c r="AX214" s="68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</row>
    <row r="215" spans="1:65">
      <c r="A215" s="43"/>
      <c r="B215" s="43"/>
      <c r="C215" s="44"/>
      <c r="D215" s="43"/>
      <c r="E215" s="43"/>
      <c r="F215" s="43"/>
      <c r="G215" s="43"/>
      <c r="H215" s="43"/>
      <c r="I215" s="45"/>
      <c r="J215" s="45"/>
      <c r="K215" s="45"/>
      <c r="L215" s="45"/>
      <c r="M215" s="45"/>
      <c r="N215" s="45"/>
      <c r="O215" s="45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67"/>
      <c r="AW215" s="67"/>
      <c r="AX215" s="68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</row>
    <row r="216" spans="1:65">
      <c r="A216" s="43"/>
      <c r="B216" s="43"/>
      <c r="C216" s="44"/>
      <c r="D216" s="43"/>
      <c r="E216" s="43"/>
      <c r="F216" s="43"/>
      <c r="G216" s="43"/>
      <c r="H216" s="43"/>
      <c r="I216" s="45"/>
      <c r="J216" s="45"/>
      <c r="K216" s="45"/>
      <c r="L216" s="45"/>
      <c r="M216" s="45"/>
      <c r="N216" s="45"/>
      <c r="O216" s="45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67"/>
      <c r="AW216" s="67"/>
      <c r="AX216" s="68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</row>
    <row r="217" spans="1:65">
      <c r="A217" s="43"/>
      <c r="B217" s="43"/>
      <c r="C217" s="44"/>
      <c r="D217" s="43"/>
      <c r="E217" s="43"/>
      <c r="F217" s="43"/>
      <c r="G217" s="43"/>
      <c r="H217" s="43"/>
      <c r="I217" s="45"/>
      <c r="J217" s="45"/>
      <c r="K217" s="45"/>
      <c r="L217" s="45"/>
      <c r="M217" s="45"/>
      <c r="N217" s="45"/>
      <c r="O217" s="45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67"/>
      <c r="AW217" s="67"/>
      <c r="AX217" s="68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</row>
    <row r="218" spans="1:65">
      <c r="A218" s="43"/>
      <c r="B218" s="43"/>
      <c r="C218" s="44"/>
      <c r="D218" s="43"/>
      <c r="E218" s="43"/>
      <c r="F218" s="43"/>
      <c r="G218" s="43"/>
      <c r="H218" s="43"/>
      <c r="I218" s="45"/>
      <c r="J218" s="45"/>
      <c r="K218" s="45"/>
      <c r="L218" s="45"/>
      <c r="M218" s="45"/>
      <c r="N218" s="45"/>
      <c r="O218" s="45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67"/>
      <c r="AW218" s="67"/>
      <c r="AX218" s="68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</row>
    <row r="219" spans="1:65">
      <c r="A219" s="43"/>
      <c r="B219" s="43"/>
      <c r="C219" s="44"/>
      <c r="D219" s="43"/>
      <c r="E219" s="43"/>
      <c r="F219" s="43"/>
      <c r="G219" s="43"/>
      <c r="H219" s="43"/>
      <c r="I219" s="45"/>
      <c r="J219" s="45"/>
      <c r="K219" s="45"/>
      <c r="L219" s="45"/>
      <c r="M219" s="45"/>
      <c r="N219" s="45"/>
      <c r="O219" s="45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67"/>
      <c r="AW219" s="67"/>
      <c r="AX219" s="68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</row>
    <row r="220" spans="1:65">
      <c r="A220" s="43"/>
      <c r="B220" s="43"/>
      <c r="C220" s="44"/>
      <c r="D220" s="43"/>
      <c r="E220" s="43"/>
      <c r="F220" s="43"/>
      <c r="G220" s="43"/>
      <c r="H220" s="43"/>
      <c r="I220" s="45"/>
      <c r="J220" s="45"/>
      <c r="K220" s="45"/>
      <c r="L220" s="45"/>
      <c r="M220" s="45"/>
      <c r="N220" s="45"/>
      <c r="O220" s="45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67"/>
      <c r="AW220" s="67"/>
      <c r="AX220" s="68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</row>
    <row r="221" spans="1:65">
      <c r="A221" s="43"/>
      <c r="B221" s="43"/>
      <c r="C221" s="44"/>
      <c r="D221" s="43"/>
      <c r="E221" s="43"/>
      <c r="F221" s="43"/>
      <c r="G221" s="43"/>
      <c r="H221" s="43"/>
      <c r="I221" s="45"/>
      <c r="J221" s="45"/>
      <c r="K221" s="45"/>
      <c r="L221" s="45"/>
      <c r="M221" s="45"/>
      <c r="N221" s="45"/>
      <c r="O221" s="45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67"/>
      <c r="AW221" s="67"/>
      <c r="AX221" s="68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</row>
    <row r="222" spans="1:65">
      <c r="A222" s="43"/>
      <c r="B222" s="43"/>
      <c r="C222" s="44"/>
      <c r="D222" s="43"/>
      <c r="E222" s="43"/>
      <c r="F222" s="43"/>
      <c r="G222" s="43"/>
      <c r="H222" s="43"/>
      <c r="I222" s="45"/>
      <c r="J222" s="45"/>
      <c r="K222" s="45"/>
      <c r="L222" s="45"/>
      <c r="M222" s="45"/>
      <c r="N222" s="45"/>
      <c r="O222" s="45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67"/>
      <c r="AW222" s="67"/>
      <c r="AX222" s="68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</row>
    <row r="223" spans="1:65">
      <c r="A223" s="43"/>
      <c r="B223" s="43"/>
      <c r="C223" s="44"/>
      <c r="D223" s="43"/>
      <c r="E223" s="43"/>
      <c r="F223" s="43"/>
      <c r="G223" s="43"/>
      <c r="H223" s="43"/>
      <c r="I223" s="45"/>
      <c r="J223" s="45"/>
      <c r="K223" s="45"/>
      <c r="L223" s="45"/>
      <c r="M223" s="45"/>
      <c r="N223" s="45"/>
      <c r="O223" s="45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67"/>
      <c r="AW223" s="67"/>
      <c r="AX223" s="68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</row>
    <row r="224" spans="1:65">
      <c r="A224" s="43"/>
      <c r="B224" s="43"/>
      <c r="C224" s="44"/>
      <c r="D224" s="43"/>
      <c r="E224" s="43"/>
      <c r="F224" s="43"/>
      <c r="G224" s="43"/>
      <c r="H224" s="43"/>
      <c r="I224" s="45"/>
      <c r="J224" s="45"/>
      <c r="K224" s="45"/>
      <c r="L224" s="45"/>
      <c r="M224" s="45"/>
      <c r="N224" s="45"/>
      <c r="O224" s="45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67"/>
      <c r="AW224" s="67"/>
      <c r="AX224" s="68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</row>
    <row r="225" spans="1:65">
      <c r="A225" s="43"/>
      <c r="B225" s="43"/>
      <c r="C225" s="44"/>
      <c r="D225" s="43"/>
      <c r="E225" s="43"/>
      <c r="F225" s="43"/>
      <c r="G225" s="43"/>
      <c r="H225" s="43"/>
      <c r="I225" s="45"/>
      <c r="J225" s="45"/>
      <c r="K225" s="45"/>
      <c r="L225" s="45"/>
      <c r="M225" s="45"/>
      <c r="N225" s="45"/>
      <c r="O225" s="45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67"/>
      <c r="AW225" s="67"/>
      <c r="AX225" s="68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</row>
    <row r="226" spans="1:65">
      <c r="A226" s="43"/>
      <c r="B226" s="43"/>
      <c r="C226" s="44"/>
      <c r="D226" s="43"/>
      <c r="E226" s="43"/>
      <c r="F226" s="43"/>
      <c r="G226" s="43"/>
      <c r="H226" s="43"/>
      <c r="I226" s="45"/>
      <c r="J226" s="45"/>
      <c r="K226" s="45"/>
      <c r="L226" s="45"/>
      <c r="M226" s="45"/>
      <c r="N226" s="45"/>
      <c r="O226" s="45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67"/>
      <c r="AW226" s="67"/>
      <c r="AX226" s="68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</row>
    <row r="227" spans="1:65">
      <c r="A227" s="43"/>
      <c r="B227" s="43"/>
      <c r="C227" s="44"/>
      <c r="D227" s="43"/>
      <c r="E227" s="43"/>
      <c r="F227" s="43"/>
      <c r="G227" s="43"/>
      <c r="H227" s="43"/>
      <c r="I227" s="45"/>
      <c r="J227" s="45"/>
      <c r="K227" s="45"/>
      <c r="L227" s="45"/>
      <c r="M227" s="45"/>
      <c r="N227" s="45"/>
      <c r="O227" s="45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67"/>
      <c r="AW227" s="67"/>
      <c r="AX227" s="68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</row>
    <row r="228" spans="1:65">
      <c r="A228" s="43"/>
      <c r="B228" s="43"/>
      <c r="C228" s="44"/>
      <c r="D228" s="43"/>
      <c r="E228" s="43"/>
      <c r="F228" s="43"/>
      <c r="G228" s="43"/>
      <c r="H228" s="43"/>
      <c r="I228" s="45"/>
      <c r="J228" s="45"/>
      <c r="K228" s="45"/>
      <c r="L228" s="45"/>
      <c r="M228" s="45"/>
      <c r="N228" s="45"/>
      <c r="O228" s="45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67"/>
      <c r="AW228" s="67"/>
      <c r="AX228" s="68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</row>
    <row r="229" spans="1:65">
      <c r="A229" s="43"/>
      <c r="B229" s="43"/>
      <c r="C229" s="44"/>
      <c r="D229" s="43"/>
      <c r="E229" s="43"/>
      <c r="F229" s="43"/>
      <c r="G229" s="43"/>
      <c r="H229" s="43"/>
      <c r="I229" s="45"/>
      <c r="J229" s="45"/>
      <c r="K229" s="45"/>
      <c r="L229" s="45"/>
      <c r="M229" s="45"/>
      <c r="N229" s="45"/>
      <c r="O229" s="45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67"/>
      <c r="AW229" s="67"/>
      <c r="AX229" s="68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</row>
    <row r="230" spans="1:65">
      <c r="A230" s="43"/>
      <c r="B230" s="43"/>
      <c r="C230" s="44"/>
      <c r="D230" s="43"/>
      <c r="E230" s="43"/>
      <c r="F230" s="43"/>
      <c r="G230" s="43"/>
      <c r="H230" s="43"/>
      <c r="I230" s="45"/>
      <c r="J230" s="45"/>
      <c r="K230" s="45"/>
      <c r="L230" s="45"/>
      <c r="M230" s="45"/>
      <c r="N230" s="45"/>
      <c r="O230" s="45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67"/>
      <c r="AW230" s="67"/>
      <c r="AX230" s="68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</row>
    <row r="231" spans="1:65">
      <c r="A231" s="43"/>
      <c r="B231" s="43"/>
      <c r="C231" s="44"/>
      <c r="D231" s="43"/>
      <c r="E231" s="43"/>
      <c r="F231" s="43"/>
      <c r="G231" s="43"/>
      <c r="H231" s="43"/>
      <c r="I231" s="45"/>
      <c r="J231" s="45"/>
      <c r="K231" s="45"/>
      <c r="L231" s="45"/>
      <c r="M231" s="45"/>
      <c r="N231" s="45"/>
      <c r="O231" s="45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67"/>
      <c r="AW231" s="67"/>
      <c r="AX231" s="68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</row>
    <row r="232" spans="1:65">
      <c r="A232" s="43"/>
      <c r="B232" s="43"/>
      <c r="C232" s="44"/>
      <c r="D232" s="43"/>
      <c r="E232" s="43"/>
      <c r="F232" s="43"/>
      <c r="G232" s="43"/>
      <c r="H232" s="43"/>
      <c r="I232" s="45"/>
      <c r="J232" s="45"/>
      <c r="K232" s="45"/>
      <c r="L232" s="45"/>
      <c r="M232" s="45"/>
      <c r="N232" s="45"/>
      <c r="O232" s="45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67"/>
      <c r="AW232" s="67"/>
      <c r="AX232" s="68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</row>
    <row r="233" spans="1:65">
      <c r="A233" s="43"/>
      <c r="B233" s="43"/>
      <c r="C233" s="44"/>
      <c r="D233" s="43"/>
      <c r="E233" s="43"/>
      <c r="F233" s="43"/>
      <c r="G233" s="43"/>
      <c r="H233" s="43"/>
      <c r="I233" s="45"/>
      <c r="J233" s="45"/>
      <c r="K233" s="45"/>
      <c r="L233" s="45"/>
      <c r="M233" s="45"/>
      <c r="N233" s="45"/>
      <c r="O233" s="45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67"/>
      <c r="AW233" s="67"/>
      <c r="AX233" s="68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</row>
    <row r="234" spans="1:65">
      <c r="A234" s="43"/>
      <c r="B234" s="43"/>
      <c r="C234" s="44"/>
      <c r="D234" s="43"/>
      <c r="E234" s="43"/>
      <c r="F234" s="43"/>
      <c r="G234" s="43"/>
      <c r="H234" s="43"/>
      <c r="I234" s="45"/>
      <c r="J234" s="45"/>
      <c r="K234" s="45"/>
      <c r="L234" s="45"/>
      <c r="M234" s="45"/>
      <c r="N234" s="45"/>
      <c r="O234" s="45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67"/>
      <c r="AW234" s="67"/>
      <c r="AX234" s="68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</row>
    <row r="235" spans="1:65">
      <c r="A235" s="43"/>
      <c r="B235" s="43"/>
      <c r="C235" s="44"/>
      <c r="D235" s="43"/>
      <c r="E235" s="43"/>
      <c r="F235" s="43"/>
      <c r="G235" s="43"/>
      <c r="H235" s="43"/>
      <c r="I235" s="45"/>
      <c r="J235" s="45"/>
      <c r="K235" s="45"/>
      <c r="L235" s="45"/>
      <c r="M235" s="45"/>
      <c r="N235" s="45"/>
      <c r="O235" s="45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67"/>
      <c r="AW235" s="67"/>
      <c r="AX235" s="68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</row>
    <row r="236" spans="1:65">
      <c r="A236" s="43"/>
      <c r="B236" s="43"/>
      <c r="C236" s="44"/>
      <c r="D236" s="43"/>
      <c r="E236" s="43"/>
      <c r="F236" s="43"/>
      <c r="G236" s="43"/>
      <c r="H236" s="43"/>
      <c r="I236" s="45"/>
      <c r="J236" s="45"/>
      <c r="K236" s="45"/>
      <c r="L236" s="45"/>
      <c r="M236" s="45"/>
      <c r="N236" s="45"/>
      <c r="O236" s="45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67"/>
      <c r="AW236" s="67"/>
      <c r="AX236" s="68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</row>
    <row r="237" spans="1:65">
      <c r="A237" s="43"/>
      <c r="B237" s="43"/>
      <c r="C237" s="44"/>
      <c r="D237" s="43"/>
      <c r="E237" s="43"/>
      <c r="F237" s="43"/>
      <c r="G237" s="43"/>
      <c r="H237" s="43"/>
      <c r="I237" s="45"/>
      <c r="J237" s="45"/>
      <c r="K237" s="45"/>
      <c r="L237" s="45"/>
      <c r="M237" s="45"/>
      <c r="N237" s="45"/>
      <c r="O237" s="45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67"/>
      <c r="AW237" s="67"/>
      <c r="AX237" s="68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</row>
    <row r="238" spans="1:65">
      <c r="A238" s="43"/>
      <c r="B238" s="43"/>
      <c r="C238" s="44"/>
      <c r="D238" s="43"/>
      <c r="E238" s="43"/>
      <c r="F238" s="43"/>
      <c r="G238" s="43"/>
      <c r="H238" s="43"/>
      <c r="I238" s="45"/>
      <c r="J238" s="45"/>
      <c r="K238" s="45"/>
      <c r="L238" s="45"/>
      <c r="M238" s="45"/>
      <c r="N238" s="45"/>
      <c r="O238" s="45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67"/>
      <c r="AW238" s="67"/>
      <c r="AX238" s="68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</row>
    <row r="239" spans="1:65">
      <c r="A239" s="43"/>
      <c r="B239" s="43"/>
      <c r="C239" s="44"/>
      <c r="D239" s="43"/>
      <c r="E239" s="43"/>
      <c r="F239" s="43"/>
      <c r="G239" s="43"/>
      <c r="H239" s="43"/>
      <c r="I239" s="45"/>
      <c r="J239" s="45"/>
      <c r="K239" s="45"/>
      <c r="L239" s="45"/>
      <c r="M239" s="45"/>
      <c r="N239" s="45"/>
      <c r="O239" s="45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67"/>
      <c r="AW239" s="67"/>
      <c r="AX239" s="68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</row>
    <row r="240" spans="1:65">
      <c r="A240" s="43"/>
      <c r="B240" s="43"/>
      <c r="C240" s="44"/>
      <c r="D240" s="43"/>
      <c r="E240" s="43"/>
      <c r="F240" s="43"/>
      <c r="G240" s="43"/>
      <c r="H240" s="43"/>
      <c r="I240" s="45"/>
      <c r="J240" s="45"/>
      <c r="K240" s="45"/>
      <c r="L240" s="45"/>
      <c r="M240" s="45"/>
      <c r="N240" s="45"/>
      <c r="O240" s="45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67"/>
      <c r="AW240" s="67"/>
      <c r="AX240" s="68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</row>
    <row r="241" spans="1:65">
      <c r="A241" s="43"/>
      <c r="B241" s="43"/>
      <c r="C241" s="44"/>
      <c r="D241" s="43"/>
      <c r="E241" s="43"/>
      <c r="F241" s="43"/>
      <c r="G241" s="43"/>
      <c r="H241" s="43"/>
      <c r="I241" s="45"/>
      <c r="J241" s="45"/>
      <c r="K241" s="45"/>
      <c r="L241" s="45"/>
      <c r="M241" s="45"/>
      <c r="N241" s="45"/>
      <c r="O241" s="45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67"/>
      <c r="AW241" s="67"/>
      <c r="AX241" s="68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</row>
    <row r="242" spans="1:65">
      <c r="A242" s="43"/>
      <c r="B242" s="43"/>
      <c r="C242" s="44"/>
      <c r="D242" s="43"/>
      <c r="E242" s="43"/>
      <c r="F242" s="43"/>
      <c r="G242" s="43"/>
      <c r="H242" s="43"/>
      <c r="I242" s="45"/>
      <c r="J242" s="45"/>
      <c r="K242" s="45"/>
      <c r="L242" s="45"/>
      <c r="M242" s="45"/>
      <c r="N242" s="45"/>
      <c r="O242" s="45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67"/>
      <c r="AW242" s="67"/>
      <c r="AX242" s="68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</row>
    <row r="243" spans="1:65">
      <c r="A243" s="43"/>
      <c r="B243" s="43"/>
      <c r="C243" s="44"/>
      <c r="D243" s="43"/>
      <c r="E243" s="43"/>
      <c r="F243" s="43"/>
      <c r="G243" s="43"/>
      <c r="H243" s="43"/>
      <c r="I243" s="45"/>
      <c r="J243" s="45"/>
      <c r="K243" s="45"/>
      <c r="L243" s="45"/>
      <c r="M243" s="45"/>
      <c r="N243" s="45"/>
      <c r="O243" s="45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67"/>
      <c r="AW243" s="67"/>
      <c r="AX243" s="68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</row>
    <row r="244" spans="1:65">
      <c r="A244" s="43"/>
      <c r="B244" s="43"/>
      <c r="C244" s="44"/>
      <c r="D244" s="43"/>
      <c r="E244" s="43"/>
      <c r="F244" s="43"/>
      <c r="G244" s="43"/>
      <c r="H244" s="43"/>
      <c r="I244" s="45"/>
      <c r="J244" s="45"/>
      <c r="K244" s="45"/>
      <c r="L244" s="45"/>
      <c r="M244" s="45"/>
      <c r="N244" s="45"/>
      <c r="O244" s="45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67"/>
      <c r="AW244" s="67"/>
      <c r="AX244" s="68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</row>
    <row r="245" spans="1:65">
      <c r="A245" s="43"/>
      <c r="B245" s="43"/>
      <c r="C245" s="44"/>
      <c r="D245" s="43"/>
      <c r="E245" s="43"/>
      <c r="F245" s="43"/>
      <c r="G245" s="43"/>
      <c r="H245" s="43"/>
      <c r="I245" s="45"/>
      <c r="J245" s="45"/>
      <c r="K245" s="45"/>
      <c r="L245" s="45"/>
      <c r="M245" s="45"/>
      <c r="N245" s="45"/>
      <c r="O245" s="45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67"/>
      <c r="AW245" s="67"/>
      <c r="AX245" s="68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</row>
    <row r="246" spans="1:65">
      <c r="A246" s="43"/>
      <c r="B246" s="43"/>
      <c r="C246" s="44"/>
      <c r="D246" s="43"/>
      <c r="E246" s="43"/>
      <c r="F246" s="43"/>
      <c r="G246" s="43"/>
      <c r="H246" s="43"/>
      <c r="I246" s="45"/>
      <c r="J246" s="45"/>
      <c r="K246" s="45"/>
      <c r="L246" s="45"/>
      <c r="M246" s="45"/>
      <c r="N246" s="45"/>
      <c r="O246" s="45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67"/>
      <c r="AW246" s="67"/>
      <c r="AX246" s="68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</row>
    <row r="247" spans="1:65">
      <c r="A247" s="43"/>
      <c r="B247" s="43"/>
      <c r="C247" s="44"/>
      <c r="D247" s="43"/>
      <c r="E247" s="43"/>
      <c r="F247" s="43"/>
      <c r="G247" s="43"/>
      <c r="H247" s="43"/>
      <c r="I247" s="45"/>
      <c r="J247" s="45"/>
      <c r="K247" s="45"/>
      <c r="L247" s="45"/>
      <c r="M247" s="45"/>
      <c r="N247" s="45"/>
      <c r="O247" s="45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67"/>
      <c r="AW247" s="67"/>
      <c r="AX247" s="68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</row>
    <row r="248" spans="1:65">
      <c r="A248" s="43"/>
      <c r="B248" s="43"/>
      <c r="C248" s="44"/>
      <c r="D248" s="43"/>
      <c r="E248" s="43"/>
      <c r="F248" s="43"/>
      <c r="G248" s="43"/>
      <c r="H248" s="43"/>
      <c r="I248" s="45"/>
      <c r="J248" s="45"/>
      <c r="K248" s="45"/>
      <c r="L248" s="45"/>
      <c r="M248" s="45"/>
      <c r="N248" s="45"/>
      <c r="O248" s="45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67"/>
      <c r="AW248" s="67"/>
      <c r="AX248" s="68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</row>
    <row r="249" spans="1:65">
      <c r="A249" s="43"/>
      <c r="B249" s="43"/>
      <c r="C249" s="44"/>
      <c r="D249" s="43"/>
      <c r="E249" s="43"/>
      <c r="F249" s="43"/>
      <c r="G249" s="43"/>
      <c r="H249" s="43"/>
      <c r="I249" s="45"/>
      <c r="J249" s="45"/>
      <c r="K249" s="45"/>
      <c r="L249" s="45"/>
      <c r="M249" s="45"/>
      <c r="N249" s="45"/>
      <c r="O249" s="45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67"/>
      <c r="AW249" s="67"/>
      <c r="AX249" s="68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</row>
    <row r="250" spans="1:65">
      <c r="A250" s="43"/>
      <c r="B250" s="43"/>
      <c r="C250" s="44"/>
      <c r="D250" s="43"/>
      <c r="E250" s="43"/>
      <c r="F250" s="43"/>
      <c r="G250" s="43"/>
      <c r="H250" s="43"/>
      <c r="I250" s="45"/>
      <c r="J250" s="45"/>
      <c r="K250" s="45"/>
      <c r="L250" s="45"/>
      <c r="M250" s="45"/>
      <c r="N250" s="45"/>
      <c r="O250" s="45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67"/>
      <c r="AW250" s="67"/>
      <c r="AX250" s="68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</row>
    <row r="251" spans="1:65">
      <c r="A251" s="43"/>
      <c r="B251" s="43"/>
      <c r="C251" s="44"/>
      <c r="D251" s="43"/>
      <c r="E251" s="43"/>
      <c r="F251" s="43"/>
      <c r="G251" s="43"/>
      <c r="H251" s="43"/>
      <c r="I251" s="45"/>
      <c r="J251" s="45"/>
      <c r="K251" s="45"/>
      <c r="L251" s="45"/>
      <c r="M251" s="45"/>
      <c r="N251" s="45"/>
      <c r="O251" s="45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67"/>
      <c r="AW251" s="67"/>
      <c r="AX251" s="68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</row>
    <row r="252" spans="1:65">
      <c r="A252" s="43"/>
      <c r="B252" s="43"/>
      <c r="C252" s="44"/>
      <c r="D252" s="43"/>
      <c r="E252" s="43"/>
      <c r="F252" s="43"/>
      <c r="G252" s="43"/>
      <c r="H252" s="43"/>
      <c r="I252" s="45"/>
      <c r="J252" s="45"/>
      <c r="K252" s="45"/>
      <c r="L252" s="45"/>
      <c r="M252" s="45"/>
      <c r="N252" s="45"/>
      <c r="O252" s="45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67"/>
      <c r="AW252" s="67"/>
      <c r="AX252" s="68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</row>
    <row r="253" spans="1:65">
      <c r="A253" s="43"/>
      <c r="B253" s="43"/>
      <c r="C253" s="44"/>
      <c r="D253" s="43"/>
      <c r="E253" s="43"/>
      <c r="F253" s="43"/>
      <c r="G253" s="43"/>
      <c r="H253" s="43"/>
      <c r="I253" s="45"/>
      <c r="J253" s="45"/>
      <c r="K253" s="45"/>
      <c r="L253" s="45"/>
      <c r="M253" s="45"/>
      <c r="N253" s="45"/>
      <c r="O253" s="45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67"/>
      <c r="AW253" s="67"/>
      <c r="AX253" s="68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</row>
    <row r="254" spans="1:65">
      <c r="A254" s="43"/>
      <c r="B254" s="43"/>
      <c r="C254" s="44"/>
      <c r="D254" s="43"/>
      <c r="E254" s="43"/>
      <c r="F254" s="43"/>
      <c r="G254" s="43"/>
      <c r="H254" s="43"/>
      <c r="I254" s="45"/>
      <c r="J254" s="45"/>
      <c r="K254" s="45"/>
      <c r="L254" s="45"/>
      <c r="M254" s="45"/>
      <c r="N254" s="45"/>
      <c r="O254" s="45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67"/>
      <c r="AW254" s="67"/>
      <c r="AX254" s="68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</row>
    <row r="255" spans="1:65">
      <c r="A255" s="43"/>
      <c r="B255" s="43"/>
      <c r="C255" s="44"/>
      <c r="D255" s="43"/>
      <c r="E255" s="43"/>
      <c r="F255" s="43"/>
      <c r="G255" s="43"/>
      <c r="H255" s="43"/>
      <c r="I255" s="45"/>
      <c r="J255" s="45"/>
      <c r="K255" s="45"/>
      <c r="L255" s="45"/>
      <c r="M255" s="45"/>
      <c r="N255" s="45"/>
      <c r="O255" s="45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67"/>
      <c r="AW255" s="67"/>
      <c r="AX255" s="68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</row>
    <row r="256" spans="1:65">
      <c r="A256" s="43"/>
      <c r="B256" s="43"/>
      <c r="C256" s="44"/>
      <c r="D256" s="43"/>
      <c r="E256" s="43"/>
      <c r="F256" s="43"/>
      <c r="G256" s="43"/>
      <c r="H256" s="43"/>
      <c r="I256" s="45"/>
      <c r="J256" s="45"/>
      <c r="K256" s="45"/>
      <c r="L256" s="45"/>
      <c r="M256" s="45"/>
      <c r="N256" s="45"/>
      <c r="O256" s="45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67"/>
      <c r="AW256" s="67"/>
      <c r="AX256" s="68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</row>
    <row r="257" spans="1:65">
      <c r="A257" s="43"/>
      <c r="B257" s="43"/>
      <c r="C257" s="44"/>
      <c r="D257" s="43"/>
      <c r="E257" s="43"/>
      <c r="F257" s="43"/>
      <c r="G257" s="43"/>
      <c r="H257" s="43"/>
      <c r="I257" s="45"/>
      <c r="J257" s="45"/>
      <c r="K257" s="45"/>
      <c r="L257" s="45"/>
      <c r="M257" s="45"/>
      <c r="N257" s="45"/>
      <c r="O257" s="45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67"/>
      <c r="AW257" s="67"/>
      <c r="AX257" s="68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</row>
    <row r="258" spans="1:65">
      <c r="A258" s="43"/>
      <c r="B258" s="43"/>
      <c r="C258" s="44"/>
      <c r="D258" s="43"/>
      <c r="E258" s="43"/>
      <c r="F258" s="43"/>
      <c r="G258" s="43"/>
      <c r="H258" s="43"/>
      <c r="I258" s="45"/>
      <c r="J258" s="45"/>
      <c r="K258" s="45"/>
      <c r="L258" s="45"/>
      <c r="M258" s="45"/>
      <c r="N258" s="45"/>
      <c r="O258" s="45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67"/>
      <c r="AW258" s="67"/>
      <c r="AX258" s="68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</row>
    <row r="259" spans="1:65">
      <c r="A259" s="43"/>
      <c r="B259" s="43"/>
      <c r="C259" s="44"/>
      <c r="D259" s="43"/>
      <c r="E259" s="43"/>
      <c r="F259" s="43"/>
      <c r="G259" s="43"/>
      <c r="H259" s="43"/>
      <c r="I259" s="45"/>
      <c r="J259" s="45"/>
      <c r="K259" s="45"/>
      <c r="L259" s="45"/>
      <c r="M259" s="45"/>
      <c r="N259" s="45"/>
      <c r="O259" s="45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67"/>
      <c r="AW259" s="67"/>
      <c r="AX259" s="68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</row>
    <row r="260" spans="1:65">
      <c r="A260" s="43"/>
      <c r="B260" s="43"/>
      <c r="C260" s="44"/>
      <c r="D260" s="43"/>
      <c r="E260" s="43"/>
      <c r="F260" s="43"/>
      <c r="G260" s="43"/>
      <c r="H260" s="43"/>
      <c r="I260" s="45"/>
      <c r="J260" s="45"/>
      <c r="K260" s="45"/>
      <c r="L260" s="45"/>
      <c r="M260" s="45"/>
      <c r="N260" s="45"/>
      <c r="O260" s="45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67"/>
      <c r="AW260" s="67"/>
      <c r="AX260" s="68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</row>
    <row r="261" spans="1:65">
      <c r="A261" s="43"/>
      <c r="B261" s="43"/>
      <c r="C261" s="44"/>
      <c r="D261" s="43"/>
      <c r="E261" s="43"/>
      <c r="F261" s="43"/>
      <c r="G261" s="43"/>
      <c r="H261" s="43"/>
      <c r="I261" s="45"/>
      <c r="J261" s="45"/>
      <c r="K261" s="45"/>
      <c r="L261" s="45"/>
      <c r="M261" s="45"/>
      <c r="N261" s="45"/>
      <c r="O261" s="45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67"/>
      <c r="AW261" s="67"/>
      <c r="AX261" s="68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</row>
    <row r="262" spans="1:65">
      <c r="A262" s="43"/>
      <c r="B262" s="43"/>
      <c r="C262" s="44"/>
      <c r="D262" s="43"/>
      <c r="E262" s="43"/>
      <c r="F262" s="43"/>
      <c r="G262" s="43"/>
      <c r="H262" s="43"/>
      <c r="I262" s="45"/>
      <c r="J262" s="45"/>
      <c r="K262" s="45"/>
      <c r="L262" s="45"/>
      <c r="M262" s="45"/>
      <c r="N262" s="45"/>
      <c r="O262" s="45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67"/>
      <c r="AW262" s="67"/>
      <c r="AX262" s="68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</row>
    <row r="263" spans="1:65">
      <c r="A263" s="43"/>
      <c r="B263" s="43"/>
      <c r="C263" s="44"/>
      <c r="D263" s="43"/>
      <c r="E263" s="43"/>
      <c r="F263" s="43"/>
      <c r="G263" s="43"/>
      <c r="H263" s="43"/>
      <c r="I263" s="45"/>
      <c r="J263" s="45"/>
      <c r="K263" s="45"/>
      <c r="L263" s="45"/>
      <c r="M263" s="45"/>
      <c r="N263" s="45"/>
      <c r="O263" s="45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67"/>
      <c r="AW263" s="67"/>
      <c r="AX263" s="68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</row>
    <row r="264" spans="1:65">
      <c r="A264" s="43"/>
      <c r="B264" s="43"/>
      <c r="C264" s="44"/>
      <c r="D264" s="43"/>
      <c r="E264" s="43"/>
      <c r="F264" s="43"/>
      <c r="G264" s="43"/>
      <c r="H264" s="43"/>
      <c r="I264" s="45"/>
      <c r="J264" s="45"/>
      <c r="K264" s="45"/>
      <c r="L264" s="45"/>
      <c r="M264" s="45"/>
      <c r="N264" s="45"/>
      <c r="O264" s="45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67"/>
      <c r="AW264" s="67"/>
      <c r="AX264" s="68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</row>
    <row r="265" spans="1:65">
      <c r="A265" s="43"/>
      <c r="B265" s="43"/>
      <c r="C265" s="44"/>
      <c r="D265" s="43"/>
      <c r="E265" s="43"/>
      <c r="F265" s="43"/>
      <c r="G265" s="43"/>
      <c r="H265" s="43"/>
      <c r="I265" s="45"/>
      <c r="J265" s="45"/>
      <c r="K265" s="45"/>
      <c r="L265" s="45"/>
      <c r="M265" s="45"/>
      <c r="N265" s="45"/>
      <c r="O265" s="45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67"/>
      <c r="AW265" s="67"/>
      <c r="AX265" s="68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</row>
    <row r="266" spans="1:65">
      <c r="A266" s="43"/>
      <c r="B266" s="43"/>
      <c r="C266" s="44"/>
      <c r="D266" s="43"/>
      <c r="E266" s="43"/>
      <c r="F266" s="43"/>
      <c r="G266" s="43"/>
      <c r="H266" s="43"/>
      <c r="I266" s="45"/>
      <c r="J266" s="45"/>
      <c r="K266" s="45"/>
      <c r="L266" s="45"/>
      <c r="M266" s="45"/>
      <c r="N266" s="45"/>
      <c r="O266" s="45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67"/>
      <c r="AW266" s="67"/>
      <c r="AX266" s="68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</row>
    <row r="267" spans="1:65">
      <c r="A267" s="43"/>
      <c r="B267" s="43"/>
      <c r="C267" s="44"/>
      <c r="D267" s="43"/>
      <c r="E267" s="43"/>
      <c r="F267" s="43"/>
      <c r="G267" s="43"/>
      <c r="H267" s="43"/>
      <c r="I267" s="45"/>
      <c r="J267" s="45"/>
      <c r="K267" s="45"/>
      <c r="L267" s="45"/>
      <c r="M267" s="45"/>
      <c r="N267" s="45"/>
      <c r="O267" s="45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67"/>
      <c r="AW267" s="67"/>
      <c r="AX267" s="68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</row>
    <row r="268" spans="1:65">
      <c r="A268" s="43"/>
      <c r="B268" s="43"/>
      <c r="C268" s="44"/>
      <c r="D268" s="43"/>
      <c r="E268" s="43"/>
      <c r="F268" s="43"/>
      <c r="G268" s="43"/>
      <c r="H268" s="43"/>
      <c r="I268" s="45"/>
      <c r="J268" s="45"/>
      <c r="K268" s="45"/>
      <c r="L268" s="45"/>
      <c r="M268" s="45"/>
      <c r="N268" s="45"/>
      <c r="O268" s="45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67"/>
      <c r="AW268" s="67"/>
      <c r="AX268" s="68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</row>
    <row r="269" spans="1:65">
      <c r="A269" s="43"/>
      <c r="B269" s="43"/>
      <c r="C269" s="44"/>
      <c r="D269" s="43"/>
      <c r="E269" s="43"/>
      <c r="F269" s="43"/>
      <c r="G269" s="43"/>
      <c r="H269" s="43"/>
      <c r="I269" s="45"/>
      <c r="J269" s="45"/>
      <c r="K269" s="45"/>
      <c r="L269" s="45"/>
      <c r="M269" s="45"/>
      <c r="N269" s="45"/>
      <c r="O269" s="45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67"/>
      <c r="AW269" s="67"/>
      <c r="AX269" s="68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</row>
    <row r="270" spans="1:65">
      <c r="A270" s="43"/>
      <c r="B270" s="43"/>
      <c r="C270" s="44"/>
      <c r="D270" s="43"/>
      <c r="E270" s="43"/>
      <c r="F270" s="43"/>
      <c r="G270" s="43"/>
      <c r="H270" s="43"/>
      <c r="I270" s="45"/>
      <c r="J270" s="45"/>
      <c r="K270" s="45"/>
      <c r="L270" s="45"/>
      <c r="M270" s="45"/>
      <c r="N270" s="45"/>
      <c r="O270" s="45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67"/>
      <c r="AW270" s="67"/>
      <c r="AX270" s="68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</row>
    <row r="271" spans="1:65">
      <c r="A271" s="43"/>
      <c r="B271" s="43"/>
      <c r="C271" s="44"/>
      <c r="D271" s="43"/>
      <c r="E271" s="43"/>
      <c r="F271" s="43"/>
      <c r="G271" s="43"/>
      <c r="H271" s="43"/>
      <c r="I271" s="45"/>
      <c r="J271" s="45"/>
      <c r="K271" s="45"/>
      <c r="L271" s="45"/>
      <c r="M271" s="45"/>
      <c r="N271" s="45"/>
      <c r="O271" s="45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67"/>
      <c r="AW271" s="67"/>
      <c r="AX271" s="68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</row>
    <row r="272" spans="1:65">
      <c r="A272" s="43"/>
      <c r="B272" s="43"/>
      <c r="C272" s="44"/>
      <c r="D272" s="43"/>
      <c r="E272" s="43"/>
      <c r="F272" s="43"/>
      <c r="G272" s="43"/>
      <c r="H272" s="43"/>
      <c r="I272" s="45"/>
      <c r="J272" s="45"/>
      <c r="K272" s="45"/>
      <c r="L272" s="45"/>
      <c r="M272" s="45"/>
      <c r="N272" s="45"/>
      <c r="O272" s="45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67"/>
      <c r="AW272" s="67"/>
      <c r="AX272" s="68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</row>
    <row r="273" spans="1:65">
      <c r="A273" s="43"/>
      <c r="B273" s="43"/>
      <c r="C273" s="44"/>
      <c r="D273" s="43"/>
      <c r="E273" s="43"/>
      <c r="F273" s="43"/>
      <c r="G273" s="43"/>
      <c r="H273" s="43"/>
      <c r="I273" s="45"/>
      <c r="J273" s="45"/>
      <c r="K273" s="45"/>
      <c r="L273" s="45"/>
      <c r="M273" s="45"/>
      <c r="N273" s="45"/>
      <c r="O273" s="45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67"/>
      <c r="AW273" s="67"/>
      <c r="AX273" s="68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</row>
    <row r="274" spans="1:65">
      <c r="A274" s="43"/>
      <c r="B274" s="43"/>
      <c r="C274" s="44"/>
      <c r="D274" s="43"/>
      <c r="E274" s="43"/>
      <c r="F274" s="43"/>
      <c r="G274" s="43"/>
      <c r="H274" s="43"/>
      <c r="I274" s="45"/>
      <c r="J274" s="45"/>
      <c r="K274" s="45"/>
      <c r="L274" s="45"/>
      <c r="M274" s="45"/>
      <c r="N274" s="45"/>
      <c r="O274" s="45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67"/>
      <c r="AW274" s="67"/>
      <c r="AX274" s="68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</row>
    <row r="275" spans="1:65">
      <c r="A275" s="43"/>
      <c r="B275" s="43"/>
      <c r="C275" s="44"/>
      <c r="D275" s="43"/>
      <c r="E275" s="43"/>
      <c r="F275" s="43"/>
      <c r="G275" s="43"/>
      <c r="H275" s="43"/>
      <c r="I275" s="45"/>
      <c r="J275" s="45"/>
      <c r="K275" s="45"/>
      <c r="L275" s="45"/>
      <c r="M275" s="45"/>
      <c r="N275" s="45"/>
      <c r="O275" s="45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67"/>
      <c r="AW275" s="67"/>
      <c r="AX275" s="68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</row>
    <row r="276" spans="1:65">
      <c r="I276" s="1"/>
      <c r="J276" s="1"/>
      <c r="K276" s="1"/>
      <c r="L276" s="1"/>
      <c r="M276" s="1"/>
      <c r="N276" s="1"/>
      <c r="O276" s="1"/>
    </row>
    <row r="277" spans="1:65">
      <c r="I277" s="1"/>
      <c r="J277" s="1"/>
      <c r="K277" s="1"/>
      <c r="L277" s="1"/>
      <c r="M277" s="1"/>
      <c r="N277" s="1"/>
      <c r="O277" s="1"/>
    </row>
    <row r="278" spans="1:65">
      <c r="I278" s="1"/>
      <c r="J278" s="1"/>
      <c r="K278" s="1"/>
      <c r="L278" s="1"/>
      <c r="M278" s="1"/>
      <c r="N278" s="1"/>
      <c r="O278" s="1"/>
    </row>
    <row r="279" spans="1:65">
      <c r="I279" s="1"/>
      <c r="J279" s="1"/>
      <c r="K279" s="1"/>
      <c r="L279" s="1"/>
      <c r="M279" s="1"/>
      <c r="N279" s="1"/>
      <c r="O279" s="1"/>
    </row>
    <row r="280" spans="1:65">
      <c r="I280" s="1"/>
      <c r="J280" s="1"/>
      <c r="K280" s="1"/>
      <c r="L280" s="1"/>
      <c r="M280" s="1"/>
      <c r="N280" s="1"/>
      <c r="O280" s="1"/>
    </row>
    <row r="281" spans="1:65">
      <c r="I281" s="1"/>
      <c r="J281" s="1"/>
      <c r="K281" s="1"/>
      <c r="L281" s="1"/>
      <c r="M281" s="1"/>
      <c r="N281" s="1"/>
      <c r="O281" s="1"/>
    </row>
    <row r="282" spans="1:65">
      <c r="I282" s="1"/>
      <c r="J282" s="1"/>
      <c r="K282" s="1"/>
      <c r="L282" s="1"/>
      <c r="M282" s="1"/>
      <c r="N282" s="1"/>
      <c r="O282" s="1"/>
    </row>
    <row r="283" spans="1:65">
      <c r="I283" s="1"/>
      <c r="J283" s="1"/>
      <c r="K283" s="1"/>
      <c r="L283" s="1"/>
      <c r="M283" s="1"/>
      <c r="N283" s="1"/>
      <c r="O283" s="1"/>
    </row>
    <row r="284" spans="1:65">
      <c r="I284" s="1"/>
      <c r="J284" s="1"/>
      <c r="K284" s="1"/>
      <c r="L284" s="1"/>
      <c r="M284" s="1"/>
      <c r="N284" s="1"/>
      <c r="O284" s="1"/>
    </row>
    <row r="285" spans="1:65">
      <c r="I285" s="1"/>
      <c r="J285" s="1"/>
      <c r="K285" s="1"/>
      <c r="L285" s="1"/>
      <c r="M285" s="1"/>
      <c r="N285" s="1"/>
      <c r="O285" s="1"/>
    </row>
    <row r="286" spans="1:65">
      <c r="I286" s="1"/>
      <c r="J286" s="1"/>
      <c r="K286" s="1"/>
      <c r="L286" s="1"/>
      <c r="M286" s="1"/>
      <c r="N286" s="1"/>
      <c r="O286" s="1"/>
    </row>
    <row r="287" spans="1:65">
      <c r="I287" s="1"/>
      <c r="J287" s="1"/>
      <c r="K287" s="1"/>
      <c r="L287" s="1"/>
      <c r="M287" s="1"/>
      <c r="N287" s="1"/>
      <c r="O287" s="1"/>
    </row>
    <row r="288" spans="1:65">
      <c r="I288" s="1"/>
      <c r="J288" s="1"/>
      <c r="K288" s="1"/>
      <c r="L288" s="1"/>
      <c r="M288" s="1"/>
      <c r="N288" s="1"/>
      <c r="O288" s="1"/>
    </row>
    <row r="289" spans="1:65">
      <c r="I289" s="1"/>
      <c r="J289" s="1"/>
      <c r="K289" s="1"/>
      <c r="L289" s="1"/>
      <c r="M289" s="1"/>
      <c r="N289" s="1"/>
      <c r="O289" s="1"/>
    </row>
    <row r="290" spans="1:65">
      <c r="I290" s="1"/>
      <c r="J290" s="1"/>
      <c r="K290" s="1"/>
      <c r="L290" s="1"/>
      <c r="M290" s="1"/>
      <c r="N290" s="1"/>
      <c r="O290" s="1"/>
    </row>
    <row r="291" spans="1:65">
      <c r="I291" s="1"/>
      <c r="J291" s="1"/>
      <c r="K291" s="1"/>
      <c r="L291" s="1"/>
      <c r="M291" s="1"/>
      <c r="N291" s="1"/>
      <c r="O291" s="1"/>
    </row>
    <row r="292" spans="1:65">
      <c r="I292" s="1"/>
      <c r="J292" s="1"/>
      <c r="K292" s="1"/>
      <c r="L292" s="1"/>
      <c r="M292" s="1"/>
      <c r="N292" s="1"/>
      <c r="O292" s="1"/>
    </row>
    <row r="293" spans="1:65">
      <c r="I293" s="1"/>
      <c r="J293" s="1"/>
      <c r="K293" s="1"/>
      <c r="L293" s="1"/>
      <c r="M293" s="1"/>
      <c r="N293" s="1"/>
      <c r="O293" s="1"/>
    </row>
    <row r="294" spans="1:65">
      <c r="I294" s="1"/>
      <c r="J294" s="1"/>
      <c r="K294" s="1"/>
      <c r="L294" s="1"/>
      <c r="M294" s="1"/>
      <c r="N294" s="1"/>
      <c r="O294" s="1"/>
    </row>
    <row r="295" spans="1:65">
      <c r="I295" s="1"/>
      <c r="J295" s="1"/>
      <c r="K295" s="1"/>
      <c r="L295" s="1"/>
      <c r="M295" s="1"/>
      <c r="N295" s="1"/>
      <c r="O295" s="1"/>
    </row>
    <row r="296" spans="1:65">
      <c r="I296" s="1"/>
      <c r="J296" s="1"/>
      <c r="K296" s="1"/>
      <c r="L296" s="1"/>
      <c r="M296" s="1"/>
      <c r="N296" s="1"/>
      <c r="O296" s="1"/>
    </row>
    <row r="297" spans="1:65">
      <c r="I297" s="1"/>
      <c r="J297" s="1"/>
      <c r="K297" s="1"/>
      <c r="L297" s="1"/>
      <c r="M297" s="1"/>
      <c r="N297" s="1"/>
      <c r="O297" s="1"/>
    </row>
    <row r="298" spans="1:65">
      <c r="I298" s="1"/>
      <c r="J298" s="1"/>
      <c r="K298" s="1"/>
      <c r="L298" s="1"/>
      <c r="M298" s="1"/>
      <c r="N298" s="1"/>
      <c r="O298" s="1"/>
    </row>
    <row r="299" spans="1:65">
      <c r="I299" s="1"/>
      <c r="J299" s="1"/>
      <c r="K299" s="1"/>
      <c r="L299" s="1"/>
      <c r="M299" s="1"/>
      <c r="N299" s="1"/>
      <c r="O299" s="1"/>
    </row>
    <row r="300" spans="1:65">
      <c r="I300" s="1"/>
      <c r="J300" s="1"/>
      <c r="K300" s="1"/>
      <c r="L300" s="1"/>
      <c r="M300" s="1"/>
      <c r="N300" s="1"/>
      <c r="O300" s="1"/>
    </row>
    <row r="301" spans="1:65">
      <c r="I301" s="1"/>
      <c r="J301" s="1"/>
      <c r="K301" s="1"/>
      <c r="L301" s="1"/>
      <c r="M301" s="1"/>
      <c r="N301" s="1"/>
      <c r="O301" s="1"/>
    </row>
    <row r="302" spans="1:65">
      <c r="I302" s="1"/>
      <c r="J302" s="1"/>
      <c r="K302" s="1"/>
      <c r="L302" s="1"/>
      <c r="M302" s="1"/>
      <c r="N302" s="1"/>
      <c r="O302" s="1"/>
    </row>
    <row r="303" spans="1:65">
      <c r="I303" s="1"/>
      <c r="J303" s="1"/>
      <c r="K303" s="1"/>
      <c r="L303" s="1"/>
      <c r="M303" s="1"/>
      <c r="N303" s="1"/>
      <c r="O303" s="1"/>
    </row>
    <row r="304" spans="1:65">
      <c r="I304" s="1"/>
      <c r="J304" s="1"/>
      <c r="K304" s="1"/>
      <c r="L304" s="1"/>
      <c r="M304" s="1"/>
      <c r="N304" s="1"/>
      <c r="O304" s="1"/>
    </row>
    <row r="305" spans="1:65">
      <c r="I305" s="1"/>
      <c r="J305" s="1"/>
      <c r="K305" s="1"/>
      <c r="L305" s="1"/>
      <c r="M305" s="1"/>
      <c r="N305" s="1"/>
      <c r="O305" s="1"/>
    </row>
    <row r="306" spans="1:65">
      <c r="I306" s="1"/>
      <c r="J306" s="1"/>
      <c r="K306" s="1"/>
      <c r="L306" s="1"/>
      <c r="M306" s="1"/>
      <c r="N306" s="1"/>
      <c r="O306" s="1"/>
    </row>
    <row r="307" spans="1:65">
      <c r="I307" s="1"/>
      <c r="J307" s="1"/>
      <c r="K307" s="1"/>
      <c r="L307" s="1"/>
      <c r="M307" s="1"/>
      <c r="N307" s="1"/>
      <c r="O307" s="1"/>
    </row>
    <row r="308" spans="1:65">
      <c r="I308" s="1"/>
      <c r="J308" s="1"/>
      <c r="K308" s="1"/>
      <c r="L308" s="1"/>
      <c r="M308" s="1"/>
      <c r="N308" s="1"/>
      <c r="O308" s="1"/>
    </row>
    <row r="309" spans="1:65">
      <c r="I309" s="1"/>
      <c r="J309" s="1"/>
      <c r="K309" s="1"/>
      <c r="L309" s="1"/>
      <c r="M309" s="1"/>
      <c r="N309" s="1"/>
      <c r="O309" s="1"/>
    </row>
    <row r="310" spans="1:65">
      <c r="I310" s="1"/>
      <c r="J310" s="1"/>
      <c r="K310" s="1"/>
      <c r="L310" s="1"/>
      <c r="M310" s="1"/>
      <c r="N310" s="1"/>
      <c r="O310" s="1"/>
    </row>
    <row r="311" spans="1:65">
      <c r="I311" s="1"/>
      <c r="J311" s="1"/>
      <c r="K311" s="1"/>
      <c r="L311" s="1"/>
      <c r="M311" s="1"/>
      <c r="N311" s="1"/>
      <c r="O311" s="1"/>
    </row>
    <row r="312" spans="1:65">
      <c r="I312" s="1"/>
      <c r="J312" s="1"/>
      <c r="K312" s="1"/>
      <c r="L312" s="1"/>
      <c r="M312" s="1"/>
      <c r="N312" s="1"/>
      <c r="O312" s="1"/>
    </row>
    <row r="313" spans="1:65">
      <c r="I313" s="1"/>
      <c r="J313" s="1"/>
      <c r="K313" s="1"/>
      <c r="L313" s="1"/>
      <c r="M313" s="1"/>
      <c r="N313" s="1"/>
      <c r="O313" s="1"/>
    </row>
    <row r="314" spans="1:65">
      <c r="I314" s="1"/>
      <c r="J314" s="1"/>
      <c r="K314" s="1"/>
      <c r="L314" s="1"/>
      <c r="M314" s="1"/>
      <c r="N314" s="1"/>
      <c r="O314" s="1"/>
    </row>
    <row r="315" spans="1:65">
      <c r="I315" s="1"/>
      <c r="J315" s="1"/>
      <c r="K315" s="1"/>
      <c r="L315" s="1"/>
      <c r="M315" s="1"/>
      <c r="N315" s="1"/>
      <c r="O315" s="1"/>
    </row>
    <row r="316" spans="1:65">
      <c r="I316" s="1"/>
      <c r="J316" s="1"/>
      <c r="K316" s="1"/>
      <c r="L316" s="1"/>
      <c r="M316" s="1"/>
      <c r="N316" s="1"/>
      <c r="O316" s="1"/>
    </row>
    <row r="317" spans="1:65">
      <c r="I317" s="1"/>
      <c r="J317" s="1"/>
      <c r="K317" s="1"/>
      <c r="L317" s="1"/>
      <c r="M317" s="1"/>
      <c r="N317" s="1"/>
      <c r="O317" s="1"/>
    </row>
    <row r="318" spans="1:65">
      <c r="I318" s="1"/>
      <c r="J318" s="1"/>
      <c r="K318" s="1"/>
      <c r="L318" s="1"/>
      <c r="M318" s="1"/>
      <c r="N318" s="1"/>
      <c r="O318" s="1"/>
    </row>
    <row r="319" spans="1:65">
      <c r="I319" s="1"/>
      <c r="J319" s="1"/>
      <c r="K319" s="1"/>
      <c r="L319" s="1"/>
      <c r="M319" s="1"/>
      <c r="N319" s="1"/>
      <c r="O319" s="1"/>
    </row>
    <row r="320" spans="1:65">
      <c r="I320" s="1"/>
      <c r="J320" s="1"/>
      <c r="K320" s="1"/>
      <c r="L320" s="1"/>
      <c r="M320" s="1"/>
      <c r="N320" s="1"/>
      <c r="O320" s="1"/>
    </row>
    <row r="321" spans="1:65">
      <c r="I321" s="1"/>
      <c r="J321" s="1"/>
      <c r="K321" s="1"/>
      <c r="L321" s="1"/>
      <c r="M321" s="1"/>
      <c r="N321" s="1"/>
      <c r="O321" s="1"/>
    </row>
    <row r="322" spans="1:65">
      <c r="I322" s="1"/>
      <c r="J322" s="1"/>
      <c r="K322" s="1"/>
      <c r="L322" s="1"/>
      <c r="M322" s="1"/>
      <c r="N322" s="1"/>
      <c r="O322" s="1"/>
    </row>
    <row r="323" spans="1:65">
      <c r="I323" s="1"/>
      <c r="J323" s="1"/>
      <c r="K323" s="1"/>
      <c r="L323" s="1"/>
      <c r="M323" s="1"/>
      <c r="N323" s="1"/>
      <c r="O323" s="1"/>
    </row>
    <row r="324" spans="1:65">
      <c r="I324" s="1"/>
      <c r="J324" s="1"/>
      <c r="K324" s="1"/>
      <c r="L324" s="1"/>
      <c r="M324" s="1"/>
      <c r="N324" s="1"/>
      <c r="O324" s="1"/>
    </row>
    <row r="325" spans="1:65">
      <c r="I325" s="1"/>
      <c r="J325" s="1"/>
      <c r="K325" s="1"/>
      <c r="L325" s="1"/>
      <c r="M325" s="1"/>
      <c r="N325" s="1"/>
      <c r="O325" s="1"/>
    </row>
    <row r="326" spans="1:65">
      <c r="I326" s="1"/>
      <c r="J326" s="1"/>
      <c r="K326" s="1"/>
      <c r="L326" s="1"/>
      <c r="M326" s="1"/>
      <c r="N326" s="1"/>
      <c r="O326" s="1"/>
    </row>
    <row r="327" spans="1:65">
      <c r="I327" s="1"/>
      <c r="J327" s="1"/>
      <c r="K327" s="1"/>
      <c r="L327" s="1"/>
      <c r="M327" s="1"/>
      <c r="N327" s="1"/>
      <c r="O327" s="1"/>
    </row>
    <row r="328" spans="1:65">
      <c r="I328" s="1"/>
      <c r="J328" s="1"/>
      <c r="K328" s="1"/>
      <c r="L328" s="1"/>
      <c r="M328" s="1"/>
      <c r="N328" s="1"/>
      <c r="O328" s="1"/>
    </row>
    <row r="329" spans="1:65">
      <c r="I329" s="1"/>
      <c r="J329" s="1"/>
      <c r="K329" s="1"/>
      <c r="L329" s="1"/>
      <c r="M329" s="1"/>
      <c r="N329" s="1"/>
      <c r="O329" s="1"/>
    </row>
    <row r="330" spans="1:65">
      <c r="I330" s="1"/>
      <c r="J330" s="1"/>
      <c r="K330" s="1"/>
      <c r="L330" s="1"/>
      <c r="M330" s="1"/>
      <c r="N330" s="1"/>
      <c r="O330" s="1"/>
    </row>
    <row r="331" spans="1:65">
      <c r="I331" s="1"/>
      <c r="J331" s="1"/>
      <c r="K331" s="1"/>
      <c r="L331" s="1"/>
      <c r="M331" s="1"/>
      <c r="N331" s="1"/>
      <c r="O331" s="1"/>
    </row>
    <row r="332" spans="1:65">
      <c r="I332" s="1"/>
      <c r="J332" s="1"/>
      <c r="K332" s="1"/>
      <c r="L332" s="1"/>
      <c r="M332" s="1"/>
      <c r="N332" s="1"/>
      <c r="O332" s="1"/>
    </row>
    <row r="333" spans="1:65">
      <c r="I333" s="1"/>
      <c r="J333" s="1"/>
      <c r="K333" s="1"/>
      <c r="L333" s="1"/>
      <c r="M333" s="1"/>
      <c r="N333" s="1"/>
      <c r="O333" s="1"/>
    </row>
    <row r="334" spans="1:65">
      <c r="I334" s="1"/>
      <c r="J334" s="1"/>
      <c r="K334" s="1"/>
      <c r="L334" s="1"/>
      <c r="M334" s="1"/>
      <c r="N334" s="1"/>
      <c r="O334" s="1"/>
    </row>
    <row r="335" spans="1:65">
      <c r="I335" s="1"/>
      <c r="J335" s="1"/>
      <c r="K335" s="1"/>
      <c r="L335" s="1"/>
      <c r="M335" s="1"/>
      <c r="N335" s="1"/>
      <c r="O335" s="1"/>
    </row>
    <row r="336" spans="1:65">
      <c r="I336" s="1"/>
      <c r="J336" s="1"/>
      <c r="K336" s="1"/>
      <c r="L336" s="1"/>
      <c r="M336" s="1"/>
      <c r="N336" s="1"/>
      <c r="O336" s="1"/>
    </row>
    <row r="337" spans="1:65">
      <c r="I337" s="1"/>
      <c r="J337" s="1"/>
      <c r="K337" s="1"/>
      <c r="L337" s="1"/>
      <c r="M337" s="1"/>
      <c r="N337" s="1"/>
      <c r="O337" s="1"/>
    </row>
    <row r="338" spans="1:65">
      <c r="I338" s="1"/>
      <c r="J338" s="1"/>
      <c r="K338" s="1"/>
      <c r="L338" s="1"/>
      <c r="M338" s="1"/>
      <c r="N338" s="1"/>
      <c r="O338" s="1"/>
    </row>
    <row r="339" spans="1:65">
      <c r="I339" s="1"/>
      <c r="J339" s="1"/>
      <c r="K339" s="1"/>
      <c r="L339" s="1"/>
      <c r="M339" s="1"/>
      <c r="N339" s="1"/>
      <c r="O339" s="1"/>
    </row>
    <row r="340" spans="1:65">
      <c r="I340" s="1"/>
      <c r="J340" s="1"/>
      <c r="K340" s="1"/>
      <c r="L340" s="1"/>
      <c r="M340" s="1"/>
      <c r="N340" s="1"/>
      <c r="O340" s="1"/>
    </row>
    <row r="341" spans="1:65">
      <c r="I341" s="1"/>
      <c r="J341" s="1"/>
      <c r="K341" s="1"/>
      <c r="L341" s="1"/>
      <c r="M341" s="1"/>
      <c r="N341" s="1"/>
      <c r="O341" s="1"/>
    </row>
    <row r="342" spans="1:65">
      <c r="I342" s="1"/>
      <c r="J342" s="1"/>
      <c r="K342" s="1"/>
      <c r="L342" s="1"/>
      <c r="M342" s="1"/>
      <c r="N342" s="1"/>
      <c r="O342" s="1"/>
    </row>
    <row r="343" spans="1:65">
      <c r="I343" s="1"/>
      <c r="J343" s="1"/>
      <c r="K343" s="1"/>
      <c r="L343" s="1"/>
      <c r="M343" s="1"/>
      <c r="N343" s="1"/>
      <c r="O343" s="1"/>
    </row>
    <row r="344" spans="1:65">
      <c r="I344" s="1"/>
      <c r="J344" s="1"/>
      <c r="K344" s="1"/>
      <c r="L344" s="1"/>
      <c r="M344" s="1"/>
      <c r="N344" s="1"/>
      <c r="O344" s="1"/>
    </row>
    <row r="345" spans="1:65">
      <c r="I345" s="1"/>
      <c r="J345" s="1"/>
      <c r="K345" s="1"/>
      <c r="L345" s="1"/>
      <c r="M345" s="1"/>
      <c r="N345" s="1"/>
      <c r="O345" s="1"/>
    </row>
    <row r="346" spans="1:65">
      <c r="I346" s="1"/>
      <c r="J346" s="1"/>
      <c r="K346" s="1"/>
      <c r="L346" s="1"/>
      <c r="M346" s="1"/>
      <c r="N346" s="1"/>
      <c r="O346" s="1"/>
    </row>
    <row r="347" spans="1:65">
      <c r="I347" s="1"/>
      <c r="J347" s="1"/>
      <c r="K347" s="1"/>
      <c r="L347" s="1"/>
      <c r="M347" s="1"/>
      <c r="N347" s="1"/>
      <c r="O347" s="1"/>
    </row>
    <row r="348" spans="1:65">
      <c r="I348" s="1"/>
      <c r="J348" s="1"/>
      <c r="K348" s="1"/>
      <c r="L348" s="1"/>
      <c r="M348" s="1"/>
      <c r="N348" s="1"/>
      <c r="O348" s="1"/>
    </row>
    <row r="349" spans="1:65">
      <c r="I349" s="1"/>
      <c r="J349" s="1"/>
      <c r="K349" s="1"/>
      <c r="L349" s="1"/>
      <c r="M349" s="1"/>
      <c r="N349" s="1"/>
      <c r="O349" s="1"/>
    </row>
    <row r="350" spans="1:65">
      <c r="I350" s="1"/>
      <c r="J350" s="1"/>
      <c r="K350" s="1"/>
      <c r="L350" s="1"/>
      <c r="M350" s="1"/>
      <c r="N350" s="1"/>
      <c r="O350" s="1"/>
    </row>
    <row r="351" spans="1:65">
      <c r="I351" s="1"/>
      <c r="J351" s="1"/>
      <c r="K351" s="1"/>
      <c r="L351" s="1"/>
      <c r="M351" s="1"/>
      <c r="N351" s="1"/>
      <c r="O351" s="1"/>
    </row>
    <row r="352" spans="1:65">
      <c r="I352" s="1"/>
      <c r="J352" s="1"/>
      <c r="K352" s="1"/>
      <c r="L352" s="1"/>
      <c r="M352" s="1"/>
      <c r="N352" s="1"/>
      <c r="O352" s="1"/>
    </row>
    <row r="353" spans="1:65">
      <c r="I353" s="1"/>
      <c r="J353" s="1"/>
      <c r="K353" s="1"/>
      <c r="L353" s="1"/>
      <c r="M353" s="1"/>
      <c r="N353" s="1"/>
      <c r="O353" s="1"/>
    </row>
    <row r="354" spans="1:65">
      <c r="I354" s="1"/>
      <c r="J354" s="1"/>
      <c r="K354" s="1"/>
      <c r="L354" s="1"/>
      <c r="M354" s="1"/>
      <c r="N354" s="1"/>
      <c r="O354" s="1"/>
    </row>
    <row r="355" spans="1:65">
      <c r="I355" s="1"/>
      <c r="J355" s="1"/>
      <c r="K355" s="1"/>
      <c r="L355" s="1"/>
      <c r="M355" s="1"/>
      <c r="N355" s="1"/>
      <c r="O355" s="1"/>
    </row>
    <row r="356" spans="1:65">
      <c r="I356" s="1"/>
      <c r="J356" s="1"/>
      <c r="K356" s="1"/>
      <c r="L356" s="1"/>
      <c r="M356" s="1"/>
      <c r="N356" s="1"/>
      <c r="O356" s="1"/>
    </row>
    <row r="357" spans="1:65">
      <c r="I357" s="1"/>
      <c r="J357" s="1"/>
      <c r="K357" s="1"/>
      <c r="L357" s="1"/>
      <c r="M357" s="1"/>
      <c r="N357" s="1"/>
      <c r="O357" s="1"/>
    </row>
    <row r="358" spans="1:65">
      <c r="I358" s="1"/>
      <c r="J358" s="1"/>
      <c r="K358" s="1"/>
      <c r="L358" s="1"/>
      <c r="M358" s="1"/>
      <c r="N358" s="1"/>
      <c r="O358" s="1"/>
    </row>
    <row r="359" spans="1:65">
      <c r="I359" s="1"/>
      <c r="J359" s="1"/>
      <c r="K359" s="1"/>
      <c r="L359" s="1"/>
      <c r="M359" s="1"/>
      <c r="N359" s="1"/>
      <c r="O359" s="1"/>
    </row>
    <row r="360" spans="1:65">
      <c r="I360" s="1"/>
      <c r="J360" s="1"/>
      <c r="K360" s="1"/>
      <c r="L360" s="1"/>
      <c r="M360" s="1"/>
      <c r="N360" s="1"/>
      <c r="O360" s="1"/>
    </row>
    <row r="361" spans="1:65">
      <c r="I361" s="1"/>
      <c r="J361" s="1"/>
      <c r="K361" s="1"/>
      <c r="L361" s="1"/>
      <c r="M361" s="1"/>
      <c r="N361" s="1"/>
      <c r="O361" s="1"/>
    </row>
    <row r="362" spans="1:65">
      <c r="I362" s="1"/>
      <c r="J362" s="1"/>
      <c r="K362" s="1"/>
      <c r="L362" s="1"/>
      <c r="M362" s="1"/>
      <c r="N362" s="1"/>
      <c r="O362" s="1"/>
    </row>
    <row r="363" spans="1:65">
      <c r="I363" s="1"/>
      <c r="J363" s="1"/>
      <c r="K363" s="1"/>
      <c r="L363" s="1"/>
      <c r="M363" s="1"/>
      <c r="N363" s="1"/>
      <c r="O363" s="1"/>
    </row>
    <row r="364" spans="1:65">
      <c r="I364" s="1"/>
      <c r="J364" s="1"/>
      <c r="K364" s="1"/>
      <c r="L364" s="1"/>
      <c r="M364" s="1"/>
      <c r="N364" s="1"/>
      <c r="O364" s="1"/>
    </row>
    <row r="365" spans="1:65">
      <c r="I365" s="1"/>
      <c r="J365" s="1"/>
      <c r="K365" s="1"/>
      <c r="L365" s="1"/>
      <c r="M365" s="1"/>
      <c r="N365" s="1"/>
      <c r="O365" s="1"/>
    </row>
    <row r="366" spans="1:65">
      <c r="I366" s="1"/>
      <c r="J366" s="1"/>
      <c r="K366" s="1"/>
      <c r="L366" s="1"/>
      <c r="M366" s="1"/>
      <c r="N366" s="1"/>
      <c r="O366" s="1"/>
    </row>
    <row r="367" spans="1:65">
      <c r="I367" s="1"/>
      <c r="J367" s="1"/>
      <c r="K367" s="1"/>
      <c r="L367" s="1"/>
      <c r="M367" s="1"/>
      <c r="N367" s="1"/>
      <c r="O367" s="1"/>
    </row>
    <row r="368" spans="1:65">
      <c r="I368" s="1"/>
      <c r="J368" s="1"/>
      <c r="K368" s="1"/>
      <c r="L368" s="1"/>
      <c r="M368" s="1"/>
      <c r="N368" s="1"/>
      <c r="O368" s="1"/>
    </row>
    <row r="369" spans="1:65">
      <c r="I369" s="1"/>
      <c r="J369" s="1"/>
      <c r="K369" s="1"/>
      <c r="L369" s="1"/>
      <c r="M369" s="1"/>
      <c r="N369" s="1"/>
      <c r="O369" s="1"/>
    </row>
    <row r="370" spans="1:65">
      <c r="I370" s="1"/>
      <c r="J370" s="1"/>
      <c r="K370" s="1"/>
      <c r="L370" s="1"/>
      <c r="M370" s="1"/>
      <c r="N370" s="1"/>
      <c r="O370" s="1"/>
    </row>
    <row r="371" spans="1:65">
      <c r="I371" s="1"/>
      <c r="J371" s="1"/>
      <c r="K371" s="1"/>
      <c r="L371" s="1"/>
      <c r="M371" s="1"/>
      <c r="N371" s="1"/>
      <c r="O371" s="1"/>
    </row>
    <row r="372" spans="1:65">
      <c r="I372" s="1"/>
      <c r="J372" s="1"/>
      <c r="K372" s="1"/>
      <c r="L372" s="1"/>
      <c r="M372" s="1"/>
      <c r="N372" s="1"/>
      <c r="O372" s="1"/>
    </row>
    <row r="373" spans="1:65">
      <c r="I373" s="1"/>
      <c r="J373" s="1"/>
      <c r="K373" s="1"/>
      <c r="L373" s="1"/>
      <c r="M373" s="1"/>
      <c r="N373" s="1"/>
      <c r="O373" s="1"/>
    </row>
    <row r="374" spans="1:65">
      <c r="I374" s="1"/>
      <c r="J374" s="1"/>
      <c r="K374" s="1"/>
      <c r="L374" s="1"/>
      <c r="M374" s="1"/>
      <c r="N374" s="1"/>
      <c r="O374" s="1"/>
    </row>
    <row r="375" spans="1:65">
      <c r="I375" s="1"/>
      <c r="J375" s="1"/>
      <c r="K375" s="1"/>
      <c r="L375" s="1"/>
      <c r="M375" s="1"/>
      <c r="N375" s="1"/>
      <c r="O375" s="1"/>
    </row>
    <row r="376" spans="1:65">
      <c r="I376" s="1"/>
      <c r="J376" s="1"/>
      <c r="K376" s="1"/>
      <c r="L376" s="1"/>
      <c r="M376" s="1"/>
      <c r="N376" s="1"/>
      <c r="O376" s="1"/>
    </row>
    <row r="377" spans="1:65">
      <c r="I377" s="1"/>
      <c r="J377" s="1"/>
      <c r="K377" s="1"/>
      <c r="L377" s="1"/>
      <c r="M377" s="1"/>
      <c r="N377" s="1"/>
      <c r="O377" s="1"/>
    </row>
    <row r="378" spans="1:65">
      <c r="I378" s="1"/>
      <c r="J378" s="1"/>
      <c r="K378" s="1"/>
      <c r="L378" s="1"/>
      <c r="M378" s="1"/>
      <c r="N378" s="1"/>
      <c r="O378" s="1"/>
    </row>
    <row r="379" spans="1:65">
      <c r="I379" s="1"/>
      <c r="J379" s="1"/>
      <c r="K379" s="1"/>
      <c r="L379" s="1"/>
      <c r="M379" s="1"/>
      <c r="N379" s="1"/>
      <c r="O379" s="1"/>
    </row>
    <row r="380" spans="1:65">
      <c r="I380" s="1"/>
      <c r="J380" s="1"/>
      <c r="K380" s="1"/>
      <c r="L380" s="1"/>
      <c r="M380" s="1"/>
      <c r="N380" s="1"/>
      <c r="O380" s="1"/>
    </row>
    <row r="381" spans="1:65">
      <c r="I381" s="1"/>
      <c r="J381" s="1"/>
      <c r="K381" s="1"/>
      <c r="L381" s="1"/>
      <c r="M381" s="1"/>
      <c r="N381" s="1"/>
      <c r="O381" s="1"/>
    </row>
    <row r="382" spans="1:65">
      <c r="I382" s="1"/>
      <c r="J382" s="1"/>
      <c r="K382" s="1"/>
      <c r="L382" s="1"/>
      <c r="M382" s="1"/>
      <c r="N382" s="1"/>
      <c r="O382" s="1"/>
    </row>
    <row r="383" spans="1:65">
      <c r="I383" s="1"/>
      <c r="J383" s="1"/>
      <c r="K383" s="1"/>
      <c r="L383" s="1"/>
      <c r="M383" s="1"/>
      <c r="N383" s="1"/>
      <c r="O383" s="1"/>
    </row>
    <row r="384" spans="1:65">
      <c r="I384" s="1"/>
      <c r="J384" s="1"/>
      <c r="K384" s="1"/>
      <c r="L384" s="1"/>
      <c r="M384" s="1"/>
      <c r="N384" s="1"/>
      <c r="O384" s="1"/>
    </row>
    <row r="385" spans="1:65">
      <c r="I385" s="1"/>
      <c r="J385" s="1"/>
      <c r="K385" s="1"/>
      <c r="L385" s="1"/>
      <c r="M385" s="1"/>
      <c r="N385" s="1"/>
      <c r="O385" s="1"/>
    </row>
    <row r="386" spans="1:65">
      <c r="I386" s="1"/>
      <c r="J386" s="1"/>
      <c r="K386" s="1"/>
      <c r="L386" s="1"/>
      <c r="M386" s="1"/>
      <c r="N386" s="1"/>
      <c r="O386" s="1"/>
    </row>
    <row r="387" spans="1:65">
      <c r="I387" s="1"/>
      <c r="J387" s="1"/>
      <c r="K387" s="1"/>
      <c r="L387" s="1"/>
      <c r="M387" s="1"/>
      <c r="N387" s="1"/>
      <c r="O387" s="1"/>
    </row>
    <row r="388" spans="1:65">
      <c r="I388" s="1"/>
      <c r="J388" s="1"/>
      <c r="K388" s="1"/>
      <c r="L388" s="1"/>
      <c r="M388" s="1"/>
      <c r="N388" s="1"/>
      <c r="O388" s="1"/>
    </row>
    <row r="389" spans="1:65">
      <c r="I389" s="1"/>
      <c r="J389" s="1"/>
      <c r="K389" s="1"/>
      <c r="L389" s="1"/>
      <c r="M389" s="1"/>
      <c r="N389" s="1"/>
      <c r="O389" s="1"/>
    </row>
    <row r="390" spans="1:65">
      <c r="I390" s="1"/>
      <c r="J390" s="1"/>
      <c r="K390" s="1"/>
      <c r="L390" s="1"/>
      <c r="M390" s="1"/>
      <c r="N390" s="1"/>
      <c r="O390" s="1"/>
    </row>
    <row r="391" spans="1:65">
      <c r="I391" s="1"/>
      <c r="J391" s="1"/>
      <c r="K391" s="1"/>
      <c r="L391" s="1"/>
      <c r="M391" s="1"/>
      <c r="N391" s="1"/>
      <c r="O391" s="1"/>
    </row>
    <row r="392" spans="1:65">
      <c r="I392" s="1"/>
      <c r="J392" s="1"/>
      <c r="K392" s="1"/>
      <c r="L392" s="1"/>
      <c r="M392" s="1"/>
      <c r="N392" s="1"/>
      <c r="O392" s="1"/>
    </row>
    <row r="393" spans="1:65">
      <c r="I393" s="1"/>
      <c r="J393" s="1"/>
      <c r="K393" s="1"/>
      <c r="L393" s="1"/>
      <c r="M393" s="1"/>
      <c r="N393" s="1"/>
      <c r="O393" s="1"/>
    </row>
    <row r="394" spans="1:65">
      <c r="I394" s="1"/>
      <c r="J394" s="1"/>
      <c r="K394" s="1"/>
      <c r="L394" s="1"/>
      <c r="M394" s="1"/>
      <c r="N394" s="1"/>
      <c r="O394" s="1"/>
    </row>
    <row r="395" spans="1:65">
      <c r="I395" s="1"/>
      <c r="J395" s="1"/>
      <c r="K395" s="1"/>
      <c r="L395" s="1"/>
      <c r="M395" s="1"/>
      <c r="N395" s="1"/>
      <c r="O395" s="1"/>
    </row>
    <row r="396" spans="1:65">
      <c r="I396" s="1"/>
      <c r="J396" s="1"/>
      <c r="K396" s="1"/>
      <c r="L396" s="1"/>
      <c r="M396" s="1"/>
      <c r="N396" s="1"/>
      <c r="O396" s="1"/>
    </row>
    <row r="397" spans="1:65">
      <c r="I397" s="1"/>
      <c r="J397" s="1"/>
      <c r="K397" s="1"/>
      <c r="L397" s="1"/>
      <c r="M397" s="1"/>
      <c r="N397" s="1"/>
      <c r="O397" s="1"/>
    </row>
    <row r="398" spans="1:65">
      <c r="I398" s="1"/>
      <c r="J398" s="1"/>
      <c r="K398" s="1"/>
      <c r="L398" s="1"/>
      <c r="M398" s="1"/>
      <c r="N398" s="1"/>
      <c r="O398" s="1"/>
    </row>
    <row r="399" spans="1:65">
      <c r="I399" s="1"/>
      <c r="J399" s="1"/>
      <c r="K399" s="1"/>
      <c r="L399" s="1"/>
      <c r="M399" s="1"/>
      <c r="N399" s="1"/>
      <c r="O399" s="1"/>
    </row>
    <row r="400" spans="1:65">
      <c r="I400" s="1"/>
      <c r="J400" s="1"/>
      <c r="K400" s="1"/>
      <c r="L400" s="1"/>
      <c r="M400" s="1"/>
      <c r="N400" s="1"/>
      <c r="O400" s="1"/>
    </row>
    <row r="401" spans="1:65">
      <c r="I401" s="1"/>
      <c r="J401" s="1"/>
      <c r="K401" s="1"/>
      <c r="L401" s="1"/>
      <c r="M401" s="1"/>
      <c r="N401" s="1"/>
      <c r="O401" s="1"/>
    </row>
    <row r="402" spans="1:65">
      <c r="I402" s="1"/>
      <c r="J402" s="1"/>
      <c r="K402" s="1"/>
      <c r="L402" s="1"/>
      <c r="M402" s="1"/>
      <c r="N402" s="1"/>
      <c r="O402" s="1"/>
    </row>
    <row r="403" spans="1:65">
      <c r="I403" s="1"/>
      <c r="J403" s="1"/>
      <c r="K403" s="1"/>
      <c r="L403" s="1"/>
      <c r="M403" s="1"/>
      <c r="N403" s="1"/>
      <c r="O403" s="1"/>
    </row>
    <row r="404" spans="1:65">
      <c r="I404" s="1"/>
      <c r="J404" s="1"/>
      <c r="K404" s="1"/>
      <c r="L404" s="1"/>
      <c r="M404" s="1"/>
      <c r="N404" s="1"/>
      <c r="O404" s="1"/>
    </row>
    <row r="405" spans="1:65">
      <c r="I405" s="1"/>
      <c r="J405" s="1"/>
      <c r="K405" s="1"/>
      <c r="L405" s="1"/>
      <c r="M405" s="1"/>
      <c r="N405" s="1"/>
      <c r="O405" s="1"/>
    </row>
    <row r="406" spans="1:65">
      <c r="I406" s="1"/>
      <c r="J406" s="1"/>
      <c r="K406" s="1"/>
      <c r="L406" s="1"/>
      <c r="M406" s="1"/>
      <c r="N406" s="1"/>
      <c r="O406" s="1"/>
    </row>
    <row r="407" spans="1:65">
      <c r="I407" s="1"/>
      <c r="J407" s="1"/>
      <c r="K407" s="1"/>
      <c r="L407" s="1"/>
      <c r="M407" s="1"/>
      <c r="N407" s="1"/>
      <c r="O407" s="1"/>
    </row>
    <row r="408" spans="1:65">
      <c r="I408" s="1"/>
      <c r="J408" s="1"/>
      <c r="K408" s="1"/>
      <c r="L408" s="1"/>
      <c r="M408" s="1"/>
      <c r="N408" s="1"/>
      <c r="O408" s="1"/>
    </row>
    <row r="409" spans="1:65">
      <c r="I409" s="1"/>
      <c r="J409" s="1"/>
      <c r="K409" s="1"/>
      <c r="L409" s="1"/>
      <c r="M409" s="1"/>
      <c r="N409" s="1"/>
      <c r="O409" s="1"/>
    </row>
    <row r="410" spans="1:65">
      <c r="I410" s="1"/>
      <c r="J410" s="1"/>
      <c r="K410" s="1"/>
      <c r="L410" s="1"/>
      <c r="M410" s="1"/>
      <c r="N410" s="1"/>
      <c r="O410" s="1"/>
    </row>
    <row r="411" spans="1:65">
      <c r="I411" s="1"/>
      <c r="J411" s="1"/>
      <c r="K411" s="1"/>
      <c r="L411" s="1"/>
      <c r="M411" s="1"/>
      <c r="N411" s="1"/>
      <c r="O411" s="1"/>
    </row>
    <row r="412" spans="1:65">
      <c r="I412" s="1"/>
      <c r="J412" s="1"/>
      <c r="K412" s="1"/>
      <c r="L412" s="1"/>
      <c r="M412" s="1"/>
      <c r="N412" s="1"/>
      <c r="O412" s="1"/>
    </row>
    <row r="413" spans="1:65">
      <c r="I413" s="1"/>
      <c r="J413" s="1"/>
      <c r="K413" s="1"/>
      <c r="L413" s="1"/>
      <c r="M413" s="1"/>
      <c r="N413" s="1"/>
      <c r="O413" s="1"/>
    </row>
    <row r="414" spans="1:65">
      <c r="I414" s="1"/>
      <c r="J414" s="1"/>
      <c r="K414" s="1"/>
      <c r="L414" s="1"/>
      <c r="M414" s="1"/>
      <c r="N414" s="1"/>
      <c r="O414" s="1"/>
    </row>
    <row r="415" spans="1:65">
      <c r="I415" s="1"/>
      <c r="J415" s="1"/>
      <c r="K415" s="1"/>
      <c r="L415" s="1"/>
      <c r="M415" s="1"/>
      <c r="N415" s="1"/>
      <c r="O415" s="1"/>
    </row>
    <row r="416" spans="1:65">
      <c r="I416" s="1"/>
      <c r="J416" s="1"/>
      <c r="K416" s="1"/>
      <c r="L416" s="1"/>
      <c r="M416" s="1"/>
      <c r="N416" s="1"/>
      <c r="O416" s="1"/>
    </row>
    <row r="417" spans="1:65">
      <c r="I417" s="1"/>
      <c r="J417" s="1"/>
      <c r="K417" s="1"/>
      <c r="L417" s="1"/>
      <c r="M417" s="1"/>
      <c r="N417" s="1"/>
      <c r="O417" s="1"/>
    </row>
    <row r="418" spans="1:65">
      <c r="I418" s="1"/>
      <c r="J418" s="1"/>
      <c r="K418" s="1"/>
      <c r="L418" s="1"/>
      <c r="M418" s="1"/>
      <c r="N418" s="1"/>
      <c r="O418" s="1"/>
    </row>
    <row r="419" spans="1:65">
      <c r="I419" s="1"/>
      <c r="J419" s="1"/>
      <c r="K419" s="1"/>
      <c r="L419" s="1"/>
      <c r="M419" s="1"/>
      <c r="N419" s="1"/>
      <c r="O419" s="1"/>
    </row>
    <row r="420" spans="1:65">
      <c r="I420" s="1"/>
      <c r="J420" s="1"/>
      <c r="K420" s="1"/>
      <c r="L420" s="1"/>
      <c r="M420" s="1"/>
      <c r="N420" s="1"/>
      <c r="O420" s="1"/>
    </row>
    <row r="421" spans="1:65">
      <c r="I421" s="1"/>
      <c r="J421" s="1"/>
      <c r="K421" s="1"/>
      <c r="L421" s="1"/>
      <c r="M421" s="1"/>
      <c r="N421" s="1"/>
      <c r="O421" s="1"/>
    </row>
    <row r="422" spans="1:65">
      <c r="I422" s="1"/>
      <c r="J422" s="1"/>
      <c r="K422" s="1"/>
      <c r="L422" s="1"/>
      <c r="M422" s="1"/>
      <c r="N422" s="1"/>
      <c r="O422" s="1"/>
    </row>
    <row r="423" spans="1:65">
      <c r="I423" s="1"/>
      <c r="J423" s="1"/>
      <c r="K423" s="1"/>
      <c r="L423" s="1"/>
      <c r="M423" s="1"/>
      <c r="N423" s="1"/>
      <c r="O423" s="1"/>
    </row>
    <row r="424" spans="1:65">
      <c r="I424" s="1"/>
      <c r="J424" s="1"/>
      <c r="K424" s="1"/>
      <c r="L424" s="1"/>
      <c r="M424" s="1"/>
      <c r="N424" s="1"/>
      <c r="O424" s="1"/>
    </row>
    <row r="425" spans="1:65">
      <c r="I425" s="1"/>
      <c r="J425" s="1"/>
      <c r="K425" s="1"/>
      <c r="L425" s="1"/>
      <c r="M425" s="1"/>
      <c r="N425" s="1"/>
      <c r="O425" s="1"/>
    </row>
    <row r="426" spans="1:65">
      <c r="I426" s="1"/>
      <c r="J426" s="1"/>
      <c r="K426" s="1"/>
      <c r="L426" s="1"/>
      <c r="M426" s="1"/>
      <c r="N426" s="1"/>
      <c r="O426" s="1"/>
    </row>
    <row r="427" spans="1:65">
      <c r="I427" s="1"/>
      <c r="J427" s="1"/>
      <c r="K427" s="1"/>
      <c r="L427" s="1"/>
      <c r="M427" s="1"/>
      <c r="N427" s="1"/>
      <c r="O427" s="1"/>
    </row>
    <row r="428" spans="1:65">
      <c r="I428" s="1"/>
      <c r="J428" s="1"/>
      <c r="K428" s="1"/>
      <c r="L428" s="1"/>
      <c r="M428" s="1"/>
      <c r="N428" s="1"/>
      <c r="O428" s="1"/>
    </row>
    <row r="429" spans="1:65">
      <c r="I429" s="1"/>
      <c r="J429" s="1"/>
      <c r="K429" s="1"/>
      <c r="L429" s="1"/>
      <c r="M429" s="1"/>
      <c r="N429" s="1"/>
      <c r="O429" s="1"/>
    </row>
    <row r="430" spans="1:65">
      <c r="I430" s="1"/>
      <c r="J430" s="1"/>
      <c r="K430" s="1"/>
      <c r="L430" s="1"/>
      <c r="M430" s="1"/>
      <c r="N430" s="1"/>
      <c r="O430" s="1"/>
    </row>
    <row r="431" spans="1:65">
      <c r="I431" s="1"/>
      <c r="J431" s="1"/>
      <c r="K431" s="1"/>
      <c r="L431" s="1"/>
      <c r="M431" s="1"/>
      <c r="N431" s="1"/>
      <c r="O431" s="1"/>
    </row>
    <row r="432" spans="1:65">
      <c r="I432" s="1"/>
      <c r="J432" s="1"/>
      <c r="K432" s="1"/>
      <c r="L432" s="1"/>
      <c r="M432" s="1"/>
      <c r="N432" s="1"/>
      <c r="O432" s="1"/>
    </row>
    <row r="433" spans="1:65">
      <c r="I433" s="1"/>
      <c r="J433" s="1"/>
      <c r="K433" s="1"/>
      <c r="L433" s="1"/>
      <c r="M433" s="1"/>
      <c r="N433" s="1"/>
      <c r="O433" s="1"/>
    </row>
    <row r="434" spans="1:65">
      <c r="I434" s="1"/>
      <c r="J434" s="1"/>
      <c r="K434" s="1"/>
      <c r="L434" s="1"/>
      <c r="M434" s="1"/>
      <c r="N434" s="1"/>
      <c r="O434" s="1"/>
    </row>
    <row r="435" spans="1:65">
      <c r="I435" s="1"/>
      <c r="J435" s="1"/>
      <c r="K435" s="1"/>
      <c r="L435" s="1"/>
      <c r="M435" s="1"/>
      <c r="N435" s="1"/>
      <c r="O435" s="1"/>
    </row>
    <row r="436" spans="1:65">
      <c r="I436" s="1"/>
      <c r="J436" s="1"/>
      <c r="K436" s="1"/>
      <c r="L436" s="1"/>
      <c r="M436" s="1"/>
      <c r="N436" s="1"/>
      <c r="O436" s="1"/>
    </row>
    <row r="437" spans="1:65">
      <c r="I437" s="1"/>
      <c r="J437" s="1"/>
      <c r="K437" s="1"/>
      <c r="L437" s="1"/>
      <c r="M437" s="1"/>
      <c r="N437" s="1"/>
      <c r="O437" s="1"/>
    </row>
    <row r="438" spans="1:65">
      <c r="I438" s="1"/>
      <c r="J438" s="1"/>
      <c r="K438" s="1"/>
      <c r="L438" s="1"/>
      <c r="M438" s="1"/>
      <c r="N438" s="1"/>
      <c r="O438" s="1"/>
    </row>
    <row r="439" spans="1:65">
      <c r="I439" s="1"/>
      <c r="J439" s="1"/>
      <c r="K439" s="1"/>
      <c r="L439" s="1"/>
      <c r="M439" s="1"/>
      <c r="N439" s="1"/>
      <c r="O439" s="1"/>
    </row>
    <row r="440" spans="1:65">
      <c r="I440" s="1"/>
      <c r="J440" s="1"/>
      <c r="K440" s="1"/>
      <c r="L440" s="1"/>
      <c r="M440" s="1"/>
      <c r="N440" s="1"/>
      <c r="O440" s="1"/>
    </row>
    <row r="441" spans="1:65">
      <c r="I441" s="1"/>
      <c r="J441" s="1"/>
      <c r="K441" s="1"/>
      <c r="L441" s="1"/>
      <c r="M441" s="1"/>
      <c r="N441" s="1"/>
      <c r="O441" s="1"/>
    </row>
    <row r="442" spans="1:65">
      <c r="I442" s="1"/>
      <c r="J442" s="1"/>
      <c r="K442" s="1"/>
      <c r="L442" s="1"/>
      <c r="M442" s="1"/>
      <c r="N442" s="1"/>
      <c r="O442" s="1"/>
    </row>
    <row r="443" spans="1:65">
      <c r="I443" s="1"/>
      <c r="J443" s="1"/>
      <c r="K443" s="1"/>
      <c r="L443" s="1"/>
      <c r="M443" s="1"/>
      <c r="N443" s="1"/>
      <c r="O443" s="1"/>
    </row>
    <row r="444" spans="1:65">
      <c r="I444" s="1"/>
      <c r="J444" s="1"/>
      <c r="K444" s="1"/>
      <c r="L444" s="1"/>
      <c r="M444" s="1"/>
      <c r="N444" s="1"/>
      <c r="O444" s="1"/>
    </row>
    <row r="445" spans="1:65">
      <c r="I445" s="1"/>
      <c r="J445" s="1"/>
      <c r="K445" s="1"/>
      <c r="L445" s="1"/>
      <c r="M445" s="1"/>
      <c r="N445" s="1"/>
      <c r="O445" s="1"/>
    </row>
    <row r="446" spans="1:65">
      <c r="I446" s="1"/>
      <c r="J446" s="1"/>
      <c r="K446" s="1"/>
      <c r="L446" s="1"/>
      <c r="M446" s="1"/>
      <c r="N446" s="1"/>
      <c r="O446" s="1"/>
    </row>
    <row r="447" spans="1:65">
      <c r="I447" s="1"/>
      <c r="J447" s="1"/>
      <c r="K447" s="1"/>
      <c r="L447" s="1"/>
      <c r="M447" s="1"/>
      <c r="N447" s="1"/>
      <c r="O447" s="1"/>
    </row>
    <row r="448" spans="1:65">
      <c r="I448" s="1"/>
      <c r="J448" s="1"/>
      <c r="K448" s="1"/>
      <c r="L448" s="1"/>
      <c r="M448" s="1"/>
      <c r="N448" s="1"/>
      <c r="O448" s="1"/>
    </row>
    <row r="449" spans="1:65">
      <c r="I449" s="1"/>
      <c r="J449" s="1"/>
      <c r="K449" s="1"/>
      <c r="L449" s="1"/>
      <c r="M449" s="1"/>
      <c r="N449" s="1"/>
      <c r="O449" s="1"/>
    </row>
    <row r="450" spans="1:65">
      <c r="I450" s="1"/>
      <c r="J450" s="1"/>
      <c r="K450" s="1"/>
      <c r="L450" s="1"/>
      <c r="M450" s="1"/>
      <c r="N450" s="1"/>
      <c r="O450" s="1"/>
    </row>
    <row r="451" spans="1:65">
      <c r="I451" s="1"/>
      <c r="J451" s="1"/>
      <c r="K451" s="1"/>
      <c r="L451" s="1"/>
      <c r="M451" s="1"/>
      <c r="N451" s="1"/>
      <c r="O451" s="1"/>
    </row>
    <row r="452" spans="1:65">
      <c r="I452" s="1"/>
      <c r="J452" s="1"/>
      <c r="K452" s="1"/>
      <c r="L452" s="1"/>
      <c r="M452" s="1"/>
      <c r="N452" s="1"/>
      <c r="O452" s="1"/>
    </row>
    <row r="453" spans="1:65">
      <c r="I453" s="1"/>
      <c r="J453" s="1"/>
      <c r="K453" s="1"/>
      <c r="L453" s="1"/>
      <c r="M453" s="1"/>
      <c r="N453" s="1"/>
      <c r="O453" s="1"/>
    </row>
    <row r="454" spans="1:65">
      <c r="I454" s="1"/>
      <c r="J454" s="1"/>
      <c r="K454" s="1"/>
      <c r="L454" s="1"/>
      <c r="M454" s="1"/>
      <c r="N454" s="1"/>
      <c r="O454" s="1"/>
    </row>
    <row r="455" spans="1:65">
      <c r="I455" s="1"/>
      <c r="J455" s="1"/>
      <c r="K455" s="1"/>
      <c r="L455" s="1"/>
      <c r="M455" s="1"/>
      <c r="N455" s="1"/>
      <c r="O455" s="1"/>
    </row>
    <row r="456" spans="1:65">
      <c r="I456" s="1"/>
      <c r="J456" s="1"/>
      <c r="K456" s="1"/>
      <c r="L456" s="1"/>
      <c r="M456" s="1"/>
      <c r="N456" s="1"/>
      <c r="O456" s="1"/>
    </row>
    <row r="457" spans="1:65">
      <c r="I457" s="1"/>
      <c r="J457" s="1"/>
      <c r="K457" s="1"/>
      <c r="L457" s="1"/>
      <c r="M457" s="1"/>
      <c r="N457" s="1"/>
      <c r="O457" s="1"/>
    </row>
    <row r="458" spans="1:65">
      <c r="I458" s="1"/>
      <c r="J458" s="1"/>
      <c r="K458" s="1"/>
      <c r="L458" s="1"/>
      <c r="M458" s="1"/>
      <c r="N458" s="1"/>
      <c r="O458" s="1"/>
    </row>
    <row r="459" spans="1:65">
      <c r="I459" s="1"/>
      <c r="J459" s="1"/>
      <c r="K459" s="1"/>
      <c r="L459" s="1"/>
      <c r="M459" s="1"/>
      <c r="N459" s="1"/>
      <c r="O459" s="1"/>
    </row>
    <row r="460" spans="1:65">
      <c r="I460" s="1"/>
      <c r="J460" s="1"/>
      <c r="K460" s="1"/>
      <c r="L460" s="1"/>
      <c r="M460" s="1"/>
      <c r="N460" s="1"/>
      <c r="O460" s="1"/>
    </row>
    <row r="461" spans="1:65">
      <c r="I461" s="1"/>
      <c r="J461" s="1"/>
      <c r="K461" s="1"/>
      <c r="L461" s="1"/>
      <c r="M461" s="1"/>
      <c r="N461" s="1"/>
      <c r="O461" s="1"/>
    </row>
    <row r="462" spans="1:65">
      <c r="I462" s="1"/>
      <c r="J462" s="1"/>
      <c r="K462" s="1"/>
      <c r="L462" s="1"/>
      <c r="M462" s="1"/>
      <c r="N462" s="1"/>
      <c r="O462" s="1"/>
    </row>
    <row r="463" spans="1:65">
      <c r="I463" s="1"/>
      <c r="J463" s="1"/>
      <c r="K463" s="1"/>
      <c r="L463" s="1"/>
      <c r="M463" s="1"/>
      <c r="N463" s="1"/>
      <c r="O463" s="1"/>
    </row>
    <row r="464" spans="1:65">
      <c r="I464" s="1"/>
      <c r="J464" s="1"/>
      <c r="K464" s="1"/>
      <c r="L464" s="1"/>
      <c r="M464" s="1"/>
      <c r="N464" s="1"/>
      <c r="O464" s="1"/>
    </row>
    <row r="465" spans="1:65">
      <c r="I465" s="1"/>
      <c r="J465" s="1"/>
      <c r="K465" s="1"/>
      <c r="L465" s="1"/>
      <c r="M465" s="1"/>
      <c r="N465" s="1"/>
      <c r="O465" s="1"/>
    </row>
    <row r="466" spans="1:65">
      <c r="I466" s="1"/>
      <c r="J466" s="1"/>
      <c r="K466" s="1"/>
      <c r="L466" s="1"/>
      <c r="M466" s="1"/>
      <c r="N466" s="1"/>
      <c r="O466" s="1"/>
    </row>
    <row r="467" spans="1:65">
      <c r="I467" s="1"/>
      <c r="J467" s="1"/>
      <c r="K467" s="1"/>
      <c r="L467" s="1"/>
      <c r="M467" s="1"/>
      <c r="N467" s="1"/>
      <c r="O467" s="1"/>
    </row>
    <row r="468" spans="1:65">
      <c r="I468" s="1"/>
      <c r="J468" s="1"/>
      <c r="K468" s="1"/>
      <c r="L468" s="1"/>
      <c r="M468" s="1"/>
      <c r="N468" s="1"/>
      <c r="O468" s="1"/>
    </row>
    <row r="469" spans="1:65">
      <c r="I469" s="1"/>
      <c r="J469" s="1"/>
      <c r="K469" s="1"/>
      <c r="L469" s="1"/>
      <c r="M469" s="1"/>
      <c r="N469" s="1"/>
      <c r="O469" s="1"/>
    </row>
    <row r="470" spans="1:65">
      <c r="I470" s="1"/>
      <c r="J470" s="1"/>
      <c r="K470" s="1"/>
      <c r="L470" s="1"/>
      <c r="M470" s="1"/>
      <c r="N470" s="1"/>
      <c r="O470" s="1"/>
    </row>
    <row r="471" spans="1:65">
      <c r="I471" s="1"/>
      <c r="J471" s="1"/>
      <c r="K471" s="1"/>
      <c r="L471" s="1"/>
      <c r="M471" s="1"/>
      <c r="N471" s="1"/>
      <c r="O471" s="1"/>
    </row>
    <row r="472" spans="1:65">
      <c r="I472" s="1"/>
      <c r="J472" s="1"/>
      <c r="K472" s="1"/>
      <c r="L472" s="1"/>
      <c r="M472" s="1"/>
      <c r="N472" s="1"/>
      <c r="O472" s="1"/>
    </row>
    <row r="473" spans="1:65">
      <c r="I473" s="1"/>
      <c r="J473" s="1"/>
      <c r="K473" s="1"/>
      <c r="L473" s="1"/>
      <c r="M473" s="1"/>
      <c r="N473" s="1"/>
      <c r="O473" s="1"/>
    </row>
    <row r="474" spans="1:65">
      <c r="I474" s="1"/>
      <c r="J474" s="1"/>
      <c r="K474" s="1"/>
      <c r="L474" s="1"/>
      <c r="M474" s="1"/>
      <c r="N474" s="1"/>
      <c r="O474" s="1"/>
    </row>
    <row r="475" spans="1:65">
      <c r="I475" s="1"/>
      <c r="J475" s="1"/>
      <c r="K475" s="1"/>
      <c r="L475" s="1"/>
      <c r="M475" s="1"/>
      <c r="N475" s="1"/>
      <c r="O475" s="1"/>
    </row>
    <row r="476" spans="1:65">
      <c r="I476" s="1"/>
      <c r="J476" s="1"/>
      <c r="K476" s="1"/>
      <c r="L476" s="1"/>
      <c r="M476" s="1"/>
      <c r="N476" s="1"/>
      <c r="O476" s="1"/>
    </row>
    <row r="477" spans="1:65">
      <c r="I477" s="1"/>
      <c r="J477" s="1"/>
      <c r="K477" s="1"/>
      <c r="L477" s="1"/>
      <c r="M477" s="1"/>
      <c r="N477" s="1"/>
      <c r="O477" s="1"/>
    </row>
    <row r="478" spans="1:65">
      <c r="I478" s="1"/>
      <c r="J478" s="1"/>
      <c r="K478" s="1"/>
      <c r="L478" s="1"/>
      <c r="M478" s="1"/>
      <c r="N478" s="1"/>
      <c r="O478" s="1"/>
    </row>
    <row r="479" spans="1:65">
      <c r="I479" s="1"/>
      <c r="J479" s="1"/>
      <c r="K479" s="1"/>
      <c r="L479" s="1"/>
      <c r="M479" s="1"/>
      <c r="N479" s="1"/>
      <c r="O479" s="1"/>
    </row>
    <row r="480" spans="1:65">
      <c r="I480" s="1"/>
      <c r="J480" s="1"/>
      <c r="K480" s="1"/>
      <c r="L480" s="1"/>
      <c r="M480" s="1"/>
      <c r="N480" s="1"/>
      <c r="O480" s="1"/>
    </row>
    <row r="481" spans="1:65">
      <c r="I481" s="1"/>
      <c r="J481" s="1"/>
      <c r="K481" s="1"/>
      <c r="L481" s="1"/>
      <c r="M481" s="1"/>
      <c r="N481" s="1"/>
      <c r="O481" s="1"/>
    </row>
    <row r="482" spans="1:65">
      <c r="I482" s="1"/>
      <c r="J482" s="1"/>
      <c r="K482" s="1"/>
      <c r="L482" s="1"/>
      <c r="M482" s="1"/>
      <c r="N482" s="1"/>
      <c r="O482" s="1"/>
    </row>
    <row r="483" spans="1:65">
      <c r="I483" s="1"/>
      <c r="J483" s="1"/>
      <c r="K483" s="1"/>
      <c r="L483" s="1"/>
      <c r="M483" s="1"/>
      <c r="N483" s="1"/>
      <c r="O483" s="1"/>
    </row>
    <row r="484" spans="1:65">
      <c r="I484" s="1"/>
      <c r="J484" s="1"/>
      <c r="K484" s="1"/>
      <c r="L484" s="1"/>
      <c r="M484" s="1"/>
      <c r="N484" s="1"/>
      <c r="O484" s="1"/>
    </row>
    <row r="485" spans="1:65">
      <c r="I485" s="1"/>
      <c r="J485" s="1"/>
      <c r="K485" s="1"/>
      <c r="L485" s="1"/>
      <c r="M485" s="1"/>
      <c r="N485" s="1"/>
      <c r="O485" s="1"/>
    </row>
    <row r="486" spans="1:65">
      <c r="I486" s="1"/>
      <c r="J486" s="1"/>
      <c r="K486" s="1"/>
      <c r="L486" s="1"/>
      <c r="M486" s="1"/>
      <c r="N486" s="1"/>
      <c r="O486" s="1"/>
    </row>
    <row r="487" spans="1:65">
      <c r="I487" s="1"/>
      <c r="J487" s="1"/>
      <c r="K487" s="1"/>
      <c r="L487" s="1"/>
      <c r="M487" s="1"/>
      <c r="N487" s="1"/>
      <c r="O487" s="1"/>
    </row>
    <row r="488" spans="1:65">
      <c r="I488" s="1"/>
      <c r="J488" s="1"/>
      <c r="K488" s="1"/>
      <c r="L488" s="1"/>
      <c r="M488" s="1"/>
      <c r="N488" s="1"/>
      <c r="O488" s="1"/>
    </row>
    <row r="489" spans="1:65">
      <c r="I489" s="1"/>
      <c r="J489" s="1"/>
      <c r="K489" s="1"/>
      <c r="L489" s="1"/>
      <c r="M489" s="1"/>
      <c r="N489" s="1"/>
      <c r="O489" s="1"/>
    </row>
    <row r="490" spans="1:65">
      <c r="I490" s="1"/>
      <c r="J490" s="1"/>
      <c r="K490" s="1"/>
      <c r="L490" s="1"/>
      <c r="M490" s="1"/>
      <c r="N490" s="1"/>
      <c r="O490" s="1"/>
    </row>
    <row r="491" spans="1:65">
      <c r="I491" s="1"/>
      <c r="J491" s="1"/>
      <c r="K491" s="1"/>
      <c r="L491" s="1"/>
      <c r="M491" s="1"/>
      <c r="N491" s="1"/>
      <c r="O491" s="1"/>
    </row>
    <row r="492" spans="1:65">
      <c r="I492" s="1"/>
      <c r="J492" s="1"/>
      <c r="K492" s="1"/>
      <c r="L492" s="1"/>
      <c r="M492" s="1"/>
      <c r="N492" s="1"/>
      <c r="O492" s="1"/>
    </row>
    <row r="493" spans="1:65">
      <c r="I493" s="1"/>
      <c r="J493" s="1"/>
      <c r="K493" s="1"/>
      <c r="L493" s="1"/>
      <c r="M493" s="1"/>
      <c r="N493" s="1"/>
      <c r="O493" s="1"/>
    </row>
    <row r="494" spans="1:65">
      <c r="I494" s="1"/>
      <c r="J494" s="1"/>
      <c r="K494" s="1"/>
      <c r="L494" s="1"/>
      <c r="M494" s="1"/>
      <c r="N494" s="1"/>
      <c r="O494" s="1"/>
    </row>
    <row r="495" spans="1:65">
      <c r="I495" s="1"/>
      <c r="J495" s="1"/>
      <c r="K495" s="1"/>
      <c r="L495" s="1"/>
      <c r="M495" s="1"/>
      <c r="N495" s="1"/>
      <c r="O495" s="1"/>
    </row>
    <row r="496" spans="1:65">
      <c r="I496" s="1"/>
      <c r="J496" s="1"/>
      <c r="K496" s="1"/>
      <c r="L496" s="1"/>
      <c r="M496" s="1"/>
      <c r="N496" s="1"/>
      <c r="O496" s="1"/>
    </row>
    <row r="497" spans="1:65">
      <c r="I497" s="1"/>
      <c r="J497" s="1"/>
      <c r="K497" s="1"/>
      <c r="L497" s="1"/>
      <c r="M497" s="1"/>
      <c r="N497" s="1"/>
      <c r="O497" s="1"/>
    </row>
    <row r="498" spans="1:65">
      <c r="I498" s="1"/>
      <c r="J498" s="1"/>
      <c r="K498" s="1"/>
      <c r="L498" s="1"/>
      <c r="M498" s="1"/>
      <c r="N498" s="1"/>
      <c r="O498" s="1"/>
    </row>
    <row r="499" spans="1:65">
      <c r="I499" s="1"/>
      <c r="J499" s="1"/>
      <c r="K499" s="1"/>
      <c r="L499" s="1"/>
      <c r="M499" s="1"/>
      <c r="N499" s="1"/>
      <c r="O499" s="1"/>
    </row>
    <row r="500" spans="1:65">
      <c r="I500" s="1"/>
      <c r="J500" s="1"/>
      <c r="K500" s="1"/>
      <c r="L500" s="1"/>
      <c r="M500" s="1"/>
      <c r="N500" s="1"/>
      <c r="O500" s="1"/>
    </row>
    <row r="501" spans="1:65">
      <c r="I501" s="1"/>
      <c r="J501" s="1"/>
      <c r="K501" s="1"/>
      <c r="L501" s="1"/>
      <c r="M501" s="1"/>
      <c r="N501" s="1"/>
      <c r="O501" s="1"/>
    </row>
    <row r="502" spans="1:65">
      <c r="I502" s="1"/>
      <c r="J502" s="1"/>
      <c r="K502" s="1"/>
      <c r="L502" s="1"/>
      <c r="M502" s="1"/>
      <c r="N502" s="1"/>
      <c r="O502" s="1"/>
    </row>
    <row r="503" spans="1:65">
      <c r="I503" s="1"/>
      <c r="J503" s="1"/>
      <c r="K503" s="1"/>
      <c r="L503" s="1"/>
      <c r="M503" s="1"/>
      <c r="N503" s="1"/>
      <c r="O503" s="1"/>
    </row>
    <row r="504" spans="1:65">
      <c r="I504" s="1"/>
      <c r="J504" s="1"/>
      <c r="K504" s="1"/>
      <c r="L504" s="1"/>
      <c r="M504" s="1"/>
      <c r="N504" s="1"/>
      <c r="O504" s="1"/>
    </row>
    <row r="505" spans="1:65">
      <c r="I505" s="1"/>
      <c r="J505" s="1"/>
      <c r="K505" s="1"/>
      <c r="L505" s="1"/>
      <c r="M505" s="1"/>
      <c r="N505" s="1"/>
      <c r="O505" s="1"/>
    </row>
    <row r="506" spans="1:65">
      <c r="I506" s="1"/>
      <c r="J506" s="1"/>
      <c r="K506" s="1"/>
      <c r="L506" s="1"/>
      <c r="M506" s="1"/>
      <c r="N506" s="1"/>
      <c r="O506" s="1"/>
    </row>
    <row r="507" spans="1:65">
      <c r="I507" s="1"/>
      <c r="J507" s="1"/>
      <c r="K507" s="1"/>
      <c r="L507" s="1"/>
      <c r="M507" s="1"/>
      <c r="N507" s="1"/>
      <c r="O507" s="1"/>
    </row>
    <row r="508" spans="1:65">
      <c r="I508" s="1"/>
      <c r="J508" s="1"/>
      <c r="K508" s="1"/>
      <c r="L508" s="1"/>
      <c r="M508" s="1"/>
      <c r="N508" s="1"/>
      <c r="O508" s="1"/>
    </row>
    <row r="509" spans="1:65">
      <c r="I509" s="1"/>
      <c r="J509" s="1"/>
      <c r="K509" s="1"/>
      <c r="L509" s="1"/>
      <c r="M509" s="1"/>
      <c r="N509" s="1"/>
      <c r="O509" s="1"/>
    </row>
    <row r="510" spans="1:65">
      <c r="I510" s="1"/>
      <c r="J510" s="1"/>
      <c r="K510" s="1"/>
      <c r="L510" s="1"/>
      <c r="M510" s="1"/>
      <c r="N510" s="1"/>
      <c r="O510" s="1"/>
    </row>
    <row r="511" spans="1:65">
      <c r="I511" s="1"/>
      <c r="J511" s="1"/>
      <c r="K511" s="1"/>
      <c r="L511" s="1"/>
      <c r="M511" s="1"/>
      <c r="N511" s="1"/>
      <c r="O511" s="1"/>
    </row>
    <row r="512" spans="1:65">
      <c r="I512" s="1"/>
      <c r="J512" s="1"/>
      <c r="K512" s="1"/>
      <c r="L512" s="1"/>
      <c r="M512" s="1"/>
      <c r="N512" s="1"/>
      <c r="O512" s="1"/>
    </row>
    <row r="513" spans="1:65">
      <c r="I513" s="1"/>
      <c r="J513" s="1"/>
      <c r="K513" s="1"/>
      <c r="L513" s="1"/>
      <c r="M513" s="1"/>
      <c r="N513" s="1"/>
      <c r="O513" s="1"/>
    </row>
    <row r="514" spans="1:65">
      <c r="I514" s="1"/>
      <c r="J514" s="1"/>
      <c r="K514" s="1"/>
      <c r="L514" s="1"/>
      <c r="M514" s="1"/>
      <c r="N514" s="1"/>
      <c r="O514" s="1"/>
    </row>
    <row r="515" spans="1:65">
      <c r="I515" s="1"/>
      <c r="J515" s="1"/>
      <c r="K515" s="1"/>
      <c r="L515" s="1"/>
      <c r="M515" s="1"/>
      <c r="N515" s="1"/>
      <c r="O515" s="1"/>
    </row>
    <row r="516" spans="1:65">
      <c r="I516" s="1"/>
      <c r="J516" s="1"/>
      <c r="K516" s="1"/>
      <c r="L516" s="1"/>
      <c r="M516" s="1"/>
      <c r="N516" s="1"/>
      <c r="O516" s="1"/>
    </row>
    <row r="517" spans="1:65">
      <c r="I517" s="1"/>
      <c r="J517" s="1"/>
      <c r="K517" s="1"/>
      <c r="L517" s="1"/>
      <c r="M517" s="1"/>
      <c r="N517" s="1"/>
      <c r="O517" s="1"/>
    </row>
    <row r="518" spans="1:65">
      <c r="I518" s="1"/>
      <c r="J518" s="1"/>
      <c r="K518" s="1"/>
      <c r="L518" s="1"/>
      <c r="M518" s="1"/>
      <c r="N518" s="1"/>
      <c r="O518" s="1"/>
    </row>
    <row r="519" spans="1:65">
      <c r="I519" s="1"/>
      <c r="J519" s="1"/>
      <c r="K519" s="1"/>
      <c r="L519" s="1"/>
      <c r="M519" s="1"/>
      <c r="N519" s="1"/>
      <c r="O519" s="1"/>
    </row>
    <row r="520" spans="1:65">
      <c r="I520" s="1"/>
      <c r="J520" s="1"/>
      <c r="K520" s="1"/>
      <c r="L520" s="1"/>
      <c r="M520" s="1"/>
      <c r="N520" s="1"/>
      <c r="O520" s="1"/>
    </row>
    <row r="521" spans="1:65">
      <c r="I521" s="1"/>
      <c r="J521" s="1"/>
      <c r="K521" s="1"/>
      <c r="L521" s="1"/>
      <c r="M521" s="1"/>
      <c r="N521" s="1"/>
      <c r="O521" s="1"/>
    </row>
    <row r="522" spans="1:65">
      <c r="I522" s="1"/>
      <c r="J522" s="1"/>
      <c r="K522" s="1"/>
      <c r="L522" s="1"/>
      <c r="M522" s="1"/>
      <c r="N522" s="1"/>
      <c r="O522" s="1"/>
    </row>
    <row r="523" spans="1:65">
      <c r="I523" s="1"/>
      <c r="J523" s="1"/>
      <c r="K523" s="1"/>
      <c r="L523" s="1"/>
      <c r="M523" s="1"/>
      <c r="N523" s="1"/>
      <c r="O523" s="1"/>
    </row>
    <row r="524" spans="1:65">
      <c r="I524" s="1"/>
      <c r="J524" s="1"/>
      <c r="K524" s="1"/>
      <c r="L524" s="1"/>
      <c r="M524" s="1"/>
      <c r="N524" s="1"/>
      <c r="O524" s="1"/>
    </row>
    <row r="525" spans="1:65">
      <c r="I525" s="1"/>
      <c r="J525" s="1"/>
      <c r="K525" s="1"/>
      <c r="L525" s="1"/>
      <c r="M525" s="1"/>
      <c r="N525" s="1"/>
      <c r="O525" s="1"/>
    </row>
    <row r="526" spans="1:65">
      <c r="I526" s="1"/>
      <c r="J526" s="1"/>
      <c r="K526" s="1"/>
      <c r="L526" s="1"/>
      <c r="M526" s="1"/>
      <c r="N526" s="1"/>
      <c r="O526" s="1"/>
    </row>
    <row r="527" spans="1:65">
      <c r="I527" s="1"/>
      <c r="J527" s="1"/>
      <c r="K527" s="1"/>
      <c r="L527" s="1"/>
      <c r="M527" s="1"/>
      <c r="N527" s="1"/>
      <c r="O527" s="1"/>
    </row>
    <row r="528" spans="1:65">
      <c r="I528" s="1"/>
      <c r="J528" s="1"/>
      <c r="K528" s="1"/>
      <c r="L528" s="1"/>
      <c r="M528" s="1"/>
      <c r="N528" s="1"/>
      <c r="O528" s="1"/>
    </row>
    <row r="529" spans="1:65">
      <c r="I529" s="1"/>
      <c r="J529" s="1"/>
      <c r="K529" s="1"/>
      <c r="L529" s="1"/>
      <c r="M529" s="1"/>
      <c r="N529" s="1"/>
      <c r="O529" s="1"/>
    </row>
    <row r="530" spans="1:65">
      <c r="I530" s="1"/>
      <c r="J530" s="1"/>
      <c r="K530" s="1"/>
      <c r="L530" s="1"/>
      <c r="M530" s="1"/>
      <c r="N530" s="1"/>
      <c r="O530" s="1"/>
    </row>
    <row r="531" spans="1:65">
      <c r="I531" s="1"/>
      <c r="J531" s="1"/>
      <c r="K531" s="1"/>
      <c r="L531" s="1"/>
      <c r="M531" s="1"/>
      <c r="N531" s="1"/>
      <c r="O531" s="1"/>
    </row>
    <row r="532" spans="1:65">
      <c r="I532" s="1"/>
      <c r="J532" s="1"/>
      <c r="K532" s="1"/>
      <c r="L532" s="1"/>
      <c r="M532" s="1"/>
      <c r="N532" s="1"/>
      <c r="O532" s="1"/>
    </row>
    <row r="533" spans="1:65">
      <c r="I533" s="1"/>
      <c r="J533" s="1"/>
      <c r="K533" s="1"/>
      <c r="L533" s="1"/>
      <c r="M533" s="1"/>
      <c r="N533" s="1"/>
      <c r="O533" s="1"/>
    </row>
    <row r="534" spans="1:65">
      <c r="I534" s="1"/>
      <c r="J534" s="1"/>
      <c r="K534" s="1"/>
      <c r="L534" s="1"/>
      <c r="M534" s="1"/>
      <c r="N534" s="1"/>
      <c r="O534" s="1"/>
    </row>
    <row r="535" spans="1:65">
      <c r="I535" s="1"/>
      <c r="J535" s="1"/>
      <c r="K535" s="1"/>
      <c r="L535" s="1"/>
      <c r="M535" s="1"/>
      <c r="N535" s="1"/>
      <c r="O535" s="1"/>
    </row>
    <row r="536" spans="1:65">
      <c r="I536" s="1"/>
      <c r="J536" s="1"/>
      <c r="K536" s="1"/>
      <c r="L536" s="1"/>
      <c r="M536" s="1"/>
      <c r="N536" s="1"/>
      <c r="O536" s="1"/>
    </row>
    <row r="537" spans="1:65">
      <c r="I537" s="1"/>
      <c r="J537" s="1"/>
      <c r="K537" s="1"/>
      <c r="L537" s="1"/>
      <c r="M537" s="1"/>
      <c r="N537" s="1"/>
      <c r="O537" s="1"/>
    </row>
    <row r="538" spans="1:65">
      <c r="I538" s="1"/>
      <c r="J538" s="1"/>
      <c r="K538" s="1"/>
      <c r="L538" s="1"/>
      <c r="M538" s="1"/>
      <c r="N538" s="1"/>
      <c r="O538" s="1"/>
    </row>
    <row r="539" spans="1:65">
      <c r="I539" s="1"/>
      <c r="J539" s="1"/>
      <c r="K539" s="1"/>
      <c r="L539" s="1"/>
      <c r="M539" s="1"/>
      <c r="N539" s="1"/>
      <c r="O539" s="1"/>
    </row>
    <row r="540" spans="1:65">
      <c r="I540" s="1"/>
      <c r="J540" s="1"/>
      <c r="K540" s="1"/>
      <c r="L540" s="1"/>
      <c r="M540" s="1"/>
      <c r="N540" s="1"/>
      <c r="O540" s="1"/>
    </row>
    <row r="541" spans="1:65">
      <c r="I541" s="1"/>
      <c r="J541" s="1"/>
      <c r="K541" s="1"/>
      <c r="L541" s="1"/>
      <c r="M541" s="1"/>
      <c r="N541" s="1"/>
      <c r="O541" s="1"/>
    </row>
    <row r="542" spans="1:65">
      <c r="I542" s="1"/>
      <c r="J542" s="1"/>
      <c r="K542" s="1"/>
      <c r="L542" s="1"/>
      <c r="M542" s="1"/>
      <c r="N542" s="1"/>
      <c r="O542" s="1"/>
    </row>
    <row r="543" spans="1:65">
      <c r="I543" s="1"/>
      <c r="J543" s="1"/>
      <c r="K543" s="1"/>
      <c r="L543" s="1"/>
      <c r="M543" s="1"/>
      <c r="N543" s="1"/>
      <c r="O543" s="1"/>
    </row>
    <row r="544" spans="1:65">
      <c r="I544" s="1"/>
      <c r="J544" s="1"/>
      <c r="K544" s="1"/>
      <c r="L544" s="1"/>
      <c r="M544" s="1"/>
      <c r="N544" s="1"/>
      <c r="O544" s="1"/>
    </row>
    <row r="545" spans="1:65">
      <c r="I545" s="1"/>
      <c r="J545" s="1"/>
      <c r="K545" s="1"/>
      <c r="L545" s="1"/>
      <c r="M545" s="1"/>
      <c r="N545" s="1"/>
      <c r="O545" s="1"/>
    </row>
    <row r="546" spans="1:65">
      <c r="I546" s="1"/>
      <c r="J546" s="1"/>
      <c r="K546" s="1"/>
      <c r="L546" s="1"/>
      <c r="M546" s="1"/>
      <c r="N546" s="1"/>
      <c r="O546" s="1"/>
    </row>
    <row r="547" spans="1:65">
      <c r="I547" s="1"/>
      <c r="J547" s="1"/>
      <c r="K547" s="1"/>
      <c r="L547" s="1"/>
      <c r="M547" s="1"/>
      <c r="N547" s="1"/>
      <c r="O547" s="1"/>
    </row>
    <row r="548" spans="1:65">
      <c r="I548" s="1"/>
      <c r="J548" s="1"/>
      <c r="K548" s="1"/>
      <c r="L548" s="1"/>
      <c r="M548" s="1"/>
      <c r="N548" s="1"/>
      <c r="O548" s="1"/>
    </row>
    <row r="549" spans="1:65">
      <c r="I549" s="1"/>
      <c r="J549" s="1"/>
      <c r="K549" s="1"/>
      <c r="L549" s="1"/>
      <c r="M549" s="1"/>
      <c r="N549" s="1"/>
      <c r="O549" s="1"/>
    </row>
    <row r="550" spans="1:65">
      <c r="I550" s="1"/>
      <c r="J550" s="1"/>
      <c r="K550" s="1"/>
      <c r="L550" s="1"/>
      <c r="M550" s="1"/>
      <c r="N550" s="1"/>
      <c r="O550" s="1"/>
    </row>
    <row r="551" spans="1:65">
      <c r="I551" s="1"/>
      <c r="J551" s="1"/>
      <c r="K551" s="1"/>
      <c r="L551" s="1"/>
      <c r="M551" s="1"/>
      <c r="N551" s="1"/>
      <c r="O551" s="1"/>
    </row>
    <row r="552" spans="1:65">
      <c r="I552" s="1"/>
      <c r="J552" s="1"/>
      <c r="K552" s="1"/>
      <c r="L552" s="1"/>
      <c r="M552" s="1"/>
      <c r="N552" s="1"/>
      <c r="O552" s="1"/>
    </row>
    <row r="553" spans="1:65">
      <c r="I553" s="1"/>
      <c r="J553" s="1"/>
      <c r="K553" s="1"/>
      <c r="L553" s="1"/>
      <c r="M553" s="1"/>
      <c r="N553" s="1"/>
      <c r="O553" s="1"/>
    </row>
    <row r="554" spans="1:65">
      <c r="I554" s="1"/>
      <c r="J554" s="1"/>
      <c r="K554" s="1"/>
      <c r="L554" s="1"/>
      <c r="M554" s="1"/>
      <c r="N554" s="1"/>
      <c r="O554" s="1"/>
    </row>
    <row r="555" spans="1:65">
      <c r="I555" s="1"/>
      <c r="J555" s="1"/>
      <c r="K555" s="1"/>
      <c r="L555" s="1"/>
      <c r="M555" s="1"/>
      <c r="N555" s="1"/>
      <c r="O555" s="1"/>
    </row>
    <row r="556" spans="1:65">
      <c r="I556" s="1"/>
      <c r="J556" s="1"/>
      <c r="K556" s="1"/>
      <c r="L556" s="1"/>
      <c r="M556" s="1"/>
      <c r="N556" s="1"/>
      <c r="O556" s="1"/>
    </row>
    <row r="557" spans="1:65">
      <c r="I557" s="1"/>
      <c r="J557" s="1"/>
      <c r="K557" s="1"/>
      <c r="L557" s="1"/>
      <c r="M557" s="1"/>
      <c r="N557" s="1"/>
      <c r="O557" s="1"/>
    </row>
    <row r="558" spans="1:65">
      <c r="I558" s="1"/>
      <c r="J558" s="1"/>
      <c r="K558" s="1"/>
      <c r="L558" s="1"/>
      <c r="M558" s="1"/>
      <c r="N558" s="1"/>
      <c r="O558" s="1"/>
    </row>
    <row r="559" spans="1:65">
      <c r="I559" s="1"/>
      <c r="J559" s="1"/>
      <c r="K559" s="1"/>
      <c r="L559" s="1"/>
      <c r="M559" s="1"/>
      <c r="N559" s="1"/>
      <c r="O559" s="1"/>
    </row>
    <row r="560" spans="1:65">
      <c r="I560" s="1"/>
      <c r="J560" s="1"/>
      <c r="K560" s="1"/>
      <c r="L560" s="1"/>
      <c r="M560" s="1"/>
      <c r="N560" s="1"/>
      <c r="O560" s="1"/>
    </row>
    <row r="561" spans="1:65">
      <c r="I561" s="1"/>
      <c r="J561" s="1"/>
      <c r="K561" s="1"/>
      <c r="L561" s="1"/>
      <c r="M561" s="1"/>
      <c r="N561" s="1"/>
      <c r="O561" s="1"/>
    </row>
    <row r="562" spans="1:65">
      <c r="I562" s="1"/>
      <c r="J562" s="1"/>
      <c r="K562" s="1"/>
      <c r="L562" s="1"/>
      <c r="M562" s="1"/>
      <c r="N562" s="1"/>
      <c r="O562" s="1"/>
    </row>
    <row r="563" spans="1:65">
      <c r="I563" s="1"/>
      <c r="J563" s="1"/>
      <c r="K563" s="1"/>
      <c r="L563" s="1"/>
      <c r="M563" s="1"/>
      <c r="N563" s="1"/>
      <c r="O563" s="1"/>
    </row>
    <row r="564" spans="1:65">
      <c r="I564" s="1"/>
      <c r="J564" s="1"/>
      <c r="K564" s="1"/>
      <c r="L564" s="1"/>
      <c r="M564" s="1"/>
      <c r="N564" s="1"/>
      <c r="O564" s="1"/>
    </row>
    <row r="565" spans="1:65">
      <c r="I565" s="1"/>
      <c r="J565" s="1"/>
      <c r="K565" s="1"/>
      <c r="L565" s="1"/>
      <c r="M565" s="1"/>
      <c r="N565" s="1"/>
      <c r="O565" s="1"/>
    </row>
    <row r="566" spans="1:65">
      <c r="I566" s="1"/>
      <c r="J566" s="1"/>
      <c r="K566" s="1"/>
      <c r="L566" s="1"/>
      <c r="M566" s="1"/>
      <c r="N566" s="1"/>
      <c r="O566" s="1"/>
    </row>
    <row r="567" spans="1:65">
      <c r="I567" s="1"/>
      <c r="J567" s="1"/>
      <c r="K567" s="1"/>
      <c r="L567" s="1"/>
      <c r="M567" s="1"/>
      <c r="N567" s="1"/>
      <c r="O567" s="1"/>
    </row>
    <row r="568" spans="1:65">
      <c r="I568" s="1"/>
      <c r="J568" s="1"/>
      <c r="K568" s="1"/>
      <c r="L568" s="1"/>
      <c r="M568" s="1"/>
      <c r="N568" s="1"/>
      <c r="O568" s="1"/>
    </row>
    <row r="569" spans="1:65">
      <c r="I569" s="1"/>
      <c r="J569" s="1"/>
      <c r="K569" s="1"/>
      <c r="L569" s="1"/>
      <c r="M569" s="1"/>
      <c r="N569" s="1"/>
      <c r="O569" s="1"/>
    </row>
    <row r="570" spans="1:65">
      <c r="I570" s="1"/>
      <c r="J570" s="1"/>
      <c r="K570" s="1"/>
      <c r="L570" s="1"/>
      <c r="M570" s="1"/>
      <c r="N570" s="1"/>
      <c r="O570" s="1"/>
    </row>
    <row r="571" spans="1:65">
      <c r="I571" s="1"/>
      <c r="J571" s="1"/>
      <c r="K571" s="1"/>
      <c r="L571" s="1"/>
      <c r="M571" s="1"/>
      <c r="N571" s="1"/>
      <c r="O571" s="1"/>
    </row>
    <row r="572" spans="1:65">
      <c r="I572" s="1"/>
      <c r="J572" s="1"/>
      <c r="K572" s="1"/>
      <c r="L572" s="1"/>
      <c r="M572" s="1"/>
      <c r="N572" s="1"/>
      <c r="O572" s="1"/>
    </row>
    <row r="573" spans="1:65">
      <c r="I573" s="1"/>
      <c r="J573" s="1"/>
      <c r="K573" s="1"/>
      <c r="L573" s="1"/>
      <c r="M573" s="1"/>
      <c r="N573" s="1"/>
      <c r="O573" s="1"/>
    </row>
    <row r="574" spans="1:65">
      <c r="I574" s="1"/>
      <c r="J574" s="1"/>
      <c r="K574" s="1"/>
      <c r="L574" s="1"/>
      <c r="M574" s="1"/>
      <c r="N574" s="1"/>
      <c r="O574" s="1"/>
    </row>
    <row r="575" spans="1:65">
      <c r="I575" s="1"/>
      <c r="J575" s="1"/>
      <c r="K575" s="1"/>
      <c r="L575" s="1"/>
      <c r="M575" s="1"/>
      <c r="N575" s="1"/>
      <c r="O575" s="1"/>
    </row>
    <row r="576" spans="1:65">
      <c r="I576" s="1"/>
      <c r="J576" s="1"/>
      <c r="K576" s="1"/>
      <c r="L576" s="1"/>
      <c r="M576" s="1"/>
      <c r="N576" s="1"/>
      <c r="O576" s="1"/>
    </row>
    <row r="577" spans="1:65">
      <c r="I577" s="1"/>
      <c r="J577" s="1"/>
      <c r="K577" s="1"/>
      <c r="L577" s="1"/>
      <c r="M577" s="1"/>
      <c r="N577" s="1"/>
      <c r="O577" s="1"/>
    </row>
    <row r="578" spans="1:65">
      <c r="I578" s="1"/>
      <c r="J578" s="1"/>
      <c r="K578" s="1"/>
      <c r="L578" s="1"/>
      <c r="M578" s="1"/>
      <c r="N578" s="1"/>
      <c r="O578" s="1"/>
    </row>
    <row r="579" spans="1:65">
      <c r="I579" s="1"/>
      <c r="J579" s="1"/>
      <c r="K579" s="1"/>
      <c r="L579" s="1"/>
      <c r="M579" s="1"/>
      <c r="N579" s="1"/>
      <c r="O579" s="1"/>
    </row>
    <row r="580" spans="1:65">
      <c r="I580" s="1"/>
      <c r="J580" s="1"/>
      <c r="K580" s="1"/>
      <c r="L580" s="1"/>
      <c r="M580" s="1"/>
      <c r="N580" s="1"/>
      <c r="O580" s="1"/>
    </row>
    <row r="581" spans="1:65">
      <c r="I581" s="1"/>
      <c r="J581" s="1"/>
      <c r="K581" s="1"/>
      <c r="L581" s="1"/>
      <c r="M581" s="1"/>
      <c r="N581" s="1"/>
      <c r="O581" s="1"/>
    </row>
    <row r="582" spans="1:65">
      <c r="I582" s="1"/>
      <c r="J582" s="1"/>
      <c r="K582" s="1"/>
      <c r="L582" s="1"/>
      <c r="M582" s="1"/>
      <c r="N582" s="1"/>
      <c r="O582" s="1"/>
    </row>
    <row r="583" spans="1:65">
      <c r="I583" s="1"/>
      <c r="J583" s="1"/>
      <c r="K583" s="1"/>
      <c r="L583" s="1"/>
      <c r="M583" s="1"/>
      <c r="N583" s="1"/>
      <c r="O583" s="1"/>
    </row>
    <row r="584" spans="1:65">
      <c r="I584" s="1"/>
      <c r="J584" s="1"/>
      <c r="K584" s="1"/>
      <c r="L584" s="1"/>
      <c r="M584" s="1"/>
      <c r="N584" s="1"/>
      <c r="O584" s="1"/>
    </row>
    <row r="585" spans="1:65">
      <c r="I585" s="1"/>
      <c r="J585" s="1"/>
      <c r="K585" s="1"/>
      <c r="L585" s="1"/>
      <c r="M585" s="1"/>
      <c r="N585" s="1"/>
      <c r="O585" s="1"/>
    </row>
    <row r="586" spans="1:65">
      <c r="I586" s="1"/>
      <c r="J586" s="1"/>
      <c r="K586" s="1"/>
      <c r="L586" s="1"/>
      <c r="M586" s="1"/>
      <c r="N586" s="1"/>
      <c r="O586" s="1"/>
    </row>
    <row r="587" spans="1:65">
      <c r="I587" s="1"/>
      <c r="J587" s="1"/>
      <c r="K587" s="1"/>
      <c r="L587" s="1"/>
      <c r="M587" s="1"/>
      <c r="N587" s="1"/>
      <c r="O587" s="1"/>
    </row>
    <row r="588" spans="1:65">
      <c r="I588" s="1"/>
      <c r="J588" s="1"/>
      <c r="K588" s="1"/>
      <c r="L588" s="1"/>
      <c r="M588" s="1"/>
      <c r="N588" s="1"/>
      <c r="O588" s="1"/>
    </row>
    <row r="589" spans="1:65">
      <c r="I589" s="1"/>
      <c r="J589" s="1"/>
      <c r="K589" s="1"/>
      <c r="L589" s="1"/>
      <c r="M589" s="1"/>
      <c r="N589" s="1"/>
      <c r="O589" s="1"/>
    </row>
    <row r="590" spans="1:65">
      <c r="I590" s="1"/>
      <c r="J590" s="1"/>
      <c r="K590" s="1"/>
      <c r="L590" s="1"/>
      <c r="M590" s="1"/>
      <c r="N590" s="1"/>
      <c r="O590" s="1"/>
    </row>
    <row r="591" spans="1:65">
      <c r="I591" s="1"/>
      <c r="J591" s="1"/>
      <c r="K591" s="1"/>
      <c r="L591" s="1"/>
      <c r="M591" s="1"/>
      <c r="N591" s="1"/>
      <c r="O591" s="1"/>
    </row>
    <row r="592" spans="1:65">
      <c r="I592" s="1"/>
      <c r="J592" s="1"/>
      <c r="K592" s="1"/>
      <c r="L592" s="1"/>
      <c r="M592" s="1"/>
      <c r="N592" s="1"/>
      <c r="O592" s="1"/>
    </row>
    <row r="593" spans="1:65">
      <c r="I593" s="1"/>
      <c r="J593" s="1"/>
      <c r="K593" s="1"/>
      <c r="L593" s="1"/>
      <c r="M593" s="1"/>
      <c r="N593" s="1"/>
      <c r="O593" s="1"/>
    </row>
    <row r="594" spans="1:65">
      <c r="I594" s="1"/>
      <c r="J594" s="1"/>
      <c r="K594" s="1"/>
      <c r="L594" s="1"/>
      <c r="M594" s="1"/>
      <c r="N594" s="1"/>
      <c r="O594" s="1"/>
    </row>
    <row r="595" spans="1:65">
      <c r="I595" s="1"/>
      <c r="J595" s="1"/>
      <c r="K595" s="1"/>
      <c r="L595" s="1"/>
      <c r="M595" s="1"/>
      <c r="N595" s="1"/>
      <c r="O595" s="1"/>
    </row>
    <row r="596" spans="1:65">
      <c r="I596" s="1"/>
      <c r="J596" s="1"/>
      <c r="K596" s="1"/>
      <c r="L596" s="1"/>
      <c r="M596" s="1"/>
      <c r="N596" s="1"/>
      <c r="O596" s="1"/>
    </row>
    <row r="597" spans="1:65">
      <c r="I597" s="1"/>
      <c r="J597" s="1"/>
      <c r="K597" s="1"/>
      <c r="L597" s="1"/>
      <c r="M597" s="1"/>
      <c r="N597" s="1"/>
      <c r="O597" s="1"/>
    </row>
    <row r="598" spans="1:65">
      <c r="I598" s="1"/>
      <c r="J598" s="1"/>
      <c r="K598" s="1"/>
      <c r="L598" s="1"/>
      <c r="M598" s="1"/>
      <c r="N598" s="1"/>
      <c r="O598" s="1"/>
    </row>
    <row r="599" spans="1:65">
      <c r="I599" s="1"/>
      <c r="J599" s="1"/>
      <c r="K599" s="1"/>
      <c r="L599" s="1"/>
      <c r="M599" s="1"/>
      <c r="N599" s="1"/>
      <c r="O599" s="1"/>
    </row>
    <row r="600" spans="1:65">
      <c r="I600" s="1"/>
      <c r="J600" s="1"/>
      <c r="K600" s="1"/>
      <c r="L600" s="1"/>
      <c r="M600" s="1"/>
      <c r="N600" s="1"/>
      <c r="O600" s="1"/>
    </row>
    <row r="601" spans="1:65">
      <c r="I601" s="1"/>
      <c r="J601" s="1"/>
      <c r="K601" s="1"/>
      <c r="L601" s="1"/>
      <c r="M601" s="1"/>
      <c r="N601" s="1"/>
      <c r="O601" s="1"/>
    </row>
    <row r="602" spans="1:65">
      <c r="I602" s="1"/>
      <c r="J602" s="1"/>
      <c r="K602" s="1"/>
      <c r="L602" s="1"/>
      <c r="M602" s="1"/>
      <c r="N602" s="1"/>
      <c r="O602" s="1"/>
    </row>
    <row r="603" spans="1:65">
      <c r="I603" s="1"/>
      <c r="J603" s="1"/>
      <c r="K603" s="1"/>
      <c r="L603" s="1"/>
      <c r="M603" s="1"/>
      <c r="N603" s="1"/>
      <c r="O603" s="1"/>
    </row>
    <row r="604" spans="1:65">
      <c r="I604" s="1"/>
      <c r="J604" s="1"/>
      <c r="K604" s="1"/>
      <c r="L604" s="1"/>
      <c r="M604" s="1"/>
      <c r="N604" s="1"/>
      <c r="O604" s="1"/>
    </row>
    <row r="605" spans="1:65">
      <c r="I605" s="1"/>
      <c r="J605" s="1"/>
      <c r="K605" s="1"/>
      <c r="L605" s="1"/>
      <c r="M605" s="1"/>
      <c r="N605" s="1"/>
      <c r="O605" s="1"/>
    </row>
    <row r="606" spans="1:65">
      <c r="I606" s="1"/>
      <c r="J606" s="1"/>
      <c r="K606" s="1"/>
      <c r="L606" s="1"/>
      <c r="M606" s="1"/>
      <c r="N606" s="1"/>
      <c r="O606" s="1"/>
    </row>
    <row r="607" spans="1:65">
      <c r="I607" s="1"/>
      <c r="J607" s="1"/>
      <c r="K607" s="1"/>
      <c r="L607" s="1"/>
      <c r="M607" s="1"/>
      <c r="N607" s="1"/>
      <c r="O607" s="1"/>
    </row>
    <row r="608" spans="1:65">
      <c r="I608" s="1"/>
      <c r="J608" s="1"/>
      <c r="K608" s="1"/>
      <c r="L608" s="1"/>
      <c r="M608" s="1"/>
      <c r="N608" s="1"/>
      <c r="O608" s="1"/>
    </row>
    <row r="609" spans="1:65">
      <c r="I609" s="1"/>
      <c r="J609" s="1"/>
      <c r="K609" s="1"/>
      <c r="L609" s="1"/>
      <c r="M609" s="1"/>
      <c r="N609" s="1"/>
      <c r="O609" s="1"/>
    </row>
    <row r="610" spans="1:65">
      <c r="I610" s="1"/>
      <c r="J610" s="1"/>
      <c r="K610" s="1"/>
      <c r="L610" s="1"/>
      <c r="M610" s="1"/>
      <c r="N610" s="1"/>
      <c r="O610" s="1"/>
    </row>
    <row r="611" spans="1:65">
      <c r="I611" s="1"/>
      <c r="J611" s="1"/>
      <c r="K611" s="1"/>
      <c r="L611" s="1"/>
      <c r="M611" s="1"/>
      <c r="N611" s="1"/>
      <c r="O611" s="1"/>
    </row>
    <row r="612" spans="1:65">
      <c r="I612" s="1"/>
      <c r="J612" s="1"/>
      <c r="K612" s="1"/>
      <c r="L612" s="1"/>
      <c r="M612" s="1"/>
      <c r="N612" s="1"/>
      <c r="O612" s="1"/>
    </row>
    <row r="613" spans="1:65">
      <c r="I613" s="1"/>
      <c r="J613" s="1"/>
      <c r="K613" s="1"/>
      <c r="L613" s="1"/>
      <c r="M613" s="1"/>
      <c r="N613" s="1"/>
      <c r="O613" s="1"/>
    </row>
    <row r="614" spans="1:65">
      <c r="I614" s="1"/>
      <c r="J614" s="1"/>
      <c r="K614" s="1"/>
      <c r="L614" s="1"/>
      <c r="M614" s="1"/>
      <c r="N614" s="1"/>
      <c r="O614" s="1"/>
    </row>
    <row r="615" spans="1:65">
      <c r="I615" s="1"/>
      <c r="J615" s="1"/>
      <c r="K615" s="1"/>
      <c r="L615" s="1"/>
      <c r="M615" s="1"/>
      <c r="N615" s="1"/>
      <c r="O615" s="1"/>
    </row>
    <row r="616" spans="1:65">
      <c r="I616" s="1"/>
      <c r="J616" s="1"/>
      <c r="K616" s="1"/>
      <c r="L616" s="1"/>
      <c r="M616" s="1"/>
      <c r="N616" s="1"/>
      <c r="O616" s="1"/>
    </row>
    <row r="617" spans="1:65">
      <c r="I617" s="1"/>
      <c r="J617" s="1"/>
      <c r="K617" s="1"/>
      <c r="L617" s="1"/>
      <c r="M617" s="1"/>
      <c r="N617" s="1"/>
      <c r="O617" s="1"/>
    </row>
    <row r="618" spans="1:65">
      <c r="I618" s="1"/>
      <c r="J618" s="1"/>
      <c r="K618" s="1"/>
      <c r="L618" s="1"/>
      <c r="M618" s="1"/>
      <c r="N618" s="1"/>
      <c r="O618" s="1"/>
    </row>
    <row r="619" spans="1:65">
      <c r="I619" s="1"/>
      <c r="J619" s="1"/>
      <c r="K619" s="1"/>
      <c r="L619" s="1"/>
      <c r="M619" s="1"/>
      <c r="N619" s="1"/>
      <c r="O619" s="1"/>
    </row>
    <row r="620" spans="1:65">
      <c r="I620" s="1"/>
      <c r="J620" s="1"/>
      <c r="K620" s="1"/>
      <c r="L620" s="1"/>
      <c r="M620" s="1"/>
      <c r="N620" s="1"/>
      <c r="O620" s="1"/>
    </row>
    <row r="621" spans="1:65">
      <c r="I621" s="1"/>
      <c r="J621" s="1"/>
      <c r="K621" s="1"/>
      <c r="L621" s="1"/>
      <c r="M621" s="1"/>
      <c r="N621" s="1"/>
      <c r="O621" s="1"/>
    </row>
    <row r="622" spans="1:65">
      <c r="I622" s="1"/>
      <c r="J622" s="1"/>
      <c r="K622" s="1"/>
      <c r="L622" s="1"/>
      <c r="M622" s="1"/>
      <c r="N622" s="1"/>
      <c r="O622" s="1"/>
    </row>
    <row r="623" spans="1:65">
      <c r="I623" s="1"/>
      <c r="J623" s="1"/>
      <c r="K623" s="1"/>
      <c r="L623" s="1"/>
      <c r="M623" s="1"/>
      <c r="N623" s="1"/>
      <c r="O623" s="1"/>
    </row>
    <row r="624" spans="1:65">
      <c r="I624" s="1"/>
      <c r="J624" s="1"/>
      <c r="K624" s="1"/>
      <c r="L624" s="1"/>
      <c r="M624" s="1"/>
      <c r="N624" s="1"/>
      <c r="O624" s="1"/>
    </row>
    <row r="625" spans="1:65">
      <c r="I625" s="1"/>
      <c r="J625" s="1"/>
      <c r="K625" s="1"/>
      <c r="L625" s="1"/>
      <c r="M625" s="1"/>
      <c r="N625" s="1"/>
      <c r="O625" s="1"/>
    </row>
    <row r="626" spans="1:65">
      <c r="I626" s="1"/>
      <c r="J626" s="1"/>
      <c r="K626" s="1"/>
      <c r="L626" s="1"/>
      <c r="M626" s="1"/>
      <c r="N626" s="1"/>
      <c r="O626" s="1"/>
    </row>
    <row r="627" spans="1:65">
      <c r="I627" s="1"/>
      <c r="J627" s="1"/>
      <c r="K627" s="1"/>
      <c r="L627" s="1"/>
      <c r="M627" s="1"/>
      <c r="N627" s="1"/>
      <c r="O627" s="1"/>
    </row>
    <row r="628" spans="1:65">
      <c r="I628" s="1"/>
      <c r="J628" s="1"/>
      <c r="K628" s="1"/>
      <c r="L628" s="1"/>
      <c r="M628" s="1"/>
      <c r="N628" s="1"/>
      <c r="O628" s="1"/>
    </row>
    <row r="629" spans="1:65">
      <c r="I629" s="1"/>
      <c r="J629" s="1"/>
      <c r="K629" s="1"/>
      <c r="L629" s="1"/>
      <c r="M629" s="1"/>
      <c r="N629" s="1"/>
      <c r="O629" s="1"/>
    </row>
    <row r="630" spans="1:65">
      <c r="I630" s="1"/>
      <c r="J630" s="1"/>
      <c r="K630" s="1"/>
      <c r="L630" s="1"/>
      <c r="M630" s="1"/>
      <c r="N630" s="1"/>
      <c r="O630" s="1"/>
    </row>
    <row r="631" spans="1:65">
      <c r="I631" s="1"/>
      <c r="J631" s="1"/>
      <c r="K631" s="1"/>
      <c r="L631" s="1"/>
      <c r="M631" s="1"/>
      <c r="N631" s="1"/>
      <c r="O631" s="1"/>
    </row>
    <row r="632" spans="1:65">
      <c r="I632" s="1"/>
      <c r="J632" s="1"/>
      <c r="K632" s="1"/>
      <c r="L632" s="1"/>
      <c r="M632" s="1"/>
      <c r="N632" s="1"/>
      <c r="O632" s="1"/>
    </row>
    <row r="633" spans="1:65">
      <c r="I633" s="1"/>
      <c r="J633" s="1"/>
      <c r="K633" s="1"/>
      <c r="L633" s="1"/>
      <c r="M633" s="1"/>
      <c r="N633" s="1"/>
      <c r="O633" s="1"/>
    </row>
    <row r="634" spans="1:65">
      <c r="I634" s="1"/>
      <c r="J634" s="1"/>
      <c r="K634" s="1"/>
      <c r="L634" s="1"/>
      <c r="M634" s="1"/>
      <c r="N634" s="1"/>
      <c r="O634" s="1"/>
    </row>
    <row r="635" spans="1:65">
      <c r="I635" s="1"/>
      <c r="J635" s="1"/>
      <c r="K635" s="1"/>
      <c r="L635" s="1"/>
      <c r="M635" s="1"/>
      <c r="N635" s="1"/>
      <c r="O635" s="1"/>
    </row>
    <row r="636" spans="1:65">
      <c r="I636" s="1"/>
      <c r="J636" s="1"/>
      <c r="K636" s="1"/>
      <c r="L636" s="1"/>
      <c r="M636" s="1"/>
      <c r="N636" s="1"/>
      <c r="O636" s="1"/>
    </row>
    <row r="637" spans="1:65">
      <c r="I637" s="1"/>
      <c r="J637" s="1"/>
      <c r="K637" s="1"/>
      <c r="L637" s="1"/>
      <c r="M637" s="1"/>
      <c r="N637" s="1"/>
      <c r="O637" s="1"/>
    </row>
    <row r="638" spans="1:65">
      <c r="I638" s="1"/>
      <c r="J638" s="1"/>
      <c r="K638" s="1"/>
      <c r="L638" s="1"/>
      <c r="M638" s="1"/>
      <c r="N638" s="1"/>
      <c r="O638" s="1"/>
    </row>
    <row r="639" spans="1:65">
      <c r="I639" s="1"/>
      <c r="J639" s="1"/>
      <c r="K639" s="1"/>
      <c r="L639" s="1"/>
      <c r="M639" s="1"/>
      <c r="N639" s="1"/>
      <c r="O639" s="1"/>
    </row>
    <row r="640" spans="1:65">
      <c r="I640" s="1"/>
      <c r="J640" s="1"/>
      <c r="K640" s="1"/>
      <c r="L640" s="1"/>
      <c r="M640" s="1"/>
      <c r="N640" s="1"/>
      <c r="O640" s="1"/>
    </row>
    <row r="641" spans="1:65">
      <c r="I641" s="1"/>
      <c r="J641" s="1"/>
      <c r="K641" s="1"/>
      <c r="L641" s="1"/>
      <c r="M641" s="1"/>
      <c r="N641" s="1"/>
      <c r="O641" s="1"/>
    </row>
    <row r="642" spans="1:65">
      <c r="I642" s="1"/>
      <c r="J642" s="1"/>
      <c r="K642" s="1"/>
      <c r="L642" s="1"/>
      <c r="M642" s="1"/>
      <c r="N642" s="1"/>
      <c r="O642" s="1"/>
    </row>
    <row r="643" spans="1:65">
      <c r="I643" s="1"/>
      <c r="J643" s="1"/>
      <c r="K643" s="1"/>
      <c r="L643" s="1"/>
      <c r="M643" s="1"/>
      <c r="N643" s="1"/>
      <c r="O643" s="1"/>
    </row>
    <row r="644" spans="1:65">
      <c r="I644" s="1"/>
      <c r="J644" s="1"/>
      <c r="K644" s="1"/>
      <c r="L644" s="1"/>
      <c r="M644" s="1"/>
      <c r="N644" s="1"/>
      <c r="O644" s="1"/>
    </row>
    <row r="645" spans="1:65">
      <c r="I645" s="1"/>
      <c r="J645" s="1"/>
      <c r="K645" s="1"/>
      <c r="L645" s="1"/>
      <c r="M645" s="1"/>
      <c r="N645" s="1"/>
      <c r="O645" s="1"/>
    </row>
    <row r="646" spans="1:65">
      <c r="I646" s="1"/>
      <c r="J646" s="1"/>
      <c r="K646" s="1"/>
      <c r="L646" s="1"/>
      <c r="M646" s="1"/>
      <c r="N646" s="1"/>
      <c r="O646" s="1"/>
    </row>
    <row r="647" spans="1:65">
      <c r="I647" s="1"/>
      <c r="J647" s="1"/>
      <c r="K647" s="1"/>
      <c r="L647" s="1"/>
      <c r="M647" s="1"/>
      <c r="N647" s="1"/>
      <c r="O647" s="1"/>
    </row>
    <row r="648" spans="1:65">
      <c r="I648" s="1"/>
      <c r="J648" s="1"/>
      <c r="K648" s="1"/>
      <c r="L648" s="1"/>
      <c r="M648" s="1"/>
      <c r="N648" s="1"/>
      <c r="O648" s="1"/>
    </row>
    <row r="649" spans="1:65">
      <c r="I649" s="1"/>
      <c r="J649" s="1"/>
      <c r="K649" s="1"/>
      <c r="L649" s="1"/>
      <c r="M649" s="1"/>
      <c r="N649" s="1"/>
      <c r="O649" s="1"/>
    </row>
    <row r="650" spans="1:65">
      <c r="I650" s="1"/>
      <c r="J650" s="1"/>
      <c r="K650" s="1"/>
      <c r="L650" s="1"/>
      <c r="M650" s="1"/>
      <c r="N650" s="1"/>
      <c r="O650" s="1"/>
    </row>
    <row r="651" spans="1:65">
      <c r="I651" s="1"/>
      <c r="J651" s="1"/>
      <c r="K651" s="1"/>
      <c r="L651" s="1"/>
      <c r="M651" s="1"/>
      <c r="N651" s="1"/>
      <c r="O651" s="1"/>
    </row>
    <row r="652" spans="1:65">
      <c r="I652" s="1"/>
      <c r="J652" s="1"/>
      <c r="K652" s="1"/>
      <c r="L652" s="1"/>
      <c r="M652" s="1"/>
      <c r="N652" s="1"/>
      <c r="O652" s="1"/>
    </row>
    <row r="653" spans="1:65">
      <c r="I653" s="1"/>
      <c r="J653" s="1"/>
      <c r="K653" s="1"/>
      <c r="L653" s="1"/>
      <c r="M653" s="1"/>
      <c r="N653" s="1"/>
      <c r="O653" s="1"/>
    </row>
    <row r="654" spans="1:65">
      <c r="I654" s="1"/>
      <c r="J654" s="1"/>
      <c r="K654" s="1"/>
      <c r="L654" s="1"/>
      <c r="M654" s="1"/>
      <c r="N654" s="1"/>
      <c r="O654" s="1"/>
    </row>
    <row r="655" spans="1:65">
      <c r="I655" s="1"/>
      <c r="J655" s="1"/>
      <c r="K655" s="1"/>
      <c r="L655" s="1"/>
      <c r="M655" s="1"/>
      <c r="N655" s="1"/>
      <c r="O655" s="1"/>
    </row>
    <row r="656" spans="1:65">
      <c r="I656" s="1"/>
      <c r="J656" s="1"/>
      <c r="K656" s="1"/>
      <c r="L656" s="1"/>
      <c r="M656" s="1"/>
      <c r="N656" s="1"/>
      <c r="O656" s="1"/>
    </row>
    <row r="657" spans="1:65">
      <c r="I657" s="1"/>
      <c r="J657" s="1"/>
      <c r="K657" s="1"/>
      <c r="L657" s="1"/>
      <c r="M657" s="1"/>
      <c r="N657" s="1"/>
      <c r="O657" s="1"/>
    </row>
    <row r="658" spans="1:65">
      <c r="I658" s="1"/>
      <c r="J658" s="1"/>
      <c r="K658" s="1"/>
      <c r="L658" s="1"/>
      <c r="M658" s="1"/>
      <c r="N658" s="1"/>
      <c r="O658" s="1"/>
    </row>
    <row r="659" spans="1:65">
      <c r="I659" s="1"/>
      <c r="J659" s="1"/>
      <c r="K659" s="1"/>
      <c r="L659" s="1"/>
      <c r="M659" s="1"/>
      <c r="N659" s="1"/>
      <c r="O659" s="1"/>
    </row>
    <row r="660" spans="1:65">
      <c r="I660" s="1"/>
      <c r="J660" s="1"/>
      <c r="K660" s="1"/>
      <c r="L660" s="1"/>
      <c r="M660" s="1"/>
      <c r="N660" s="1"/>
      <c r="O660" s="1"/>
    </row>
    <row r="661" spans="1:65">
      <c r="I661" s="1"/>
      <c r="J661" s="1"/>
      <c r="K661" s="1"/>
      <c r="L661" s="1"/>
      <c r="M661" s="1"/>
      <c r="N661" s="1"/>
      <c r="O661" s="1"/>
    </row>
    <row r="662" spans="1:65">
      <c r="I662" s="1"/>
      <c r="J662" s="1"/>
      <c r="K662" s="1"/>
      <c r="L662" s="1"/>
      <c r="M662" s="1"/>
      <c r="N662" s="1"/>
      <c r="O662" s="1"/>
    </row>
    <row r="663" spans="1:65">
      <c r="I663" s="1"/>
      <c r="J663" s="1"/>
      <c r="K663" s="1"/>
      <c r="L663" s="1"/>
      <c r="M663" s="1"/>
      <c r="N663" s="1"/>
      <c r="O663" s="1"/>
    </row>
    <row r="664" spans="1:65">
      <c r="I664" s="1"/>
      <c r="J664" s="1"/>
      <c r="K664" s="1"/>
      <c r="L664" s="1"/>
      <c r="M664" s="1"/>
      <c r="N664" s="1"/>
      <c r="O664" s="1"/>
    </row>
    <row r="665" spans="1:65">
      <c r="I665" s="1"/>
      <c r="J665" s="1"/>
      <c r="K665" s="1"/>
      <c r="L665" s="1"/>
      <c r="M665" s="1"/>
      <c r="N665" s="1"/>
      <c r="O665" s="1"/>
    </row>
    <row r="666" spans="1:65">
      <c r="I666" s="1"/>
      <c r="J666" s="1"/>
      <c r="K666" s="1"/>
      <c r="L666" s="1"/>
      <c r="M666" s="1"/>
      <c r="N666" s="1"/>
      <c r="O666" s="1"/>
    </row>
    <row r="667" spans="1:65">
      <c r="I667" s="1"/>
      <c r="J667" s="1"/>
      <c r="K667" s="1"/>
      <c r="L667" s="1"/>
      <c r="M667" s="1"/>
      <c r="N667" s="1"/>
      <c r="O667" s="1"/>
    </row>
    <row r="668" spans="1:65">
      <c r="I668" s="1"/>
      <c r="J668" s="1"/>
      <c r="K668" s="1"/>
      <c r="L668" s="1"/>
      <c r="M668" s="1"/>
      <c r="N668" s="1"/>
      <c r="O668" s="1"/>
    </row>
    <row r="669" spans="1:65">
      <c r="I669" s="1"/>
      <c r="J669" s="1"/>
      <c r="K669" s="1"/>
      <c r="L669" s="1"/>
      <c r="M669" s="1"/>
      <c r="N669" s="1"/>
      <c r="O669" s="1"/>
    </row>
    <row r="670" spans="1:65">
      <c r="I670" s="1"/>
      <c r="J670" s="1"/>
      <c r="K670" s="1"/>
      <c r="L670" s="1"/>
      <c r="M670" s="1"/>
      <c r="N670" s="1"/>
      <c r="O670" s="1"/>
    </row>
    <row r="671" spans="1:65">
      <c r="I671" s="1"/>
      <c r="J671" s="1"/>
      <c r="K671" s="1"/>
      <c r="L671" s="1"/>
      <c r="M671" s="1"/>
      <c r="N671" s="1"/>
      <c r="O671" s="1"/>
    </row>
    <row r="672" spans="1:65">
      <c r="I672" s="1"/>
      <c r="J672" s="1"/>
      <c r="K672" s="1"/>
      <c r="L672" s="1"/>
      <c r="M672" s="1"/>
      <c r="N672" s="1"/>
      <c r="O672" s="1"/>
    </row>
    <row r="673" spans="1:65">
      <c r="I673" s="1"/>
      <c r="J673" s="1"/>
      <c r="K673" s="1"/>
      <c r="L673" s="1"/>
      <c r="M673" s="1"/>
      <c r="N673" s="1"/>
      <c r="O673" s="1"/>
    </row>
    <row r="674" spans="1:65">
      <c r="I674" s="1"/>
      <c r="J674" s="1"/>
      <c r="K674" s="1"/>
      <c r="L674" s="1"/>
      <c r="M674" s="1"/>
      <c r="N674" s="1"/>
      <c r="O674" s="1"/>
    </row>
    <row r="675" spans="1:65">
      <c r="I675" s="1"/>
      <c r="J675" s="1"/>
      <c r="K675" s="1"/>
      <c r="L675" s="1"/>
      <c r="M675" s="1"/>
      <c r="N675" s="1"/>
      <c r="O675" s="1"/>
    </row>
    <row r="676" spans="1:65">
      <c r="I676" s="1"/>
      <c r="J676" s="1"/>
      <c r="K676" s="1"/>
      <c r="L676" s="1"/>
      <c r="M676" s="1"/>
      <c r="N676" s="1"/>
      <c r="O676" s="1"/>
    </row>
    <row r="677" spans="1:65">
      <c r="I677" s="1"/>
      <c r="J677" s="1"/>
      <c r="K677" s="1"/>
      <c r="L677" s="1"/>
      <c r="M677" s="1"/>
      <c r="N677" s="1"/>
      <c r="O677" s="1"/>
    </row>
    <row r="678" spans="1:65">
      <c r="I678" s="1"/>
      <c r="J678" s="1"/>
      <c r="K678" s="1"/>
      <c r="L678" s="1"/>
      <c r="M678" s="1"/>
      <c r="N678" s="1"/>
      <c r="O678" s="1"/>
    </row>
    <row r="679" spans="1:65">
      <c r="I679" s="1"/>
      <c r="J679" s="1"/>
      <c r="K679" s="1"/>
      <c r="L679" s="1"/>
      <c r="M679" s="1"/>
      <c r="N679" s="1"/>
      <c r="O679" s="1"/>
    </row>
    <row r="680" spans="1:65">
      <c r="I680" s="1"/>
      <c r="J680" s="1"/>
      <c r="K680" s="1"/>
      <c r="L680" s="1"/>
      <c r="M680" s="1"/>
      <c r="N680" s="1"/>
      <c r="O680" s="1"/>
    </row>
    <row r="681" spans="1:65">
      <c r="I681" s="1"/>
      <c r="J681" s="1"/>
      <c r="K681" s="1"/>
      <c r="L681" s="1"/>
      <c r="M681" s="1"/>
      <c r="N681" s="1"/>
      <c r="O681" s="1"/>
    </row>
    <row r="682" spans="1:65">
      <c r="I682" s="1"/>
      <c r="J682" s="1"/>
      <c r="K682" s="1"/>
      <c r="L682" s="1"/>
      <c r="M682" s="1"/>
      <c r="N682" s="1"/>
      <c r="O682" s="1"/>
    </row>
    <row r="683" spans="1:65">
      <c r="I683" s="1"/>
      <c r="J683" s="1"/>
      <c r="K683" s="1"/>
      <c r="L683" s="1"/>
      <c r="M683" s="1"/>
      <c r="N683" s="1"/>
      <c r="O683" s="1"/>
    </row>
    <row r="684" spans="1:65">
      <c r="I684" s="1"/>
      <c r="J684" s="1"/>
      <c r="K684" s="1"/>
      <c r="L684" s="1"/>
      <c r="M684" s="1"/>
      <c r="N684" s="1"/>
      <c r="O684" s="1"/>
    </row>
    <row r="685" spans="1:65">
      <c r="I685" s="1"/>
      <c r="J685" s="1"/>
      <c r="K685" s="1"/>
      <c r="L685" s="1"/>
      <c r="M685" s="1"/>
      <c r="N685" s="1"/>
      <c r="O685" s="1"/>
    </row>
    <row r="686" spans="1:65">
      <c r="I686" s="1"/>
      <c r="J686" s="1"/>
      <c r="K686" s="1"/>
      <c r="L686" s="1"/>
      <c r="M686" s="1"/>
      <c r="N686" s="1"/>
      <c r="O686" s="1"/>
    </row>
    <row r="687" spans="1:65">
      <c r="I687" s="1"/>
      <c r="J687" s="1"/>
      <c r="K687" s="1"/>
      <c r="L687" s="1"/>
      <c r="M687" s="1"/>
      <c r="N687" s="1"/>
      <c r="O687" s="1"/>
    </row>
    <row r="688" spans="1:65">
      <c r="I688" s="1"/>
      <c r="J688" s="1"/>
      <c r="K688" s="1"/>
      <c r="L688" s="1"/>
      <c r="M688" s="1"/>
      <c r="N688" s="1"/>
      <c r="O688" s="1"/>
    </row>
    <row r="689" spans="1:65">
      <c r="I689" s="1"/>
      <c r="J689" s="1"/>
      <c r="K689" s="1"/>
      <c r="L689" s="1"/>
      <c r="M689" s="1"/>
      <c r="N689" s="1"/>
      <c r="O689" s="1"/>
    </row>
    <row r="690" spans="1:65">
      <c r="I690" s="1"/>
      <c r="J690" s="1"/>
      <c r="K690" s="1"/>
      <c r="L690" s="1"/>
      <c r="M690" s="1"/>
      <c r="N690" s="1"/>
      <c r="O690" s="1"/>
    </row>
    <row r="691" spans="1:65">
      <c r="I691" s="1"/>
      <c r="J691" s="1"/>
      <c r="K691" s="1"/>
      <c r="L691" s="1"/>
      <c r="M691" s="1"/>
      <c r="N691" s="1"/>
      <c r="O691" s="1"/>
    </row>
    <row r="692" spans="1:65">
      <c r="I692" s="1"/>
      <c r="J692" s="1"/>
      <c r="K692" s="1"/>
      <c r="L692" s="1"/>
      <c r="M692" s="1"/>
      <c r="N692" s="1"/>
      <c r="O692" s="1"/>
    </row>
    <row r="693" spans="1:65">
      <c r="I693" s="1"/>
      <c r="J693" s="1"/>
      <c r="K693" s="1"/>
      <c r="L693" s="1"/>
      <c r="M693" s="1"/>
      <c r="N693" s="1"/>
      <c r="O693" s="1"/>
    </row>
    <row r="694" spans="1:65">
      <c r="I694" s="1"/>
      <c r="J694" s="1"/>
      <c r="K694" s="1"/>
      <c r="L694" s="1"/>
      <c r="M694" s="1"/>
      <c r="N694" s="1"/>
      <c r="O694" s="1"/>
    </row>
    <row r="695" spans="1:65">
      <c r="I695" s="1"/>
      <c r="J695" s="1"/>
      <c r="K695" s="1"/>
      <c r="L695" s="1"/>
      <c r="M695" s="1"/>
      <c r="N695" s="1"/>
      <c r="O695" s="1"/>
    </row>
    <row r="696" spans="1:65">
      <c r="I696" s="1"/>
      <c r="J696" s="1"/>
      <c r="K696" s="1"/>
      <c r="L696" s="1"/>
      <c r="M696" s="1"/>
      <c r="N696" s="1"/>
      <c r="O696" s="1"/>
    </row>
    <row r="697" spans="1:65">
      <c r="I697" s="1"/>
      <c r="J697" s="1"/>
      <c r="K697" s="1"/>
      <c r="L697" s="1"/>
      <c r="M697" s="1"/>
      <c r="N697" s="1"/>
      <c r="O697" s="1"/>
    </row>
    <row r="698" spans="1:65">
      <c r="I698" s="1"/>
      <c r="J698" s="1"/>
      <c r="K698" s="1"/>
      <c r="L698" s="1"/>
      <c r="M698" s="1"/>
      <c r="N698" s="1"/>
      <c r="O698" s="1"/>
    </row>
    <row r="699" spans="1:65">
      <c r="I699" s="1"/>
      <c r="J699" s="1"/>
      <c r="K699" s="1"/>
      <c r="L699" s="1"/>
      <c r="M699" s="1"/>
      <c r="N699" s="1"/>
      <c r="O699" s="1"/>
    </row>
    <row r="700" spans="1:65">
      <c r="I700" s="1"/>
      <c r="J700" s="1"/>
      <c r="K700" s="1"/>
      <c r="L700" s="1"/>
      <c r="M700" s="1"/>
      <c r="N700" s="1"/>
      <c r="O700" s="1"/>
    </row>
    <row r="701" spans="1:65">
      <c r="I701" s="1"/>
      <c r="J701" s="1"/>
      <c r="K701" s="1"/>
      <c r="L701" s="1"/>
      <c r="M701" s="1"/>
      <c r="N701" s="1"/>
      <c r="O701" s="1"/>
    </row>
    <row r="702" spans="1:65">
      <c r="I702" s="1"/>
      <c r="J702" s="1"/>
      <c r="K702" s="1"/>
      <c r="L702" s="1"/>
      <c r="M702" s="1"/>
      <c r="N702" s="1"/>
      <c r="O702" s="1"/>
    </row>
    <row r="703" spans="1:65">
      <c r="I703" s="1"/>
      <c r="J703" s="1"/>
      <c r="K703" s="1"/>
      <c r="L703" s="1"/>
      <c r="M703" s="1"/>
      <c r="N703" s="1"/>
      <c r="O703" s="1"/>
    </row>
    <row r="704" spans="1:65">
      <c r="I704" s="1"/>
      <c r="J704" s="1"/>
      <c r="K704" s="1"/>
      <c r="L704" s="1"/>
      <c r="M704" s="1"/>
      <c r="N704" s="1"/>
      <c r="O704" s="1"/>
    </row>
    <row r="705" spans="1:65">
      <c r="I705" s="1"/>
      <c r="J705" s="1"/>
      <c r="K705" s="1"/>
      <c r="L705" s="1"/>
      <c r="M705" s="1"/>
      <c r="N705" s="1"/>
      <c r="O705" s="1"/>
    </row>
    <row r="706" spans="1:65">
      <c r="I706" s="1"/>
      <c r="J706" s="1"/>
      <c r="K706" s="1"/>
      <c r="L706" s="1"/>
      <c r="M706" s="1"/>
      <c r="N706" s="1"/>
      <c r="O706" s="1"/>
    </row>
    <row r="707" spans="1:65">
      <c r="I707" s="1"/>
      <c r="J707" s="1"/>
      <c r="K707" s="1"/>
      <c r="L707" s="1"/>
      <c r="M707" s="1"/>
      <c r="N707" s="1"/>
      <c r="O707" s="1"/>
    </row>
    <row r="708" spans="1:65">
      <c r="I708" s="1"/>
      <c r="J708" s="1"/>
      <c r="K708" s="1"/>
      <c r="L708" s="1"/>
      <c r="M708" s="1"/>
      <c r="N708" s="1"/>
      <c r="O708" s="1"/>
    </row>
    <row r="709" spans="1:65">
      <c r="I709" s="1"/>
      <c r="J709" s="1"/>
      <c r="K709" s="1"/>
      <c r="L709" s="1"/>
      <c r="M709" s="1"/>
      <c r="N709" s="1"/>
      <c r="O709" s="1"/>
    </row>
    <row r="710" spans="1:65">
      <c r="I710" s="1"/>
      <c r="J710" s="1"/>
      <c r="K710" s="1"/>
      <c r="L710" s="1"/>
      <c r="M710" s="1"/>
      <c r="N710" s="1"/>
      <c r="O710" s="1"/>
    </row>
    <row r="711" spans="1:65">
      <c r="I711" s="1"/>
      <c r="J711" s="1"/>
      <c r="K711" s="1"/>
      <c r="L711" s="1"/>
      <c r="M711" s="1"/>
      <c r="N711" s="1"/>
      <c r="O711" s="1"/>
    </row>
    <row r="712" spans="1:65">
      <c r="I712" s="1"/>
      <c r="J712" s="1"/>
      <c r="K712" s="1"/>
      <c r="L712" s="1"/>
      <c r="M712" s="1"/>
      <c r="N712" s="1"/>
      <c r="O712" s="1"/>
    </row>
    <row r="713" spans="1:65">
      <c r="I713" s="1"/>
      <c r="J713" s="1"/>
      <c r="K713" s="1"/>
      <c r="L713" s="1"/>
      <c r="M713" s="1"/>
      <c r="N713" s="1"/>
      <c r="O713" s="1"/>
    </row>
    <row r="714" spans="1:65">
      <c r="I714" s="1"/>
      <c r="J714" s="1"/>
      <c r="K714" s="1"/>
      <c r="L714" s="1"/>
      <c r="M714" s="1"/>
      <c r="N714" s="1"/>
      <c r="O714" s="1"/>
    </row>
    <row r="715" spans="1:65">
      <c r="I715" s="1"/>
      <c r="J715" s="1"/>
      <c r="K715" s="1"/>
      <c r="L715" s="1"/>
      <c r="M715" s="1"/>
      <c r="N715" s="1"/>
      <c r="O715" s="1"/>
    </row>
    <row r="716" spans="1:65">
      <c r="I716" s="1"/>
      <c r="J716" s="1"/>
      <c r="K716" s="1"/>
      <c r="L716" s="1"/>
      <c r="M716" s="1"/>
      <c r="N716" s="1"/>
      <c r="O716" s="1"/>
    </row>
    <row r="717" spans="1:65">
      <c r="I717" s="1"/>
      <c r="J717" s="1"/>
      <c r="K717" s="1"/>
      <c r="L717" s="1"/>
      <c r="M717" s="1"/>
      <c r="N717" s="1"/>
      <c r="O717" s="1"/>
    </row>
    <row r="718" spans="1:65">
      <c r="I718" s="1"/>
      <c r="J718" s="1"/>
      <c r="K718" s="1"/>
      <c r="L718" s="1"/>
      <c r="M718" s="1"/>
      <c r="N718" s="1"/>
      <c r="O718" s="1"/>
    </row>
    <row r="719" spans="1:65">
      <c r="I719" s="1"/>
      <c r="J719" s="1"/>
      <c r="K719" s="1"/>
      <c r="L719" s="1"/>
      <c r="M719" s="1"/>
      <c r="N719" s="1"/>
      <c r="O719" s="1"/>
    </row>
    <row r="720" spans="1:65">
      <c r="I720" s="1"/>
      <c r="J720" s="1"/>
      <c r="K720" s="1"/>
      <c r="L720" s="1"/>
      <c r="M720" s="1"/>
      <c r="N720" s="1"/>
      <c r="O720" s="1"/>
    </row>
    <row r="721" spans="1:65">
      <c r="I721" s="1"/>
      <c r="J721" s="1"/>
      <c r="K721" s="1"/>
      <c r="L721" s="1"/>
      <c r="M721" s="1"/>
      <c r="N721" s="1"/>
      <c r="O721" s="1"/>
    </row>
    <row r="722" spans="1:65">
      <c r="I722" s="1"/>
      <c r="J722" s="1"/>
      <c r="K722" s="1"/>
      <c r="L722" s="1"/>
      <c r="M722" s="1"/>
      <c r="N722" s="1"/>
      <c r="O722" s="1"/>
    </row>
    <row r="723" spans="1:65">
      <c r="I723" s="1"/>
      <c r="J723" s="1"/>
      <c r="K723" s="1"/>
      <c r="L723" s="1"/>
      <c r="M723" s="1"/>
      <c r="N723" s="1"/>
      <c r="O723" s="1"/>
    </row>
    <row r="724" spans="1:65">
      <c r="I724" s="1"/>
      <c r="J724" s="1"/>
      <c r="K724" s="1"/>
      <c r="L724" s="1"/>
      <c r="M724" s="1"/>
      <c r="N724" s="1"/>
      <c r="O724" s="1"/>
    </row>
    <row r="725" spans="1:65">
      <c r="I725" s="1"/>
      <c r="J725" s="1"/>
      <c r="K725" s="1"/>
      <c r="L725" s="1"/>
      <c r="M725" s="1"/>
      <c r="N725" s="1"/>
      <c r="O725" s="1"/>
    </row>
    <row r="726" spans="1:65">
      <c r="I726" s="1"/>
      <c r="J726" s="1"/>
      <c r="K726" s="1"/>
      <c r="L726" s="1"/>
      <c r="M726" s="1"/>
      <c r="N726" s="1"/>
      <c r="O726" s="1"/>
    </row>
    <row r="727" spans="1:65">
      <c r="I727" s="1"/>
      <c r="J727" s="1"/>
      <c r="K727" s="1"/>
      <c r="L727" s="1"/>
      <c r="M727" s="1"/>
      <c r="N727" s="1"/>
      <c r="O727" s="1"/>
    </row>
    <row r="728" spans="1:65">
      <c r="I728" s="1"/>
      <c r="J728" s="1"/>
      <c r="K728" s="1"/>
      <c r="L728" s="1"/>
      <c r="M728" s="1"/>
      <c r="N728" s="1"/>
      <c r="O728" s="1"/>
    </row>
    <row r="729" spans="1:65">
      <c r="I729" s="1"/>
      <c r="J729" s="1"/>
      <c r="K729" s="1"/>
      <c r="L729" s="1"/>
      <c r="M729" s="1"/>
      <c r="N729" s="1"/>
      <c r="O729" s="1"/>
    </row>
    <row r="730" spans="1:65">
      <c r="I730" s="1"/>
      <c r="J730" s="1"/>
      <c r="K730" s="1"/>
      <c r="L730" s="1"/>
      <c r="M730" s="1"/>
      <c r="N730" s="1"/>
      <c r="O730" s="1"/>
    </row>
    <row r="731" spans="1:65">
      <c r="I731" s="1"/>
      <c r="J731" s="1"/>
      <c r="K731" s="1"/>
      <c r="L731" s="1"/>
      <c r="M731" s="1"/>
      <c r="N731" s="1"/>
      <c r="O731" s="1"/>
    </row>
    <row r="732" spans="1:65">
      <c r="I732" s="1"/>
      <c r="J732" s="1"/>
      <c r="K732" s="1"/>
      <c r="L732" s="1"/>
      <c r="M732" s="1"/>
      <c r="N732" s="1"/>
      <c r="O732" s="1"/>
    </row>
    <row r="733" spans="1:65">
      <c r="I733" s="1"/>
      <c r="J733" s="1"/>
      <c r="K733" s="1"/>
      <c r="L733" s="1"/>
      <c r="M733" s="1"/>
      <c r="N733" s="1"/>
      <c r="O733" s="1"/>
    </row>
    <row r="734" spans="1:65">
      <c r="I734" s="1"/>
      <c r="J734" s="1"/>
      <c r="K734" s="1"/>
      <c r="L734" s="1"/>
      <c r="M734" s="1"/>
      <c r="N734" s="1"/>
      <c r="O734" s="1"/>
    </row>
    <row r="735" spans="1:65">
      <c r="I735" s="1"/>
      <c r="J735" s="1"/>
      <c r="K735" s="1"/>
      <c r="L735" s="1"/>
      <c r="M735" s="1"/>
      <c r="N735" s="1"/>
      <c r="O735" s="1"/>
    </row>
    <row r="736" spans="1:65">
      <c r="I736" s="1"/>
      <c r="J736" s="1"/>
      <c r="K736" s="1"/>
      <c r="L736" s="1"/>
      <c r="M736" s="1"/>
      <c r="N736" s="1"/>
      <c r="O736" s="1"/>
    </row>
    <row r="737" spans="1:65">
      <c r="I737" s="1"/>
      <c r="J737" s="1"/>
      <c r="K737" s="1"/>
      <c r="L737" s="1"/>
      <c r="M737" s="1"/>
      <c r="N737" s="1"/>
      <c r="O737" s="1"/>
    </row>
    <row r="738" spans="1:65">
      <c r="I738" s="1"/>
      <c r="J738" s="1"/>
      <c r="K738" s="1"/>
      <c r="L738" s="1"/>
      <c r="M738" s="1"/>
      <c r="N738" s="1"/>
      <c r="O738" s="1"/>
    </row>
    <row r="739" spans="1:65">
      <c r="I739" s="1"/>
      <c r="J739" s="1"/>
      <c r="K739" s="1"/>
      <c r="L739" s="1"/>
      <c r="M739" s="1"/>
      <c r="N739" s="1"/>
      <c r="O739" s="1"/>
    </row>
    <row r="740" spans="1:65">
      <c r="I740" s="1"/>
      <c r="J740" s="1"/>
      <c r="K740" s="1"/>
      <c r="L740" s="1"/>
      <c r="M740" s="1"/>
      <c r="N740" s="1"/>
      <c r="O740" s="1"/>
    </row>
    <row r="741" spans="1:65">
      <c r="I741" s="1"/>
      <c r="J741" s="1"/>
      <c r="K741" s="1"/>
      <c r="L741" s="1"/>
      <c r="M741" s="1"/>
      <c r="N741" s="1"/>
      <c r="O741" s="1"/>
    </row>
    <row r="742" spans="1:65">
      <c r="I742" s="1"/>
      <c r="J742" s="1"/>
      <c r="K742" s="1"/>
      <c r="L742" s="1"/>
      <c r="M742" s="1"/>
      <c r="N742" s="1"/>
      <c r="O742" s="1"/>
    </row>
    <row r="743" spans="1:65">
      <c r="I743" s="1"/>
      <c r="J743" s="1"/>
      <c r="K743" s="1"/>
      <c r="L743" s="1"/>
      <c r="M743" s="1"/>
      <c r="N743" s="1"/>
      <c r="O743" s="1"/>
    </row>
    <row r="744" spans="1:65">
      <c r="I744" s="1"/>
      <c r="J744" s="1"/>
      <c r="K744" s="1"/>
      <c r="L744" s="1"/>
      <c r="M744" s="1"/>
      <c r="N744" s="1"/>
      <c r="O744" s="1"/>
    </row>
    <row r="745" spans="1:65">
      <c r="I745" s="1"/>
      <c r="J745" s="1"/>
      <c r="K745" s="1"/>
      <c r="L745" s="1"/>
      <c r="M745" s="1"/>
      <c r="N745" s="1"/>
      <c r="O745" s="1"/>
    </row>
    <row r="746" spans="1:65">
      <c r="I746" s="1"/>
      <c r="J746" s="1"/>
      <c r="K746" s="1"/>
      <c r="L746" s="1"/>
      <c r="M746" s="1"/>
      <c r="N746" s="1"/>
      <c r="O746" s="1"/>
    </row>
    <row r="747" spans="1:65">
      <c r="I747" s="1"/>
      <c r="J747" s="1"/>
      <c r="K747" s="1"/>
      <c r="L747" s="1"/>
      <c r="M747" s="1"/>
      <c r="N747" s="1"/>
      <c r="O747" s="1"/>
    </row>
    <row r="748" spans="1:65">
      <c r="I748" s="1"/>
      <c r="J748" s="1"/>
      <c r="K748" s="1"/>
      <c r="L748" s="1"/>
      <c r="M748" s="1"/>
      <c r="N748" s="1"/>
      <c r="O748" s="1"/>
    </row>
    <row r="749" spans="1:65">
      <c r="I749" s="1"/>
      <c r="J749" s="1"/>
      <c r="K749" s="1"/>
      <c r="L749" s="1"/>
      <c r="M749" s="1"/>
      <c r="N749" s="1"/>
      <c r="O749" s="1"/>
    </row>
    <row r="750" spans="1:65">
      <c r="I750" s="1"/>
      <c r="J750" s="1"/>
      <c r="K750" s="1"/>
      <c r="L750" s="1"/>
      <c r="M750" s="1"/>
      <c r="N750" s="1"/>
      <c r="O750" s="1"/>
    </row>
    <row r="751" spans="1:65">
      <c r="I751" s="1"/>
      <c r="J751" s="1"/>
      <c r="K751" s="1"/>
      <c r="L751" s="1"/>
      <c r="M751" s="1"/>
      <c r="N751" s="1"/>
      <c r="O751" s="1"/>
    </row>
    <row r="752" spans="1:65">
      <c r="I752" s="1"/>
      <c r="J752" s="1"/>
      <c r="K752" s="1"/>
      <c r="L752" s="1"/>
      <c r="M752" s="1"/>
      <c r="N752" s="1"/>
      <c r="O752" s="1"/>
    </row>
    <row r="753" spans="1:65">
      <c r="I753" s="1"/>
      <c r="J753" s="1"/>
      <c r="K753" s="1"/>
      <c r="L753" s="1"/>
      <c r="M753" s="1"/>
      <c r="N753" s="1"/>
      <c r="O753" s="1"/>
    </row>
    <row r="754" spans="1:65">
      <c r="I754" s="1"/>
      <c r="J754" s="1"/>
      <c r="K754" s="1"/>
      <c r="L754" s="1"/>
      <c r="M754" s="1"/>
      <c r="N754" s="1"/>
      <c r="O754" s="1"/>
    </row>
    <row r="755" spans="1:65">
      <c r="I755" s="1"/>
      <c r="J755" s="1"/>
      <c r="K755" s="1"/>
      <c r="L755" s="1"/>
      <c r="M755" s="1"/>
      <c r="N755" s="1"/>
      <c r="O755" s="1"/>
    </row>
    <row r="756" spans="1:65">
      <c r="I756" s="1"/>
      <c r="J756" s="1"/>
      <c r="K756" s="1"/>
      <c r="L756" s="1"/>
      <c r="M756" s="1"/>
      <c r="N756" s="1"/>
      <c r="O756" s="1"/>
    </row>
    <row r="757" spans="1:65">
      <c r="I757" s="1"/>
      <c r="J757" s="1"/>
      <c r="K757" s="1"/>
      <c r="L757" s="1"/>
      <c r="M757" s="1"/>
      <c r="N757" s="1"/>
      <c r="O757" s="1"/>
    </row>
    <row r="758" spans="1:65">
      <c r="I758" s="1"/>
      <c r="J758" s="1"/>
      <c r="K758" s="1"/>
      <c r="L758" s="1"/>
      <c r="M758" s="1"/>
      <c r="N758" s="1"/>
      <c r="O758" s="1"/>
    </row>
    <row r="759" spans="1:65">
      <c r="I759" s="1"/>
      <c r="J759" s="1"/>
      <c r="K759" s="1"/>
      <c r="L759" s="1"/>
      <c r="M759" s="1"/>
      <c r="N759" s="1"/>
      <c r="O759" s="1"/>
    </row>
    <row r="760" spans="1:65">
      <c r="I760" s="1"/>
      <c r="J760" s="1"/>
      <c r="K760" s="1"/>
      <c r="L760" s="1"/>
      <c r="M760" s="1"/>
      <c r="N760" s="1"/>
      <c r="O760" s="1"/>
    </row>
    <row r="761" spans="1:65">
      <c r="I761" s="1"/>
      <c r="J761" s="1"/>
      <c r="K761" s="1"/>
      <c r="L761" s="1"/>
      <c r="M761" s="1"/>
      <c r="N761" s="1"/>
      <c r="O761" s="1"/>
    </row>
    <row r="762" spans="1:65">
      <c r="I762" s="1"/>
      <c r="J762" s="1"/>
      <c r="K762" s="1"/>
      <c r="L762" s="1"/>
      <c r="M762" s="1"/>
      <c r="N762" s="1"/>
      <c r="O762" s="1"/>
    </row>
    <row r="763" spans="1:65">
      <c r="I763" s="1"/>
      <c r="J763" s="1"/>
      <c r="K763" s="1"/>
      <c r="L763" s="1"/>
      <c r="M763" s="1"/>
      <c r="N763" s="1"/>
      <c r="O763" s="1"/>
    </row>
    <row r="764" spans="1:65">
      <c r="I764" s="1"/>
      <c r="J764" s="1"/>
      <c r="K764" s="1"/>
      <c r="L764" s="1"/>
      <c r="M764" s="1"/>
      <c r="N764" s="1"/>
      <c r="O764" s="1"/>
    </row>
    <row r="765" spans="1:65">
      <c r="I765" s="1"/>
      <c r="J765" s="1"/>
      <c r="K765" s="1"/>
      <c r="L765" s="1"/>
      <c r="M765" s="1"/>
      <c r="N765" s="1"/>
      <c r="O765" s="1"/>
    </row>
    <row r="766" spans="1:65">
      <c r="I766" s="1"/>
      <c r="J766" s="1"/>
      <c r="K766" s="1"/>
      <c r="L766" s="1"/>
      <c r="M766" s="1"/>
      <c r="N766" s="1"/>
      <c r="O766" s="1"/>
    </row>
    <row r="767" spans="1:65">
      <c r="I767" s="1"/>
      <c r="J767" s="1"/>
      <c r="K767" s="1"/>
      <c r="L767" s="1"/>
      <c r="M767" s="1"/>
      <c r="N767" s="1"/>
      <c r="O767" s="1"/>
    </row>
    <row r="768" spans="1:65">
      <c r="I768" s="1"/>
      <c r="J768" s="1"/>
      <c r="K768" s="1"/>
      <c r="L768" s="1"/>
      <c r="M768" s="1"/>
      <c r="N768" s="1"/>
      <c r="O768" s="1"/>
    </row>
    <row r="769" spans="1:65">
      <c r="I769" s="1"/>
      <c r="J769" s="1"/>
      <c r="K769" s="1"/>
      <c r="L769" s="1"/>
      <c r="M769" s="1"/>
      <c r="N769" s="1"/>
      <c r="O769" s="1"/>
    </row>
    <row r="770" spans="1:65">
      <c r="I770" s="1"/>
      <c r="J770" s="1"/>
      <c r="K770" s="1"/>
      <c r="L770" s="1"/>
      <c r="M770" s="1"/>
      <c r="N770" s="1"/>
      <c r="O770" s="1"/>
    </row>
    <row r="771" spans="1:65">
      <c r="I771" s="1"/>
      <c r="J771" s="1"/>
      <c r="K771" s="1"/>
      <c r="L771" s="1"/>
      <c r="M771" s="1"/>
      <c r="N771" s="1"/>
      <c r="O771" s="1"/>
    </row>
    <row r="772" spans="1:65">
      <c r="I772" s="1"/>
      <c r="J772" s="1"/>
      <c r="K772" s="1"/>
      <c r="L772" s="1"/>
      <c r="M772" s="1"/>
      <c r="N772" s="1"/>
      <c r="O772" s="1"/>
    </row>
    <row r="773" spans="1:65">
      <c r="I773" s="1"/>
      <c r="J773" s="1"/>
      <c r="K773" s="1"/>
      <c r="L773" s="1"/>
      <c r="M773" s="1"/>
      <c r="N773" s="1"/>
      <c r="O773" s="1"/>
    </row>
    <row r="774" spans="1:65">
      <c r="I774" s="1"/>
      <c r="J774" s="1"/>
      <c r="K774" s="1"/>
      <c r="L774" s="1"/>
      <c r="M774" s="1"/>
      <c r="N774" s="1"/>
      <c r="O774" s="1"/>
    </row>
    <row r="775" spans="1:65">
      <c r="I775" s="1"/>
      <c r="J775" s="1"/>
      <c r="K775" s="1"/>
      <c r="L775" s="1"/>
      <c r="M775" s="1"/>
      <c r="N775" s="1"/>
      <c r="O775" s="1"/>
    </row>
    <row r="776" spans="1:65">
      <c r="I776" s="1"/>
      <c r="J776" s="1"/>
      <c r="K776" s="1"/>
      <c r="L776" s="1"/>
      <c r="M776" s="1"/>
      <c r="N776" s="1"/>
      <c r="O776" s="1"/>
    </row>
    <row r="777" spans="1:65">
      <c r="I777" s="1"/>
      <c r="J777" s="1"/>
      <c r="K777" s="1"/>
      <c r="L777" s="1"/>
      <c r="M777" s="1"/>
      <c r="N777" s="1"/>
      <c r="O777" s="1"/>
    </row>
    <row r="778" spans="1:65">
      <c r="I778" s="1"/>
      <c r="J778" s="1"/>
      <c r="K778" s="1"/>
      <c r="L778" s="1"/>
      <c r="M778" s="1"/>
      <c r="N778" s="1"/>
      <c r="O778" s="1"/>
    </row>
    <row r="779" spans="1:65">
      <c r="I779" s="1"/>
      <c r="J779" s="1"/>
      <c r="K779" s="1"/>
      <c r="L779" s="1"/>
      <c r="M779" s="1"/>
      <c r="N779" s="1"/>
      <c r="O779" s="1"/>
    </row>
    <row r="780" spans="1:65">
      <c r="I780" s="1"/>
      <c r="J780" s="1"/>
      <c r="K780" s="1"/>
      <c r="L780" s="1"/>
      <c r="M780" s="1"/>
      <c r="N780" s="1"/>
      <c r="O780" s="1"/>
    </row>
    <row r="781" spans="1:65">
      <c r="I781" s="1"/>
      <c r="J781" s="1"/>
      <c r="K781" s="1"/>
      <c r="L781" s="1"/>
      <c r="M781" s="1"/>
      <c r="N781" s="1"/>
      <c r="O781" s="1"/>
    </row>
    <row r="782" spans="1:65">
      <c r="I782" s="1"/>
      <c r="J782" s="1"/>
      <c r="K782" s="1"/>
      <c r="L782" s="1"/>
      <c r="M782" s="1"/>
      <c r="N782" s="1"/>
      <c r="O782" s="1"/>
    </row>
    <row r="783" spans="1:65">
      <c r="I783" s="1"/>
      <c r="J783" s="1"/>
      <c r="K783" s="1"/>
      <c r="L783" s="1"/>
      <c r="M783" s="1"/>
      <c r="N783" s="1"/>
      <c r="O783" s="1"/>
    </row>
    <row r="784" spans="1:65">
      <c r="I784" s="1"/>
      <c r="J784" s="1"/>
      <c r="K784" s="1"/>
      <c r="L784" s="1"/>
      <c r="M784" s="1"/>
      <c r="N784" s="1"/>
      <c r="O784" s="1"/>
    </row>
    <row r="785" spans="1:65">
      <c r="I785" s="1"/>
      <c r="J785" s="1"/>
      <c r="K785" s="1"/>
      <c r="L785" s="1"/>
      <c r="M785" s="1"/>
      <c r="N785" s="1"/>
      <c r="O785" s="1"/>
    </row>
    <row r="786" spans="1:65">
      <c r="I786" s="1"/>
      <c r="J786" s="1"/>
      <c r="K786" s="1"/>
      <c r="L786" s="1"/>
      <c r="M786" s="1"/>
      <c r="N786" s="1"/>
      <c r="O786" s="1"/>
    </row>
    <row r="787" spans="1:65">
      <c r="I787" s="1"/>
      <c r="J787" s="1"/>
      <c r="K787" s="1"/>
      <c r="L787" s="1"/>
      <c r="M787" s="1"/>
      <c r="N787" s="1"/>
      <c r="O787" s="1"/>
    </row>
    <row r="788" spans="1:65">
      <c r="I788" s="1"/>
      <c r="J788" s="1"/>
      <c r="K788" s="1"/>
      <c r="L788" s="1"/>
      <c r="M788" s="1"/>
      <c r="N788" s="1"/>
      <c r="O788" s="1"/>
    </row>
    <row r="789" spans="1:65">
      <c r="I789" s="1"/>
      <c r="J789" s="1"/>
      <c r="K789" s="1"/>
      <c r="L789" s="1"/>
      <c r="M789" s="1"/>
      <c r="N789" s="1"/>
      <c r="O789" s="1"/>
    </row>
    <row r="790" spans="1:65">
      <c r="I790" s="1"/>
      <c r="J790" s="1"/>
      <c r="K790" s="1"/>
      <c r="L790" s="1"/>
      <c r="M790" s="1"/>
      <c r="N790" s="1"/>
      <c r="O790" s="1"/>
    </row>
    <row r="791" spans="1:65">
      <c r="I791" s="1"/>
      <c r="J791" s="1"/>
      <c r="K791" s="1"/>
      <c r="L791" s="1"/>
      <c r="M791" s="1"/>
      <c r="N791" s="1"/>
      <c r="O791" s="1"/>
    </row>
    <row r="792" spans="1:65">
      <c r="I792" s="1"/>
      <c r="J792" s="1"/>
      <c r="K792" s="1"/>
      <c r="L792" s="1"/>
      <c r="M792" s="1"/>
      <c r="N792" s="1"/>
      <c r="O792" s="1"/>
    </row>
    <row r="793" spans="1:65">
      <c r="I793" s="1"/>
      <c r="J793" s="1"/>
      <c r="K793" s="1"/>
      <c r="L793" s="1"/>
      <c r="M793" s="1"/>
      <c r="N793" s="1"/>
      <c r="O793" s="1"/>
    </row>
    <row r="794" spans="1:65">
      <c r="I794" s="1"/>
      <c r="J794" s="1"/>
      <c r="K794" s="1"/>
      <c r="L794" s="1"/>
      <c r="M794" s="1"/>
      <c r="N794" s="1"/>
      <c r="O794" s="1"/>
    </row>
    <row r="795" spans="1:65">
      <c r="I795" s="1"/>
      <c r="J795" s="1"/>
      <c r="K795" s="1"/>
      <c r="L795" s="1"/>
      <c r="M795" s="1"/>
      <c r="N795" s="1"/>
      <c r="O795" s="1"/>
    </row>
    <row r="796" spans="1:65">
      <c r="I796" s="1"/>
      <c r="J796" s="1"/>
      <c r="K796" s="1"/>
      <c r="L796" s="1"/>
      <c r="M796" s="1"/>
      <c r="N796" s="1"/>
      <c r="O796" s="1"/>
    </row>
    <row r="797" spans="1:65">
      <c r="I797" s="1"/>
      <c r="J797" s="1"/>
      <c r="K797" s="1"/>
      <c r="L797" s="1"/>
      <c r="M797" s="1"/>
      <c r="N797" s="1"/>
      <c r="O797" s="1"/>
    </row>
    <row r="798" spans="1:65">
      <c r="I798" s="1"/>
      <c r="J798" s="1"/>
      <c r="K798" s="1"/>
      <c r="L798" s="1"/>
      <c r="M798" s="1"/>
      <c r="N798" s="1"/>
      <c r="O798" s="1"/>
    </row>
    <row r="799" spans="1:65">
      <c r="I799" s="1"/>
      <c r="J799" s="1"/>
      <c r="K799" s="1"/>
      <c r="L799" s="1"/>
      <c r="M799" s="1"/>
      <c r="N799" s="1"/>
      <c r="O799" s="1"/>
    </row>
    <row r="800" spans="1:65">
      <c r="I800" s="1"/>
      <c r="J800" s="1"/>
      <c r="K800" s="1"/>
      <c r="L800" s="1"/>
      <c r="M800" s="1"/>
      <c r="N800" s="1"/>
      <c r="O800" s="1"/>
    </row>
    <row r="801" spans="1:65">
      <c r="I801" s="1"/>
      <c r="J801" s="1"/>
      <c r="K801" s="1"/>
      <c r="L801" s="1"/>
      <c r="M801" s="1"/>
      <c r="N801" s="1"/>
      <c r="O801" s="1"/>
    </row>
    <row r="802" spans="1:65">
      <c r="I802" s="1"/>
      <c r="J802" s="1"/>
      <c r="K802" s="1"/>
      <c r="L802" s="1"/>
      <c r="M802" s="1"/>
      <c r="N802" s="1"/>
      <c r="O802" s="1"/>
    </row>
    <row r="803" spans="1:65">
      <c r="I803" s="1"/>
      <c r="J803" s="1"/>
      <c r="K803" s="1"/>
      <c r="L803" s="1"/>
      <c r="M803" s="1"/>
      <c r="N803" s="1"/>
      <c r="O803" s="1"/>
    </row>
    <row r="804" spans="1:65">
      <c r="I804" s="1"/>
      <c r="J804" s="1"/>
      <c r="K804" s="1"/>
      <c r="L804" s="1"/>
      <c r="M804" s="1"/>
      <c r="N804" s="1"/>
      <c r="O804" s="1"/>
    </row>
    <row r="805" spans="1:65">
      <c r="I805" s="1"/>
      <c r="J805" s="1"/>
      <c r="K805" s="1"/>
      <c r="L805" s="1"/>
      <c r="M805" s="1"/>
      <c r="N805" s="1"/>
      <c r="O805" s="1"/>
    </row>
    <row r="806" spans="1:65">
      <c r="I806" s="1"/>
      <c r="J806" s="1"/>
      <c r="K806" s="1"/>
      <c r="L806" s="1"/>
      <c r="M806" s="1"/>
      <c r="N806" s="1"/>
      <c r="O806" s="1"/>
    </row>
    <row r="807" spans="1:65">
      <c r="I807" s="1"/>
      <c r="J807" s="1"/>
      <c r="K807" s="1"/>
      <c r="L807" s="1"/>
      <c r="M807" s="1"/>
      <c r="N807" s="1"/>
      <c r="O807" s="1"/>
    </row>
    <row r="808" spans="1:65">
      <c r="I808" s="1"/>
      <c r="J808" s="1"/>
      <c r="K808" s="1"/>
      <c r="L808" s="1"/>
      <c r="M808" s="1"/>
      <c r="N808" s="1"/>
      <c r="O808" s="1"/>
    </row>
    <row r="809" spans="1:65">
      <c r="I809" s="1"/>
      <c r="J809" s="1"/>
      <c r="K809" s="1"/>
      <c r="L809" s="1"/>
      <c r="M809" s="1"/>
      <c r="N809" s="1"/>
      <c r="O809" s="1"/>
    </row>
    <row r="810" spans="1:65">
      <c r="I810" s="1"/>
      <c r="J810" s="1"/>
      <c r="K810" s="1"/>
      <c r="L810" s="1"/>
      <c r="M810" s="1"/>
      <c r="N810" s="1"/>
      <c r="O810" s="1"/>
    </row>
    <row r="811" spans="1:65">
      <c r="I811" s="1"/>
      <c r="J811" s="1"/>
      <c r="K811" s="1"/>
      <c r="L811" s="1"/>
      <c r="M811" s="1"/>
      <c r="N811" s="1"/>
      <c r="O811" s="1"/>
    </row>
    <row r="812" spans="1:65">
      <c r="I812" s="1"/>
      <c r="J812" s="1"/>
      <c r="K812" s="1"/>
      <c r="L812" s="1"/>
      <c r="M812" s="1"/>
      <c r="N812" s="1"/>
      <c r="O812" s="1"/>
    </row>
    <row r="813" spans="1:65">
      <c r="I813" s="1"/>
      <c r="J813" s="1"/>
      <c r="K813" s="1"/>
      <c r="L813" s="1"/>
      <c r="M813" s="1"/>
      <c r="N813" s="1"/>
      <c r="O813" s="1"/>
    </row>
    <row r="814" spans="1:65">
      <c r="I814" s="1"/>
      <c r="J814" s="1"/>
      <c r="K814" s="1"/>
      <c r="L814" s="1"/>
      <c r="M814" s="1"/>
      <c r="N814" s="1"/>
      <c r="O814" s="1"/>
    </row>
    <row r="815" spans="1:65">
      <c r="I815" s="1"/>
      <c r="J815" s="1"/>
      <c r="K815" s="1"/>
      <c r="L815" s="1"/>
      <c r="M815" s="1"/>
      <c r="N815" s="1"/>
      <c r="O815" s="1"/>
    </row>
    <row r="816" spans="1:65">
      <c r="I816" s="1"/>
      <c r="J816" s="1"/>
      <c r="K816" s="1"/>
      <c r="L816" s="1"/>
      <c r="M816" s="1"/>
      <c r="N816" s="1"/>
      <c r="O816" s="1"/>
    </row>
    <row r="817" spans="1:65">
      <c r="I817" s="1"/>
      <c r="J817" s="1"/>
      <c r="K817" s="1"/>
      <c r="L817" s="1"/>
      <c r="M817" s="1"/>
      <c r="N817" s="1"/>
      <c r="O817" s="1"/>
    </row>
    <row r="818" spans="1:65">
      <c r="I818" s="1"/>
      <c r="J818" s="1"/>
      <c r="K818" s="1"/>
      <c r="L818" s="1"/>
      <c r="M818" s="1"/>
      <c r="N818" s="1"/>
      <c r="O818" s="1"/>
    </row>
    <row r="819" spans="1:65">
      <c r="I819" s="1"/>
      <c r="J819" s="1"/>
      <c r="K819" s="1"/>
      <c r="L819" s="1"/>
      <c r="M819" s="1"/>
      <c r="N819" s="1"/>
      <c r="O819" s="1"/>
    </row>
    <row r="820" spans="1:65">
      <c r="I820" s="1"/>
      <c r="J820" s="1"/>
      <c r="K820" s="1"/>
      <c r="L820" s="1"/>
      <c r="M820" s="1"/>
      <c r="N820" s="1"/>
      <c r="O820" s="1"/>
    </row>
    <row r="821" spans="1:65">
      <c r="I821" s="1"/>
      <c r="J821" s="1"/>
      <c r="K821" s="1"/>
      <c r="L821" s="1"/>
      <c r="M821" s="1"/>
      <c r="N821" s="1"/>
      <c r="O821" s="1"/>
    </row>
    <row r="822" spans="1:65">
      <c r="I822" s="1"/>
      <c r="J822" s="1"/>
      <c r="K822" s="1"/>
      <c r="L822" s="1"/>
      <c r="M822" s="1"/>
      <c r="N822" s="1"/>
      <c r="O822" s="1"/>
    </row>
    <row r="823" spans="1:65">
      <c r="I823" s="1"/>
      <c r="J823" s="1"/>
      <c r="K823" s="1"/>
      <c r="L823" s="1"/>
      <c r="M823" s="1"/>
      <c r="N823" s="1"/>
      <c r="O823" s="1"/>
    </row>
    <row r="824" spans="1:65">
      <c r="I824" s="1"/>
      <c r="J824" s="1"/>
      <c r="K824" s="1"/>
      <c r="L824" s="1"/>
      <c r="M824" s="1"/>
      <c r="N824" s="1"/>
      <c r="O824" s="1"/>
    </row>
    <row r="825" spans="1:65">
      <c r="I825" s="1"/>
      <c r="J825" s="1"/>
      <c r="K825" s="1"/>
      <c r="L825" s="1"/>
      <c r="M825" s="1"/>
      <c r="N825" s="1"/>
      <c r="O825" s="1"/>
    </row>
    <row r="826" spans="1:65">
      <c r="I826" s="1"/>
      <c r="J826" s="1"/>
      <c r="K826" s="1"/>
      <c r="L826" s="1"/>
      <c r="M826" s="1"/>
      <c r="N826" s="1"/>
      <c r="O826" s="1"/>
    </row>
    <row r="827" spans="1:65">
      <c r="I827" s="1"/>
      <c r="J827" s="1"/>
      <c r="K827" s="1"/>
      <c r="L827" s="1"/>
      <c r="M827" s="1"/>
      <c r="N827" s="1"/>
      <c r="O827" s="1"/>
    </row>
    <row r="828" spans="1:65">
      <c r="I828" s="1"/>
      <c r="J828" s="1"/>
      <c r="K828" s="1"/>
      <c r="L828" s="1"/>
      <c r="M828" s="1"/>
      <c r="N828" s="1"/>
      <c r="O828" s="1"/>
    </row>
    <row r="829" spans="1:65">
      <c r="I829" s="1"/>
      <c r="J829" s="1"/>
      <c r="K829" s="1"/>
      <c r="L829" s="1"/>
      <c r="M829" s="1"/>
      <c r="N829" s="1"/>
      <c r="O829" s="1"/>
    </row>
    <row r="830" spans="1:65">
      <c r="I830" s="1"/>
      <c r="J830" s="1"/>
      <c r="K830" s="1"/>
      <c r="L830" s="1"/>
      <c r="M830" s="1"/>
      <c r="N830" s="1"/>
      <c r="O830" s="1"/>
    </row>
    <row r="831" spans="1:65">
      <c r="I831" s="1"/>
      <c r="J831" s="1"/>
      <c r="K831" s="1"/>
      <c r="L831" s="1"/>
      <c r="M831" s="1"/>
      <c r="N831" s="1"/>
      <c r="O831" s="1"/>
    </row>
    <row r="832" spans="1:65">
      <c r="I832" s="1"/>
      <c r="J832" s="1"/>
      <c r="K832" s="1"/>
      <c r="L832" s="1"/>
      <c r="M832" s="1"/>
      <c r="N832" s="1"/>
      <c r="O832" s="1"/>
    </row>
    <row r="833" spans="1:65">
      <c r="I833" s="1"/>
      <c r="J833" s="1"/>
      <c r="K833" s="1"/>
      <c r="L833" s="1"/>
      <c r="M833" s="1"/>
      <c r="N833" s="1"/>
      <c r="O833" s="1"/>
    </row>
    <row r="834" spans="1:65">
      <c r="I834" s="1"/>
      <c r="J834" s="1"/>
      <c r="K834" s="1"/>
      <c r="L834" s="1"/>
      <c r="M834" s="1"/>
      <c r="N834" s="1"/>
      <c r="O834" s="1"/>
    </row>
    <row r="835" spans="1:65">
      <c r="I835" s="1"/>
      <c r="J835" s="1"/>
      <c r="K835" s="1"/>
      <c r="L835" s="1"/>
      <c r="M835" s="1"/>
      <c r="N835" s="1"/>
      <c r="O835" s="1"/>
    </row>
    <row r="836" spans="1:65">
      <c r="I836" s="1"/>
      <c r="J836" s="1"/>
      <c r="K836" s="1"/>
      <c r="L836" s="1"/>
      <c r="M836" s="1"/>
      <c r="N836" s="1"/>
      <c r="O836" s="1"/>
    </row>
    <row r="837" spans="1:65">
      <c r="I837" s="1"/>
      <c r="J837" s="1"/>
      <c r="K837" s="1"/>
      <c r="L837" s="1"/>
      <c r="M837" s="1"/>
      <c r="N837" s="1"/>
      <c r="O837" s="1"/>
    </row>
    <row r="838" spans="1:65">
      <c r="I838" s="1"/>
      <c r="J838" s="1"/>
      <c r="K838" s="1"/>
      <c r="L838" s="1"/>
      <c r="M838" s="1"/>
      <c r="N838" s="1"/>
      <c r="O838" s="1"/>
    </row>
    <row r="839" spans="1:65">
      <c r="I839" s="1"/>
      <c r="J839" s="1"/>
      <c r="K839" s="1"/>
      <c r="L839" s="1"/>
      <c r="M839" s="1"/>
      <c r="N839" s="1"/>
      <c r="O839" s="1"/>
    </row>
    <row r="840" spans="1:65">
      <c r="I840" s="1"/>
      <c r="J840" s="1"/>
      <c r="K840" s="1"/>
      <c r="L840" s="1"/>
      <c r="M840" s="1"/>
      <c r="N840" s="1"/>
      <c r="O840" s="1"/>
    </row>
    <row r="841" spans="1:65">
      <c r="I841" s="1"/>
      <c r="J841" s="1"/>
      <c r="K841" s="1"/>
      <c r="L841" s="1"/>
      <c r="M841" s="1"/>
      <c r="N841" s="1"/>
      <c r="O841" s="1"/>
    </row>
    <row r="842" spans="1:65">
      <c r="I842" s="1"/>
      <c r="J842" s="1"/>
      <c r="K842" s="1"/>
      <c r="L842" s="1"/>
      <c r="M842" s="1"/>
      <c r="N842" s="1"/>
      <c r="O842" s="1"/>
    </row>
    <row r="843" spans="1:65">
      <c r="I843" s="1"/>
      <c r="J843" s="1"/>
      <c r="K843" s="1"/>
      <c r="L843" s="1"/>
      <c r="M843" s="1"/>
      <c r="N843" s="1"/>
      <c r="O843" s="1"/>
    </row>
    <row r="844" spans="1:65">
      <c r="I844" s="1"/>
      <c r="J844" s="1"/>
      <c r="K844" s="1"/>
      <c r="L844" s="1"/>
      <c r="M844" s="1"/>
      <c r="N844" s="1"/>
      <c r="O844" s="1"/>
    </row>
    <row r="845" spans="1:65">
      <c r="I845" s="1"/>
      <c r="J845" s="1"/>
      <c r="K845" s="1"/>
      <c r="L845" s="1"/>
      <c r="M845" s="1"/>
      <c r="N845" s="1"/>
      <c r="O845" s="1"/>
    </row>
    <row r="846" spans="1:65">
      <c r="I846" s="1"/>
      <c r="J846" s="1"/>
      <c r="K846" s="1"/>
      <c r="L846" s="1"/>
      <c r="M846" s="1"/>
      <c r="N846" s="1"/>
      <c r="O846" s="1"/>
    </row>
    <row r="847" spans="1:65">
      <c r="I847" s="1"/>
      <c r="J847" s="1"/>
      <c r="K847" s="1"/>
      <c r="L847" s="1"/>
      <c r="M847" s="1"/>
      <c r="N847" s="1"/>
      <c r="O847" s="1"/>
    </row>
    <row r="848" spans="1:65">
      <c r="I848" s="1"/>
      <c r="J848" s="1"/>
      <c r="K848" s="1"/>
      <c r="L848" s="1"/>
      <c r="M848" s="1"/>
      <c r="N848" s="1"/>
      <c r="O848" s="1"/>
    </row>
    <row r="849" spans="1:65">
      <c r="I849" s="1"/>
      <c r="J849" s="1"/>
      <c r="K849" s="1"/>
      <c r="L849" s="1"/>
      <c r="M849" s="1"/>
      <c r="N849" s="1"/>
      <c r="O849" s="1"/>
    </row>
    <row r="850" spans="1:65">
      <c r="I850" s="1"/>
      <c r="J850" s="1"/>
      <c r="K850" s="1"/>
      <c r="L850" s="1"/>
      <c r="M850" s="1"/>
      <c r="N850" s="1"/>
      <c r="O850" s="1"/>
    </row>
    <row r="851" spans="1:65">
      <c r="I851" s="1"/>
      <c r="J851" s="1"/>
      <c r="K851" s="1"/>
      <c r="L851" s="1"/>
      <c r="M851" s="1"/>
      <c r="N851" s="1"/>
      <c r="O851" s="1"/>
    </row>
    <row r="852" spans="1:65">
      <c r="I852" s="1"/>
      <c r="J852" s="1"/>
      <c r="K852" s="1"/>
      <c r="L852" s="1"/>
      <c r="M852" s="1"/>
      <c r="N852" s="1"/>
      <c r="O852" s="1"/>
    </row>
    <row r="853" spans="1:65">
      <c r="I853" s="1"/>
      <c r="J853" s="1"/>
      <c r="K853" s="1"/>
      <c r="L853" s="1"/>
      <c r="M853" s="1"/>
      <c r="N853" s="1"/>
      <c r="O853" s="1"/>
    </row>
    <row r="854" spans="1:65">
      <c r="I854" s="1"/>
      <c r="J854" s="1"/>
      <c r="K854" s="1"/>
      <c r="L854" s="1"/>
      <c r="M854" s="1"/>
      <c r="N854" s="1"/>
      <c r="O854" s="1"/>
    </row>
    <row r="855" spans="1:65">
      <c r="I855" s="1"/>
      <c r="J855" s="1"/>
      <c r="K855" s="1"/>
      <c r="L855" s="1"/>
      <c r="M855" s="1"/>
      <c r="N855" s="1"/>
      <c r="O855" s="1"/>
    </row>
    <row r="856" spans="1:65">
      <c r="I856" s="1"/>
      <c r="J856" s="1"/>
      <c r="K856" s="1"/>
      <c r="L856" s="1"/>
      <c r="M856" s="1"/>
      <c r="N856" s="1"/>
      <c r="O856" s="1"/>
    </row>
    <row r="857" spans="1:65">
      <c r="I857" s="1"/>
      <c r="J857" s="1"/>
      <c r="K857" s="1"/>
      <c r="L857" s="1"/>
      <c r="M857" s="1"/>
      <c r="N857" s="1"/>
      <c r="O857" s="1"/>
    </row>
    <row r="858" spans="1:65">
      <c r="I858" s="1"/>
      <c r="J858" s="1"/>
      <c r="K858" s="1"/>
      <c r="L858" s="1"/>
      <c r="M858" s="1"/>
      <c r="N858" s="1"/>
      <c r="O858" s="1"/>
    </row>
    <row r="859" spans="1:65">
      <c r="I859" s="1"/>
      <c r="J859" s="1"/>
      <c r="K859" s="1"/>
      <c r="L859" s="1"/>
      <c r="M859" s="1"/>
      <c r="N859" s="1"/>
      <c r="O859" s="1"/>
    </row>
    <row r="860" spans="1:65">
      <c r="I860" s="1"/>
      <c r="J860" s="1"/>
      <c r="K860" s="1"/>
      <c r="L860" s="1"/>
      <c r="M860" s="1"/>
      <c r="N860" s="1"/>
      <c r="O860" s="1"/>
    </row>
    <row r="861" spans="1:65">
      <c r="I861" s="1"/>
      <c r="J861" s="1"/>
      <c r="K861" s="1"/>
      <c r="L861" s="1"/>
      <c r="M861" s="1"/>
      <c r="N861" s="1"/>
      <c r="O861" s="1"/>
    </row>
    <row r="862" spans="1:65">
      <c r="I862" s="1"/>
      <c r="J862" s="1"/>
      <c r="K862" s="1"/>
      <c r="L862" s="1"/>
      <c r="M862" s="1"/>
      <c r="N862" s="1"/>
      <c r="O862" s="1"/>
    </row>
    <row r="863" spans="1:65">
      <c r="I863" s="1"/>
      <c r="J863" s="1"/>
      <c r="K863" s="1"/>
      <c r="L863" s="1"/>
      <c r="M863" s="1"/>
      <c r="N863" s="1"/>
      <c r="O863" s="1"/>
    </row>
    <row r="864" spans="1:65">
      <c r="I864" s="1"/>
      <c r="J864" s="1"/>
      <c r="K864" s="1"/>
      <c r="L864" s="1"/>
      <c r="M864" s="1"/>
      <c r="N864" s="1"/>
      <c r="O864" s="1"/>
    </row>
    <row r="865" spans="1:65">
      <c r="I865" s="1"/>
      <c r="J865" s="1"/>
      <c r="K865" s="1"/>
      <c r="L865" s="1"/>
      <c r="M865" s="1"/>
      <c r="N865" s="1"/>
      <c r="O865" s="1"/>
    </row>
    <row r="866" spans="1:65">
      <c r="I866" s="1"/>
      <c r="J866" s="1"/>
      <c r="K866" s="1"/>
      <c r="L866" s="1"/>
      <c r="M866" s="1"/>
      <c r="N866" s="1"/>
      <c r="O866" s="1"/>
    </row>
    <row r="867" spans="1:65">
      <c r="I867" s="1"/>
      <c r="J867" s="1"/>
      <c r="K867" s="1"/>
      <c r="L867" s="1"/>
      <c r="M867" s="1"/>
      <c r="N867" s="1"/>
      <c r="O867" s="1"/>
    </row>
    <row r="868" spans="1:65">
      <c r="I868" s="1"/>
      <c r="J868" s="1"/>
      <c r="K868" s="1"/>
      <c r="L868" s="1"/>
      <c r="M868" s="1"/>
      <c r="N868" s="1"/>
      <c r="O868" s="1"/>
    </row>
    <row r="869" spans="1:65">
      <c r="I869" s="1"/>
      <c r="J869" s="1"/>
      <c r="K869" s="1"/>
      <c r="L869" s="1"/>
      <c r="M869" s="1"/>
      <c r="N869" s="1"/>
      <c r="O869" s="1"/>
    </row>
    <row r="870" spans="1:65">
      <c r="I870" s="1"/>
      <c r="J870" s="1"/>
      <c r="K870" s="1"/>
      <c r="L870" s="1"/>
      <c r="M870" s="1"/>
      <c r="N870" s="1"/>
      <c r="O870" s="1"/>
    </row>
    <row r="871" spans="1:65">
      <c r="I871" s="1"/>
      <c r="J871" s="1"/>
      <c r="K871" s="1"/>
      <c r="L871" s="1"/>
      <c r="M871" s="1"/>
      <c r="N871" s="1"/>
      <c r="O871" s="1"/>
    </row>
    <row r="872" spans="1:65">
      <c r="I872" s="1"/>
      <c r="J872" s="1"/>
      <c r="K872" s="1"/>
      <c r="L872" s="1"/>
      <c r="M872" s="1"/>
      <c r="N872" s="1"/>
      <c r="O872" s="1"/>
    </row>
    <row r="873" spans="1:65">
      <c r="I873" s="1"/>
      <c r="J873" s="1"/>
      <c r="K873" s="1"/>
      <c r="L873" s="1"/>
      <c r="M873" s="1"/>
      <c r="N873" s="1"/>
      <c r="O873" s="1"/>
    </row>
    <row r="874" spans="1:65">
      <c r="I874" s="1"/>
      <c r="J874" s="1"/>
      <c r="K874" s="1"/>
      <c r="L874" s="1"/>
      <c r="M874" s="1"/>
      <c r="N874" s="1"/>
      <c r="O874" s="1"/>
    </row>
    <row r="875" spans="1:65">
      <c r="I875" s="1"/>
      <c r="J875" s="1"/>
      <c r="K875" s="1"/>
      <c r="L875" s="1"/>
      <c r="M875" s="1"/>
      <c r="N875" s="1"/>
      <c r="O875" s="1"/>
    </row>
    <row r="876" spans="1:65">
      <c r="I876" s="1"/>
      <c r="J876" s="1"/>
      <c r="K876" s="1"/>
      <c r="L876" s="1"/>
      <c r="M876" s="1"/>
      <c r="N876" s="1"/>
      <c r="O876" s="1"/>
    </row>
    <row r="877" spans="1:65">
      <c r="I877" s="1"/>
      <c r="J877" s="1"/>
      <c r="K877" s="1"/>
      <c r="L877" s="1"/>
      <c r="M877" s="1"/>
      <c r="N877" s="1"/>
      <c r="O877" s="1"/>
    </row>
    <row r="878" spans="1:65">
      <c r="I878" s="1"/>
      <c r="J878" s="1"/>
      <c r="K878" s="1"/>
      <c r="L878" s="1"/>
      <c r="M878" s="1"/>
      <c r="N878" s="1"/>
      <c r="O878" s="1"/>
    </row>
    <row r="879" spans="1:65">
      <c r="I879" s="1"/>
      <c r="J879" s="1"/>
      <c r="K879" s="1"/>
      <c r="L879" s="1"/>
      <c r="M879" s="1"/>
      <c r="N879" s="1"/>
      <c r="O879" s="1"/>
    </row>
    <row r="880" spans="1:65">
      <c r="I880" s="1"/>
      <c r="J880" s="1"/>
      <c r="K880" s="1"/>
      <c r="L880" s="1"/>
      <c r="M880" s="1"/>
      <c r="N880" s="1"/>
      <c r="O880" s="1"/>
    </row>
    <row r="881" spans="1:65">
      <c r="I881" s="1"/>
      <c r="J881" s="1"/>
      <c r="K881" s="1"/>
      <c r="L881" s="1"/>
      <c r="M881" s="1"/>
      <c r="N881" s="1"/>
      <c r="O881" s="1"/>
    </row>
    <row r="882" spans="1:65">
      <c r="I882" s="1"/>
      <c r="J882" s="1"/>
      <c r="K882" s="1"/>
      <c r="L882" s="1"/>
      <c r="M882" s="1"/>
      <c r="N882" s="1"/>
      <c r="O882" s="1"/>
    </row>
    <row r="883" spans="1:65">
      <c r="I883" s="1"/>
      <c r="J883" s="1"/>
      <c r="K883" s="1"/>
      <c r="L883" s="1"/>
      <c r="M883" s="1"/>
      <c r="N883" s="1"/>
      <c r="O883" s="1"/>
    </row>
    <row r="884" spans="1:65">
      <c r="I884" s="1"/>
      <c r="J884" s="1"/>
      <c r="K884" s="1"/>
      <c r="L884" s="1"/>
      <c r="M884" s="1"/>
      <c r="N884" s="1"/>
      <c r="O884" s="1"/>
    </row>
    <row r="885" spans="1:65">
      <c r="I885" s="1"/>
      <c r="J885" s="1"/>
      <c r="K885" s="1"/>
      <c r="L885" s="1"/>
      <c r="M885" s="1"/>
      <c r="N885" s="1"/>
      <c r="O885" s="1"/>
    </row>
    <row r="886" spans="1:65">
      <c r="I886" s="1"/>
      <c r="J886" s="1"/>
      <c r="K886" s="1"/>
      <c r="L886" s="1"/>
      <c r="M886" s="1"/>
      <c r="N886" s="1"/>
      <c r="O886" s="1"/>
    </row>
    <row r="887" spans="1:65">
      <c r="I887" s="1"/>
      <c r="J887" s="1"/>
      <c r="K887" s="1"/>
      <c r="L887" s="1"/>
      <c r="M887" s="1"/>
      <c r="N887" s="1"/>
      <c r="O887" s="1"/>
    </row>
    <row r="888" spans="1:65">
      <c r="I888" s="1"/>
      <c r="J888" s="1"/>
      <c r="K888" s="1"/>
      <c r="L888" s="1"/>
      <c r="M888" s="1"/>
      <c r="N888" s="1"/>
      <c r="O888" s="1"/>
    </row>
    <row r="889" spans="1:65">
      <c r="I889" s="1"/>
      <c r="J889" s="1"/>
      <c r="K889" s="1"/>
      <c r="L889" s="1"/>
      <c r="M889" s="1"/>
      <c r="N889" s="1"/>
      <c r="O889" s="1"/>
    </row>
    <row r="890" spans="1:65">
      <c r="I890" s="1"/>
      <c r="J890" s="1"/>
      <c r="K890" s="1"/>
      <c r="L890" s="1"/>
      <c r="M890" s="1"/>
      <c r="N890" s="1"/>
      <c r="O890" s="1"/>
    </row>
    <row r="891" spans="1:65">
      <c r="I891" s="1"/>
      <c r="J891" s="1"/>
      <c r="K891" s="1"/>
      <c r="L891" s="1"/>
      <c r="M891" s="1"/>
      <c r="N891" s="1"/>
      <c r="O891" s="1"/>
    </row>
    <row r="892" spans="1:65">
      <c r="I892" s="1"/>
      <c r="J892" s="1"/>
      <c r="K892" s="1"/>
      <c r="L892" s="1"/>
      <c r="M892" s="1"/>
      <c r="N892" s="1"/>
      <c r="O892" s="1"/>
    </row>
    <row r="893" spans="1:65">
      <c r="I893" s="1"/>
      <c r="J893" s="1"/>
      <c r="K893" s="1"/>
      <c r="L893" s="1"/>
      <c r="M893" s="1"/>
      <c r="N893" s="1"/>
      <c r="O893" s="1"/>
    </row>
    <row r="894" spans="1:65">
      <c r="I894" s="1"/>
      <c r="J894" s="1"/>
      <c r="K894" s="1"/>
      <c r="L894" s="1"/>
      <c r="M894" s="1"/>
      <c r="N894" s="1"/>
      <c r="O894" s="1"/>
    </row>
    <row r="895" spans="1:65">
      <c r="I895" s="1"/>
      <c r="J895" s="1"/>
      <c r="K895" s="1"/>
      <c r="L895" s="1"/>
      <c r="M895" s="1"/>
      <c r="N895" s="1"/>
      <c r="O895" s="1"/>
    </row>
    <row r="896" spans="1:65">
      <c r="I896" s="1"/>
      <c r="J896" s="1"/>
      <c r="K896" s="1"/>
      <c r="L896" s="1"/>
      <c r="M896" s="1"/>
      <c r="N896" s="1"/>
      <c r="O896" s="1"/>
    </row>
    <row r="897" spans="1:65">
      <c r="I897" s="1"/>
      <c r="J897" s="1"/>
      <c r="K897" s="1"/>
      <c r="L897" s="1"/>
      <c r="M897" s="1"/>
      <c r="N897" s="1"/>
      <c r="O897" s="1"/>
    </row>
    <row r="898" spans="1:65">
      <c r="I898" s="1"/>
      <c r="J898" s="1"/>
      <c r="K898" s="1"/>
      <c r="L898" s="1"/>
      <c r="M898" s="1"/>
      <c r="N898" s="1"/>
      <c r="O898" s="1"/>
    </row>
    <row r="899" spans="1:65">
      <c r="I899" s="1"/>
      <c r="J899" s="1"/>
      <c r="K899" s="1"/>
      <c r="L899" s="1"/>
      <c r="M899" s="1"/>
      <c r="N899" s="1"/>
      <c r="O899" s="1"/>
    </row>
    <row r="900" spans="1:65">
      <c r="I900" s="1"/>
      <c r="J900" s="1"/>
      <c r="K900" s="1"/>
      <c r="L900" s="1"/>
      <c r="M900" s="1"/>
      <c r="N900" s="1"/>
      <c r="O900" s="1"/>
    </row>
    <row r="901" spans="1:65">
      <c r="I901" s="1"/>
      <c r="J901" s="1"/>
      <c r="K901" s="1"/>
      <c r="L901" s="1"/>
      <c r="M901" s="1"/>
      <c r="N901" s="1"/>
      <c r="O901" s="1"/>
    </row>
    <row r="902" spans="1:65">
      <c r="I902" s="1"/>
      <c r="J902" s="1"/>
      <c r="K902" s="1"/>
      <c r="L902" s="1"/>
      <c r="M902" s="1"/>
      <c r="N902" s="1"/>
      <c r="O902" s="1"/>
    </row>
    <row r="903" spans="1:65">
      <c r="I903" s="1"/>
      <c r="J903" s="1"/>
      <c r="K903" s="1"/>
      <c r="L903" s="1"/>
      <c r="M903" s="1"/>
      <c r="N903" s="1"/>
      <c r="O903" s="1"/>
    </row>
    <row r="904" spans="1:65">
      <c r="I904" s="1"/>
      <c r="J904" s="1"/>
      <c r="K904" s="1"/>
      <c r="L904" s="1"/>
      <c r="M904" s="1"/>
      <c r="N904" s="1"/>
      <c r="O904" s="1"/>
    </row>
    <row r="905" spans="1:65">
      <c r="I905" s="1"/>
      <c r="J905" s="1"/>
      <c r="K905" s="1"/>
      <c r="L905" s="1"/>
      <c r="M905" s="1"/>
      <c r="N905" s="1"/>
      <c r="O905" s="1"/>
    </row>
    <row r="906" spans="1:65">
      <c r="I906" s="1"/>
      <c r="J906" s="1"/>
      <c r="K906" s="1"/>
      <c r="L906" s="1"/>
      <c r="M906" s="1"/>
      <c r="N906" s="1"/>
      <c r="O906" s="1"/>
    </row>
    <row r="907" spans="1:65">
      <c r="I907" s="1"/>
      <c r="J907" s="1"/>
      <c r="K907" s="1"/>
      <c r="L907" s="1"/>
      <c r="M907" s="1"/>
      <c r="N907" s="1"/>
      <c r="O907" s="1"/>
    </row>
    <row r="908" spans="1:65">
      <c r="I908" s="1"/>
      <c r="J908" s="1"/>
      <c r="K908" s="1"/>
      <c r="L908" s="1"/>
      <c r="M908" s="1"/>
      <c r="N908" s="1"/>
      <c r="O908" s="1"/>
    </row>
    <row r="909" spans="1:65">
      <c r="I909" s="1"/>
      <c r="J909" s="1"/>
      <c r="K909" s="1"/>
      <c r="L909" s="1"/>
      <c r="M909" s="1"/>
      <c r="N909" s="1"/>
      <c r="O909" s="1"/>
    </row>
    <row r="910" spans="1:65">
      <c r="I910" s="1"/>
      <c r="J910" s="1"/>
      <c r="K910" s="1"/>
      <c r="L910" s="1"/>
      <c r="M910" s="1"/>
      <c r="N910" s="1"/>
      <c r="O910" s="1"/>
    </row>
    <row r="911" spans="1:65">
      <c r="I911" s="1"/>
      <c r="J911" s="1"/>
      <c r="K911" s="1"/>
      <c r="L911" s="1"/>
      <c r="M911" s="1"/>
      <c r="N911" s="1"/>
      <c r="O911" s="1"/>
    </row>
    <row r="912" spans="1:65">
      <c r="I912" s="1"/>
      <c r="J912" s="1"/>
      <c r="K912" s="1"/>
      <c r="L912" s="1"/>
      <c r="M912" s="1"/>
      <c r="N912" s="1"/>
      <c r="O912" s="1"/>
    </row>
    <row r="913" spans="1:65">
      <c r="I913" s="1"/>
      <c r="J913" s="1"/>
      <c r="K913" s="1"/>
      <c r="L913" s="1"/>
      <c r="M913" s="1"/>
      <c r="N913" s="1"/>
      <c r="O913" s="1"/>
    </row>
    <row r="914" spans="1:65">
      <c r="I914" s="1"/>
      <c r="J914" s="1"/>
      <c r="K914" s="1"/>
      <c r="L914" s="1"/>
      <c r="M914" s="1"/>
      <c r="N914" s="1"/>
      <c r="O914" s="1"/>
    </row>
    <row r="915" spans="1:65">
      <c r="I915" s="1"/>
      <c r="J915" s="1"/>
      <c r="K915" s="1"/>
      <c r="L915" s="1"/>
      <c r="M915" s="1"/>
      <c r="N915" s="1"/>
      <c r="O915" s="1"/>
    </row>
    <row r="916" spans="1:65">
      <c r="I916" s="1"/>
      <c r="J916" s="1"/>
      <c r="K916" s="1"/>
      <c r="L916" s="1"/>
      <c r="M916" s="1"/>
      <c r="N916" s="1"/>
      <c r="O916" s="1"/>
    </row>
    <row r="917" spans="1:65">
      <c r="I917" s="1"/>
      <c r="J917" s="1"/>
      <c r="K917" s="1"/>
      <c r="L917" s="1"/>
      <c r="M917" s="1"/>
      <c r="N917" s="1"/>
      <c r="O917" s="1"/>
    </row>
    <row r="918" spans="1:65">
      <c r="I918" s="1"/>
      <c r="J918" s="1"/>
      <c r="K918" s="1"/>
      <c r="L918" s="1"/>
      <c r="M918" s="1"/>
      <c r="N918" s="1"/>
      <c r="O918" s="1"/>
    </row>
    <row r="919" spans="1:65">
      <c r="I919" s="1"/>
      <c r="J919" s="1"/>
      <c r="K919" s="1"/>
      <c r="L919" s="1"/>
      <c r="M919" s="1"/>
      <c r="N919" s="1"/>
      <c r="O919" s="1"/>
    </row>
    <row r="920" spans="1:65">
      <c r="I920" s="1"/>
      <c r="J920" s="1"/>
      <c r="K920" s="1"/>
      <c r="L920" s="1"/>
      <c r="M920" s="1"/>
      <c r="N920" s="1"/>
      <c r="O920" s="1"/>
    </row>
    <row r="921" spans="1:65">
      <c r="I921" s="1"/>
      <c r="J921" s="1"/>
      <c r="K921" s="1"/>
      <c r="L921" s="1"/>
      <c r="M921" s="1"/>
      <c r="N921" s="1"/>
      <c r="O921" s="1"/>
    </row>
    <row r="922" spans="1:65">
      <c r="I922" s="1"/>
      <c r="J922" s="1"/>
      <c r="K922" s="1"/>
      <c r="L922" s="1"/>
      <c r="M922" s="1"/>
      <c r="N922" s="1"/>
      <c r="O922" s="1"/>
    </row>
    <row r="923" spans="1:65">
      <c r="I923" s="1"/>
      <c r="J923" s="1"/>
      <c r="K923" s="1"/>
      <c r="L923" s="1"/>
      <c r="M923" s="1"/>
      <c r="N923" s="1"/>
      <c r="O923" s="1"/>
    </row>
    <row r="924" spans="1:65">
      <c r="I924" s="1"/>
      <c r="J924" s="1"/>
      <c r="K924" s="1"/>
      <c r="L924" s="1"/>
      <c r="M924" s="1"/>
      <c r="N924" s="1"/>
      <c r="O924" s="1"/>
    </row>
    <row r="925" spans="1:65">
      <c r="I925" s="1"/>
      <c r="J925" s="1"/>
      <c r="K925" s="1"/>
      <c r="L925" s="1"/>
      <c r="M925" s="1"/>
      <c r="N925" s="1"/>
      <c r="O925" s="1"/>
    </row>
    <row r="926" spans="1:65">
      <c r="I926" s="1"/>
      <c r="J926" s="1"/>
      <c r="K926" s="1"/>
      <c r="L926" s="1"/>
      <c r="M926" s="1"/>
      <c r="N926" s="1"/>
      <c r="O926" s="1"/>
    </row>
    <row r="927" spans="1:65">
      <c r="I927" s="1"/>
      <c r="J927" s="1"/>
      <c r="K927" s="1"/>
      <c r="L927" s="1"/>
      <c r="M927" s="1"/>
      <c r="N927" s="1"/>
      <c r="O927" s="1"/>
    </row>
    <row r="928" spans="1:65">
      <c r="I928" s="1"/>
      <c r="J928" s="1"/>
      <c r="K928" s="1"/>
      <c r="L928" s="1"/>
      <c r="M928" s="1"/>
      <c r="N928" s="1"/>
      <c r="O928" s="1"/>
    </row>
    <row r="929" spans="1:65">
      <c r="I929" s="1"/>
      <c r="J929" s="1"/>
      <c r="K929" s="1"/>
      <c r="L929" s="1"/>
      <c r="M929" s="1"/>
      <c r="N929" s="1"/>
      <c r="O929" s="1"/>
    </row>
    <row r="930" spans="1:65">
      <c r="I930" s="1"/>
      <c r="J930" s="1"/>
      <c r="K930" s="1"/>
      <c r="L930" s="1"/>
      <c r="M930" s="1"/>
      <c r="N930" s="1"/>
      <c r="O930" s="1"/>
    </row>
    <row r="931" spans="1:65">
      <c r="I931" s="1"/>
      <c r="J931" s="1"/>
      <c r="K931" s="1"/>
      <c r="L931" s="1"/>
      <c r="M931" s="1"/>
      <c r="N931" s="1"/>
      <c r="O931" s="1"/>
    </row>
    <row r="932" spans="1:65">
      <c r="I932" s="1"/>
      <c r="J932" s="1"/>
      <c r="K932" s="1"/>
      <c r="L932" s="1"/>
      <c r="M932" s="1"/>
      <c r="N932" s="1"/>
      <c r="O932" s="1"/>
    </row>
    <row r="933" spans="1:65">
      <c r="I933" s="1"/>
      <c r="J933" s="1"/>
      <c r="K933" s="1"/>
      <c r="L933" s="1"/>
      <c r="M933" s="1"/>
      <c r="N933" s="1"/>
      <c r="O933" s="1"/>
    </row>
    <row r="934" spans="1:65">
      <c r="I934" s="1"/>
      <c r="J934" s="1"/>
      <c r="K934" s="1"/>
      <c r="L934" s="1"/>
      <c r="M934" s="1"/>
      <c r="N934" s="1"/>
      <c r="O934" s="1"/>
    </row>
    <row r="935" spans="1:65">
      <c r="I935" s="1"/>
      <c r="J935" s="1"/>
      <c r="K935" s="1"/>
      <c r="L935" s="1"/>
      <c r="M935" s="1"/>
      <c r="N935" s="1"/>
      <c r="O935" s="1"/>
    </row>
    <row r="936" spans="1:65">
      <c r="I936" s="1"/>
      <c r="J936" s="1"/>
      <c r="K936" s="1"/>
      <c r="L936" s="1"/>
      <c r="M936" s="1"/>
      <c r="N936" s="1"/>
      <c r="O936" s="1"/>
    </row>
    <row r="937" spans="1:65">
      <c r="I937" s="1"/>
      <c r="J937" s="1"/>
      <c r="K937" s="1"/>
      <c r="L937" s="1"/>
      <c r="M937" s="1"/>
      <c r="N937" s="1"/>
      <c r="O937" s="1"/>
    </row>
    <row r="938" spans="1:65">
      <c r="I938" s="1"/>
      <c r="J938" s="1"/>
      <c r="K938" s="1"/>
      <c r="L938" s="1"/>
      <c r="M938" s="1"/>
      <c r="N938" s="1"/>
      <c r="O938" s="1"/>
    </row>
    <row r="939" spans="1:65">
      <c r="I939" s="1"/>
      <c r="J939" s="1"/>
      <c r="K939" s="1"/>
      <c r="L939" s="1"/>
      <c r="M939" s="1"/>
      <c r="N939" s="1"/>
      <c r="O939" s="1"/>
    </row>
    <row r="940" spans="1:65">
      <c r="I940" s="1"/>
      <c r="J940" s="1"/>
      <c r="K940" s="1"/>
      <c r="L940" s="1"/>
      <c r="M940" s="1"/>
      <c r="N940" s="1"/>
      <c r="O940" s="1"/>
    </row>
    <row r="941" spans="1:65">
      <c r="I941" s="1"/>
      <c r="J941" s="1"/>
      <c r="K941" s="1"/>
      <c r="L941" s="1"/>
      <c r="M941" s="1"/>
      <c r="N941" s="1"/>
      <c r="O941" s="1"/>
    </row>
    <row r="942" spans="1:65">
      <c r="I942" s="1"/>
      <c r="J942" s="1"/>
      <c r="K942" s="1"/>
      <c r="L942" s="1"/>
      <c r="M942" s="1"/>
      <c r="N942" s="1"/>
      <c r="O942" s="1"/>
    </row>
    <row r="943" spans="1:65">
      <c r="I943" s="1"/>
      <c r="J943" s="1"/>
      <c r="K943" s="1"/>
      <c r="L943" s="1"/>
      <c r="M943" s="1"/>
      <c r="N943" s="1"/>
      <c r="O943" s="1"/>
    </row>
    <row r="944" spans="1:65">
      <c r="I944" s="1"/>
      <c r="J944" s="1"/>
      <c r="K944" s="1"/>
      <c r="L944" s="1"/>
      <c r="M944" s="1"/>
      <c r="N944" s="1"/>
      <c r="O944" s="1"/>
    </row>
    <row r="945" spans="1:65">
      <c r="I945" s="1"/>
      <c r="J945" s="1"/>
      <c r="K945" s="1"/>
      <c r="L945" s="1"/>
      <c r="M945" s="1"/>
      <c r="N945" s="1"/>
      <c r="O945" s="1"/>
    </row>
    <row r="946" spans="1:65">
      <c r="I946" s="1"/>
      <c r="J946" s="1"/>
      <c r="K946" s="1"/>
      <c r="L946" s="1"/>
      <c r="M946" s="1"/>
      <c r="N946" s="1"/>
      <c r="O946" s="1"/>
    </row>
    <row r="947" spans="1:65">
      <c r="I947" s="1"/>
      <c r="J947" s="1"/>
      <c r="K947" s="1"/>
      <c r="L947" s="1"/>
      <c r="M947" s="1"/>
      <c r="N947" s="1"/>
      <c r="O947" s="1"/>
    </row>
    <row r="948" spans="1:65">
      <c r="I948" s="1"/>
      <c r="J948" s="1"/>
      <c r="K948" s="1"/>
      <c r="L948" s="1"/>
      <c r="M948" s="1"/>
      <c r="N948" s="1"/>
      <c r="O948" s="1"/>
    </row>
    <row r="949" spans="1:65">
      <c r="I949" s="1"/>
      <c r="J949" s="1"/>
      <c r="K949" s="1"/>
      <c r="L949" s="1"/>
      <c r="M949" s="1"/>
      <c r="N949" s="1"/>
      <c r="O949" s="1"/>
    </row>
    <row r="950" spans="1:65">
      <c r="I950" s="1"/>
      <c r="J950" s="1"/>
      <c r="K950" s="1"/>
      <c r="L950" s="1"/>
      <c r="M950" s="1"/>
      <c r="N950" s="1"/>
      <c r="O950" s="1"/>
    </row>
    <row r="951" spans="1:65">
      <c r="I951" s="1"/>
      <c r="J951" s="1"/>
      <c r="K951" s="1"/>
      <c r="L951" s="1"/>
      <c r="M951" s="1"/>
      <c r="N951" s="1"/>
      <c r="O951" s="1"/>
    </row>
    <row r="952" spans="1:65">
      <c r="I952" s="1"/>
      <c r="J952" s="1"/>
      <c r="K952" s="1"/>
      <c r="L952" s="1"/>
      <c r="M952" s="1"/>
      <c r="N952" s="1"/>
      <c r="O952" s="1"/>
    </row>
    <row r="953" spans="1:65">
      <c r="I953" s="1"/>
      <c r="J953" s="1"/>
      <c r="K953" s="1"/>
      <c r="L953" s="1"/>
      <c r="M953" s="1"/>
      <c r="N953" s="1"/>
      <c r="O953" s="1"/>
    </row>
    <row r="954" spans="1:65">
      <c r="I954" s="1"/>
      <c r="J954" s="1"/>
      <c r="K954" s="1"/>
      <c r="L954" s="1"/>
      <c r="M954" s="1"/>
      <c r="N954" s="1"/>
      <c r="O954" s="1"/>
    </row>
    <row r="955" spans="1:65">
      <c r="I955" s="1"/>
      <c r="J955" s="1"/>
      <c r="K955" s="1"/>
      <c r="L955" s="1"/>
      <c r="M955" s="1"/>
      <c r="N955" s="1"/>
      <c r="O955" s="1"/>
    </row>
    <row r="956" spans="1:65">
      <c r="I956" s="1"/>
      <c r="J956" s="1"/>
      <c r="K956" s="1"/>
      <c r="L956" s="1"/>
      <c r="M956" s="1"/>
      <c r="N956" s="1"/>
      <c r="O956" s="1"/>
    </row>
    <row r="957" spans="1:65">
      <c r="I957" s="1"/>
      <c r="J957" s="1"/>
      <c r="K957" s="1"/>
      <c r="L957" s="1"/>
      <c r="M957" s="1"/>
      <c r="N957" s="1"/>
      <c r="O957" s="1"/>
    </row>
    <row r="958" spans="1:65">
      <c r="I958" s="1"/>
      <c r="J958" s="1"/>
      <c r="K958" s="1"/>
      <c r="L958" s="1"/>
      <c r="M958" s="1"/>
      <c r="N958" s="1"/>
      <c r="O958" s="1"/>
    </row>
    <row r="959" spans="1:65">
      <c r="I959" s="1"/>
      <c r="J959" s="1"/>
      <c r="K959" s="1"/>
      <c r="L959" s="1"/>
      <c r="M959" s="1"/>
      <c r="N959" s="1"/>
      <c r="O959" s="1"/>
    </row>
    <row r="960" spans="1:65">
      <c r="I960" s="1"/>
      <c r="J960" s="1"/>
      <c r="K960" s="1"/>
      <c r="L960" s="1"/>
      <c r="M960" s="1"/>
      <c r="N960" s="1"/>
      <c r="O960" s="1"/>
    </row>
    <row r="961" spans="1:65">
      <c r="I961" s="1"/>
      <c r="J961" s="1"/>
      <c r="K961" s="1"/>
      <c r="L961" s="1"/>
      <c r="M961" s="1"/>
      <c r="N961" s="1"/>
      <c r="O961" s="1"/>
    </row>
    <row r="962" spans="1:65">
      <c r="I962" s="1"/>
      <c r="J962" s="1"/>
      <c r="K962" s="1"/>
      <c r="L962" s="1"/>
      <c r="M962" s="1"/>
      <c r="N962" s="1"/>
      <c r="O962" s="1"/>
    </row>
    <row r="963" spans="1:65">
      <c r="I963" s="1"/>
      <c r="J963" s="1"/>
      <c r="K963" s="1"/>
      <c r="L963" s="1"/>
      <c r="M963" s="1"/>
      <c r="N963" s="1"/>
      <c r="O963" s="1"/>
    </row>
    <row r="964" spans="1:65">
      <c r="I964" s="1"/>
      <c r="J964" s="1"/>
      <c r="K964" s="1"/>
      <c r="L964" s="1"/>
      <c r="M964" s="1"/>
      <c r="N964" s="1"/>
      <c r="O964" s="1"/>
    </row>
    <row r="965" spans="1:65">
      <c r="I965" s="1"/>
      <c r="J965" s="1"/>
      <c r="K965" s="1"/>
      <c r="L965" s="1"/>
      <c r="M965" s="1"/>
      <c r="N965" s="1"/>
      <c r="O965" s="1"/>
    </row>
    <row r="966" spans="1:65">
      <c r="I966" s="1"/>
      <c r="J966" s="1"/>
      <c r="K966" s="1"/>
      <c r="L966" s="1"/>
      <c r="M966" s="1"/>
      <c r="N966" s="1"/>
      <c r="O966" s="1"/>
    </row>
    <row r="967" spans="1:65">
      <c r="I967" s="1"/>
      <c r="J967" s="1"/>
      <c r="K967" s="1"/>
      <c r="L967" s="1"/>
      <c r="M967" s="1"/>
      <c r="N967" s="1"/>
      <c r="O967" s="1"/>
    </row>
    <row r="968" spans="1:65">
      <c r="I968" s="1"/>
      <c r="J968" s="1"/>
      <c r="K968" s="1"/>
      <c r="L968" s="1"/>
      <c r="M968" s="1"/>
      <c r="N968" s="1"/>
      <c r="O968" s="1"/>
    </row>
    <row r="969" spans="1:65">
      <c r="I969" s="1"/>
      <c r="J969" s="1"/>
      <c r="K969" s="1"/>
      <c r="L969" s="1"/>
      <c r="M969" s="1"/>
      <c r="N969" s="1"/>
      <c r="O969" s="1"/>
    </row>
    <row r="970" spans="1:65">
      <c r="I970" s="1"/>
      <c r="J970" s="1"/>
      <c r="K970" s="1"/>
      <c r="L970" s="1"/>
      <c r="M970" s="1"/>
      <c r="N970" s="1"/>
      <c r="O970" s="1"/>
    </row>
    <row r="971" spans="1:65">
      <c r="I971" s="1"/>
      <c r="J971" s="1"/>
      <c r="K971" s="1"/>
      <c r="L971" s="1"/>
      <c r="M971" s="1"/>
      <c r="N971" s="1"/>
      <c r="O971" s="1"/>
    </row>
    <row r="972" spans="1:65">
      <c r="I972" s="1"/>
      <c r="J972" s="1"/>
      <c r="K972" s="1"/>
      <c r="L972" s="1"/>
      <c r="M972" s="1"/>
      <c r="N972" s="1"/>
      <c r="O972" s="1"/>
    </row>
    <row r="973" spans="1:65">
      <c r="I973" s="1"/>
      <c r="J973" s="1"/>
      <c r="K973" s="1"/>
      <c r="L973" s="1"/>
      <c r="M973" s="1"/>
      <c r="N973" s="1"/>
      <c r="O973" s="1"/>
    </row>
    <row r="974" spans="1:65">
      <c r="I974" s="1"/>
      <c r="J974" s="1"/>
      <c r="K974" s="1"/>
      <c r="L974" s="1"/>
      <c r="M974" s="1"/>
      <c r="N974" s="1"/>
      <c r="O974" s="1"/>
    </row>
    <row r="975" spans="1:65">
      <c r="I975" s="1"/>
      <c r="J975" s="1"/>
      <c r="K975" s="1"/>
      <c r="L975" s="1"/>
      <c r="M975" s="1"/>
      <c r="N975" s="1"/>
      <c r="O975" s="1"/>
    </row>
    <row r="976" spans="1:65">
      <c r="I976" s="1"/>
      <c r="J976" s="1"/>
      <c r="K976" s="1"/>
      <c r="L976" s="1"/>
      <c r="M976" s="1"/>
      <c r="N976" s="1"/>
      <c r="O976" s="1"/>
    </row>
    <row r="977" spans="1:65">
      <c r="I977" s="1"/>
      <c r="J977" s="1"/>
      <c r="K977" s="1"/>
      <c r="L977" s="1"/>
      <c r="M977" s="1"/>
      <c r="N977" s="1"/>
      <c r="O977" s="1"/>
    </row>
    <row r="978" spans="1:65">
      <c r="I978" s="1"/>
      <c r="J978" s="1"/>
      <c r="K978" s="1"/>
      <c r="L978" s="1"/>
      <c r="M978" s="1"/>
      <c r="N978" s="1"/>
      <c r="O978" s="1"/>
    </row>
    <row r="979" spans="1:65">
      <c r="I979" s="1"/>
      <c r="J979" s="1"/>
      <c r="K979" s="1"/>
      <c r="L979" s="1"/>
      <c r="M979" s="1"/>
      <c r="N979" s="1"/>
      <c r="O979" s="1"/>
    </row>
    <row r="980" spans="1:65">
      <c r="I980" s="1"/>
      <c r="J980" s="1"/>
      <c r="K980" s="1"/>
      <c r="L980" s="1"/>
      <c r="M980" s="1"/>
      <c r="N980" s="1"/>
      <c r="O980" s="1"/>
    </row>
    <row r="981" spans="1:65">
      <c r="I981" s="1"/>
      <c r="J981" s="1"/>
      <c r="K981" s="1"/>
      <c r="L981" s="1"/>
      <c r="M981" s="1"/>
      <c r="N981" s="1"/>
      <c r="O981" s="1"/>
    </row>
    <row r="982" spans="1:65">
      <c r="I982" s="1"/>
      <c r="J982" s="1"/>
      <c r="K982" s="1"/>
      <c r="L982" s="1"/>
      <c r="M982" s="1"/>
      <c r="N982" s="1"/>
      <c r="O982" s="1"/>
    </row>
    <row r="983" spans="1:65">
      <c r="I983" s="1"/>
      <c r="J983" s="1"/>
      <c r="K983" s="1"/>
      <c r="L983" s="1"/>
      <c r="M983" s="1"/>
      <c r="N983" s="1"/>
      <c r="O983" s="1"/>
    </row>
    <row r="984" spans="1:65">
      <c r="I984" s="1"/>
      <c r="J984" s="1"/>
      <c r="K984" s="1"/>
      <c r="L984" s="1"/>
      <c r="M984" s="1"/>
      <c r="N984" s="1"/>
      <c r="O984" s="1"/>
    </row>
    <row r="985" spans="1:65">
      <c r="I985" s="1"/>
      <c r="J985" s="1"/>
      <c r="K985" s="1"/>
      <c r="L985" s="1"/>
      <c r="M985" s="1"/>
      <c r="N985" s="1"/>
      <c r="O985" s="1"/>
    </row>
    <row r="986" spans="1:65">
      <c r="I986" s="1"/>
      <c r="J986" s="1"/>
      <c r="K986" s="1"/>
      <c r="L986" s="1"/>
      <c r="M986" s="1"/>
      <c r="N986" s="1"/>
      <c r="O986" s="1"/>
    </row>
    <row r="987" spans="1:65">
      <c r="I987" s="1"/>
      <c r="J987" s="1"/>
      <c r="K987" s="1"/>
      <c r="L987" s="1"/>
      <c r="M987" s="1"/>
      <c r="N987" s="1"/>
      <c r="O987" s="1"/>
    </row>
    <row r="988" spans="1:65">
      <c r="I988" s="1"/>
      <c r="J988" s="1"/>
      <c r="K988" s="1"/>
      <c r="L988" s="1"/>
      <c r="M988" s="1"/>
      <c r="N988" s="1"/>
      <c r="O988" s="1"/>
    </row>
    <row r="989" spans="1:65">
      <c r="I989" s="1"/>
      <c r="J989" s="1"/>
      <c r="K989" s="1"/>
      <c r="L989" s="1"/>
      <c r="M989" s="1"/>
      <c r="N989" s="1"/>
      <c r="O989" s="1"/>
    </row>
    <row r="990" spans="1:65">
      <c r="I990" s="1"/>
      <c r="J990" s="1"/>
      <c r="K990" s="1"/>
      <c r="L990" s="1"/>
      <c r="M990" s="1"/>
      <c r="N990" s="1"/>
      <c r="O990" s="1"/>
    </row>
    <row r="991" spans="1:65">
      <c r="I991" s="1"/>
      <c r="J991" s="1"/>
      <c r="K991" s="1"/>
      <c r="L991" s="1"/>
      <c r="M991" s="1"/>
      <c r="N991" s="1"/>
      <c r="O991" s="1"/>
    </row>
    <row r="992" spans="1:65">
      <c r="I992" s="1"/>
      <c r="J992" s="1"/>
      <c r="K992" s="1"/>
      <c r="L992" s="1"/>
      <c r="M992" s="1"/>
      <c r="N992" s="1"/>
      <c r="O992" s="1"/>
    </row>
    <row r="993" spans="1:65">
      <c r="I993" s="1"/>
      <c r="J993" s="1"/>
      <c r="K993" s="1"/>
      <c r="L993" s="1"/>
      <c r="M993" s="1"/>
      <c r="N993" s="1"/>
      <c r="O993" s="1"/>
    </row>
    <row r="994" spans="1:65">
      <c r="I994" s="1"/>
      <c r="J994" s="1"/>
      <c r="K994" s="1"/>
      <c r="L994" s="1"/>
      <c r="M994" s="1"/>
      <c r="N994" s="1"/>
      <c r="O994" s="1"/>
    </row>
    <row r="995" spans="1:65">
      <c r="I995" s="1"/>
      <c r="J995" s="1"/>
      <c r="K995" s="1"/>
      <c r="L995" s="1"/>
      <c r="M995" s="1"/>
      <c r="N995" s="1"/>
      <c r="O995" s="1"/>
    </row>
    <row r="996" spans="1:65">
      <c r="I996" s="1"/>
      <c r="J996" s="1"/>
      <c r="K996" s="1"/>
      <c r="L996" s="1"/>
      <c r="M996" s="1"/>
      <c r="N996" s="1"/>
      <c r="O996" s="1"/>
    </row>
    <row r="997" spans="1:65">
      <c r="I997" s="1"/>
      <c r="J997" s="1"/>
      <c r="K997" s="1"/>
      <c r="L997" s="1"/>
      <c r="M997" s="1"/>
      <c r="N997" s="1"/>
      <c r="O997" s="1"/>
    </row>
    <row r="998" spans="1:65">
      <c r="I998" s="1"/>
      <c r="J998" s="1"/>
      <c r="K998" s="1"/>
      <c r="L998" s="1"/>
      <c r="M998" s="1"/>
      <c r="N998" s="1"/>
      <c r="O998" s="1"/>
    </row>
    <row r="999" spans="1:65">
      <c r="I999" s="1"/>
      <c r="J999" s="1"/>
      <c r="K999" s="1"/>
      <c r="L999" s="1"/>
      <c r="M999" s="1"/>
      <c r="N999" s="1"/>
      <c r="O999" s="1"/>
    </row>
    <row r="1000" spans="1:65">
      <c r="I1000" s="1"/>
      <c r="J1000" s="1"/>
      <c r="K1000" s="1"/>
      <c r="L1000" s="1"/>
      <c r="M1000" s="1"/>
      <c r="N1000" s="1"/>
      <c r="O1000" s="1"/>
    </row>
    <row r="1001" spans="1:65">
      <c r="I1001" s="1"/>
      <c r="J1001" s="1"/>
      <c r="K1001" s="1"/>
      <c r="L1001" s="1"/>
      <c r="M1001" s="1"/>
      <c r="N1001" s="1"/>
      <c r="O1001" s="1"/>
    </row>
    <row r="1002" spans="1:65">
      <c r="I1002" s="1"/>
      <c r="J1002" s="1"/>
      <c r="K1002" s="1"/>
      <c r="L1002" s="1"/>
      <c r="M1002" s="1"/>
      <c r="N1002" s="1"/>
      <c r="O1002" s="1"/>
    </row>
    <row r="1003" spans="1:65">
      <c r="I1003" s="1"/>
      <c r="J1003" s="1"/>
      <c r="K1003" s="1"/>
      <c r="L1003" s="1"/>
      <c r="M1003" s="1"/>
      <c r="N1003" s="1"/>
      <c r="O1003" s="1"/>
    </row>
    <row r="1004" spans="1:65">
      <c r="I1004" s="1"/>
      <c r="J1004" s="1"/>
      <c r="K1004" s="1"/>
      <c r="L1004" s="1"/>
      <c r="M1004" s="1"/>
      <c r="N1004" s="1"/>
      <c r="O100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V4:X4"/>
    <mergeCell ref="D10:AT12"/>
    <mergeCell ref="B6:B12"/>
    <mergeCell ref="A6:A12"/>
    <mergeCell ref="C10:C12"/>
    <mergeCell ref="D1:AM2"/>
    <mergeCell ref="P6:AA6"/>
    <mergeCell ref="AB6:AM6"/>
    <mergeCell ref="Z5:AM5"/>
    <mergeCell ref="AF4:AG4"/>
    <mergeCell ref="AA4:AE4"/>
    <mergeCell ref="T4:U4"/>
    <mergeCell ref="D4:J4"/>
    <mergeCell ref="U5:Y5"/>
    <mergeCell ref="AH4:AL4"/>
    <mergeCell ref="D5:G5"/>
    <mergeCell ref="H5:O5"/>
    <mergeCell ref="P5:S5"/>
    <mergeCell ref="K4:S4"/>
    <mergeCell ref="D6:O6"/>
    <mergeCell ref="D3:AM3"/>
    <mergeCell ref="AY10:AZ10"/>
    <mergeCell ref="AY9:AZ9"/>
    <mergeCell ref="AY8:BA8"/>
    <mergeCell ref="AY11:AZ11"/>
    <mergeCell ref="AV11:AW11"/>
    <mergeCell ref="AV9:AW9"/>
    <mergeCell ref="AV10:AW10"/>
    <mergeCell ref="AV8:AX8"/>
    <mergeCell ref="BB10:BC10"/>
    <mergeCell ref="BB11:BC11"/>
    <mergeCell ref="BE8:BG8"/>
    <mergeCell ref="BE9:BF9"/>
    <mergeCell ref="BE10:BF10"/>
    <mergeCell ref="BE11:BF11"/>
    <mergeCell ref="BH10:BI10"/>
    <mergeCell ref="BH11:BI11"/>
    <mergeCell ref="BK8:BM8"/>
    <mergeCell ref="BK9:BL9"/>
    <mergeCell ref="BK10:BL10"/>
    <mergeCell ref="BK11:BL11"/>
    <mergeCell ref="AN1:AS1"/>
    <mergeCell ref="AN2:AS2"/>
    <mergeCell ref="AN3:AS3"/>
    <mergeCell ref="AN4:AS4"/>
    <mergeCell ref="BH8:BJ8"/>
    <mergeCell ref="BB8:BD8"/>
    <mergeCell ref="AU6:AU7"/>
    <mergeCell ref="AU8:AU9"/>
    <mergeCell ref="AN5:AT5"/>
    <mergeCell ref="BH9:BI9"/>
    <mergeCell ref="BB9:BC9"/>
  </mergeCells>
  <conditionalFormatting sqref="D13">
    <cfRule type="cellIs" dxfId="0" priority="1" operator="equal">
      <formula>"na"</formula>
    </cfRule>
  </conditionalFormatting>
  <conditionalFormatting sqref="D13">
    <cfRule type="cellIs" dxfId="1" priority="2" operator="equal">
      <formula>ab</formula>
    </cfRule>
  </conditionalFormatting>
  <conditionalFormatting sqref="D13">
    <cfRule type="cellIs" dxfId="2" priority="3" operator="greaterThanOrEqual">
      <formula>3.5</formula>
    </cfRule>
  </conditionalFormatting>
  <conditionalFormatting sqref="D13">
    <cfRule type="cellIs" dxfId="3" priority="4" operator="lessThan">
      <formula>3.5</formula>
    </cfRule>
  </conditionalFormatting>
  <conditionalFormatting sqref="D135">
    <cfRule type="cellIs" dxfId="4" priority="5" operator="greaterThan">
      <formula>$D$10</formula>
    </cfRule>
  </conditionalFormatting>
  <conditionalFormatting sqref="D136">
    <cfRule type="cellIs" dxfId="4" priority="6" operator="greaterThan">
      <formula>$D$10</formula>
    </cfRule>
  </conditionalFormatting>
  <conditionalFormatting sqref="D137">
    <cfRule type="cellIs" dxfId="4" priority="7" operator="greaterThan">
      <formula>$D$10</formula>
    </cfRule>
  </conditionalFormatting>
  <conditionalFormatting sqref="D138">
    <cfRule type="cellIs" dxfId="4" priority="8" operator="greaterThan">
      <formula>$D$10</formula>
    </cfRule>
  </conditionalFormatting>
  <conditionalFormatting sqref="D139">
    <cfRule type="cellIs" dxfId="4" priority="9" operator="greaterThan">
      <formula>$D$10</formula>
    </cfRule>
  </conditionalFormatting>
  <conditionalFormatting sqref="D140">
    <cfRule type="cellIs" dxfId="4" priority="10" operator="greaterThan">
      <formula>$D$10</formula>
    </cfRule>
  </conditionalFormatting>
  <conditionalFormatting sqref="D141">
    <cfRule type="cellIs" dxfId="4" priority="11" operator="greaterThan">
      <formula>$D$10</formula>
    </cfRule>
  </conditionalFormatting>
  <conditionalFormatting sqref="D142">
    <cfRule type="cellIs" dxfId="4" priority="12" operator="greaterThan">
      <formula>$D$10</formula>
    </cfRule>
  </conditionalFormatting>
  <conditionalFormatting sqref="D143">
    <cfRule type="cellIs" dxfId="4" priority="13" operator="greaterThan">
      <formula>$D$10</formula>
    </cfRule>
  </conditionalFormatting>
  <conditionalFormatting sqref="D144">
    <cfRule type="cellIs" dxfId="4" priority="14" operator="greaterThan">
      <formula>$D$10</formula>
    </cfRule>
  </conditionalFormatting>
  <conditionalFormatting sqref="D145">
    <cfRule type="cellIs" dxfId="4" priority="15" operator="greaterThan">
      <formula>$D$10</formula>
    </cfRule>
  </conditionalFormatting>
  <conditionalFormatting sqref="D146">
    <cfRule type="cellIs" dxfId="4" priority="16" operator="greaterThan">
      <formula>$D$10</formula>
    </cfRule>
  </conditionalFormatting>
  <conditionalFormatting sqref="D147">
    <cfRule type="cellIs" dxfId="4" priority="17" operator="greaterThan">
      <formula>$D$10</formula>
    </cfRule>
  </conditionalFormatting>
  <conditionalFormatting sqref="D148">
    <cfRule type="cellIs" dxfId="4" priority="18" operator="greaterThan">
      <formula>$D$10</formula>
    </cfRule>
  </conditionalFormatting>
  <conditionalFormatting sqref="D149">
    <cfRule type="cellIs" dxfId="4" priority="19" operator="greaterThan">
      <formula>$D$10</formula>
    </cfRule>
  </conditionalFormatting>
  <conditionalFormatting sqref="D150">
    <cfRule type="cellIs" dxfId="4" priority="20" operator="greaterThan">
      <formula>$D$10</formula>
    </cfRule>
  </conditionalFormatting>
  <conditionalFormatting sqref="D151">
    <cfRule type="cellIs" dxfId="4" priority="21" operator="greaterThan">
      <formula>$D$10</formula>
    </cfRule>
  </conditionalFormatting>
  <conditionalFormatting sqref="D152">
    <cfRule type="cellIs" dxfId="4" priority="22" operator="greaterThan">
      <formula>$D$10</formula>
    </cfRule>
  </conditionalFormatting>
  <conditionalFormatting sqref="D153">
    <cfRule type="cellIs" dxfId="4" priority="23" operator="greaterThan">
      <formula>$D$10</formula>
    </cfRule>
  </conditionalFormatting>
  <conditionalFormatting sqref="D154">
    <cfRule type="cellIs" dxfId="4" priority="24" operator="greaterThan">
      <formula>$D$10</formula>
    </cfRule>
  </conditionalFormatting>
  <conditionalFormatting sqref="D155">
    <cfRule type="cellIs" dxfId="4" priority="25" operator="greaterThan">
      <formula>$D$10</formula>
    </cfRule>
  </conditionalFormatting>
  <conditionalFormatting sqref="D156">
    <cfRule type="cellIs" dxfId="4" priority="26" operator="greaterThan">
      <formula>$D$10</formula>
    </cfRule>
  </conditionalFormatting>
  <conditionalFormatting sqref="D157">
    <cfRule type="cellIs" dxfId="4" priority="27" operator="greaterThan">
      <formula>$D$10</formula>
    </cfRule>
  </conditionalFormatting>
  <conditionalFormatting sqref="D158">
    <cfRule type="cellIs" dxfId="4" priority="28" operator="greaterThan">
      <formula>$D$10</formula>
    </cfRule>
  </conditionalFormatting>
  <conditionalFormatting sqref="D159">
    <cfRule type="cellIs" dxfId="4" priority="29" operator="greaterThan">
      <formula>$D$10</formula>
    </cfRule>
  </conditionalFormatting>
  <conditionalFormatting sqref="D160">
    <cfRule type="cellIs" dxfId="4" priority="30" operator="greaterThan">
      <formula>$D$10</formula>
    </cfRule>
  </conditionalFormatting>
  <conditionalFormatting sqref="D161">
    <cfRule type="cellIs" dxfId="4" priority="31" operator="greaterThan">
      <formula>$D$10</formula>
    </cfRule>
  </conditionalFormatting>
  <conditionalFormatting sqref="D162">
    <cfRule type="cellIs" dxfId="4" priority="32" operator="greaterThan">
      <formula>$D$10</formula>
    </cfRule>
  </conditionalFormatting>
  <conditionalFormatting sqref="D163">
    <cfRule type="cellIs" dxfId="4" priority="33" operator="greaterThan">
      <formula>$D$10</formula>
    </cfRule>
  </conditionalFormatting>
  <conditionalFormatting sqref="D164">
    <cfRule type="cellIs" dxfId="4" priority="34" operator="greaterThan">
      <formula>$D$10</formula>
    </cfRule>
  </conditionalFormatting>
  <conditionalFormatting sqref="D165">
    <cfRule type="cellIs" dxfId="4" priority="35" operator="greaterThan">
      <formula>$D$10</formula>
    </cfRule>
  </conditionalFormatting>
  <conditionalFormatting sqref="D166">
    <cfRule type="cellIs" dxfId="4" priority="36" operator="greaterThan">
      <formula>$D$10</formula>
    </cfRule>
  </conditionalFormatting>
  <conditionalFormatting sqref="D167">
    <cfRule type="cellIs" dxfId="4" priority="37" operator="greaterThan">
      <formula>$D$10</formula>
    </cfRule>
  </conditionalFormatting>
  <conditionalFormatting sqref="D168">
    <cfRule type="cellIs" dxfId="4" priority="38" operator="greaterThan">
      <formula>$D$10</formula>
    </cfRule>
  </conditionalFormatting>
  <conditionalFormatting sqref="D169">
    <cfRule type="cellIs" dxfId="4" priority="39" operator="greaterThan">
      <formula>$D$10</formula>
    </cfRule>
  </conditionalFormatting>
  <conditionalFormatting sqref="D170">
    <cfRule type="cellIs" dxfId="4" priority="40" operator="greaterThan">
      <formula>$D$10</formula>
    </cfRule>
  </conditionalFormatting>
  <conditionalFormatting sqref="D171">
    <cfRule type="cellIs" dxfId="4" priority="41" operator="greaterThan">
      <formula>$D$10</formula>
    </cfRule>
  </conditionalFormatting>
  <conditionalFormatting sqref="D172">
    <cfRule type="cellIs" dxfId="4" priority="42" operator="greaterThan">
      <formula>$D$10</formula>
    </cfRule>
  </conditionalFormatting>
  <conditionalFormatting sqref="D173">
    <cfRule type="cellIs" dxfId="4" priority="43" operator="greaterThan">
      <formula>$D$10</formula>
    </cfRule>
  </conditionalFormatting>
  <conditionalFormatting sqref="D174">
    <cfRule type="cellIs" dxfId="4" priority="44" operator="greaterThan">
      <formula>$D$10</formula>
    </cfRule>
  </conditionalFormatting>
  <conditionalFormatting sqref="D175">
    <cfRule type="cellIs" dxfId="4" priority="45" operator="greaterThan">
      <formula>$D$10</formula>
    </cfRule>
  </conditionalFormatting>
  <conditionalFormatting sqref="D176">
    <cfRule type="cellIs" dxfId="4" priority="46" operator="greaterThan">
      <formula>$D$10</formula>
    </cfRule>
  </conditionalFormatting>
  <conditionalFormatting sqref="D177">
    <cfRule type="cellIs" dxfId="4" priority="47" operator="greaterThan">
      <formula>$D$10</formula>
    </cfRule>
  </conditionalFormatting>
  <conditionalFormatting sqref="D178">
    <cfRule type="cellIs" dxfId="4" priority="48" operator="greaterThan">
      <formula>$D$10</formula>
    </cfRule>
  </conditionalFormatting>
  <conditionalFormatting sqref="D179">
    <cfRule type="cellIs" dxfId="4" priority="49" operator="greaterThan">
      <formula>$D$10</formula>
    </cfRule>
  </conditionalFormatting>
  <conditionalFormatting sqref="D180">
    <cfRule type="cellIs" dxfId="4" priority="50" operator="greaterThan">
      <formula>$D$10</formula>
    </cfRule>
  </conditionalFormatting>
  <conditionalFormatting sqref="D181">
    <cfRule type="cellIs" dxfId="4" priority="51" operator="greaterThan">
      <formula>$D$10</formula>
    </cfRule>
  </conditionalFormatting>
  <conditionalFormatting sqref="D182">
    <cfRule type="cellIs" dxfId="4" priority="52" operator="greaterThan">
      <formula>$D$10</formula>
    </cfRule>
  </conditionalFormatting>
  <conditionalFormatting sqref="D183">
    <cfRule type="cellIs" dxfId="4" priority="53" operator="greaterThan">
      <formula>$D$10</formula>
    </cfRule>
  </conditionalFormatting>
  <conditionalFormatting sqref="D184">
    <cfRule type="cellIs" dxfId="4" priority="54" operator="greaterThan">
      <formula>$D$10</formula>
    </cfRule>
  </conditionalFormatting>
  <conditionalFormatting sqref="D185">
    <cfRule type="cellIs" dxfId="4" priority="55" operator="greaterThan">
      <formula>$D$10</formula>
    </cfRule>
  </conditionalFormatting>
  <conditionalFormatting sqref="D186">
    <cfRule type="cellIs" dxfId="4" priority="56" operator="greaterThan">
      <formula>$D$10</formula>
    </cfRule>
  </conditionalFormatting>
  <conditionalFormatting sqref="D187">
    <cfRule type="cellIs" dxfId="4" priority="57" operator="greaterThan">
      <formula>$D$10</formula>
    </cfRule>
  </conditionalFormatting>
  <conditionalFormatting sqref="D188">
    <cfRule type="cellIs" dxfId="4" priority="58" operator="greaterThan">
      <formula>$D$10</formula>
    </cfRule>
  </conditionalFormatting>
  <conditionalFormatting sqref="D189">
    <cfRule type="cellIs" dxfId="4" priority="59" operator="greaterThan">
      <formula>$D$10</formula>
    </cfRule>
  </conditionalFormatting>
  <conditionalFormatting sqref="D190">
    <cfRule type="cellIs" dxfId="4" priority="60" operator="greaterThan">
      <formula>$D$10</formula>
    </cfRule>
  </conditionalFormatting>
  <conditionalFormatting sqref="D191">
    <cfRule type="cellIs" dxfId="4" priority="61" operator="greaterThan">
      <formula>$D$10</formula>
    </cfRule>
  </conditionalFormatting>
  <conditionalFormatting sqref="D192">
    <cfRule type="cellIs" dxfId="4" priority="62" operator="greaterThan">
      <formula>$D$10</formula>
    </cfRule>
  </conditionalFormatting>
  <conditionalFormatting sqref="D193">
    <cfRule type="cellIs" dxfId="4" priority="63" operator="greaterThan">
      <formula>$D$10</formula>
    </cfRule>
  </conditionalFormatting>
  <conditionalFormatting sqref="D194">
    <cfRule type="cellIs" dxfId="4" priority="64" operator="greaterThan">
      <formula>$D$10</formula>
    </cfRule>
  </conditionalFormatting>
  <conditionalFormatting sqref="D195">
    <cfRule type="cellIs" dxfId="4" priority="65" operator="greaterThan">
      <formula>$D$10</formula>
    </cfRule>
  </conditionalFormatting>
  <conditionalFormatting sqref="D196">
    <cfRule type="cellIs" dxfId="4" priority="66" operator="greaterThan">
      <formula>$D$10</formula>
    </cfRule>
  </conditionalFormatting>
  <conditionalFormatting sqref="D197">
    <cfRule type="cellIs" dxfId="4" priority="67" operator="greaterThan">
      <formula>$D$10</formula>
    </cfRule>
  </conditionalFormatting>
  <conditionalFormatting sqref="D198">
    <cfRule type="cellIs" dxfId="4" priority="68" operator="greaterThan">
      <formula>$D$10</formula>
    </cfRule>
  </conditionalFormatting>
  <conditionalFormatting sqref="D199">
    <cfRule type="cellIs" dxfId="4" priority="69" operator="greaterThan">
      <formula>$D$10</formula>
    </cfRule>
  </conditionalFormatting>
  <conditionalFormatting sqref="D14">
    <cfRule type="cellIs" dxfId="0" priority="70" operator="equal">
      <formula>"na"</formula>
    </cfRule>
  </conditionalFormatting>
  <conditionalFormatting sqref="D14">
    <cfRule type="cellIs" dxfId="1" priority="71" operator="equal">
      <formula>ab</formula>
    </cfRule>
  </conditionalFormatting>
  <conditionalFormatting sqref="D14">
    <cfRule type="cellIs" dxfId="2" priority="72" operator="greaterThanOrEqual">
      <formula>3.5</formula>
    </cfRule>
  </conditionalFormatting>
  <conditionalFormatting sqref="D14">
    <cfRule type="cellIs" dxfId="3" priority="73" operator="lessThan">
      <formula>3.5</formula>
    </cfRule>
  </conditionalFormatting>
  <conditionalFormatting sqref="D15">
    <cfRule type="cellIs" dxfId="0" priority="74" operator="equal">
      <formula>"na"</formula>
    </cfRule>
  </conditionalFormatting>
  <conditionalFormatting sqref="D15">
    <cfRule type="cellIs" dxfId="1" priority="75" operator="equal">
      <formula>ab</formula>
    </cfRule>
  </conditionalFormatting>
  <conditionalFormatting sqref="D15">
    <cfRule type="cellIs" dxfId="2" priority="76" operator="greaterThanOrEqual">
      <formula>3.5</formula>
    </cfRule>
  </conditionalFormatting>
  <conditionalFormatting sqref="D15">
    <cfRule type="cellIs" dxfId="3" priority="77" operator="lessThan">
      <formula>3.5</formula>
    </cfRule>
  </conditionalFormatting>
  <conditionalFormatting sqref="D16">
    <cfRule type="cellIs" dxfId="0" priority="78" operator="equal">
      <formula>"na"</formula>
    </cfRule>
  </conditionalFormatting>
  <conditionalFormatting sqref="D16">
    <cfRule type="cellIs" dxfId="1" priority="79" operator="equal">
      <formula>ab</formula>
    </cfRule>
  </conditionalFormatting>
  <conditionalFormatting sqref="D16">
    <cfRule type="cellIs" dxfId="2" priority="80" operator="greaterThanOrEqual">
      <formula>3.5</formula>
    </cfRule>
  </conditionalFormatting>
  <conditionalFormatting sqref="D16">
    <cfRule type="cellIs" dxfId="3" priority="81" operator="lessThan">
      <formula>3.5</formula>
    </cfRule>
  </conditionalFormatting>
  <conditionalFormatting sqref="D17">
    <cfRule type="cellIs" dxfId="0" priority="82" operator="equal">
      <formula>"na"</formula>
    </cfRule>
  </conditionalFormatting>
  <conditionalFormatting sqref="D17">
    <cfRule type="cellIs" dxfId="1" priority="83" operator="equal">
      <formula>ab</formula>
    </cfRule>
  </conditionalFormatting>
  <conditionalFormatting sqref="D17">
    <cfRule type="cellIs" dxfId="2" priority="84" operator="greaterThanOrEqual">
      <formula>3.5</formula>
    </cfRule>
  </conditionalFormatting>
  <conditionalFormatting sqref="D17">
    <cfRule type="cellIs" dxfId="3" priority="85" operator="lessThan">
      <formula>3.5</formula>
    </cfRule>
  </conditionalFormatting>
  <conditionalFormatting sqref="D18">
    <cfRule type="cellIs" dxfId="0" priority="86" operator="equal">
      <formula>"na"</formula>
    </cfRule>
  </conditionalFormatting>
  <conditionalFormatting sqref="D18">
    <cfRule type="cellIs" dxfId="1" priority="87" operator="equal">
      <formula>ab</formula>
    </cfRule>
  </conditionalFormatting>
  <conditionalFormatting sqref="D18">
    <cfRule type="cellIs" dxfId="2" priority="88" operator="greaterThanOrEqual">
      <formula>3.5</formula>
    </cfRule>
  </conditionalFormatting>
  <conditionalFormatting sqref="D18">
    <cfRule type="cellIs" dxfId="3" priority="89" operator="lessThan">
      <formula>3.5</formula>
    </cfRule>
  </conditionalFormatting>
  <conditionalFormatting sqref="D19">
    <cfRule type="cellIs" dxfId="0" priority="90" operator="equal">
      <formula>"na"</formula>
    </cfRule>
  </conditionalFormatting>
  <conditionalFormatting sqref="D19">
    <cfRule type="cellIs" dxfId="1" priority="91" operator="equal">
      <formula>ab</formula>
    </cfRule>
  </conditionalFormatting>
  <conditionalFormatting sqref="D19">
    <cfRule type="cellIs" dxfId="2" priority="92" operator="greaterThanOrEqual">
      <formula>3.5</formula>
    </cfRule>
  </conditionalFormatting>
  <conditionalFormatting sqref="D19">
    <cfRule type="cellIs" dxfId="3" priority="93" operator="lessThan">
      <formula>3.5</formula>
    </cfRule>
  </conditionalFormatting>
  <conditionalFormatting sqref="D20">
    <cfRule type="cellIs" dxfId="0" priority="94" operator="equal">
      <formula>"na"</formula>
    </cfRule>
  </conditionalFormatting>
  <conditionalFormatting sqref="D20">
    <cfRule type="cellIs" dxfId="1" priority="95" operator="equal">
      <formula>ab</formula>
    </cfRule>
  </conditionalFormatting>
  <conditionalFormatting sqref="D20">
    <cfRule type="cellIs" dxfId="2" priority="96" operator="greaterThanOrEqual">
      <formula>3.5</formula>
    </cfRule>
  </conditionalFormatting>
  <conditionalFormatting sqref="D20">
    <cfRule type="cellIs" dxfId="3" priority="97" operator="lessThan">
      <formula>3.5</formula>
    </cfRule>
  </conditionalFormatting>
  <conditionalFormatting sqref="D21">
    <cfRule type="cellIs" dxfId="0" priority="98" operator="equal">
      <formula>"na"</formula>
    </cfRule>
  </conditionalFormatting>
  <conditionalFormatting sqref="D21">
    <cfRule type="cellIs" dxfId="1" priority="99" operator="equal">
      <formula>ab</formula>
    </cfRule>
  </conditionalFormatting>
  <conditionalFormatting sqref="D21">
    <cfRule type="cellIs" dxfId="2" priority="100" operator="greaterThanOrEqual">
      <formula>3.5</formula>
    </cfRule>
  </conditionalFormatting>
  <conditionalFormatting sqref="D21">
    <cfRule type="cellIs" dxfId="3" priority="101" operator="lessThan">
      <formula>3.5</formula>
    </cfRule>
  </conditionalFormatting>
  <conditionalFormatting sqref="D22">
    <cfRule type="cellIs" dxfId="0" priority="102" operator="equal">
      <formula>"na"</formula>
    </cfRule>
  </conditionalFormatting>
  <conditionalFormatting sqref="D22">
    <cfRule type="cellIs" dxfId="1" priority="103" operator="equal">
      <formula>ab</formula>
    </cfRule>
  </conditionalFormatting>
  <conditionalFormatting sqref="D22">
    <cfRule type="cellIs" dxfId="2" priority="104" operator="greaterThanOrEqual">
      <formula>3.5</formula>
    </cfRule>
  </conditionalFormatting>
  <conditionalFormatting sqref="D22">
    <cfRule type="cellIs" dxfId="3" priority="105" operator="lessThan">
      <formula>3.5</formula>
    </cfRule>
  </conditionalFormatting>
  <conditionalFormatting sqref="D23">
    <cfRule type="cellIs" dxfId="0" priority="106" operator="equal">
      <formula>"na"</formula>
    </cfRule>
  </conditionalFormatting>
  <conditionalFormatting sqref="D23">
    <cfRule type="cellIs" dxfId="1" priority="107" operator="equal">
      <formula>ab</formula>
    </cfRule>
  </conditionalFormatting>
  <conditionalFormatting sqref="D23">
    <cfRule type="cellIs" dxfId="2" priority="108" operator="greaterThanOrEqual">
      <formula>3.5</formula>
    </cfRule>
  </conditionalFormatting>
  <conditionalFormatting sqref="D23">
    <cfRule type="cellIs" dxfId="3" priority="109" operator="lessThan">
      <formula>3.5</formula>
    </cfRule>
  </conditionalFormatting>
  <conditionalFormatting sqref="D24">
    <cfRule type="cellIs" dxfId="0" priority="110" operator="equal">
      <formula>"na"</formula>
    </cfRule>
  </conditionalFormatting>
  <conditionalFormatting sqref="D24">
    <cfRule type="cellIs" dxfId="1" priority="111" operator="equal">
      <formula>ab</formula>
    </cfRule>
  </conditionalFormatting>
  <conditionalFormatting sqref="D24">
    <cfRule type="cellIs" dxfId="2" priority="112" operator="greaterThanOrEqual">
      <formula>3.5</formula>
    </cfRule>
  </conditionalFormatting>
  <conditionalFormatting sqref="D24">
    <cfRule type="cellIs" dxfId="3" priority="113" operator="lessThan">
      <formula>3.5</formula>
    </cfRule>
  </conditionalFormatting>
  <conditionalFormatting sqref="D25">
    <cfRule type="cellIs" dxfId="0" priority="114" operator="equal">
      <formula>"na"</formula>
    </cfRule>
  </conditionalFormatting>
  <conditionalFormatting sqref="D25">
    <cfRule type="cellIs" dxfId="1" priority="115" operator="equal">
      <formula>ab</formula>
    </cfRule>
  </conditionalFormatting>
  <conditionalFormatting sqref="D25">
    <cfRule type="cellIs" dxfId="2" priority="116" operator="greaterThanOrEqual">
      <formula>3.5</formula>
    </cfRule>
  </conditionalFormatting>
  <conditionalFormatting sqref="D25">
    <cfRule type="cellIs" dxfId="3" priority="117" operator="lessThan">
      <formula>3.5</formula>
    </cfRule>
  </conditionalFormatting>
  <conditionalFormatting sqref="D26">
    <cfRule type="cellIs" dxfId="0" priority="118" operator="equal">
      <formula>"na"</formula>
    </cfRule>
  </conditionalFormatting>
  <conditionalFormatting sqref="D26">
    <cfRule type="cellIs" dxfId="1" priority="119" operator="equal">
      <formula>ab</formula>
    </cfRule>
  </conditionalFormatting>
  <conditionalFormatting sqref="D26">
    <cfRule type="cellIs" dxfId="2" priority="120" operator="greaterThanOrEqual">
      <formula>3.5</formula>
    </cfRule>
  </conditionalFormatting>
  <conditionalFormatting sqref="D26">
    <cfRule type="cellIs" dxfId="3" priority="121" operator="lessThan">
      <formula>3.5</formula>
    </cfRule>
  </conditionalFormatting>
  <conditionalFormatting sqref="D27">
    <cfRule type="cellIs" dxfId="0" priority="122" operator="equal">
      <formula>"na"</formula>
    </cfRule>
  </conditionalFormatting>
  <conditionalFormatting sqref="D27">
    <cfRule type="cellIs" dxfId="1" priority="123" operator="equal">
      <formula>ab</formula>
    </cfRule>
  </conditionalFormatting>
  <conditionalFormatting sqref="D27">
    <cfRule type="cellIs" dxfId="2" priority="124" operator="greaterThanOrEqual">
      <formula>3.5</formula>
    </cfRule>
  </conditionalFormatting>
  <conditionalFormatting sqref="D27">
    <cfRule type="cellIs" dxfId="3" priority="125" operator="lessThan">
      <formula>3.5</formula>
    </cfRule>
  </conditionalFormatting>
  <conditionalFormatting sqref="D28">
    <cfRule type="cellIs" dxfId="0" priority="126" operator="equal">
      <formula>"na"</formula>
    </cfRule>
  </conditionalFormatting>
  <conditionalFormatting sqref="D28">
    <cfRule type="cellIs" dxfId="1" priority="127" operator="equal">
      <formula>ab</formula>
    </cfRule>
  </conditionalFormatting>
  <conditionalFormatting sqref="D28">
    <cfRule type="cellIs" dxfId="2" priority="128" operator="greaterThanOrEqual">
      <formula>3.5</formula>
    </cfRule>
  </conditionalFormatting>
  <conditionalFormatting sqref="D28">
    <cfRule type="cellIs" dxfId="3" priority="129" operator="lessThan">
      <formula>3.5</formula>
    </cfRule>
  </conditionalFormatting>
  <conditionalFormatting sqref="D29">
    <cfRule type="cellIs" dxfId="0" priority="130" operator="equal">
      <formula>"na"</formula>
    </cfRule>
  </conditionalFormatting>
  <conditionalFormatting sqref="D29">
    <cfRule type="cellIs" dxfId="1" priority="131" operator="equal">
      <formula>ab</formula>
    </cfRule>
  </conditionalFormatting>
  <conditionalFormatting sqref="D29">
    <cfRule type="cellIs" dxfId="2" priority="132" operator="greaterThanOrEqual">
      <formula>3.5</formula>
    </cfRule>
  </conditionalFormatting>
  <conditionalFormatting sqref="D29">
    <cfRule type="cellIs" dxfId="3" priority="133" operator="lessThan">
      <formula>3.5</formula>
    </cfRule>
  </conditionalFormatting>
  <conditionalFormatting sqref="D30">
    <cfRule type="cellIs" dxfId="0" priority="134" operator="equal">
      <formula>"na"</formula>
    </cfRule>
  </conditionalFormatting>
  <conditionalFormatting sqref="D30">
    <cfRule type="cellIs" dxfId="1" priority="135" operator="equal">
      <formula>ab</formula>
    </cfRule>
  </conditionalFormatting>
  <conditionalFormatting sqref="D30">
    <cfRule type="cellIs" dxfId="2" priority="136" operator="greaterThanOrEqual">
      <formula>3.5</formula>
    </cfRule>
  </conditionalFormatting>
  <conditionalFormatting sqref="D30">
    <cfRule type="cellIs" dxfId="3" priority="137" operator="lessThan">
      <formula>3.5</formula>
    </cfRule>
  </conditionalFormatting>
  <conditionalFormatting sqref="D31">
    <cfRule type="cellIs" dxfId="0" priority="138" operator="equal">
      <formula>"na"</formula>
    </cfRule>
  </conditionalFormatting>
  <conditionalFormatting sqref="D31">
    <cfRule type="cellIs" dxfId="1" priority="139" operator="equal">
      <formula>ab</formula>
    </cfRule>
  </conditionalFormatting>
  <conditionalFormatting sqref="D31">
    <cfRule type="cellIs" dxfId="2" priority="140" operator="greaterThanOrEqual">
      <formula>3.5</formula>
    </cfRule>
  </conditionalFormatting>
  <conditionalFormatting sqref="D31">
    <cfRule type="cellIs" dxfId="3" priority="141" operator="lessThan">
      <formula>3.5</formula>
    </cfRule>
  </conditionalFormatting>
  <conditionalFormatting sqref="D32">
    <cfRule type="cellIs" dxfId="0" priority="142" operator="equal">
      <formula>"na"</formula>
    </cfRule>
  </conditionalFormatting>
  <conditionalFormatting sqref="D32">
    <cfRule type="cellIs" dxfId="1" priority="143" operator="equal">
      <formula>ab</formula>
    </cfRule>
  </conditionalFormatting>
  <conditionalFormatting sqref="D32">
    <cfRule type="cellIs" dxfId="2" priority="144" operator="greaterThanOrEqual">
      <formula>3.5</formula>
    </cfRule>
  </conditionalFormatting>
  <conditionalFormatting sqref="D32">
    <cfRule type="cellIs" dxfId="3" priority="145" operator="lessThan">
      <formula>3.5</formula>
    </cfRule>
  </conditionalFormatting>
  <conditionalFormatting sqref="D33">
    <cfRule type="cellIs" dxfId="0" priority="146" operator="equal">
      <formula>"na"</formula>
    </cfRule>
  </conditionalFormatting>
  <conditionalFormatting sqref="D33">
    <cfRule type="cellIs" dxfId="1" priority="147" operator="equal">
      <formula>ab</formula>
    </cfRule>
  </conditionalFormatting>
  <conditionalFormatting sqref="D33">
    <cfRule type="cellIs" dxfId="2" priority="148" operator="greaterThanOrEqual">
      <formula>3.5</formula>
    </cfRule>
  </conditionalFormatting>
  <conditionalFormatting sqref="D33">
    <cfRule type="cellIs" dxfId="3" priority="149" operator="lessThan">
      <formula>3.5</formula>
    </cfRule>
  </conditionalFormatting>
  <conditionalFormatting sqref="D34">
    <cfRule type="cellIs" dxfId="0" priority="150" operator="equal">
      <formula>"na"</formula>
    </cfRule>
  </conditionalFormatting>
  <conditionalFormatting sqref="D34">
    <cfRule type="cellIs" dxfId="1" priority="151" operator="equal">
      <formula>ab</formula>
    </cfRule>
  </conditionalFormatting>
  <conditionalFormatting sqref="D34">
    <cfRule type="cellIs" dxfId="2" priority="152" operator="greaterThanOrEqual">
      <formula>3.5</formula>
    </cfRule>
  </conditionalFormatting>
  <conditionalFormatting sqref="D34">
    <cfRule type="cellIs" dxfId="3" priority="153" operator="lessThan">
      <formula>3.5</formula>
    </cfRule>
  </conditionalFormatting>
  <conditionalFormatting sqref="D35">
    <cfRule type="cellIs" dxfId="0" priority="154" operator="equal">
      <formula>"na"</formula>
    </cfRule>
  </conditionalFormatting>
  <conditionalFormatting sqref="D35">
    <cfRule type="cellIs" dxfId="1" priority="155" operator="equal">
      <formula>ab</formula>
    </cfRule>
  </conditionalFormatting>
  <conditionalFormatting sqref="D35">
    <cfRule type="cellIs" dxfId="2" priority="156" operator="greaterThanOrEqual">
      <formula>3.5</formula>
    </cfRule>
  </conditionalFormatting>
  <conditionalFormatting sqref="D35">
    <cfRule type="cellIs" dxfId="3" priority="157" operator="lessThan">
      <formula>3.5</formula>
    </cfRule>
  </conditionalFormatting>
  <conditionalFormatting sqref="D36">
    <cfRule type="cellIs" dxfId="0" priority="158" operator="equal">
      <formula>"na"</formula>
    </cfRule>
  </conditionalFormatting>
  <conditionalFormatting sqref="D36">
    <cfRule type="cellIs" dxfId="1" priority="159" operator="equal">
      <formula>ab</formula>
    </cfRule>
  </conditionalFormatting>
  <conditionalFormatting sqref="D36">
    <cfRule type="cellIs" dxfId="2" priority="160" operator="greaterThanOrEqual">
      <formula>3.5</formula>
    </cfRule>
  </conditionalFormatting>
  <conditionalFormatting sqref="D36">
    <cfRule type="cellIs" dxfId="3" priority="161" operator="lessThan">
      <formula>3.5</formula>
    </cfRule>
  </conditionalFormatting>
  <conditionalFormatting sqref="D37">
    <cfRule type="cellIs" dxfId="0" priority="162" operator="equal">
      <formula>"na"</formula>
    </cfRule>
  </conditionalFormatting>
  <conditionalFormatting sqref="D37">
    <cfRule type="cellIs" dxfId="1" priority="163" operator="equal">
      <formula>ab</formula>
    </cfRule>
  </conditionalFormatting>
  <conditionalFormatting sqref="D37">
    <cfRule type="cellIs" dxfId="2" priority="164" operator="greaterThanOrEqual">
      <formula>3.5</formula>
    </cfRule>
  </conditionalFormatting>
  <conditionalFormatting sqref="D37">
    <cfRule type="cellIs" dxfId="3" priority="165" operator="lessThan">
      <formula>3.5</formula>
    </cfRule>
  </conditionalFormatting>
  <conditionalFormatting sqref="D38">
    <cfRule type="cellIs" dxfId="0" priority="166" operator="equal">
      <formula>"na"</formula>
    </cfRule>
  </conditionalFormatting>
  <conditionalFormatting sqref="D38">
    <cfRule type="cellIs" dxfId="1" priority="167" operator="equal">
      <formula>ab</formula>
    </cfRule>
  </conditionalFormatting>
  <conditionalFormatting sqref="D38">
    <cfRule type="cellIs" dxfId="2" priority="168" operator="greaterThanOrEqual">
      <formula>3.5</formula>
    </cfRule>
  </conditionalFormatting>
  <conditionalFormatting sqref="D38">
    <cfRule type="cellIs" dxfId="3" priority="169" operator="lessThan">
      <formula>3.5</formula>
    </cfRule>
  </conditionalFormatting>
  <conditionalFormatting sqref="D39">
    <cfRule type="cellIs" dxfId="0" priority="170" operator="equal">
      <formula>"na"</formula>
    </cfRule>
  </conditionalFormatting>
  <conditionalFormatting sqref="D39">
    <cfRule type="cellIs" dxfId="1" priority="171" operator="equal">
      <formula>ab</formula>
    </cfRule>
  </conditionalFormatting>
  <conditionalFormatting sqref="D39">
    <cfRule type="cellIs" dxfId="2" priority="172" operator="greaterThanOrEqual">
      <formula>3.5</formula>
    </cfRule>
  </conditionalFormatting>
  <conditionalFormatting sqref="D39">
    <cfRule type="cellIs" dxfId="3" priority="173" operator="lessThan">
      <formula>3.5</formula>
    </cfRule>
  </conditionalFormatting>
  <conditionalFormatting sqref="D40">
    <cfRule type="cellIs" dxfId="0" priority="174" operator="equal">
      <formula>"na"</formula>
    </cfRule>
  </conditionalFormatting>
  <conditionalFormatting sqref="D40">
    <cfRule type="cellIs" dxfId="1" priority="175" operator="equal">
      <formula>ab</formula>
    </cfRule>
  </conditionalFormatting>
  <conditionalFormatting sqref="D40">
    <cfRule type="cellIs" dxfId="2" priority="176" operator="greaterThanOrEqual">
      <formula>3.5</formula>
    </cfRule>
  </conditionalFormatting>
  <conditionalFormatting sqref="D40">
    <cfRule type="cellIs" dxfId="3" priority="177" operator="lessThan">
      <formula>3.5</formula>
    </cfRule>
  </conditionalFormatting>
  <conditionalFormatting sqref="D41">
    <cfRule type="cellIs" dxfId="0" priority="178" operator="equal">
      <formula>"na"</formula>
    </cfRule>
  </conditionalFormatting>
  <conditionalFormatting sqref="D41">
    <cfRule type="cellIs" dxfId="1" priority="179" operator="equal">
      <formula>ab</formula>
    </cfRule>
  </conditionalFormatting>
  <conditionalFormatting sqref="D41">
    <cfRule type="cellIs" dxfId="2" priority="180" operator="greaterThanOrEqual">
      <formula>3.5</formula>
    </cfRule>
  </conditionalFormatting>
  <conditionalFormatting sqref="D41">
    <cfRule type="cellIs" dxfId="3" priority="181" operator="lessThan">
      <formula>3.5</formula>
    </cfRule>
  </conditionalFormatting>
  <conditionalFormatting sqref="D42">
    <cfRule type="cellIs" dxfId="0" priority="182" operator="equal">
      <formula>"na"</formula>
    </cfRule>
  </conditionalFormatting>
  <conditionalFormatting sqref="D42">
    <cfRule type="cellIs" dxfId="1" priority="183" operator="equal">
      <formula>ab</formula>
    </cfRule>
  </conditionalFormatting>
  <conditionalFormatting sqref="D42">
    <cfRule type="cellIs" dxfId="2" priority="184" operator="greaterThanOrEqual">
      <formula>3.5</formula>
    </cfRule>
  </conditionalFormatting>
  <conditionalFormatting sqref="D42">
    <cfRule type="cellIs" dxfId="3" priority="185" operator="lessThan">
      <formula>3.5</formula>
    </cfRule>
  </conditionalFormatting>
  <conditionalFormatting sqref="D43">
    <cfRule type="cellIs" dxfId="0" priority="186" operator="equal">
      <formula>"na"</formula>
    </cfRule>
  </conditionalFormatting>
  <conditionalFormatting sqref="D43">
    <cfRule type="cellIs" dxfId="1" priority="187" operator="equal">
      <formula>ab</formula>
    </cfRule>
  </conditionalFormatting>
  <conditionalFormatting sqref="D43">
    <cfRule type="cellIs" dxfId="2" priority="188" operator="greaterThanOrEqual">
      <formula>3.5</formula>
    </cfRule>
  </conditionalFormatting>
  <conditionalFormatting sqref="D43">
    <cfRule type="cellIs" dxfId="3" priority="189" operator="lessThan">
      <formula>3.5</formula>
    </cfRule>
  </conditionalFormatting>
  <conditionalFormatting sqref="D44">
    <cfRule type="cellIs" dxfId="0" priority="190" operator="equal">
      <formula>"na"</formula>
    </cfRule>
  </conditionalFormatting>
  <conditionalFormatting sqref="D44">
    <cfRule type="cellIs" dxfId="1" priority="191" operator="equal">
      <formula>ab</formula>
    </cfRule>
  </conditionalFormatting>
  <conditionalFormatting sqref="D44">
    <cfRule type="cellIs" dxfId="2" priority="192" operator="greaterThanOrEqual">
      <formula>3.5</formula>
    </cfRule>
  </conditionalFormatting>
  <conditionalFormatting sqref="D44">
    <cfRule type="cellIs" dxfId="3" priority="193" operator="lessThan">
      <formula>3.5</formula>
    </cfRule>
  </conditionalFormatting>
  <conditionalFormatting sqref="D45">
    <cfRule type="cellIs" dxfId="0" priority="194" operator="equal">
      <formula>"na"</formula>
    </cfRule>
  </conditionalFormatting>
  <conditionalFormatting sqref="D45">
    <cfRule type="cellIs" dxfId="1" priority="195" operator="equal">
      <formula>ab</formula>
    </cfRule>
  </conditionalFormatting>
  <conditionalFormatting sqref="D45">
    <cfRule type="cellIs" dxfId="2" priority="196" operator="greaterThanOrEqual">
      <formula>3.5</formula>
    </cfRule>
  </conditionalFormatting>
  <conditionalFormatting sqref="D45">
    <cfRule type="cellIs" dxfId="3" priority="197" operator="lessThan">
      <formula>3.5</formula>
    </cfRule>
  </conditionalFormatting>
  <conditionalFormatting sqref="D46">
    <cfRule type="cellIs" dxfId="0" priority="198" operator="equal">
      <formula>"na"</formula>
    </cfRule>
  </conditionalFormatting>
  <conditionalFormatting sqref="D46">
    <cfRule type="cellIs" dxfId="1" priority="199" operator="equal">
      <formula>ab</formula>
    </cfRule>
  </conditionalFormatting>
  <conditionalFormatting sqref="D46">
    <cfRule type="cellIs" dxfId="2" priority="200" operator="greaterThanOrEqual">
      <formula>3.5</formula>
    </cfRule>
  </conditionalFormatting>
  <conditionalFormatting sqref="D46">
    <cfRule type="cellIs" dxfId="3" priority="201" operator="lessThan">
      <formula>3.5</formula>
    </cfRule>
  </conditionalFormatting>
  <conditionalFormatting sqref="D47">
    <cfRule type="cellIs" dxfId="0" priority="202" operator="equal">
      <formula>"na"</formula>
    </cfRule>
  </conditionalFormatting>
  <conditionalFormatting sqref="D47">
    <cfRule type="cellIs" dxfId="1" priority="203" operator="equal">
      <formula>ab</formula>
    </cfRule>
  </conditionalFormatting>
  <conditionalFormatting sqref="D47">
    <cfRule type="cellIs" dxfId="2" priority="204" operator="greaterThanOrEqual">
      <formula>3.5</formula>
    </cfRule>
  </conditionalFormatting>
  <conditionalFormatting sqref="D47">
    <cfRule type="cellIs" dxfId="3" priority="205" operator="lessThan">
      <formula>3.5</formula>
    </cfRule>
  </conditionalFormatting>
  <conditionalFormatting sqref="D48">
    <cfRule type="cellIs" dxfId="0" priority="206" operator="equal">
      <formula>"na"</formula>
    </cfRule>
  </conditionalFormatting>
  <conditionalFormatting sqref="D48">
    <cfRule type="cellIs" dxfId="1" priority="207" operator="equal">
      <formula>ab</formula>
    </cfRule>
  </conditionalFormatting>
  <conditionalFormatting sqref="D48">
    <cfRule type="cellIs" dxfId="2" priority="208" operator="greaterThanOrEqual">
      <formula>3.5</formula>
    </cfRule>
  </conditionalFormatting>
  <conditionalFormatting sqref="D48">
    <cfRule type="cellIs" dxfId="3" priority="209" operator="lessThan">
      <formula>3.5</formula>
    </cfRule>
  </conditionalFormatting>
  <conditionalFormatting sqref="D49">
    <cfRule type="cellIs" dxfId="0" priority="210" operator="equal">
      <formula>"na"</formula>
    </cfRule>
  </conditionalFormatting>
  <conditionalFormatting sqref="D49">
    <cfRule type="cellIs" dxfId="1" priority="211" operator="equal">
      <formula>ab</formula>
    </cfRule>
  </conditionalFormatting>
  <conditionalFormatting sqref="D49">
    <cfRule type="cellIs" dxfId="2" priority="212" operator="greaterThanOrEqual">
      <formula>3.5</formula>
    </cfRule>
  </conditionalFormatting>
  <conditionalFormatting sqref="D49">
    <cfRule type="cellIs" dxfId="3" priority="213" operator="lessThan">
      <formula>3.5</formula>
    </cfRule>
  </conditionalFormatting>
  <conditionalFormatting sqref="D50">
    <cfRule type="cellIs" dxfId="0" priority="214" operator="equal">
      <formula>"na"</formula>
    </cfRule>
  </conditionalFormatting>
  <conditionalFormatting sqref="D50">
    <cfRule type="cellIs" dxfId="1" priority="215" operator="equal">
      <formula>ab</formula>
    </cfRule>
  </conditionalFormatting>
  <conditionalFormatting sqref="D50">
    <cfRule type="cellIs" dxfId="2" priority="216" operator="greaterThanOrEqual">
      <formula>3.5</formula>
    </cfRule>
  </conditionalFormatting>
  <conditionalFormatting sqref="D50">
    <cfRule type="cellIs" dxfId="3" priority="217" operator="lessThan">
      <formula>3.5</formula>
    </cfRule>
  </conditionalFormatting>
  <conditionalFormatting sqref="D51">
    <cfRule type="cellIs" dxfId="0" priority="218" operator="equal">
      <formula>"na"</formula>
    </cfRule>
  </conditionalFormatting>
  <conditionalFormatting sqref="D51">
    <cfRule type="cellIs" dxfId="1" priority="219" operator="equal">
      <formula>ab</formula>
    </cfRule>
  </conditionalFormatting>
  <conditionalFormatting sqref="D51">
    <cfRule type="cellIs" dxfId="2" priority="220" operator="greaterThanOrEqual">
      <formula>3.5</formula>
    </cfRule>
  </conditionalFormatting>
  <conditionalFormatting sqref="D51">
    <cfRule type="cellIs" dxfId="3" priority="221" operator="lessThan">
      <formula>3.5</formula>
    </cfRule>
  </conditionalFormatting>
  <conditionalFormatting sqref="D71">
    <cfRule type="cellIs" dxfId="0" priority="222" operator="equal">
      <formula>"na"</formula>
    </cfRule>
  </conditionalFormatting>
  <conditionalFormatting sqref="D71">
    <cfRule type="cellIs" dxfId="1" priority="223" operator="equal">
      <formula>ab</formula>
    </cfRule>
  </conditionalFormatting>
  <conditionalFormatting sqref="D71">
    <cfRule type="cellIs" dxfId="2" priority="224" operator="greaterThanOrEqual">
      <formula>3.5</formula>
    </cfRule>
  </conditionalFormatting>
  <conditionalFormatting sqref="D71">
    <cfRule type="cellIs" dxfId="3" priority="225" operator="lessThan">
      <formula>3.5</formula>
    </cfRule>
  </conditionalFormatting>
  <conditionalFormatting sqref="D72">
    <cfRule type="cellIs" dxfId="0" priority="226" operator="equal">
      <formula>"na"</formula>
    </cfRule>
  </conditionalFormatting>
  <conditionalFormatting sqref="D72">
    <cfRule type="cellIs" dxfId="1" priority="227" operator="equal">
      <formula>ab</formula>
    </cfRule>
  </conditionalFormatting>
  <conditionalFormatting sqref="D72">
    <cfRule type="cellIs" dxfId="2" priority="228" operator="greaterThanOrEqual">
      <formula>3.5</formula>
    </cfRule>
  </conditionalFormatting>
  <conditionalFormatting sqref="D72">
    <cfRule type="cellIs" dxfId="3" priority="229" operator="lessThan">
      <formula>3.5</formula>
    </cfRule>
  </conditionalFormatting>
  <conditionalFormatting sqref="D73">
    <cfRule type="cellIs" dxfId="0" priority="230" operator="equal">
      <formula>"na"</formula>
    </cfRule>
  </conditionalFormatting>
  <conditionalFormatting sqref="D73">
    <cfRule type="cellIs" dxfId="1" priority="231" operator="equal">
      <formula>ab</formula>
    </cfRule>
  </conditionalFormatting>
  <conditionalFormatting sqref="D73">
    <cfRule type="cellIs" dxfId="2" priority="232" operator="greaterThanOrEqual">
      <formula>3.5</formula>
    </cfRule>
  </conditionalFormatting>
  <conditionalFormatting sqref="D73">
    <cfRule type="cellIs" dxfId="3" priority="233" operator="lessThan">
      <formula>3.5</formula>
    </cfRule>
  </conditionalFormatting>
  <conditionalFormatting sqref="D74">
    <cfRule type="cellIs" dxfId="0" priority="234" operator="equal">
      <formula>"na"</formula>
    </cfRule>
  </conditionalFormatting>
  <conditionalFormatting sqref="D74">
    <cfRule type="cellIs" dxfId="1" priority="235" operator="equal">
      <formula>ab</formula>
    </cfRule>
  </conditionalFormatting>
  <conditionalFormatting sqref="D74">
    <cfRule type="cellIs" dxfId="2" priority="236" operator="greaterThanOrEqual">
      <formula>3.5</formula>
    </cfRule>
  </conditionalFormatting>
  <conditionalFormatting sqref="D74">
    <cfRule type="cellIs" dxfId="3" priority="237" operator="lessThan">
      <formula>3.5</formula>
    </cfRule>
  </conditionalFormatting>
  <conditionalFormatting sqref="D75">
    <cfRule type="cellIs" dxfId="0" priority="238" operator="equal">
      <formula>"na"</formula>
    </cfRule>
  </conditionalFormatting>
  <conditionalFormatting sqref="D75">
    <cfRule type="cellIs" dxfId="1" priority="239" operator="equal">
      <formula>ab</formula>
    </cfRule>
  </conditionalFormatting>
  <conditionalFormatting sqref="D75">
    <cfRule type="cellIs" dxfId="2" priority="240" operator="greaterThanOrEqual">
      <formula>3.5</formula>
    </cfRule>
  </conditionalFormatting>
  <conditionalFormatting sqref="D75">
    <cfRule type="cellIs" dxfId="3" priority="241" operator="lessThan">
      <formula>3.5</formula>
    </cfRule>
  </conditionalFormatting>
  <conditionalFormatting sqref="D76">
    <cfRule type="cellIs" dxfId="0" priority="242" operator="equal">
      <formula>"na"</formula>
    </cfRule>
  </conditionalFormatting>
  <conditionalFormatting sqref="D76">
    <cfRule type="cellIs" dxfId="1" priority="243" operator="equal">
      <formula>ab</formula>
    </cfRule>
  </conditionalFormatting>
  <conditionalFormatting sqref="D76">
    <cfRule type="cellIs" dxfId="2" priority="244" operator="greaterThanOrEqual">
      <formula>3.5</formula>
    </cfRule>
  </conditionalFormatting>
  <conditionalFormatting sqref="D76">
    <cfRule type="cellIs" dxfId="3" priority="245" operator="lessThan">
      <formula>3.5</formula>
    </cfRule>
  </conditionalFormatting>
  <conditionalFormatting sqref="D77">
    <cfRule type="cellIs" dxfId="0" priority="246" operator="equal">
      <formula>"na"</formula>
    </cfRule>
  </conditionalFormatting>
  <conditionalFormatting sqref="D77">
    <cfRule type="cellIs" dxfId="1" priority="247" operator="equal">
      <formula>ab</formula>
    </cfRule>
  </conditionalFormatting>
  <conditionalFormatting sqref="D77">
    <cfRule type="cellIs" dxfId="2" priority="248" operator="greaterThanOrEqual">
      <formula>3.5</formula>
    </cfRule>
  </conditionalFormatting>
  <conditionalFormatting sqref="D77">
    <cfRule type="cellIs" dxfId="3" priority="249" operator="lessThan">
      <formula>3.5</formula>
    </cfRule>
  </conditionalFormatting>
  <conditionalFormatting sqref="D78">
    <cfRule type="cellIs" dxfId="0" priority="250" operator="equal">
      <formula>"na"</formula>
    </cfRule>
  </conditionalFormatting>
  <conditionalFormatting sqref="D78">
    <cfRule type="cellIs" dxfId="1" priority="251" operator="equal">
      <formula>ab</formula>
    </cfRule>
  </conditionalFormatting>
  <conditionalFormatting sqref="D78">
    <cfRule type="cellIs" dxfId="2" priority="252" operator="greaterThanOrEqual">
      <formula>3.5</formula>
    </cfRule>
  </conditionalFormatting>
  <conditionalFormatting sqref="D78">
    <cfRule type="cellIs" dxfId="3" priority="253" operator="lessThan">
      <formula>3.5</formula>
    </cfRule>
  </conditionalFormatting>
  <conditionalFormatting sqref="D79">
    <cfRule type="cellIs" dxfId="0" priority="254" operator="equal">
      <formula>"na"</formula>
    </cfRule>
  </conditionalFormatting>
  <conditionalFormatting sqref="D79">
    <cfRule type="cellIs" dxfId="1" priority="255" operator="equal">
      <formula>ab</formula>
    </cfRule>
  </conditionalFormatting>
  <conditionalFormatting sqref="D79">
    <cfRule type="cellIs" dxfId="2" priority="256" operator="greaterThanOrEqual">
      <formula>3.5</formula>
    </cfRule>
  </conditionalFormatting>
  <conditionalFormatting sqref="D79">
    <cfRule type="cellIs" dxfId="3" priority="257" operator="lessThan">
      <formula>3.5</formula>
    </cfRule>
  </conditionalFormatting>
  <conditionalFormatting sqref="D80">
    <cfRule type="cellIs" dxfId="0" priority="258" operator="equal">
      <formula>"na"</formula>
    </cfRule>
  </conditionalFormatting>
  <conditionalFormatting sqref="D80">
    <cfRule type="cellIs" dxfId="1" priority="259" operator="equal">
      <formula>ab</formula>
    </cfRule>
  </conditionalFormatting>
  <conditionalFormatting sqref="D80">
    <cfRule type="cellIs" dxfId="2" priority="260" operator="greaterThanOrEqual">
      <formula>3.5</formula>
    </cfRule>
  </conditionalFormatting>
  <conditionalFormatting sqref="D80">
    <cfRule type="cellIs" dxfId="3" priority="261" operator="lessThan">
      <formula>3.5</formula>
    </cfRule>
  </conditionalFormatting>
  <conditionalFormatting sqref="D81">
    <cfRule type="cellIs" dxfId="0" priority="262" operator="equal">
      <formula>"na"</formula>
    </cfRule>
  </conditionalFormatting>
  <conditionalFormatting sqref="D81">
    <cfRule type="cellIs" dxfId="1" priority="263" operator="equal">
      <formula>ab</formula>
    </cfRule>
  </conditionalFormatting>
  <conditionalFormatting sqref="D81">
    <cfRule type="cellIs" dxfId="2" priority="264" operator="greaterThanOrEqual">
      <formula>3.5</formula>
    </cfRule>
  </conditionalFormatting>
  <conditionalFormatting sqref="D81">
    <cfRule type="cellIs" dxfId="3" priority="265" operator="lessThan">
      <formula>3.5</formula>
    </cfRule>
  </conditionalFormatting>
  <conditionalFormatting sqref="D82">
    <cfRule type="cellIs" dxfId="0" priority="266" operator="equal">
      <formula>"na"</formula>
    </cfRule>
  </conditionalFormatting>
  <conditionalFormatting sqref="D82">
    <cfRule type="cellIs" dxfId="1" priority="267" operator="equal">
      <formula>ab</formula>
    </cfRule>
  </conditionalFormatting>
  <conditionalFormatting sqref="D82">
    <cfRule type="cellIs" dxfId="2" priority="268" operator="greaterThanOrEqual">
      <formula>3.5</formula>
    </cfRule>
  </conditionalFormatting>
  <conditionalFormatting sqref="D82">
    <cfRule type="cellIs" dxfId="3" priority="269" operator="lessThan">
      <formula>3.5</formula>
    </cfRule>
  </conditionalFormatting>
  <conditionalFormatting sqref="D83">
    <cfRule type="cellIs" dxfId="0" priority="270" operator="equal">
      <formula>"na"</formula>
    </cfRule>
  </conditionalFormatting>
  <conditionalFormatting sqref="D83">
    <cfRule type="cellIs" dxfId="1" priority="271" operator="equal">
      <formula>ab</formula>
    </cfRule>
  </conditionalFormatting>
  <conditionalFormatting sqref="D83">
    <cfRule type="cellIs" dxfId="2" priority="272" operator="greaterThanOrEqual">
      <formula>3.5</formula>
    </cfRule>
  </conditionalFormatting>
  <conditionalFormatting sqref="D83">
    <cfRule type="cellIs" dxfId="3" priority="273" operator="lessThan">
      <formula>3.5</formula>
    </cfRule>
  </conditionalFormatting>
  <conditionalFormatting sqref="D84">
    <cfRule type="cellIs" dxfId="0" priority="274" operator="equal">
      <formula>"na"</formula>
    </cfRule>
  </conditionalFormatting>
  <conditionalFormatting sqref="D84">
    <cfRule type="cellIs" dxfId="1" priority="275" operator="equal">
      <formula>ab</formula>
    </cfRule>
  </conditionalFormatting>
  <conditionalFormatting sqref="D84">
    <cfRule type="cellIs" dxfId="2" priority="276" operator="greaterThanOrEqual">
      <formula>3.5</formula>
    </cfRule>
  </conditionalFormatting>
  <conditionalFormatting sqref="D84">
    <cfRule type="cellIs" dxfId="3" priority="277" operator="lessThan">
      <formula>3.5</formula>
    </cfRule>
  </conditionalFormatting>
  <conditionalFormatting sqref="D85">
    <cfRule type="cellIs" dxfId="0" priority="278" operator="equal">
      <formula>"na"</formula>
    </cfRule>
  </conditionalFormatting>
  <conditionalFormatting sqref="D85">
    <cfRule type="cellIs" dxfId="1" priority="279" operator="equal">
      <formula>ab</formula>
    </cfRule>
  </conditionalFormatting>
  <conditionalFormatting sqref="D85">
    <cfRule type="cellIs" dxfId="2" priority="280" operator="greaterThanOrEqual">
      <formula>3.5</formula>
    </cfRule>
  </conditionalFormatting>
  <conditionalFormatting sqref="D85">
    <cfRule type="cellIs" dxfId="3" priority="281" operator="lessThan">
      <formula>3.5</formula>
    </cfRule>
  </conditionalFormatting>
  <conditionalFormatting sqref="D86">
    <cfRule type="cellIs" dxfId="0" priority="282" operator="equal">
      <formula>"na"</formula>
    </cfRule>
  </conditionalFormatting>
  <conditionalFormatting sqref="D86">
    <cfRule type="cellIs" dxfId="1" priority="283" operator="equal">
      <formula>ab</formula>
    </cfRule>
  </conditionalFormatting>
  <conditionalFormatting sqref="D86">
    <cfRule type="cellIs" dxfId="2" priority="284" operator="greaterThanOrEqual">
      <formula>3.5</formula>
    </cfRule>
  </conditionalFormatting>
  <conditionalFormatting sqref="D86">
    <cfRule type="cellIs" dxfId="3" priority="285" operator="lessThan">
      <formula>3.5</formula>
    </cfRule>
  </conditionalFormatting>
  <conditionalFormatting sqref="D87">
    <cfRule type="cellIs" dxfId="0" priority="286" operator="equal">
      <formula>"na"</formula>
    </cfRule>
  </conditionalFormatting>
  <conditionalFormatting sqref="D87">
    <cfRule type="cellIs" dxfId="1" priority="287" operator="equal">
      <formula>ab</formula>
    </cfRule>
  </conditionalFormatting>
  <conditionalFormatting sqref="D87">
    <cfRule type="cellIs" dxfId="2" priority="288" operator="greaterThanOrEqual">
      <formula>3.5</formula>
    </cfRule>
  </conditionalFormatting>
  <conditionalFormatting sqref="D87">
    <cfRule type="cellIs" dxfId="3" priority="289" operator="lessThan">
      <formula>3.5</formula>
    </cfRule>
  </conditionalFormatting>
  <conditionalFormatting sqref="D88">
    <cfRule type="cellIs" dxfId="0" priority="290" operator="equal">
      <formula>"na"</formula>
    </cfRule>
  </conditionalFormatting>
  <conditionalFormatting sqref="D88">
    <cfRule type="cellIs" dxfId="1" priority="291" operator="equal">
      <formula>ab</formula>
    </cfRule>
  </conditionalFormatting>
  <conditionalFormatting sqref="D88">
    <cfRule type="cellIs" dxfId="2" priority="292" operator="greaterThanOrEqual">
      <formula>3.5</formula>
    </cfRule>
  </conditionalFormatting>
  <conditionalFormatting sqref="D88">
    <cfRule type="cellIs" dxfId="3" priority="293" operator="lessThan">
      <formula>3.5</formula>
    </cfRule>
  </conditionalFormatting>
  <conditionalFormatting sqref="D89">
    <cfRule type="cellIs" dxfId="0" priority="294" operator="equal">
      <formula>"na"</formula>
    </cfRule>
  </conditionalFormatting>
  <conditionalFormatting sqref="D89">
    <cfRule type="cellIs" dxfId="1" priority="295" operator="equal">
      <formula>ab</formula>
    </cfRule>
  </conditionalFormatting>
  <conditionalFormatting sqref="D89">
    <cfRule type="cellIs" dxfId="2" priority="296" operator="greaterThanOrEqual">
      <formula>3.5</formula>
    </cfRule>
  </conditionalFormatting>
  <conditionalFormatting sqref="D89">
    <cfRule type="cellIs" dxfId="3" priority="297" operator="lessThan">
      <formula>3.5</formula>
    </cfRule>
  </conditionalFormatting>
  <conditionalFormatting sqref="D90">
    <cfRule type="cellIs" dxfId="0" priority="298" operator="equal">
      <formula>"na"</formula>
    </cfRule>
  </conditionalFormatting>
  <conditionalFormatting sqref="D90">
    <cfRule type="cellIs" dxfId="1" priority="299" operator="equal">
      <formula>ab</formula>
    </cfRule>
  </conditionalFormatting>
  <conditionalFormatting sqref="D90">
    <cfRule type="cellIs" dxfId="2" priority="300" operator="greaterThanOrEqual">
      <formula>3.5</formula>
    </cfRule>
  </conditionalFormatting>
  <conditionalFormatting sqref="D90">
    <cfRule type="cellIs" dxfId="3" priority="301" operator="lessThan">
      <formula>3.5</formula>
    </cfRule>
  </conditionalFormatting>
  <conditionalFormatting sqref="D91">
    <cfRule type="cellIs" dxfId="0" priority="302" operator="equal">
      <formula>"na"</formula>
    </cfRule>
  </conditionalFormatting>
  <conditionalFormatting sqref="D91">
    <cfRule type="cellIs" dxfId="1" priority="303" operator="equal">
      <formula>ab</formula>
    </cfRule>
  </conditionalFormatting>
  <conditionalFormatting sqref="D91">
    <cfRule type="cellIs" dxfId="2" priority="304" operator="greaterThanOrEqual">
      <formula>3.5</formula>
    </cfRule>
  </conditionalFormatting>
  <conditionalFormatting sqref="D91">
    <cfRule type="cellIs" dxfId="3" priority="305" operator="lessThan">
      <formula>3.5</formula>
    </cfRule>
  </conditionalFormatting>
  <conditionalFormatting sqref="D92">
    <cfRule type="cellIs" dxfId="0" priority="306" operator="equal">
      <formula>"na"</formula>
    </cfRule>
  </conditionalFormatting>
  <conditionalFormatting sqref="D92">
    <cfRule type="cellIs" dxfId="1" priority="307" operator="equal">
      <formula>ab</formula>
    </cfRule>
  </conditionalFormatting>
  <conditionalFormatting sqref="D92">
    <cfRule type="cellIs" dxfId="2" priority="308" operator="greaterThanOrEqual">
      <formula>3.5</formula>
    </cfRule>
  </conditionalFormatting>
  <conditionalFormatting sqref="D92">
    <cfRule type="cellIs" dxfId="3" priority="309" operator="lessThan">
      <formula>3.5</formula>
    </cfRule>
  </conditionalFormatting>
  <conditionalFormatting sqref="D93">
    <cfRule type="cellIs" dxfId="0" priority="310" operator="equal">
      <formula>"na"</formula>
    </cfRule>
  </conditionalFormatting>
  <conditionalFormatting sqref="D93">
    <cfRule type="cellIs" dxfId="1" priority="311" operator="equal">
      <formula>ab</formula>
    </cfRule>
  </conditionalFormatting>
  <conditionalFormatting sqref="D93">
    <cfRule type="cellIs" dxfId="2" priority="312" operator="greaterThanOrEqual">
      <formula>3.5</formula>
    </cfRule>
  </conditionalFormatting>
  <conditionalFormatting sqref="D93">
    <cfRule type="cellIs" dxfId="3" priority="313" operator="lessThan">
      <formula>3.5</formula>
    </cfRule>
  </conditionalFormatting>
  <conditionalFormatting sqref="D94">
    <cfRule type="cellIs" dxfId="0" priority="314" operator="equal">
      <formula>"na"</formula>
    </cfRule>
  </conditionalFormatting>
  <conditionalFormatting sqref="D94">
    <cfRule type="cellIs" dxfId="1" priority="315" operator="equal">
      <formula>ab</formula>
    </cfRule>
  </conditionalFormatting>
  <conditionalFormatting sqref="D94">
    <cfRule type="cellIs" dxfId="2" priority="316" operator="greaterThanOrEqual">
      <formula>3.5</formula>
    </cfRule>
  </conditionalFormatting>
  <conditionalFormatting sqref="D94">
    <cfRule type="cellIs" dxfId="3" priority="317" operator="lessThan">
      <formula>3.5</formula>
    </cfRule>
  </conditionalFormatting>
  <conditionalFormatting sqref="D95">
    <cfRule type="cellIs" dxfId="0" priority="318" operator="equal">
      <formula>"na"</formula>
    </cfRule>
  </conditionalFormatting>
  <conditionalFormatting sqref="D95">
    <cfRule type="cellIs" dxfId="1" priority="319" operator="equal">
      <formula>ab</formula>
    </cfRule>
  </conditionalFormatting>
  <conditionalFormatting sqref="D95">
    <cfRule type="cellIs" dxfId="2" priority="320" operator="greaterThanOrEqual">
      <formula>3.5</formula>
    </cfRule>
  </conditionalFormatting>
  <conditionalFormatting sqref="D95">
    <cfRule type="cellIs" dxfId="3" priority="321" operator="lessThan">
      <formula>3.5</formula>
    </cfRule>
  </conditionalFormatting>
  <conditionalFormatting sqref="D96">
    <cfRule type="cellIs" dxfId="0" priority="322" operator="equal">
      <formula>"na"</formula>
    </cfRule>
  </conditionalFormatting>
  <conditionalFormatting sqref="D96">
    <cfRule type="cellIs" dxfId="1" priority="323" operator="equal">
      <formula>ab</formula>
    </cfRule>
  </conditionalFormatting>
  <conditionalFormatting sqref="D96">
    <cfRule type="cellIs" dxfId="2" priority="324" operator="greaterThanOrEqual">
      <formula>3.5</formula>
    </cfRule>
  </conditionalFormatting>
  <conditionalFormatting sqref="D96">
    <cfRule type="cellIs" dxfId="3" priority="325" operator="lessThan">
      <formula>3.5</formula>
    </cfRule>
  </conditionalFormatting>
  <conditionalFormatting sqref="D97">
    <cfRule type="cellIs" dxfId="0" priority="326" operator="equal">
      <formula>"na"</formula>
    </cfRule>
  </conditionalFormatting>
  <conditionalFormatting sqref="D97">
    <cfRule type="cellIs" dxfId="1" priority="327" operator="equal">
      <formula>ab</formula>
    </cfRule>
  </conditionalFormatting>
  <conditionalFormatting sqref="D97">
    <cfRule type="cellIs" dxfId="2" priority="328" operator="greaterThanOrEqual">
      <formula>3.5</formula>
    </cfRule>
  </conditionalFormatting>
  <conditionalFormatting sqref="D97">
    <cfRule type="cellIs" dxfId="3" priority="329" operator="lessThan">
      <formula>3.5</formula>
    </cfRule>
  </conditionalFormatting>
  <conditionalFormatting sqref="D98">
    <cfRule type="cellIs" dxfId="0" priority="330" operator="equal">
      <formula>"na"</formula>
    </cfRule>
  </conditionalFormatting>
  <conditionalFormatting sqref="D98">
    <cfRule type="cellIs" dxfId="1" priority="331" operator="equal">
      <formula>ab</formula>
    </cfRule>
  </conditionalFormatting>
  <conditionalFormatting sqref="D98">
    <cfRule type="cellIs" dxfId="2" priority="332" operator="greaterThanOrEqual">
      <formula>3.5</formula>
    </cfRule>
  </conditionalFormatting>
  <conditionalFormatting sqref="D98">
    <cfRule type="cellIs" dxfId="3" priority="333" operator="lessThan">
      <formula>3.5</formula>
    </cfRule>
  </conditionalFormatting>
  <conditionalFormatting sqref="D99">
    <cfRule type="cellIs" dxfId="0" priority="334" operator="equal">
      <formula>"na"</formula>
    </cfRule>
  </conditionalFormatting>
  <conditionalFormatting sqref="D99">
    <cfRule type="cellIs" dxfId="1" priority="335" operator="equal">
      <formula>ab</formula>
    </cfRule>
  </conditionalFormatting>
  <conditionalFormatting sqref="D99">
    <cfRule type="cellIs" dxfId="2" priority="336" operator="greaterThanOrEqual">
      <formula>3.5</formula>
    </cfRule>
  </conditionalFormatting>
  <conditionalFormatting sqref="D99">
    <cfRule type="cellIs" dxfId="3" priority="337" operator="lessThan">
      <formula>3.5</formula>
    </cfRule>
  </conditionalFormatting>
  <conditionalFormatting sqref="D100">
    <cfRule type="cellIs" dxfId="0" priority="338" operator="equal">
      <formula>"na"</formula>
    </cfRule>
  </conditionalFormatting>
  <conditionalFormatting sqref="D100">
    <cfRule type="cellIs" dxfId="1" priority="339" operator="equal">
      <formula>ab</formula>
    </cfRule>
  </conditionalFormatting>
  <conditionalFormatting sqref="D100">
    <cfRule type="cellIs" dxfId="2" priority="340" operator="greaterThanOrEqual">
      <formula>3.5</formula>
    </cfRule>
  </conditionalFormatting>
  <conditionalFormatting sqref="D100">
    <cfRule type="cellIs" dxfId="3" priority="341" operator="lessThan">
      <formula>3.5</formula>
    </cfRule>
  </conditionalFormatting>
  <conditionalFormatting sqref="D101">
    <cfRule type="cellIs" dxfId="0" priority="342" operator="equal">
      <formula>"na"</formula>
    </cfRule>
  </conditionalFormatting>
  <conditionalFormatting sqref="D101">
    <cfRule type="cellIs" dxfId="1" priority="343" operator="equal">
      <formula>ab</formula>
    </cfRule>
  </conditionalFormatting>
  <conditionalFormatting sqref="D101">
    <cfRule type="cellIs" dxfId="2" priority="344" operator="greaterThanOrEqual">
      <formula>3.5</formula>
    </cfRule>
  </conditionalFormatting>
  <conditionalFormatting sqref="D101">
    <cfRule type="cellIs" dxfId="3" priority="345" operator="lessThan">
      <formula>3.5</formula>
    </cfRule>
  </conditionalFormatting>
  <conditionalFormatting sqref="D102">
    <cfRule type="cellIs" dxfId="0" priority="346" operator="equal">
      <formula>"na"</formula>
    </cfRule>
  </conditionalFormatting>
  <conditionalFormatting sqref="D102">
    <cfRule type="cellIs" dxfId="1" priority="347" operator="equal">
      <formula>ab</formula>
    </cfRule>
  </conditionalFormatting>
  <conditionalFormatting sqref="D102">
    <cfRule type="cellIs" dxfId="2" priority="348" operator="greaterThanOrEqual">
      <formula>3.5</formula>
    </cfRule>
  </conditionalFormatting>
  <conditionalFormatting sqref="D102">
    <cfRule type="cellIs" dxfId="3" priority="349" operator="lessThan">
      <formula>3.5</formula>
    </cfRule>
  </conditionalFormatting>
  <conditionalFormatting sqref="D103">
    <cfRule type="cellIs" dxfId="0" priority="350" operator="equal">
      <formula>"na"</formula>
    </cfRule>
  </conditionalFormatting>
  <conditionalFormatting sqref="D103">
    <cfRule type="cellIs" dxfId="1" priority="351" operator="equal">
      <formula>ab</formula>
    </cfRule>
  </conditionalFormatting>
  <conditionalFormatting sqref="D103">
    <cfRule type="cellIs" dxfId="2" priority="352" operator="greaterThanOrEqual">
      <formula>3.5</formula>
    </cfRule>
  </conditionalFormatting>
  <conditionalFormatting sqref="D103">
    <cfRule type="cellIs" dxfId="3" priority="353" operator="lessThan">
      <formula>3.5</formula>
    </cfRule>
  </conditionalFormatting>
  <conditionalFormatting sqref="D104">
    <cfRule type="cellIs" dxfId="0" priority="354" operator="equal">
      <formula>"na"</formula>
    </cfRule>
  </conditionalFormatting>
  <conditionalFormatting sqref="D104">
    <cfRule type="cellIs" dxfId="1" priority="355" operator="equal">
      <formula>ab</formula>
    </cfRule>
  </conditionalFormatting>
  <conditionalFormatting sqref="D104">
    <cfRule type="cellIs" dxfId="2" priority="356" operator="greaterThanOrEqual">
      <formula>3.5</formula>
    </cfRule>
  </conditionalFormatting>
  <conditionalFormatting sqref="D104">
    <cfRule type="cellIs" dxfId="3" priority="357" operator="lessThan">
      <formula>3.5</formula>
    </cfRule>
  </conditionalFormatting>
  <conditionalFormatting sqref="D105">
    <cfRule type="cellIs" dxfId="0" priority="358" operator="equal">
      <formula>"na"</formula>
    </cfRule>
  </conditionalFormatting>
  <conditionalFormatting sqref="D105">
    <cfRule type="cellIs" dxfId="1" priority="359" operator="equal">
      <formula>ab</formula>
    </cfRule>
  </conditionalFormatting>
  <conditionalFormatting sqref="D105">
    <cfRule type="cellIs" dxfId="2" priority="360" operator="greaterThanOrEqual">
      <formula>3.5</formula>
    </cfRule>
  </conditionalFormatting>
  <conditionalFormatting sqref="D105">
    <cfRule type="cellIs" dxfId="3" priority="361" operator="lessThan">
      <formula>3.5</formula>
    </cfRule>
  </conditionalFormatting>
  <conditionalFormatting sqref="D106">
    <cfRule type="cellIs" dxfId="0" priority="362" operator="equal">
      <formula>"na"</formula>
    </cfRule>
  </conditionalFormatting>
  <conditionalFormatting sqref="D106">
    <cfRule type="cellIs" dxfId="1" priority="363" operator="equal">
      <formula>ab</formula>
    </cfRule>
  </conditionalFormatting>
  <conditionalFormatting sqref="D106">
    <cfRule type="cellIs" dxfId="2" priority="364" operator="greaterThanOrEqual">
      <formula>3.5</formula>
    </cfRule>
  </conditionalFormatting>
  <conditionalFormatting sqref="D106">
    <cfRule type="cellIs" dxfId="3" priority="365" operator="lessThan">
      <formula>3.5</formula>
    </cfRule>
  </conditionalFormatting>
  <conditionalFormatting sqref="D107">
    <cfRule type="cellIs" dxfId="0" priority="366" operator="equal">
      <formula>"na"</formula>
    </cfRule>
  </conditionalFormatting>
  <conditionalFormatting sqref="D107">
    <cfRule type="cellIs" dxfId="1" priority="367" operator="equal">
      <formula>ab</formula>
    </cfRule>
  </conditionalFormatting>
  <conditionalFormatting sqref="D107">
    <cfRule type="cellIs" dxfId="2" priority="368" operator="greaterThanOrEqual">
      <formula>3.5</formula>
    </cfRule>
  </conditionalFormatting>
  <conditionalFormatting sqref="D107">
    <cfRule type="cellIs" dxfId="3" priority="369" operator="lessThan">
      <formula>3.5</formula>
    </cfRule>
  </conditionalFormatting>
  <conditionalFormatting sqref="D108">
    <cfRule type="cellIs" dxfId="0" priority="370" operator="equal">
      <formula>"na"</formula>
    </cfRule>
  </conditionalFormatting>
  <conditionalFormatting sqref="D108">
    <cfRule type="cellIs" dxfId="1" priority="371" operator="equal">
      <formula>ab</formula>
    </cfRule>
  </conditionalFormatting>
  <conditionalFormatting sqref="D108">
    <cfRule type="cellIs" dxfId="2" priority="372" operator="greaterThanOrEqual">
      <formula>3.5</formula>
    </cfRule>
  </conditionalFormatting>
  <conditionalFormatting sqref="D108">
    <cfRule type="cellIs" dxfId="3" priority="373" operator="lessThan">
      <formula>3.5</formula>
    </cfRule>
  </conditionalFormatting>
  <conditionalFormatting sqref="D109">
    <cfRule type="cellIs" dxfId="0" priority="374" operator="equal">
      <formula>"na"</formula>
    </cfRule>
  </conditionalFormatting>
  <conditionalFormatting sqref="D109">
    <cfRule type="cellIs" dxfId="1" priority="375" operator="equal">
      <formula>ab</formula>
    </cfRule>
  </conditionalFormatting>
  <conditionalFormatting sqref="D109">
    <cfRule type="cellIs" dxfId="2" priority="376" operator="greaterThanOrEqual">
      <formula>3.5</formula>
    </cfRule>
  </conditionalFormatting>
  <conditionalFormatting sqref="D109">
    <cfRule type="cellIs" dxfId="3" priority="377" operator="lessThan">
      <formula>3.5</formula>
    </cfRule>
  </conditionalFormatting>
  <conditionalFormatting sqref="D110">
    <cfRule type="cellIs" dxfId="0" priority="378" operator="equal">
      <formula>"na"</formula>
    </cfRule>
  </conditionalFormatting>
  <conditionalFormatting sqref="D110">
    <cfRule type="cellIs" dxfId="1" priority="379" operator="equal">
      <formula>ab</formula>
    </cfRule>
  </conditionalFormatting>
  <conditionalFormatting sqref="D110">
    <cfRule type="cellIs" dxfId="2" priority="380" operator="greaterThanOrEqual">
      <formula>3.5</formula>
    </cfRule>
  </conditionalFormatting>
  <conditionalFormatting sqref="D110">
    <cfRule type="cellIs" dxfId="3" priority="381" operator="lessThan">
      <formula>3.5</formula>
    </cfRule>
  </conditionalFormatting>
  <conditionalFormatting sqref="D111">
    <cfRule type="cellIs" dxfId="0" priority="382" operator="equal">
      <formula>"na"</formula>
    </cfRule>
  </conditionalFormatting>
  <conditionalFormatting sqref="D111">
    <cfRule type="cellIs" dxfId="1" priority="383" operator="equal">
      <formula>ab</formula>
    </cfRule>
  </conditionalFormatting>
  <conditionalFormatting sqref="D111">
    <cfRule type="cellIs" dxfId="2" priority="384" operator="greaterThanOrEqual">
      <formula>3.5</formula>
    </cfRule>
  </conditionalFormatting>
  <conditionalFormatting sqref="D111">
    <cfRule type="cellIs" dxfId="3" priority="385" operator="lessThan">
      <formula>3.5</formula>
    </cfRule>
  </conditionalFormatting>
  <conditionalFormatting sqref="D132">
    <cfRule type="cellIs" dxfId="0" priority="386" operator="equal">
      <formula>"na"</formula>
    </cfRule>
  </conditionalFormatting>
  <conditionalFormatting sqref="D132">
    <cfRule type="cellIs" dxfId="1" priority="387" operator="equal">
      <formula>ab</formula>
    </cfRule>
  </conditionalFormatting>
  <conditionalFormatting sqref="D132">
    <cfRule type="cellIs" dxfId="2" priority="388" operator="greaterThanOrEqual">
      <formula>3.5</formula>
    </cfRule>
  </conditionalFormatting>
  <conditionalFormatting sqref="D132">
    <cfRule type="cellIs" dxfId="3" priority="389" operator="lessThan">
      <formula>3.5</formula>
    </cfRule>
  </conditionalFormatting>
  <conditionalFormatting sqref="D133">
    <cfRule type="cellIs" dxfId="0" priority="390" operator="equal">
      <formula>"na"</formula>
    </cfRule>
  </conditionalFormatting>
  <conditionalFormatting sqref="D133">
    <cfRule type="cellIs" dxfId="1" priority="391" operator="equal">
      <formula>ab</formula>
    </cfRule>
  </conditionalFormatting>
  <conditionalFormatting sqref="D133">
    <cfRule type="cellIs" dxfId="2" priority="392" operator="greaterThanOrEqual">
      <formula>3.5</formula>
    </cfRule>
  </conditionalFormatting>
  <conditionalFormatting sqref="D133">
    <cfRule type="cellIs" dxfId="3" priority="393" operator="lessThan">
      <formula>3.5</formula>
    </cfRule>
  </conditionalFormatting>
  <conditionalFormatting sqref="D134">
    <cfRule type="cellIs" dxfId="0" priority="394" operator="equal">
      <formula>"na"</formula>
    </cfRule>
  </conditionalFormatting>
  <conditionalFormatting sqref="D134">
    <cfRule type="cellIs" dxfId="1" priority="395" operator="equal">
      <formula>ab</formula>
    </cfRule>
  </conditionalFormatting>
  <conditionalFormatting sqref="D134">
    <cfRule type="cellIs" dxfId="2" priority="396" operator="greaterThanOrEqual">
      <formula>3.5</formula>
    </cfRule>
  </conditionalFormatting>
  <conditionalFormatting sqref="D134">
    <cfRule type="cellIs" dxfId="3" priority="397" operator="lessThan">
      <formula>3.5</formula>
    </cfRule>
  </conditionalFormatting>
  <conditionalFormatting sqref="E13">
    <cfRule type="cellIs" dxfId="0" priority="398" operator="equal">
      <formula>"na"</formula>
    </cfRule>
  </conditionalFormatting>
  <conditionalFormatting sqref="E13">
    <cfRule type="cellIs" dxfId="5" priority="399" operator="lessThan">
      <formula>4</formula>
    </cfRule>
  </conditionalFormatting>
  <conditionalFormatting sqref="E14">
    <cfRule type="cellIs" dxfId="0" priority="400" operator="equal">
      <formula>"na"</formula>
    </cfRule>
  </conditionalFormatting>
  <conditionalFormatting sqref="E14">
    <cfRule type="cellIs" dxfId="5" priority="401" operator="lessThan">
      <formula>4</formula>
    </cfRule>
  </conditionalFormatting>
  <conditionalFormatting sqref="E15">
    <cfRule type="cellIs" dxfId="0" priority="402" operator="equal">
      <formula>"na"</formula>
    </cfRule>
  </conditionalFormatting>
  <conditionalFormatting sqref="E15">
    <cfRule type="cellIs" dxfId="5" priority="403" operator="lessThan">
      <formula>4</formula>
    </cfRule>
  </conditionalFormatting>
  <conditionalFormatting sqref="E16">
    <cfRule type="cellIs" dxfId="0" priority="404" operator="equal">
      <formula>"na"</formula>
    </cfRule>
  </conditionalFormatting>
  <conditionalFormatting sqref="E16">
    <cfRule type="cellIs" dxfId="5" priority="405" operator="lessThan">
      <formula>4</formula>
    </cfRule>
  </conditionalFormatting>
  <conditionalFormatting sqref="E17">
    <cfRule type="cellIs" dxfId="0" priority="406" operator="equal">
      <formula>"na"</formula>
    </cfRule>
  </conditionalFormatting>
  <conditionalFormatting sqref="E17">
    <cfRule type="cellIs" dxfId="5" priority="407" operator="lessThan">
      <formula>4</formula>
    </cfRule>
  </conditionalFormatting>
  <conditionalFormatting sqref="E18">
    <cfRule type="cellIs" dxfId="0" priority="408" operator="equal">
      <formula>"na"</formula>
    </cfRule>
  </conditionalFormatting>
  <conditionalFormatting sqref="E18">
    <cfRule type="cellIs" dxfId="5" priority="409" operator="lessThan">
      <formula>4</formula>
    </cfRule>
  </conditionalFormatting>
  <conditionalFormatting sqref="E19">
    <cfRule type="cellIs" dxfId="0" priority="410" operator="equal">
      <formula>"na"</formula>
    </cfRule>
  </conditionalFormatting>
  <conditionalFormatting sqref="E19">
    <cfRule type="cellIs" dxfId="5" priority="411" operator="lessThan">
      <formula>4</formula>
    </cfRule>
  </conditionalFormatting>
  <conditionalFormatting sqref="E20">
    <cfRule type="cellIs" dxfId="0" priority="412" operator="equal">
      <formula>"na"</formula>
    </cfRule>
  </conditionalFormatting>
  <conditionalFormatting sqref="E20">
    <cfRule type="cellIs" dxfId="5" priority="413" operator="lessThan">
      <formula>4</formula>
    </cfRule>
  </conditionalFormatting>
  <conditionalFormatting sqref="E21">
    <cfRule type="cellIs" dxfId="0" priority="414" operator="equal">
      <formula>"na"</formula>
    </cfRule>
  </conditionalFormatting>
  <conditionalFormatting sqref="E21">
    <cfRule type="cellIs" dxfId="5" priority="415" operator="lessThan">
      <formula>4</formula>
    </cfRule>
  </conditionalFormatting>
  <conditionalFormatting sqref="E22">
    <cfRule type="cellIs" dxfId="0" priority="416" operator="equal">
      <formula>"na"</formula>
    </cfRule>
  </conditionalFormatting>
  <conditionalFormatting sqref="E22">
    <cfRule type="cellIs" dxfId="5" priority="417" operator="lessThan">
      <formula>4</formula>
    </cfRule>
  </conditionalFormatting>
  <conditionalFormatting sqref="E23">
    <cfRule type="cellIs" dxfId="0" priority="418" operator="equal">
      <formula>"na"</formula>
    </cfRule>
  </conditionalFormatting>
  <conditionalFormatting sqref="E23">
    <cfRule type="cellIs" dxfId="5" priority="419" operator="lessThan">
      <formula>4</formula>
    </cfRule>
  </conditionalFormatting>
  <conditionalFormatting sqref="E24">
    <cfRule type="cellIs" dxfId="0" priority="420" operator="equal">
      <formula>"na"</formula>
    </cfRule>
  </conditionalFormatting>
  <conditionalFormatting sqref="E24">
    <cfRule type="cellIs" dxfId="5" priority="421" operator="lessThan">
      <formula>4</formula>
    </cfRule>
  </conditionalFormatting>
  <conditionalFormatting sqref="E25">
    <cfRule type="cellIs" dxfId="0" priority="422" operator="equal">
      <formula>"na"</formula>
    </cfRule>
  </conditionalFormatting>
  <conditionalFormatting sqref="E25">
    <cfRule type="cellIs" dxfId="5" priority="423" operator="lessThan">
      <formula>4</formula>
    </cfRule>
  </conditionalFormatting>
  <conditionalFormatting sqref="E26">
    <cfRule type="cellIs" dxfId="0" priority="424" operator="equal">
      <formula>"na"</formula>
    </cfRule>
  </conditionalFormatting>
  <conditionalFormatting sqref="E26">
    <cfRule type="cellIs" dxfId="5" priority="425" operator="lessThan">
      <formula>4</formula>
    </cfRule>
  </conditionalFormatting>
  <conditionalFormatting sqref="E27">
    <cfRule type="cellIs" dxfId="0" priority="426" operator="equal">
      <formula>"na"</formula>
    </cfRule>
  </conditionalFormatting>
  <conditionalFormatting sqref="E27">
    <cfRule type="cellIs" dxfId="5" priority="427" operator="lessThan">
      <formula>4</formula>
    </cfRule>
  </conditionalFormatting>
  <conditionalFormatting sqref="E28">
    <cfRule type="cellIs" dxfId="0" priority="428" operator="equal">
      <formula>"na"</formula>
    </cfRule>
  </conditionalFormatting>
  <conditionalFormatting sqref="E28">
    <cfRule type="cellIs" dxfId="5" priority="429" operator="lessThan">
      <formula>4</formula>
    </cfRule>
  </conditionalFormatting>
  <conditionalFormatting sqref="E29">
    <cfRule type="cellIs" dxfId="0" priority="430" operator="equal">
      <formula>"na"</formula>
    </cfRule>
  </conditionalFormatting>
  <conditionalFormatting sqref="E29">
    <cfRule type="cellIs" dxfId="5" priority="431" operator="lessThan">
      <formula>4</formula>
    </cfRule>
  </conditionalFormatting>
  <conditionalFormatting sqref="E30">
    <cfRule type="cellIs" dxfId="0" priority="432" operator="equal">
      <formula>"na"</formula>
    </cfRule>
  </conditionalFormatting>
  <conditionalFormatting sqref="E30">
    <cfRule type="cellIs" dxfId="5" priority="433" operator="lessThan">
      <formula>4</formula>
    </cfRule>
  </conditionalFormatting>
  <conditionalFormatting sqref="E31">
    <cfRule type="cellIs" dxfId="0" priority="434" operator="equal">
      <formula>"na"</formula>
    </cfRule>
  </conditionalFormatting>
  <conditionalFormatting sqref="E31">
    <cfRule type="cellIs" dxfId="5" priority="435" operator="lessThan">
      <formula>4</formula>
    </cfRule>
  </conditionalFormatting>
  <conditionalFormatting sqref="E32">
    <cfRule type="cellIs" dxfId="0" priority="436" operator="equal">
      <formula>"na"</formula>
    </cfRule>
  </conditionalFormatting>
  <conditionalFormatting sqref="E32">
    <cfRule type="cellIs" dxfId="5" priority="437" operator="lessThan">
      <formula>4</formula>
    </cfRule>
  </conditionalFormatting>
  <conditionalFormatting sqref="E33">
    <cfRule type="cellIs" dxfId="0" priority="438" operator="equal">
      <formula>"na"</formula>
    </cfRule>
  </conditionalFormatting>
  <conditionalFormatting sqref="E33">
    <cfRule type="cellIs" dxfId="5" priority="439" operator="lessThan">
      <formula>4</formula>
    </cfRule>
  </conditionalFormatting>
  <conditionalFormatting sqref="E34">
    <cfRule type="cellIs" dxfId="0" priority="440" operator="equal">
      <formula>"na"</formula>
    </cfRule>
  </conditionalFormatting>
  <conditionalFormatting sqref="E34">
    <cfRule type="cellIs" dxfId="5" priority="441" operator="lessThan">
      <formula>4</formula>
    </cfRule>
  </conditionalFormatting>
  <conditionalFormatting sqref="E35">
    <cfRule type="cellIs" dxfId="0" priority="442" operator="equal">
      <formula>"na"</formula>
    </cfRule>
  </conditionalFormatting>
  <conditionalFormatting sqref="E35">
    <cfRule type="cellIs" dxfId="5" priority="443" operator="lessThan">
      <formula>4</formula>
    </cfRule>
  </conditionalFormatting>
  <conditionalFormatting sqref="E36">
    <cfRule type="cellIs" dxfId="0" priority="444" operator="equal">
      <formula>"na"</formula>
    </cfRule>
  </conditionalFormatting>
  <conditionalFormatting sqref="E36">
    <cfRule type="cellIs" dxfId="5" priority="445" operator="lessThan">
      <formula>4</formula>
    </cfRule>
  </conditionalFormatting>
  <conditionalFormatting sqref="E37">
    <cfRule type="cellIs" dxfId="0" priority="446" operator="equal">
      <formula>"na"</formula>
    </cfRule>
  </conditionalFormatting>
  <conditionalFormatting sqref="E37">
    <cfRule type="cellIs" dxfId="5" priority="447" operator="lessThan">
      <formula>4</formula>
    </cfRule>
  </conditionalFormatting>
  <conditionalFormatting sqref="E38">
    <cfRule type="cellIs" dxfId="0" priority="448" operator="equal">
      <formula>"na"</formula>
    </cfRule>
  </conditionalFormatting>
  <conditionalFormatting sqref="E38">
    <cfRule type="cellIs" dxfId="5" priority="449" operator="lessThan">
      <formula>4</formula>
    </cfRule>
  </conditionalFormatting>
  <conditionalFormatting sqref="E39">
    <cfRule type="cellIs" dxfId="0" priority="450" operator="equal">
      <formula>"na"</formula>
    </cfRule>
  </conditionalFormatting>
  <conditionalFormatting sqref="E39">
    <cfRule type="cellIs" dxfId="5" priority="451" operator="lessThan">
      <formula>4</formula>
    </cfRule>
  </conditionalFormatting>
  <conditionalFormatting sqref="E40">
    <cfRule type="cellIs" dxfId="0" priority="452" operator="equal">
      <formula>"na"</formula>
    </cfRule>
  </conditionalFormatting>
  <conditionalFormatting sqref="E40">
    <cfRule type="cellIs" dxfId="5" priority="453" operator="lessThan">
      <formula>4</formula>
    </cfRule>
  </conditionalFormatting>
  <conditionalFormatting sqref="E41">
    <cfRule type="cellIs" dxfId="0" priority="454" operator="equal">
      <formula>"na"</formula>
    </cfRule>
  </conditionalFormatting>
  <conditionalFormatting sqref="E41">
    <cfRule type="cellIs" dxfId="5" priority="455" operator="lessThan">
      <formula>4</formula>
    </cfRule>
  </conditionalFormatting>
  <conditionalFormatting sqref="E42">
    <cfRule type="cellIs" dxfId="0" priority="456" operator="equal">
      <formula>"na"</formula>
    </cfRule>
  </conditionalFormatting>
  <conditionalFormatting sqref="E42">
    <cfRule type="cellIs" dxfId="5" priority="457" operator="lessThan">
      <formula>4</formula>
    </cfRule>
  </conditionalFormatting>
  <conditionalFormatting sqref="E43">
    <cfRule type="cellIs" dxfId="0" priority="458" operator="equal">
      <formula>"na"</formula>
    </cfRule>
  </conditionalFormatting>
  <conditionalFormatting sqref="E43">
    <cfRule type="cellIs" dxfId="5" priority="459" operator="lessThan">
      <formula>4</formula>
    </cfRule>
  </conditionalFormatting>
  <conditionalFormatting sqref="E44">
    <cfRule type="cellIs" dxfId="0" priority="460" operator="equal">
      <formula>"na"</formula>
    </cfRule>
  </conditionalFormatting>
  <conditionalFormatting sqref="E44">
    <cfRule type="cellIs" dxfId="5" priority="461" operator="lessThan">
      <formula>4</formula>
    </cfRule>
  </conditionalFormatting>
  <conditionalFormatting sqref="E45">
    <cfRule type="cellIs" dxfId="0" priority="462" operator="equal">
      <formula>"na"</formula>
    </cfRule>
  </conditionalFormatting>
  <conditionalFormatting sqref="E45">
    <cfRule type="cellIs" dxfId="5" priority="463" operator="lessThan">
      <formula>4</formula>
    </cfRule>
  </conditionalFormatting>
  <conditionalFormatting sqref="E46">
    <cfRule type="cellIs" dxfId="0" priority="464" operator="equal">
      <formula>"na"</formula>
    </cfRule>
  </conditionalFormatting>
  <conditionalFormatting sqref="E46">
    <cfRule type="cellIs" dxfId="5" priority="465" operator="lessThan">
      <formula>4</formula>
    </cfRule>
  </conditionalFormatting>
  <conditionalFormatting sqref="E47">
    <cfRule type="cellIs" dxfId="0" priority="466" operator="equal">
      <formula>"na"</formula>
    </cfRule>
  </conditionalFormatting>
  <conditionalFormatting sqref="E47">
    <cfRule type="cellIs" dxfId="5" priority="467" operator="lessThan">
      <formula>4</formula>
    </cfRule>
  </conditionalFormatting>
  <conditionalFormatting sqref="E48">
    <cfRule type="cellIs" dxfId="0" priority="468" operator="equal">
      <formula>"na"</formula>
    </cfRule>
  </conditionalFormatting>
  <conditionalFormatting sqref="E48">
    <cfRule type="cellIs" dxfId="5" priority="469" operator="lessThan">
      <formula>4</formula>
    </cfRule>
  </conditionalFormatting>
  <conditionalFormatting sqref="E49">
    <cfRule type="cellIs" dxfId="0" priority="470" operator="equal">
      <formula>"na"</formula>
    </cfRule>
  </conditionalFormatting>
  <conditionalFormatting sqref="E49">
    <cfRule type="cellIs" dxfId="5" priority="471" operator="lessThan">
      <formula>4</formula>
    </cfRule>
  </conditionalFormatting>
  <conditionalFormatting sqref="E50">
    <cfRule type="cellIs" dxfId="0" priority="472" operator="equal">
      <formula>"na"</formula>
    </cfRule>
  </conditionalFormatting>
  <conditionalFormatting sqref="E50">
    <cfRule type="cellIs" dxfId="5" priority="473" operator="lessThan">
      <formula>4</formula>
    </cfRule>
  </conditionalFormatting>
  <conditionalFormatting sqref="E51">
    <cfRule type="cellIs" dxfId="0" priority="474" operator="equal">
      <formula>"na"</formula>
    </cfRule>
  </conditionalFormatting>
  <conditionalFormatting sqref="E51">
    <cfRule type="cellIs" dxfId="5" priority="475" operator="lessThan">
      <formula>4</formula>
    </cfRule>
  </conditionalFormatting>
  <conditionalFormatting sqref="E71">
    <cfRule type="cellIs" dxfId="0" priority="476" operator="equal">
      <formula>"na"</formula>
    </cfRule>
  </conditionalFormatting>
  <conditionalFormatting sqref="E71">
    <cfRule type="cellIs" dxfId="5" priority="477" operator="lessThan">
      <formula>4</formula>
    </cfRule>
  </conditionalFormatting>
  <conditionalFormatting sqref="E72">
    <cfRule type="cellIs" dxfId="0" priority="478" operator="equal">
      <formula>"na"</formula>
    </cfRule>
  </conditionalFormatting>
  <conditionalFormatting sqref="E72">
    <cfRule type="cellIs" dxfId="5" priority="479" operator="lessThan">
      <formula>4</formula>
    </cfRule>
  </conditionalFormatting>
  <conditionalFormatting sqref="E73">
    <cfRule type="cellIs" dxfId="0" priority="480" operator="equal">
      <formula>"na"</formula>
    </cfRule>
  </conditionalFormatting>
  <conditionalFormatting sqref="E73">
    <cfRule type="cellIs" dxfId="5" priority="481" operator="lessThan">
      <formula>4</formula>
    </cfRule>
  </conditionalFormatting>
  <conditionalFormatting sqref="E74">
    <cfRule type="cellIs" dxfId="0" priority="482" operator="equal">
      <formula>"na"</formula>
    </cfRule>
  </conditionalFormatting>
  <conditionalFormatting sqref="E74">
    <cfRule type="cellIs" dxfId="5" priority="483" operator="lessThan">
      <formula>4</formula>
    </cfRule>
  </conditionalFormatting>
  <conditionalFormatting sqref="E75">
    <cfRule type="cellIs" dxfId="0" priority="484" operator="equal">
      <formula>"na"</formula>
    </cfRule>
  </conditionalFormatting>
  <conditionalFormatting sqref="E75">
    <cfRule type="cellIs" dxfId="5" priority="485" operator="lessThan">
      <formula>4</formula>
    </cfRule>
  </conditionalFormatting>
  <conditionalFormatting sqref="E76">
    <cfRule type="cellIs" dxfId="0" priority="486" operator="equal">
      <formula>"na"</formula>
    </cfRule>
  </conditionalFormatting>
  <conditionalFormatting sqref="E76">
    <cfRule type="cellIs" dxfId="5" priority="487" operator="lessThan">
      <formula>4</formula>
    </cfRule>
  </conditionalFormatting>
  <conditionalFormatting sqref="E77">
    <cfRule type="cellIs" dxfId="0" priority="488" operator="equal">
      <formula>"na"</formula>
    </cfRule>
  </conditionalFormatting>
  <conditionalFormatting sqref="E77">
    <cfRule type="cellIs" dxfId="5" priority="489" operator="lessThan">
      <formula>4</formula>
    </cfRule>
  </conditionalFormatting>
  <conditionalFormatting sqref="E78">
    <cfRule type="cellIs" dxfId="0" priority="490" operator="equal">
      <formula>"na"</formula>
    </cfRule>
  </conditionalFormatting>
  <conditionalFormatting sqref="E78">
    <cfRule type="cellIs" dxfId="5" priority="491" operator="lessThan">
      <formula>4</formula>
    </cfRule>
  </conditionalFormatting>
  <conditionalFormatting sqref="E79">
    <cfRule type="cellIs" dxfId="0" priority="492" operator="equal">
      <formula>"na"</formula>
    </cfRule>
  </conditionalFormatting>
  <conditionalFormatting sqref="E79">
    <cfRule type="cellIs" dxfId="5" priority="493" operator="lessThan">
      <formula>4</formula>
    </cfRule>
  </conditionalFormatting>
  <conditionalFormatting sqref="E80">
    <cfRule type="cellIs" dxfId="0" priority="494" operator="equal">
      <formula>"na"</formula>
    </cfRule>
  </conditionalFormatting>
  <conditionalFormatting sqref="E80">
    <cfRule type="cellIs" dxfId="5" priority="495" operator="lessThan">
      <formula>4</formula>
    </cfRule>
  </conditionalFormatting>
  <conditionalFormatting sqref="E81">
    <cfRule type="cellIs" dxfId="0" priority="496" operator="equal">
      <formula>"na"</formula>
    </cfRule>
  </conditionalFormatting>
  <conditionalFormatting sqref="E81">
    <cfRule type="cellIs" dxfId="5" priority="497" operator="lessThan">
      <formula>4</formula>
    </cfRule>
  </conditionalFormatting>
  <conditionalFormatting sqref="E82">
    <cfRule type="cellIs" dxfId="0" priority="498" operator="equal">
      <formula>"na"</formula>
    </cfRule>
  </conditionalFormatting>
  <conditionalFormatting sqref="E82">
    <cfRule type="cellIs" dxfId="5" priority="499" operator="lessThan">
      <formula>4</formula>
    </cfRule>
  </conditionalFormatting>
  <conditionalFormatting sqref="E83">
    <cfRule type="cellIs" dxfId="0" priority="500" operator="equal">
      <formula>"na"</formula>
    </cfRule>
  </conditionalFormatting>
  <conditionalFormatting sqref="E83">
    <cfRule type="cellIs" dxfId="5" priority="501" operator="lessThan">
      <formula>4</formula>
    </cfRule>
  </conditionalFormatting>
  <conditionalFormatting sqref="E84">
    <cfRule type="cellIs" dxfId="0" priority="502" operator="equal">
      <formula>"na"</formula>
    </cfRule>
  </conditionalFormatting>
  <conditionalFormatting sqref="E84">
    <cfRule type="cellIs" dxfId="5" priority="503" operator="lessThan">
      <formula>4</formula>
    </cfRule>
  </conditionalFormatting>
  <conditionalFormatting sqref="E85">
    <cfRule type="cellIs" dxfId="0" priority="504" operator="equal">
      <formula>"na"</formula>
    </cfRule>
  </conditionalFormatting>
  <conditionalFormatting sqref="E85">
    <cfRule type="cellIs" dxfId="5" priority="505" operator="lessThan">
      <formula>4</formula>
    </cfRule>
  </conditionalFormatting>
  <conditionalFormatting sqref="E86">
    <cfRule type="cellIs" dxfId="0" priority="506" operator="equal">
      <formula>"na"</formula>
    </cfRule>
  </conditionalFormatting>
  <conditionalFormatting sqref="E86">
    <cfRule type="cellIs" dxfId="5" priority="507" operator="lessThan">
      <formula>4</formula>
    </cfRule>
  </conditionalFormatting>
  <conditionalFormatting sqref="E87">
    <cfRule type="cellIs" dxfId="0" priority="508" operator="equal">
      <formula>"na"</formula>
    </cfRule>
  </conditionalFormatting>
  <conditionalFormatting sqref="E87">
    <cfRule type="cellIs" dxfId="5" priority="509" operator="lessThan">
      <formula>4</formula>
    </cfRule>
  </conditionalFormatting>
  <conditionalFormatting sqref="E88">
    <cfRule type="cellIs" dxfId="0" priority="510" operator="equal">
      <formula>"na"</formula>
    </cfRule>
  </conditionalFormatting>
  <conditionalFormatting sqref="E88">
    <cfRule type="cellIs" dxfId="5" priority="511" operator="lessThan">
      <formula>4</formula>
    </cfRule>
  </conditionalFormatting>
  <conditionalFormatting sqref="E89">
    <cfRule type="cellIs" dxfId="0" priority="512" operator="equal">
      <formula>"na"</formula>
    </cfRule>
  </conditionalFormatting>
  <conditionalFormatting sqref="E89">
    <cfRule type="cellIs" dxfId="5" priority="513" operator="lessThan">
      <formula>4</formula>
    </cfRule>
  </conditionalFormatting>
  <conditionalFormatting sqref="E90">
    <cfRule type="cellIs" dxfId="0" priority="514" operator="equal">
      <formula>"na"</formula>
    </cfRule>
  </conditionalFormatting>
  <conditionalFormatting sqref="E90">
    <cfRule type="cellIs" dxfId="5" priority="515" operator="lessThan">
      <formula>4</formula>
    </cfRule>
  </conditionalFormatting>
  <conditionalFormatting sqref="E91">
    <cfRule type="cellIs" dxfId="0" priority="516" operator="equal">
      <formula>"na"</formula>
    </cfRule>
  </conditionalFormatting>
  <conditionalFormatting sqref="E91">
    <cfRule type="cellIs" dxfId="5" priority="517" operator="lessThan">
      <formula>4</formula>
    </cfRule>
  </conditionalFormatting>
  <conditionalFormatting sqref="E92">
    <cfRule type="cellIs" dxfId="0" priority="518" operator="equal">
      <formula>"na"</formula>
    </cfRule>
  </conditionalFormatting>
  <conditionalFormatting sqref="E92">
    <cfRule type="cellIs" dxfId="5" priority="519" operator="lessThan">
      <formula>4</formula>
    </cfRule>
  </conditionalFormatting>
  <conditionalFormatting sqref="E93">
    <cfRule type="cellIs" dxfId="0" priority="520" operator="equal">
      <formula>"na"</formula>
    </cfRule>
  </conditionalFormatting>
  <conditionalFormatting sqref="E93">
    <cfRule type="cellIs" dxfId="5" priority="521" operator="lessThan">
      <formula>4</formula>
    </cfRule>
  </conditionalFormatting>
  <conditionalFormatting sqref="E94">
    <cfRule type="cellIs" dxfId="0" priority="522" operator="equal">
      <formula>"na"</formula>
    </cfRule>
  </conditionalFormatting>
  <conditionalFormatting sqref="E94">
    <cfRule type="cellIs" dxfId="5" priority="523" operator="lessThan">
      <formula>4</formula>
    </cfRule>
  </conditionalFormatting>
  <conditionalFormatting sqref="E95">
    <cfRule type="cellIs" dxfId="0" priority="524" operator="equal">
      <formula>"na"</formula>
    </cfRule>
  </conditionalFormatting>
  <conditionalFormatting sqref="E95">
    <cfRule type="cellIs" dxfId="5" priority="525" operator="lessThan">
      <formula>4</formula>
    </cfRule>
  </conditionalFormatting>
  <conditionalFormatting sqref="E96">
    <cfRule type="cellIs" dxfId="0" priority="526" operator="equal">
      <formula>"na"</formula>
    </cfRule>
  </conditionalFormatting>
  <conditionalFormatting sqref="E96">
    <cfRule type="cellIs" dxfId="5" priority="527" operator="lessThan">
      <formula>4</formula>
    </cfRule>
  </conditionalFormatting>
  <conditionalFormatting sqref="E97">
    <cfRule type="cellIs" dxfId="0" priority="528" operator="equal">
      <formula>"na"</formula>
    </cfRule>
  </conditionalFormatting>
  <conditionalFormatting sqref="E97">
    <cfRule type="cellIs" dxfId="5" priority="529" operator="lessThan">
      <formula>4</formula>
    </cfRule>
  </conditionalFormatting>
  <conditionalFormatting sqref="E98">
    <cfRule type="cellIs" dxfId="0" priority="530" operator="equal">
      <formula>"na"</formula>
    </cfRule>
  </conditionalFormatting>
  <conditionalFormatting sqref="E98">
    <cfRule type="cellIs" dxfId="5" priority="531" operator="lessThan">
      <formula>4</formula>
    </cfRule>
  </conditionalFormatting>
  <conditionalFormatting sqref="E99">
    <cfRule type="cellIs" dxfId="0" priority="532" operator="equal">
      <formula>"na"</formula>
    </cfRule>
  </conditionalFormatting>
  <conditionalFormatting sqref="E99">
    <cfRule type="cellIs" dxfId="5" priority="533" operator="lessThan">
      <formula>4</formula>
    </cfRule>
  </conditionalFormatting>
  <conditionalFormatting sqref="E100">
    <cfRule type="cellIs" dxfId="0" priority="534" operator="equal">
      <formula>"na"</formula>
    </cfRule>
  </conditionalFormatting>
  <conditionalFormatting sqref="E100">
    <cfRule type="cellIs" dxfId="5" priority="535" operator="lessThan">
      <formula>4</formula>
    </cfRule>
  </conditionalFormatting>
  <conditionalFormatting sqref="E101">
    <cfRule type="cellIs" dxfId="0" priority="536" operator="equal">
      <formula>"na"</formula>
    </cfRule>
  </conditionalFormatting>
  <conditionalFormatting sqref="E101">
    <cfRule type="cellIs" dxfId="5" priority="537" operator="lessThan">
      <formula>4</formula>
    </cfRule>
  </conditionalFormatting>
  <conditionalFormatting sqref="E102">
    <cfRule type="cellIs" dxfId="0" priority="538" operator="equal">
      <formula>"na"</formula>
    </cfRule>
  </conditionalFormatting>
  <conditionalFormatting sqref="E102">
    <cfRule type="cellIs" dxfId="5" priority="539" operator="lessThan">
      <formula>4</formula>
    </cfRule>
  </conditionalFormatting>
  <conditionalFormatting sqref="E103">
    <cfRule type="cellIs" dxfId="0" priority="540" operator="equal">
      <formula>"na"</formula>
    </cfRule>
  </conditionalFormatting>
  <conditionalFormatting sqref="E103">
    <cfRule type="cellIs" dxfId="5" priority="541" operator="lessThan">
      <formula>4</formula>
    </cfRule>
  </conditionalFormatting>
  <conditionalFormatting sqref="E104">
    <cfRule type="cellIs" dxfId="0" priority="542" operator="equal">
      <formula>"na"</formula>
    </cfRule>
  </conditionalFormatting>
  <conditionalFormatting sqref="E104">
    <cfRule type="cellIs" dxfId="5" priority="543" operator="lessThan">
      <formula>4</formula>
    </cfRule>
  </conditionalFormatting>
  <conditionalFormatting sqref="E105">
    <cfRule type="cellIs" dxfId="0" priority="544" operator="equal">
      <formula>"na"</formula>
    </cfRule>
  </conditionalFormatting>
  <conditionalFormatting sqref="E105">
    <cfRule type="cellIs" dxfId="5" priority="545" operator="lessThan">
      <formula>4</formula>
    </cfRule>
  </conditionalFormatting>
  <conditionalFormatting sqref="E106">
    <cfRule type="cellIs" dxfId="0" priority="546" operator="equal">
      <formula>"na"</formula>
    </cfRule>
  </conditionalFormatting>
  <conditionalFormatting sqref="E106">
    <cfRule type="cellIs" dxfId="5" priority="547" operator="lessThan">
      <formula>4</formula>
    </cfRule>
  </conditionalFormatting>
  <conditionalFormatting sqref="E107">
    <cfRule type="cellIs" dxfId="0" priority="548" operator="equal">
      <formula>"na"</formula>
    </cfRule>
  </conditionalFormatting>
  <conditionalFormatting sqref="E107">
    <cfRule type="cellIs" dxfId="5" priority="549" operator="lessThan">
      <formula>4</formula>
    </cfRule>
  </conditionalFormatting>
  <conditionalFormatting sqref="E108">
    <cfRule type="cellIs" dxfId="0" priority="550" operator="equal">
      <formula>"na"</formula>
    </cfRule>
  </conditionalFormatting>
  <conditionalFormatting sqref="E108">
    <cfRule type="cellIs" dxfId="5" priority="551" operator="lessThan">
      <formula>4</formula>
    </cfRule>
  </conditionalFormatting>
  <conditionalFormatting sqref="E109">
    <cfRule type="cellIs" dxfId="0" priority="552" operator="equal">
      <formula>"na"</formula>
    </cfRule>
  </conditionalFormatting>
  <conditionalFormatting sqref="E109">
    <cfRule type="cellIs" dxfId="5" priority="553" operator="lessThan">
      <formula>4</formula>
    </cfRule>
  </conditionalFormatting>
  <conditionalFormatting sqref="E110">
    <cfRule type="cellIs" dxfId="0" priority="554" operator="equal">
      <formula>"na"</formula>
    </cfRule>
  </conditionalFormatting>
  <conditionalFormatting sqref="E110">
    <cfRule type="cellIs" dxfId="5" priority="555" operator="lessThan">
      <formula>4</formula>
    </cfRule>
  </conditionalFormatting>
  <conditionalFormatting sqref="E111">
    <cfRule type="cellIs" dxfId="0" priority="556" operator="equal">
      <formula>"na"</formula>
    </cfRule>
  </conditionalFormatting>
  <conditionalFormatting sqref="E111">
    <cfRule type="cellIs" dxfId="5" priority="557" operator="lessThan">
      <formula>4</formula>
    </cfRule>
  </conditionalFormatting>
  <conditionalFormatting sqref="E132">
    <cfRule type="cellIs" dxfId="0" priority="558" operator="equal">
      <formula>"na"</formula>
    </cfRule>
  </conditionalFormatting>
  <conditionalFormatting sqref="E132">
    <cfRule type="cellIs" dxfId="5" priority="559" operator="lessThan">
      <formula>4</formula>
    </cfRule>
  </conditionalFormatting>
  <conditionalFormatting sqref="E133">
    <cfRule type="cellIs" dxfId="0" priority="560" operator="equal">
      <formula>"na"</formula>
    </cfRule>
  </conditionalFormatting>
  <conditionalFormatting sqref="E133">
    <cfRule type="cellIs" dxfId="5" priority="561" operator="lessThan">
      <formula>4</formula>
    </cfRule>
  </conditionalFormatting>
  <conditionalFormatting sqref="E134">
    <cfRule type="cellIs" dxfId="0" priority="562" operator="equal">
      <formula>"na"</formula>
    </cfRule>
  </conditionalFormatting>
  <conditionalFormatting sqref="E134">
    <cfRule type="cellIs" dxfId="5" priority="563" operator="lessThan">
      <formula>4</formula>
    </cfRule>
  </conditionalFormatting>
  <conditionalFormatting sqref="F13">
    <cfRule type="cellIs" dxfId="0" priority="564" operator="equal">
      <formula>"na"</formula>
    </cfRule>
  </conditionalFormatting>
  <conditionalFormatting sqref="F13">
    <cfRule type="cellIs" dxfId="5" priority="565" operator="lessThan">
      <formula>4</formula>
    </cfRule>
  </conditionalFormatting>
  <conditionalFormatting sqref="F14">
    <cfRule type="cellIs" dxfId="0" priority="566" operator="equal">
      <formula>"na"</formula>
    </cfRule>
  </conditionalFormatting>
  <conditionalFormatting sqref="F14">
    <cfRule type="cellIs" dxfId="5" priority="567" operator="lessThan">
      <formula>4</formula>
    </cfRule>
  </conditionalFormatting>
  <conditionalFormatting sqref="F15">
    <cfRule type="cellIs" dxfId="0" priority="568" operator="equal">
      <formula>"na"</formula>
    </cfRule>
  </conditionalFormatting>
  <conditionalFormatting sqref="F15">
    <cfRule type="cellIs" dxfId="5" priority="569" operator="lessThan">
      <formula>4</formula>
    </cfRule>
  </conditionalFormatting>
  <conditionalFormatting sqref="F16">
    <cfRule type="cellIs" dxfId="0" priority="570" operator="equal">
      <formula>"na"</formula>
    </cfRule>
  </conditionalFormatting>
  <conditionalFormatting sqref="F16">
    <cfRule type="cellIs" dxfId="5" priority="571" operator="lessThan">
      <formula>4</formula>
    </cfRule>
  </conditionalFormatting>
  <conditionalFormatting sqref="F17">
    <cfRule type="cellIs" dxfId="0" priority="572" operator="equal">
      <formula>"na"</formula>
    </cfRule>
  </conditionalFormatting>
  <conditionalFormatting sqref="F17">
    <cfRule type="cellIs" dxfId="5" priority="573" operator="lessThan">
      <formula>4</formula>
    </cfRule>
  </conditionalFormatting>
  <conditionalFormatting sqref="F18">
    <cfRule type="cellIs" dxfId="0" priority="574" operator="equal">
      <formula>"na"</formula>
    </cfRule>
  </conditionalFormatting>
  <conditionalFormatting sqref="F18">
    <cfRule type="cellIs" dxfId="5" priority="575" operator="lessThan">
      <formula>4</formula>
    </cfRule>
  </conditionalFormatting>
  <conditionalFormatting sqref="F19">
    <cfRule type="cellIs" dxfId="0" priority="576" operator="equal">
      <formula>"na"</formula>
    </cfRule>
  </conditionalFormatting>
  <conditionalFormatting sqref="F19">
    <cfRule type="cellIs" dxfId="5" priority="577" operator="lessThan">
      <formula>4</formula>
    </cfRule>
  </conditionalFormatting>
  <conditionalFormatting sqref="F20">
    <cfRule type="cellIs" dxfId="0" priority="578" operator="equal">
      <formula>"na"</formula>
    </cfRule>
  </conditionalFormatting>
  <conditionalFormatting sqref="F20">
    <cfRule type="cellIs" dxfId="5" priority="579" operator="lessThan">
      <formula>4</formula>
    </cfRule>
  </conditionalFormatting>
  <conditionalFormatting sqref="F21">
    <cfRule type="cellIs" dxfId="0" priority="580" operator="equal">
      <formula>"na"</formula>
    </cfRule>
  </conditionalFormatting>
  <conditionalFormatting sqref="F21">
    <cfRule type="cellIs" dxfId="5" priority="581" operator="lessThan">
      <formula>4</formula>
    </cfRule>
  </conditionalFormatting>
  <conditionalFormatting sqref="F22">
    <cfRule type="cellIs" dxfId="0" priority="582" operator="equal">
      <formula>"na"</formula>
    </cfRule>
  </conditionalFormatting>
  <conditionalFormatting sqref="F22">
    <cfRule type="cellIs" dxfId="5" priority="583" operator="lessThan">
      <formula>4</formula>
    </cfRule>
  </conditionalFormatting>
  <conditionalFormatting sqref="F23">
    <cfRule type="cellIs" dxfId="0" priority="584" operator="equal">
      <formula>"na"</formula>
    </cfRule>
  </conditionalFormatting>
  <conditionalFormatting sqref="F23">
    <cfRule type="cellIs" dxfId="5" priority="585" operator="lessThan">
      <formula>4</formula>
    </cfRule>
  </conditionalFormatting>
  <conditionalFormatting sqref="F24">
    <cfRule type="cellIs" dxfId="0" priority="586" operator="equal">
      <formula>"na"</formula>
    </cfRule>
  </conditionalFormatting>
  <conditionalFormatting sqref="F24">
    <cfRule type="cellIs" dxfId="5" priority="587" operator="lessThan">
      <formula>4</formula>
    </cfRule>
  </conditionalFormatting>
  <conditionalFormatting sqref="F25">
    <cfRule type="cellIs" dxfId="0" priority="588" operator="equal">
      <formula>"na"</formula>
    </cfRule>
  </conditionalFormatting>
  <conditionalFormatting sqref="F25">
    <cfRule type="cellIs" dxfId="5" priority="589" operator="lessThan">
      <formula>4</formula>
    </cfRule>
  </conditionalFormatting>
  <conditionalFormatting sqref="F26">
    <cfRule type="cellIs" dxfId="0" priority="590" operator="equal">
      <formula>"na"</formula>
    </cfRule>
  </conditionalFormatting>
  <conditionalFormatting sqref="F26">
    <cfRule type="cellIs" dxfId="5" priority="591" operator="lessThan">
      <formula>4</formula>
    </cfRule>
  </conditionalFormatting>
  <conditionalFormatting sqref="F27">
    <cfRule type="cellIs" dxfId="0" priority="592" operator="equal">
      <formula>"na"</formula>
    </cfRule>
  </conditionalFormatting>
  <conditionalFormatting sqref="F27">
    <cfRule type="cellIs" dxfId="5" priority="593" operator="lessThan">
      <formula>4</formula>
    </cfRule>
  </conditionalFormatting>
  <conditionalFormatting sqref="F28">
    <cfRule type="cellIs" dxfId="0" priority="594" operator="equal">
      <formula>"na"</formula>
    </cfRule>
  </conditionalFormatting>
  <conditionalFormatting sqref="F28">
    <cfRule type="cellIs" dxfId="5" priority="595" operator="lessThan">
      <formula>4</formula>
    </cfRule>
  </conditionalFormatting>
  <conditionalFormatting sqref="F29">
    <cfRule type="cellIs" dxfId="0" priority="596" operator="equal">
      <formula>"na"</formula>
    </cfRule>
  </conditionalFormatting>
  <conditionalFormatting sqref="F29">
    <cfRule type="cellIs" dxfId="5" priority="597" operator="lessThan">
      <formula>4</formula>
    </cfRule>
  </conditionalFormatting>
  <conditionalFormatting sqref="F30">
    <cfRule type="cellIs" dxfId="0" priority="598" operator="equal">
      <formula>"na"</formula>
    </cfRule>
  </conditionalFormatting>
  <conditionalFormatting sqref="F30">
    <cfRule type="cellIs" dxfId="5" priority="599" operator="lessThan">
      <formula>4</formula>
    </cfRule>
  </conditionalFormatting>
  <conditionalFormatting sqref="F31">
    <cfRule type="cellIs" dxfId="0" priority="600" operator="equal">
      <formula>"na"</formula>
    </cfRule>
  </conditionalFormatting>
  <conditionalFormatting sqref="F31">
    <cfRule type="cellIs" dxfId="5" priority="601" operator="lessThan">
      <formula>4</formula>
    </cfRule>
  </conditionalFormatting>
  <conditionalFormatting sqref="F32">
    <cfRule type="cellIs" dxfId="0" priority="602" operator="equal">
      <formula>"na"</formula>
    </cfRule>
  </conditionalFormatting>
  <conditionalFormatting sqref="F32">
    <cfRule type="cellIs" dxfId="5" priority="603" operator="lessThan">
      <formula>4</formula>
    </cfRule>
  </conditionalFormatting>
  <conditionalFormatting sqref="F33">
    <cfRule type="cellIs" dxfId="0" priority="604" operator="equal">
      <formula>"na"</formula>
    </cfRule>
  </conditionalFormatting>
  <conditionalFormatting sqref="F33">
    <cfRule type="cellIs" dxfId="5" priority="605" operator="lessThan">
      <formula>4</formula>
    </cfRule>
  </conditionalFormatting>
  <conditionalFormatting sqref="F34">
    <cfRule type="cellIs" dxfId="0" priority="606" operator="equal">
      <formula>"na"</formula>
    </cfRule>
  </conditionalFormatting>
  <conditionalFormatting sqref="F34">
    <cfRule type="cellIs" dxfId="5" priority="607" operator="lessThan">
      <formula>4</formula>
    </cfRule>
  </conditionalFormatting>
  <conditionalFormatting sqref="F35">
    <cfRule type="cellIs" dxfId="0" priority="608" operator="equal">
      <formula>"na"</formula>
    </cfRule>
  </conditionalFormatting>
  <conditionalFormatting sqref="F35">
    <cfRule type="cellIs" dxfId="5" priority="609" operator="lessThan">
      <formula>4</formula>
    </cfRule>
  </conditionalFormatting>
  <conditionalFormatting sqref="F36">
    <cfRule type="cellIs" dxfId="0" priority="610" operator="equal">
      <formula>"na"</formula>
    </cfRule>
  </conditionalFormatting>
  <conditionalFormatting sqref="F36">
    <cfRule type="cellIs" dxfId="5" priority="611" operator="lessThan">
      <formula>4</formula>
    </cfRule>
  </conditionalFormatting>
  <conditionalFormatting sqref="F37">
    <cfRule type="cellIs" dxfId="0" priority="612" operator="equal">
      <formula>"na"</formula>
    </cfRule>
  </conditionalFormatting>
  <conditionalFormatting sqref="F37">
    <cfRule type="cellIs" dxfId="5" priority="613" operator="lessThan">
      <formula>4</formula>
    </cfRule>
  </conditionalFormatting>
  <conditionalFormatting sqref="F38">
    <cfRule type="cellIs" dxfId="0" priority="614" operator="equal">
      <formula>"na"</formula>
    </cfRule>
  </conditionalFormatting>
  <conditionalFormatting sqref="F38">
    <cfRule type="cellIs" dxfId="5" priority="615" operator="lessThan">
      <formula>4</formula>
    </cfRule>
  </conditionalFormatting>
  <conditionalFormatting sqref="F39">
    <cfRule type="cellIs" dxfId="0" priority="616" operator="equal">
      <formula>"na"</formula>
    </cfRule>
  </conditionalFormatting>
  <conditionalFormatting sqref="F39">
    <cfRule type="cellIs" dxfId="5" priority="617" operator="lessThan">
      <formula>4</formula>
    </cfRule>
  </conditionalFormatting>
  <conditionalFormatting sqref="F40">
    <cfRule type="cellIs" dxfId="0" priority="618" operator="equal">
      <formula>"na"</formula>
    </cfRule>
  </conditionalFormatting>
  <conditionalFormatting sqref="F40">
    <cfRule type="cellIs" dxfId="5" priority="619" operator="lessThan">
      <formula>4</formula>
    </cfRule>
  </conditionalFormatting>
  <conditionalFormatting sqref="F41">
    <cfRule type="cellIs" dxfId="0" priority="620" operator="equal">
      <formula>"na"</formula>
    </cfRule>
  </conditionalFormatting>
  <conditionalFormatting sqref="F41">
    <cfRule type="cellIs" dxfId="5" priority="621" operator="lessThan">
      <formula>4</formula>
    </cfRule>
  </conditionalFormatting>
  <conditionalFormatting sqref="F42">
    <cfRule type="cellIs" dxfId="0" priority="622" operator="equal">
      <formula>"na"</formula>
    </cfRule>
  </conditionalFormatting>
  <conditionalFormatting sqref="F42">
    <cfRule type="cellIs" dxfId="5" priority="623" operator="lessThan">
      <formula>4</formula>
    </cfRule>
  </conditionalFormatting>
  <conditionalFormatting sqref="F43">
    <cfRule type="cellIs" dxfId="0" priority="624" operator="equal">
      <formula>"na"</formula>
    </cfRule>
  </conditionalFormatting>
  <conditionalFormatting sqref="F43">
    <cfRule type="cellIs" dxfId="5" priority="625" operator="lessThan">
      <formula>4</formula>
    </cfRule>
  </conditionalFormatting>
  <conditionalFormatting sqref="F44">
    <cfRule type="cellIs" dxfId="0" priority="626" operator="equal">
      <formula>"na"</formula>
    </cfRule>
  </conditionalFormatting>
  <conditionalFormatting sqref="F44">
    <cfRule type="cellIs" dxfId="5" priority="627" operator="lessThan">
      <formula>4</formula>
    </cfRule>
  </conditionalFormatting>
  <conditionalFormatting sqref="F45">
    <cfRule type="cellIs" dxfId="0" priority="628" operator="equal">
      <formula>"na"</formula>
    </cfRule>
  </conditionalFormatting>
  <conditionalFormatting sqref="F45">
    <cfRule type="cellIs" dxfId="5" priority="629" operator="lessThan">
      <formula>4</formula>
    </cfRule>
  </conditionalFormatting>
  <conditionalFormatting sqref="F46">
    <cfRule type="cellIs" dxfId="0" priority="630" operator="equal">
      <formula>"na"</formula>
    </cfRule>
  </conditionalFormatting>
  <conditionalFormatting sqref="F46">
    <cfRule type="cellIs" dxfId="5" priority="631" operator="lessThan">
      <formula>4</formula>
    </cfRule>
  </conditionalFormatting>
  <conditionalFormatting sqref="F47">
    <cfRule type="cellIs" dxfId="0" priority="632" operator="equal">
      <formula>"na"</formula>
    </cfRule>
  </conditionalFormatting>
  <conditionalFormatting sqref="F47">
    <cfRule type="cellIs" dxfId="5" priority="633" operator="lessThan">
      <formula>4</formula>
    </cfRule>
  </conditionalFormatting>
  <conditionalFormatting sqref="F48">
    <cfRule type="cellIs" dxfId="0" priority="634" operator="equal">
      <formula>"na"</formula>
    </cfRule>
  </conditionalFormatting>
  <conditionalFormatting sqref="F48">
    <cfRule type="cellIs" dxfId="5" priority="635" operator="lessThan">
      <formula>4</formula>
    </cfRule>
  </conditionalFormatting>
  <conditionalFormatting sqref="F49">
    <cfRule type="cellIs" dxfId="0" priority="636" operator="equal">
      <formula>"na"</formula>
    </cfRule>
  </conditionalFormatting>
  <conditionalFormatting sqref="F49">
    <cfRule type="cellIs" dxfId="5" priority="637" operator="lessThan">
      <formula>4</formula>
    </cfRule>
  </conditionalFormatting>
  <conditionalFormatting sqref="F50">
    <cfRule type="cellIs" dxfId="0" priority="638" operator="equal">
      <formula>"na"</formula>
    </cfRule>
  </conditionalFormatting>
  <conditionalFormatting sqref="F50">
    <cfRule type="cellIs" dxfId="5" priority="639" operator="lessThan">
      <formula>4</formula>
    </cfRule>
  </conditionalFormatting>
  <conditionalFormatting sqref="F51">
    <cfRule type="cellIs" dxfId="0" priority="640" operator="equal">
      <formula>"na"</formula>
    </cfRule>
  </conditionalFormatting>
  <conditionalFormatting sqref="F51">
    <cfRule type="cellIs" dxfId="5" priority="641" operator="lessThan">
      <formula>4</formula>
    </cfRule>
  </conditionalFormatting>
  <conditionalFormatting sqref="F71">
    <cfRule type="cellIs" dxfId="0" priority="642" operator="equal">
      <formula>"na"</formula>
    </cfRule>
  </conditionalFormatting>
  <conditionalFormatting sqref="F71">
    <cfRule type="cellIs" dxfId="5" priority="643" operator="lessThan">
      <formula>4</formula>
    </cfRule>
  </conditionalFormatting>
  <conditionalFormatting sqref="F72">
    <cfRule type="cellIs" dxfId="0" priority="644" operator="equal">
      <formula>"na"</formula>
    </cfRule>
  </conditionalFormatting>
  <conditionalFormatting sqref="F72">
    <cfRule type="cellIs" dxfId="5" priority="645" operator="lessThan">
      <formula>4</formula>
    </cfRule>
  </conditionalFormatting>
  <conditionalFormatting sqref="F73">
    <cfRule type="cellIs" dxfId="0" priority="646" operator="equal">
      <formula>"na"</formula>
    </cfRule>
  </conditionalFormatting>
  <conditionalFormatting sqref="F73">
    <cfRule type="cellIs" dxfId="5" priority="647" operator="lessThan">
      <formula>4</formula>
    </cfRule>
  </conditionalFormatting>
  <conditionalFormatting sqref="F74">
    <cfRule type="cellIs" dxfId="0" priority="648" operator="equal">
      <formula>"na"</formula>
    </cfRule>
  </conditionalFormatting>
  <conditionalFormatting sqref="F74">
    <cfRule type="cellIs" dxfId="5" priority="649" operator="lessThan">
      <formula>4</formula>
    </cfRule>
  </conditionalFormatting>
  <conditionalFormatting sqref="F75">
    <cfRule type="cellIs" dxfId="0" priority="650" operator="equal">
      <formula>"na"</formula>
    </cfRule>
  </conditionalFormatting>
  <conditionalFormatting sqref="F75">
    <cfRule type="cellIs" dxfId="5" priority="651" operator="lessThan">
      <formula>4</formula>
    </cfRule>
  </conditionalFormatting>
  <conditionalFormatting sqref="F76">
    <cfRule type="cellIs" dxfId="0" priority="652" operator="equal">
      <formula>"na"</formula>
    </cfRule>
  </conditionalFormatting>
  <conditionalFormatting sqref="F76">
    <cfRule type="cellIs" dxfId="5" priority="653" operator="lessThan">
      <formula>4</formula>
    </cfRule>
  </conditionalFormatting>
  <conditionalFormatting sqref="F77">
    <cfRule type="cellIs" dxfId="0" priority="654" operator="equal">
      <formula>"na"</formula>
    </cfRule>
  </conditionalFormatting>
  <conditionalFormatting sqref="F77">
    <cfRule type="cellIs" dxfId="5" priority="655" operator="lessThan">
      <formula>4</formula>
    </cfRule>
  </conditionalFormatting>
  <conditionalFormatting sqref="F78">
    <cfRule type="cellIs" dxfId="0" priority="656" operator="equal">
      <formula>"na"</formula>
    </cfRule>
  </conditionalFormatting>
  <conditionalFormatting sqref="F78">
    <cfRule type="cellIs" dxfId="5" priority="657" operator="lessThan">
      <formula>4</formula>
    </cfRule>
  </conditionalFormatting>
  <conditionalFormatting sqref="F79">
    <cfRule type="cellIs" dxfId="0" priority="658" operator="equal">
      <formula>"na"</formula>
    </cfRule>
  </conditionalFormatting>
  <conditionalFormatting sqref="F79">
    <cfRule type="cellIs" dxfId="5" priority="659" operator="lessThan">
      <formula>4</formula>
    </cfRule>
  </conditionalFormatting>
  <conditionalFormatting sqref="F80">
    <cfRule type="cellIs" dxfId="0" priority="660" operator="equal">
      <formula>"na"</formula>
    </cfRule>
  </conditionalFormatting>
  <conditionalFormatting sqref="F80">
    <cfRule type="cellIs" dxfId="5" priority="661" operator="lessThan">
      <formula>4</formula>
    </cfRule>
  </conditionalFormatting>
  <conditionalFormatting sqref="F81">
    <cfRule type="cellIs" dxfId="0" priority="662" operator="equal">
      <formula>"na"</formula>
    </cfRule>
  </conditionalFormatting>
  <conditionalFormatting sqref="F81">
    <cfRule type="cellIs" dxfId="5" priority="663" operator="lessThan">
      <formula>4</formula>
    </cfRule>
  </conditionalFormatting>
  <conditionalFormatting sqref="F82">
    <cfRule type="cellIs" dxfId="0" priority="664" operator="equal">
      <formula>"na"</formula>
    </cfRule>
  </conditionalFormatting>
  <conditionalFormatting sqref="F82">
    <cfRule type="cellIs" dxfId="5" priority="665" operator="lessThan">
      <formula>4</formula>
    </cfRule>
  </conditionalFormatting>
  <conditionalFormatting sqref="F83">
    <cfRule type="cellIs" dxfId="0" priority="666" operator="equal">
      <formula>"na"</formula>
    </cfRule>
  </conditionalFormatting>
  <conditionalFormatting sqref="F83">
    <cfRule type="cellIs" dxfId="5" priority="667" operator="lessThan">
      <formula>4</formula>
    </cfRule>
  </conditionalFormatting>
  <conditionalFormatting sqref="F84">
    <cfRule type="cellIs" dxfId="0" priority="668" operator="equal">
      <formula>"na"</formula>
    </cfRule>
  </conditionalFormatting>
  <conditionalFormatting sqref="F84">
    <cfRule type="cellIs" dxfId="5" priority="669" operator="lessThan">
      <formula>4</formula>
    </cfRule>
  </conditionalFormatting>
  <conditionalFormatting sqref="F85">
    <cfRule type="cellIs" dxfId="0" priority="670" operator="equal">
      <formula>"na"</formula>
    </cfRule>
  </conditionalFormatting>
  <conditionalFormatting sqref="F85">
    <cfRule type="cellIs" dxfId="5" priority="671" operator="lessThan">
      <formula>4</formula>
    </cfRule>
  </conditionalFormatting>
  <conditionalFormatting sqref="F86">
    <cfRule type="cellIs" dxfId="0" priority="672" operator="equal">
      <formula>"na"</formula>
    </cfRule>
  </conditionalFormatting>
  <conditionalFormatting sqref="F86">
    <cfRule type="cellIs" dxfId="5" priority="673" operator="lessThan">
      <formula>4</formula>
    </cfRule>
  </conditionalFormatting>
  <conditionalFormatting sqref="F87">
    <cfRule type="cellIs" dxfId="0" priority="674" operator="equal">
      <formula>"na"</formula>
    </cfRule>
  </conditionalFormatting>
  <conditionalFormatting sqref="F87">
    <cfRule type="cellIs" dxfId="5" priority="675" operator="lessThan">
      <formula>4</formula>
    </cfRule>
  </conditionalFormatting>
  <conditionalFormatting sqref="F88">
    <cfRule type="cellIs" dxfId="0" priority="676" operator="equal">
      <formula>"na"</formula>
    </cfRule>
  </conditionalFormatting>
  <conditionalFormatting sqref="F88">
    <cfRule type="cellIs" dxfId="5" priority="677" operator="lessThan">
      <formula>4</formula>
    </cfRule>
  </conditionalFormatting>
  <conditionalFormatting sqref="F89">
    <cfRule type="cellIs" dxfId="0" priority="678" operator="equal">
      <formula>"na"</formula>
    </cfRule>
  </conditionalFormatting>
  <conditionalFormatting sqref="F89">
    <cfRule type="cellIs" dxfId="5" priority="679" operator="lessThan">
      <formula>4</formula>
    </cfRule>
  </conditionalFormatting>
  <conditionalFormatting sqref="F90">
    <cfRule type="cellIs" dxfId="0" priority="680" operator="equal">
      <formula>"na"</formula>
    </cfRule>
  </conditionalFormatting>
  <conditionalFormatting sqref="F90">
    <cfRule type="cellIs" dxfId="5" priority="681" operator="lessThan">
      <formula>4</formula>
    </cfRule>
  </conditionalFormatting>
  <conditionalFormatting sqref="F91">
    <cfRule type="cellIs" dxfId="0" priority="682" operator="equal">
      <formula>"na"</formula>
    </cfRule>
  </conditionalFormatting>
  <conditionalFormatting sqref="F91">
    <cfRule type="cellIs" dxfId="5" priority="683" operator="lessThan">
      <formula>4</formula>
    </cfRule>
  </conditionalFormatting>
  <conditionalFormatting sqref="F92">
    <cfRule type="cellIs" dxfId="0" priority="684" operator="equal">
      <formula>"na"</formula>
    </cfRule>
  </conditionalFormatting>
  <conditionalFormatting sqref="F92">
    <cfRule type="cellIs" dxfId="5" priority="685" operator="lessThan">
      <formula>4</formula>
    </cfRule>
  </conditionalFormatting>
  <conditionalFormatting sqref="F93">
    <cfRule type="cellIs" dxfId="0" priority="686" operator="equal">
      <formula>"na"</formula>
    </cfRule>
  </conditionalFormatting>
  <conditionalFormatting sqref="F93">
    <cfRule type="cellIs" dxfId="5" priority="687" operator="lessThan">
      <formula>4</formula>
    </cfRule>
  </conditionalFormatting>
  <conditionalFormatting sqref="F94">
    <cfRule type="cellIs" dxfId="0" priority="688" operator="equal">
      <formula>"na"</formula>
    </cfRule>
  </conditionalFormatting>
  <conditionalFormatting sqref="F94">
    <cfRule type="cellIs" dxfId="5" priority="689" operator="lessThan">
      <formula>4</formula>
    </cfRule>
  </conditionalFormatting>
  <conditionalFormatting sqref="F95">
    <cfRule type="cellIs" dxfId="0" priority="690" operator="equal">
      <formula>"na"</formula>
    </cfRule>
  </conditionalFormatting>
  <conditionalFormatting sqref="F95">
    <cfRule type="cellIs" dxfId="5" priority="691" operator="lessThan">
      <formula>4</formula>
    </cfRule>
  </conditionalFormatting>
  <conditionalFormatting sqref="F96">
    <cfRule type="cellIs" dxfId="0" priority="692" operator="equal">
      <formula>"na"</formula>
    </cfRule>
  </conditionalFormatting>
  <conditionalFormatting sqref="F96">
    <cfRule type="cellIs" dxfId="5" priority="693" operator="lessThan">
      <formula>4</formula>
    </cfRule>
  </conditionalFormatting>
  <conditionalFormatting sqref="F97">
    <cfRule type="cellIs" dxfId="0" priority="694" operator="equal">
      <formula>"na"</formula>
    </cfRule>
  </conditionalFormatting>
  <conditionalFormatting sqref="F97">
    <cfRule type="cellIs" dxfId="5" priority="695" operator="lessThan">
      <formula>4</formula>
    </cfRule>
  </conditionalFormatting>
  <conditionalFormatting sqref="F98">
    <cfRule type="cellIs" dxfId="0" priority="696" operator="equal">
      <formula>"na"</formula>
    </cfRule>
  </conditionalFormatting>
  <conditionalFormatting sqref="F98">
    <cfRule type="cellIs" dxfId="5" priority="697" operator="lessThan">
      <formula>4</formula>
    </cfRule>
  </conditionalFormatting>
  <conditionalFormatting sqref="F99">
    <cfRule type="cellIs" dxfId="0" priority="698" operator="equal">
      <formula>"na"</formula>
    </cfRule>
  </conditionalFormatting>
  <conditionalFormatting sqref="F99">
    <cfRule type="cellIs" dxfId="5" priority="699" operator="lessThan">
      <formula>4</formula>
    </cfRule>
  </conditionalFormatting>
  <conditionalFormatting sqref="F100">
    <cfRule type="cellIs" dxfId="0" priority="700" operator="equal">
      <formula>"na"</formula>
    </cfRule>
  </conditionalFormatting>
  <conditionalFormatting sqref="F100">
    <cfRule type="cellIs" dxfId="5" priority="701" operator="lessThan">
      <formula>4</formula>
    </cfRule>
  </conditionalFormatting>
  <conditionalFormatting sqref="F101">
    <cfRule type="cellIs" dxfId="0" priority="702" operator="equal">
      <formula>"na"</formula>
    </cfRule>
  </conditionalFormatting>
  <conditionalFormatting sqref="F101">
    <cfRule type="cellIs" dxfId="5" priority="703" operator="lessThan">
      <formula>4</formula>
    </cfRule>
  </conditionalFormatting>
  <conditionalFormatting sqref="F102">
    <cfRule type="cellIs" dxfId="0" priority="704" operator="equal">
      <formula>"na"</formula>
    </cfRule>
  </conditionalFormatting>
  <conditionalFormatting sqref="F102">
    <cfRule type="cellIs" dxfId="5" priority="705" operator="lessThan">
      <formula>4</formula>
    </cfRule>
  </conditionalFormatting>
  <conditionalFormatting sqref="F103">
    <cfRule type="cellIs" dxfId="0" priority="706" operator="equal">
      <formula>"na"</formula>
    </cfRule>
  </conditionalFormatting>
  <conditionalFormatting sqref="F103">
    <cfRule type="cellIs" dxfId="5" priority="707" operator="lessThan">
      <formula>4</formula>
    </cfRule>
  </conditionalFormatting>
  <conditionalFormatting sqref="F104">
    <cfRule type="cellIs" dxfId="0" priority="708" operator="equal">
      <formula>"na"</formula>
    </cfRule>
  </conditionalFormatting>
  <conditionalFormatting sqref="F104">
    <cfRule type="cellIs" dxfId="5" priority="709" operator="lessThan">
      <formula>4</formula>
    </cfRule>
  </conditionalFormatting>
  <conditionalFormatting sqref="F105">
    <cfRule type="cellIs" dxfId="0" priority="710" operator="equal">
      <formula>"na"</formula>
    </cfRule>
  </conditionalFormatting>
  <conditionalFormatting sqref="F105">
    <cfRule type="cellIs" dxfId="5" priority="711" operator="lessThan">
      <formula>4</formula>
    </cfRule>
  </conditionalFormatting>
  <conditionalFormatting sqref="F106">
    <cfRule type="cellIs" dxfId="0" priority="712" operator="equal">
      <formula>"na"</formula>
    </cfRule>
  </conditionalFormatting>
  <conditionalFormatting sqref="F106">
    <cfRule type="cellIs" dxfId="5" priority="713" operator="lessThan">
      <formula>4</formula>
    </cfRule>
  </conditionalFormatting>
  <conditionalFormatting sqref="F107">
    <cfRule type="cellIs" dxfId="0" priority="714" operator="equal">
      <formula>"na"</formula>
    </cfRule>
  </conditionalFormatting>
  <conditionalFormatting sqref="F107">
    <cfRule type="cellIs" dxfId="5" priority="715" operator="lessThan">
      <formula>4</formula>
    </cfRule>
  </conditionalFormatting>
  <conditionalFormatting sqref="F108">
    <cfRule type="cellIs" dxfId="0" priority="716" operator="equal">
      <formula>"na"</formula>
    </cfRule>
  </conditionalFormatting>
  <conditionalFormatting sqref="F108">
    <cfRule type="cellIs" dxfId="5" priority="717" operator="lessThan">
      <formula>4</formula>
    </cfRule>
  </conditionalFormatting>
  <conditionalFormatting sqref="F109">
    <cfRule type="cellIs" dxfId="0" priority="718" operator="equal">
      <formula>"na"</formula>
    </cfRule>
  </conditionalFormatting>
  <conditionalFormatting sqref="F109">
    <cfRule type="cellIs" dxfId="5" priority="719" operator="lessThan">
      <formula>4</formula>
    </cfRule>
  </conditionalFormatting>
  <conditionalFormatting sqref="F110">
    <cfRule type="cellIs" dxfId="0" priority="720" operator="equal">
      <formula>"na"</formula>
    </cfRule>
  </conditionalFormatting>
  <conditionalFormatting sqref="F110">
    <cfRule type="cellIs" dxfId="5" priority="721" operator="lessThan">
      <formula>4</formula>
    </cfRule>
  </conditionalFormatting>
  <conditionalFormatting sqref="F111">
    <cfRule type="cellIs" dxfId="0" priority="722" operator="equal">
      <formula>"na"</formula>
    </cfRule>
  </conditionalFormatting>
  <conditionalFormatting sqref="F111">
    <cfRule type="cellIs" dxfId="5" priority="723" operator="lessThan">
      <formula>4</formula>
    </cfRule>
  </conditionalFormatting>
  <conditionalFormatting sqref="F132">
    <cfRule type="cellIs" dxfId="0" priority="724" operator="equal">
      <formula>"na"</formula>
    </cfRule>
  </conditionalFormatting>
  <conditionalFormatting sqref="F132">
    <cfRule type="cellIs" dxfId="5" priority="725" operator="lessThan">
      <formula>4</formula>
    </cfRule>
  </conditionalFormatting>
  <conditionalFormatting sqref="F133">
    <cfRule type="cellIs" dxfId="0" priority="726" operator="equal">
      <formula>"na"</formula>
    </cfRule>
  </conditionalFormatting>
  <conditionalFormatting sqref="F133">
    <cfRule type="cellIs" dxfId="5" priority="727" operator="lessThan">
      <formula>4</formula>
    </cfRule>
  </conditionalFormatting>
  <conditionalFormatting sqref="F134">
    <cfRule type="cellIs" dxfId="0" priority="728" operator="equal">
      <formula>"na"</formula>
    </cfRule>
  </conditionalFormatting>
  <conditionalFormatting sqref="F134">
    <cfRule type="cellIs" dxfId="5" priority="729" operator="lessThan">
      <formula>4</formula>
    </cfRule>
  </conditionalFormatting>
  <conditionalFormatting sqref="G13">
    <cfRule type="cellIs" dxfId="0" priority="730" operator="equal">
      <formula>"na"</formula>
    </cfRule>
  </conditionalFormatting>
  <conditionalFormatting sqref="G13">
    <cfRule type="cellIs" dxfId="5" priority="731" operator="lessThan">
      <formula>4</formula>
    </cfRule>
  </conditionalFormatting>
  <conditionalFormatting sqref="G14">
    <cfRule type="cellIs" dxfId="0" priority="732" operator="equal">
      <formula>"na"</formula>
    </cfRule>
  </conditionalFormatting>
  <conditionalFormatting sqref="G14">
    <cfRule type="cellIs" dxfId="5" priority="733" operator="lessThan">
      <formula>4</formula>
    </cfRule>
  </conditionalFormatting>
  <conditionalFormatting sqref="G15">
    <cfRule type="cellIs" dxfId="0" priority="734" operator="equal">
      <formula>"na"</formula>
    </cfRule>
  </conditionalFormatting>
  <conditionalFormatting sqref="G15">
    <cfRule type="cellIs" dxfId="5" priority="735" operator="lessThan">
      <formula>4</formula>
    </cfRule>
  </conditionalFormatting>
  <conditionalFormatting sqref="G16">
    <cfRule type="cellIs" dxfId="0" priority="736" operator="equal">
      <formula>"na"</formula>
    </cfRule>
  </conditionalFormatting>
  <conditionalFormatting sqref="G16">
    <cfRule type="cellIs" dxfId="5" priority="737" operator="lessThan">
      <formula>4</formula>
    </cfRule>
  </conditionalFormatting>
  <conditionalFormatting sqref="G17">
    <cfRule type="cellIs" dxfId="0" priority="738" operator="equal">
      <formula>"na"</formula>
    </cfRule>
  </conditionalFormatting>
  <conditionalFormatting sqref="G17">
    <cfRule type="cellIs" dxfId="5" priority="739" operator="lessThan">
      <formula>4</formula>
    </cfRule>
  </conditionalFormatting>
  <conditionalFormatting sqref="G18">
    <cfRule type="cellIs" dxfId="0" priority="740" operator="equal">
      <formula>"na"</formula>
    </cfRule>
  </conditionalFormatting>
  <conditionalFormatting sqref="G18">
    <cfRule type="cellIs" dxfId="5" priority="741" operator="lessThan">
      <formula>4</formula>
    </cfRule>
  </conditionalFormatting>
  <conditionalFormatting sqref="G19">
    <cfRule type="cellIs" dxfId="0" priority="742" operator="equal">
      <formula>"na"</formula>
    </cfRule>
  </conditionalFormatting>
  <conditionalFormatting sqref="G19">
    <cfRule type="cellIs" dxfId="5" priority="743" operator="lessThan">
      <formula>4</formula>
    </cfRule>
  </conditionalFormatting>
  <conditionalFormatting sqref="G20">
    <cfRule type="cellIs" dxfId="0" priority="744" operator="equal">
      <formula>"na"</formula>
    </cfRule>
  </conditionalFormatting>
  <conditionalFormatting sqref="G20">
    <cfRule type="cellIs" dxfId="5" priority="745" operator="lessThan">
      <formula>4</formula>
    </cfRule>
  </conditionalFormatting>
  <conditionalFormatting sqref="G21">
    <cfRule type="cellIs" dxfId="0" priority="746" operator="equal">
      <formula>"na"</formula>
    </cfRule>
  </conditionalFormatting>
  <conditionalFormatting sqref="G21">
    <cfRule type="cellIs" dxfId="5" priority="747" operator="lessThan">
      <formula>4</formula>
    </cfRule>
  </conditionalFormatting>
  <conditionalFormatting sqref="G22">
    <cfRule type="cellIs" dxfId="0" priority="748" operator="equal">
      <formula>"na"</formula>
    </cfRule>
  </conditionalFormatting>
  <conditionalFormatting sqref="G22">
    <cfRule type="cellIs" dxfId="5" priority="749" operator="lessThan">
      <formula>4</formula>
    </cfRule>
  </conditionalFormatting>
  <conditionalFormatting sqref="G23">
    <cfRule type="cellIs" dxfId="0" priority="750" operator="equal">
      <formula>"na"</formula>
    </cfRule>
  </conditionalFormatting>
  <conditionalFormatting sqref="G23">
    <cfRule type="cellIs" dxfId="5" priority="751" operator="lessThan">
      <formula>4</formula>
    </cfRule>
  </conditionalFormatting>
  <conditionalFormatting sqref="G24">
    <cfRule type="cellIs" dxfId="0" priority="752" operator="equal">
      <formula>"na"</formula>
    </cfRule>
  </conditionalFormatting>
  <conditionalFormatting sqref="G24">
    <cfRule type="cellIs" dxfId="5" priority="753" operator="lessThan">
      <formula>4</formula>
    </cfRule>
  </conditionalFormatting>
  <conditionalFormatting sqref="G25">
    <cfRule type="cellIs" dxfId="0" priority="754" operator="equal">
      <formula>"na"</formula>
    </cfRule>
  </conditionalFormatting>
  <conditionalFormatting sqref="G25">
    <cfRule type="cellIs" dxfId="5" priority="755" operator="lessThan">
      <formula>4</formula>
    </cfRule>
  </conditionalFormatting>
  <conditionalFormatting sqref="G26">
    <cfRule type="cellIs" dxfId="0" priority="756" operator="equal">
      <formula>"na"</formula>
    </cfRule>
  </conditionalFormatting>
  <conditionalFormatting sqref="G26">
    <cfRule type="cellIs" dxfId="5" priority="757" operator="lessThan">
      <formula>4</formula>
    </cfRule>
  </conditionalFormatting>
  <conditionalFormatting sqref="G27">
    <cfRule type="cellIs" dxfId="0" priority="758" operator="equal">
      <formula>"na"</formula>
    </cfRule>
  </conditionalFormatting>
  <conditionalFormatting sqref="G27">
    <cfRule type="cellIs" dxfId="5" priority="759" operator="lessThan">
      <formula>4</formula>
    </cfRule>
  </conditionalFormatting>
  <conditionalFormatting sqref="G28">
    <cfRule type="cellIs" dxfId="0" priority="760" operator="equal">
      <formula>"na"</formula>
    </cfRule>
  </conditionalFormatting>
  <conditionalFormatting sqref="G28">
    <cfRule type="cellIs" dxfId="5" priority="761" operator="lessThan">
      <formula>4</formula>
    </cfRule>
  </conditionalFormatting>
  <conditionalFormatting sqref="G29">
    <cfRule type="cellIs" dxfId="0" priority="762" operator="equal">
      <formula>"na"</formula>
    </cfRule>
  </conditionalFormatting>
  <conditionalFormatting sqref="G29">
    <cfRule type="cellIs" dxfId="5" priority="763" operator="lessThan">
      <formula>4</formula>
    </cfRule>
  </conditionalFormatting>
  <conditionalFormatting sqref="G30">
    <cfRule type="cellIs" dxfId="0" priority="764" operator="equal">
      <formula>"na"</formula>
    </cfRule>
  </conditionalFormatting>
  <conditionalFormatting sqref="G30">
    <cfRule type="cellIs" dxfId="5" priority="765" operator="lessThan">
      <formula>4</formula>
    </cfRule>
  </conditionalFormatting>
  <conditionalFormatting sqref="G31">
    <cfRule type="cellIs" dxfId="0" priority="766" operator="equal">
      <formula>"na"</formula>
    </cfRule>
  </conditionalFormatting>
  <conditionalFormatting sqref="G31">
    <cfRule type="cellIs" dxfId="5" priority="767" operator="lessThan">
      <formula>4</formula>
    </cfRule>
  </conditionalFormatting>
  <conditionalFormatting sqref="G32">
    <cfRule type="cellIs" dxfId="0" priority="768" operator="equal">
      <formula>"na"</formula>
    </cfRule>
  </conditionalFormatting>
  <conditionalFormatting sqref="G32">
    <cfRule type="cellIs" dxfId="5" priority="769" operator="lessThan">
      <formula>4</formula>
    </cfRule>
  </conditionalFormatting>
  <conditionalFormatting sqref="G33">
    <cfRule type="cellIs" dxfId="0" priority="770" operator="equal">
      <formula>"na"</formula>
    </cfRule>
  </conditionalFormatting>
  <conditionalFormatting sqref="G33">
    <cfRule type="cellIs" dxfId="5" priority="771" operator="lessThan">
      <formula>4</formula>
    </cfRule>
  </conditionalFormatting>
  <conditionalFormatting sqref="G34">
    <cfRule type="cellIs" dxfId="0" priority="772" operator="equal">
      <formula>"na"</formula>
    </cfRule>
  </conditionalFormatting>
  <conditionalFormatting sqref="G34">
    <cfRule type="cellIs" dxfId="5" priority="773" operator="lessThan">
      <formula>4</formula>
    </cfRule>
  </conditionalFormatting>
  <conditionalFormatting sqref="G35">
    <cfRule type="cellIs" dxfId="0" priority="774" operator="equal">
      <formula>"na"</formula>
    </cfRule>
  </conditionalFormatting>
  <conditionalFormatting sqref="G35">
    <cfRule type="cellIs" dxfId="5" priority="775" operator="lessThan">
      <formula>4</formula>
    </cfRule>
  </conditionalFormatting>
  <conditionalFormatting sqref="G36">
    <cfRule type="cellIs" dxfId="0" priority="776" operator="equal">
      <formula>"na"</formula>
    </cfRule>
  </conditionalFormatting>
  <conditionalFormatting sqref="G36">
    <cfRule type="cellIs" dxfId="5" priority="777" operator="lessThan">
      <formula>4</formula>
    </cfRule>
  </conditionalFormatting>
  <conditionalFormatting sqref="G37">
    <cfRule type="cellIs" dxfId="0" priority="778" operator="equal">
      <formula>"na"</formula>
    </cfRule>
  </conditionalFormatting>
  <conditionalFormatting sqref="G37">
    <cfRule type="cellIs" dxfId="5" priority="779" operator="lessThan">
      <formula>4</formula>
    </cfRule>
  </conditionalFormatting>
  <conditionalFormatting sqref="G38">
    <cfRule type="cellIs" dxfId="0" priority="780" operator="equal">
      <formula>"na"</formula>
    </cfRule>
  </conditionalFormatting>
  <conditionalFormatting sqref="G38">
    <cfRule type="cellIs" dxfId="5" priority="781" operator="lessThan">
      <formula>4</formula>
    </cfRule>
  </conditionalFormatting>
  <conditionalFormatting sqref="G39">
    <cfRule type="cellIs" dxfId="0" priority="782" operator="equal">
      <formula>"na"</formula>
    </cfRule>
  </conditionalFormatting>
  <conditionalFormatting sqref="G39">
    <cfRule type="cellIs" dxfId="5" priority="783" operator="lessThan">
      <formula>4</formula>
    </cfRule>
  </conditionalFormatting>
  <conditionalFormatting sqref="G40">
    <cfRule type="cellIs" dxfId="0" priority="784" operator="equal">
      <formula>"na"</formula>
    </cfRule>
  </conditionalFormatting>
  <conditionalFormatting sqref="G40">
    <cfRule type="cellIs" dxfId="5" priority="785" operator="lessThan">
      <formula>4</formula>
    </cfRule>
  </conditionalFormatting>
  <conditionalFormatting sqref="G41">
    <cfRule type="cellIs" dxfId="0" priority="786" operator="equal">
      <formula>"na"</formula>
    </cfRule>
  </conditionalFormatting>
  <conditionalFormatting sqref="G41">
    <cfRule type="cellIs" dxfId="5" priority="787" operator="lessThan">
      <formula>4</formula>
    </cfRule>
  </conditionalFormatting>
  <conditionalFormatting sqref="G42">
    <cfRule type="cellIs" dxfId="0" priority="788" operator="equal">
      <formula>"na"</formula>
    </cfRule>
  </conditionalFormatting>
  <conditionalFormatting sqref="G42">
    <cfRule type="cellIs" dxfId="5" priority="789" operator="lessThan">
      <formula>4</formula>
    </cfRule>
  </conditionalFormatting>
  <conditionalFormatting sqref="G43">
    <cfRule type="cellIs" dxfId="0" priority="790" operator="equal">
      <formula>"na"</formula>
    </cfRule>
  </conditionalFormatting>
  <conditionalFormatting sqref="G43">
    <cfRule type="cellIs" dxfId="5" priority="791" operator="lessThan">
      <formula>4</formula>
    </cfRule>
  </conditionalFormatting>
  <conditionalFormatting sqref="G44">
    <cfRule type="cellIs" dxfId="0" priority="792" operator="equal">
      <formula>"na"</formula>
    </cfRule>
  </conditionalFormatting>
  <conditionalFormatting sqref="G44">
    <cfRule type="cellIs" dxfId="5" priority="793" operator="lessThan">
      <formula>4</formula>
    </cfRule>
  </conditionalFormatting>
  <conditionalFormatting sqref="G45">
    <cfRule type="cellIs" dxfId="0" priority="794" operator="equal">
      <formula>"na"</formula>
    </cfRule>
  </conditionalFormatting>
  <conditionalFormatting sqref="G45">
    <cfRule type="cellIs" dxfId="5" priority="795" operator="lessThan">
      <formula>4</formula>
    </cfRule>
  </conditionalFormatting>
  <conditionalFormatting sqref="G46">
    <cfRule type="cellIs" dxfId="0" priority="796" operator="equal">
      <formula>"na"</formula>
    </cfRule>
  </conditionalFormatting>
  <conditionalFormatting sqref="G46">
    <cfRule type="cellIs" dxfId="5" priority="797" operator="lessThan">
      <formula>4</formula>
    </cfRule>
  </conditionalFormatting>
  <conditionalFormatting sqref="G47">
    <cfRule type="cellIs" dxfId="0" priority="798" operator="equal">
      <formula>"na"</formula>
    </cfRule>
  </conditionalFormatting>
  <conditionalFormatting sqref="G47">
    <cfRule type="cellIs" dxfId="5" priority="799" operator="lessThan">
      <formula>4</formula>
    </cfRule>
  </conditionalFormatting>
  <conditionalFormatting sqref="G48">
    <cfRule type="cellIs" dxfId="0" priority="800" operator="equal">
      <formula>"na"</formula>
    </cfRule>
  </conditionalFormatting>
  <conditionalFormatting sqref="G48">
    <cfRule type="cellIs" dxfId="5" priority="801" operator="lessThan">
      <formula>4</formula>
    </cfRule>
  </conditionalFormatting>
  <conditionalFormatting sqref="G49">
    <cfRule type="cellIs" dxfId="0" priority="802" operator="equal">
      <formula>"na"</formula>
    </cfRule>
  </conditionalFormatting>
  <conditionalFormatting sqref="G49">
    <cfRule type="cellIs" dxfId="5" priority="803" operator="lessThan">
      <formula>4</formula>
    </cfRule>
  </conditionalFormatting>
  <conditionalFormatting sqref="G50">
    <cfRule type="cellIs" dxfId="0" priority="804" operator="equal">
      <formula>"na"</formula>
    </cfRule>
  </conditionalFormatting>
  <conditionalFormatting sqref="G50">
    <cfRule type="cellIs" dxfId="5" priority="805" operator="lessThan">
      <formula>4</formula>
    </cfRule>
  </conditionalFormatting>
  <conditionalFormatting sqref="G51">
    <cfRule type="cellIs" dxfId="0" priority="806" operator="equal">
      <formula>"na"</formula>
    </cfRule>
  </conditionalFormatting>
  <conditionalFormatting sqref="G51">
    <cfRule type="cellIs" dxfId="5" priority="807" operator="lessThan">
      <formula>4</formula>
    </cfRule>
  </conditionalFormatting>
  <conditionalFormatting sqref="G71">
    <cfRule type="cellIs" dxfId="0" priority="808" operator="equal">
      <formula>"na"</formula>
    </cfRule>
  </conditionalFormatting>
  <conditionalFormatting sqref="G71">
    <cfRule type="cellIs" dxfId="5" priority="809" operator="lessThan">
      <formula>4</formula>
    </cfRule>
  </conditionalFormatting>
  <conditionalFormatting sqref="G72">
    <cfRule type="cellIs" dxfId="0" priority="810" operator="equal">
      <formula>"na"</formula>
    </cfRule>
  </conditionalFormatting>
  <conditionalFormatting sqref="G72">
    <cfRule type="cellIs" dxfId="5" priority="811" operator="lessThan">
      <formula>4</formula>
    </cfRule>
  </conditionalFormatting>
  <conditionalFormatting sqref="G73">
    <cfRule type="cellIs" dxfId="0" priority="812" operator="equal">
      <formula>"na"</formula>
    </cfRule>
  </conditionalFormatting>
  <conditionalFormatting sqref="G73">
    <cfRule type="cellIs" dxfId="5" priority="813" operator="lessThan">
      <formula>4</formula>
    </cfRule>
  </conditionalFormatting>
  <conditionalFormatting sqref="G74">
    <cfRule type="cellIs" dxfId="0" priority="814" operator="equal">
      <formula>"na"</formula>
    </cfRule>
  </conditionalFormatting>
  <conditionalFormatting sqref="G74">
    <cfRule type="cellIs" dxfId="5" priority="815" operator="lessThan">
      <formula>4</formula>
    </cfRule>
  </conditionalFormatting>
  <conditionalFormatting sqref="G75">
    <cfRule type="cellIs" dxfId="0" priority="816" operator="equal">
      <formula>"na"</formula>
    </cfRule>
  </conditionalFormatting>
  <conditionalFormatting sqref="G75">
    <cfRule type="cellIs" dxfId="5" priority="817" operator="lessThan">
      <formula>4</formula>
    </cfRule>
  </conditionalFormatting>
  <conditionalFormatting sqref="G76">
    <cfRule type="cellIs" dxfId="0" priority="818" operator="equal">
      <formula>"na"</formula>
    </cfRule>
  </conditionalFormatting>
  <conditionalFormatting sqref="G76">
    <cfRule type="cellIs" dxfId="5" priority="819" operator="lessThan">
      <formula>4</formula>
    </cfRule>
  </conditionalFormatting>
  <conditionalFormatting sqref="G77">
    <cfRule type="cellIs" dxfId="0" priority="820" operator="equal">
      <formula>"na"</formula>
    </cfRule>
  </conditionalFormatting>
  <conditionalFormatting sqref="G77">
    <cfRule type="cellIs" dxfId="5" priority="821" operator="lessThan">
      <formula>4</formula>
    </cfRule>
  </conditionalFormatting>
  <conditionalFormatting sqref="G78">
    <cfRule type="cellIs" dxfId="0" priority="822" operator="equal">
      <formula>"na"</formula>
    </cfRule>
  </conditionalFormatting>
  <conditionalFormatting sqref="G78">
    <cfRule type="cellIs" dxfId="5" priority="823" operator="lessThan">
      <formula>4</formula>
    </cfRule>
  </conditionalFormatting>
  <conditionalFormatting sqref="G79">
    <cfRule type="cellIs" dxfId="0" priority="824" operator="equal">
      <formula>"na"</formula>
    </cfRule>
  </conditionalFormatting>
  <conditionalFormatting sqref="G79">
    <cfRule type="cellIs" dxfId="5" priority="825" operator="lessThan">
      <formula>4</formula>
    </cfRule>
  </conditionalFormatting>
  <conditionalFormatting sqref="G80">
    <cfRule type="cellIs" dxfId="0" priority="826" operator="equal">
      <formula>"na"</formula>
    </cfRule>
  </conditionalFormatting>
  <conditionalFormatting sqref="G80">
    <cfRule type="cellIs" dxfId="5" priority="827" operator="lessThan">
      <formula>4</formula>
    </cfRule>
  </conditionalFormatting>
  <conditionalFormatting sqref="G81">
    <cfRule type="cellIs" dxfId="0" priority="828" operator="equal">
      <formula>"na"</formula>
    </cfRule>
  </conditionalFormatting>
  <conditionalFormatting sqref="G81">
    <cfRule type="cellIs" dxfId="5" priority="829" operator="lessThan">
      <formula>4</formula>
    </cfRule>
  </conditionalFormatting>
  <conditionalFormatting sqref="G82">
    <cfRule type="cellIs" dxfId="0" priority="830" operator="equal">
      <formula>"na"</formula>
    </cfRule>
  </conditionalFormatting>
  <conditionalFormatting sqref="G82">
    <cfRule type="cellIs" dxfId="5" priority="831" operator="lessThan">
      <formula>4</formula>
    </cfRule>
  </conditionalFormatting>
  <conditionalFormatting sqref="G83">
    <cfRule type="cellIs" dxfId="0" priority="832" operator="equal">
      <formula>"na"</formula>
    </cfRule>
  </conditionalFormatting>
  <conditionalFormatting sqref="G83">
    <cfRule type="cellIs" dxfId="5" priority="833" operator="lessThan">
      <formula>4</formula>
    </cfRule>
  </conditionalFormatting>
  <conditionalFormatting sqref="G84">
    <cfRule type="cellIs" dxfId="0" priority="834" operator="equal">
      <formula>"na"</formula>
    </cfRule>
  </conditionalFormatting>
  <conditionalFormatting sqref="G84">
    <cfRule type="cellIs" dxfId="5" priority="835" operator="lessThan">
      <formula>4</formula>
    </cfRule>
  </conditionalFormatting>
  <conditionalFormatting sqref="G85">
    <cfRule type="cellIs" dxfId="0" priority="836" operator="equal">
      <formula>"na"</formula>
    </cfRule>
  </conditionalFormatting>
  <conditionalFormatting sqref="G85">
    <cfRule type="cellIs" dxfId="5" priority="837" operator="lessThan">
      <formula>4</formula>
    </cfRule>
  </conditionalFormatting>
  <conditionalFormatting sqref="G86">
    <cfRule type="cellIs" dxfId="0" priority="838" operator="equal">
      <formula>"na"</formula>
    </cfRule>
  </conditionalFormatting>
  <conditionalFormatting sqref="G86">
    <cfRule type="cellIs" dxfId="5" priority="839" operator="lessThan">
      <formula>4</formula>
    </cfRule>
  </conditionalFormatting>
  <conditionalFormatting sqref="G87">
    <cfRule type="cellIs" dxfId="0" priority="840" operator="equal">
      <formula>"na"</formula>
    </cfRule>
  </conditionalFormatting>
  <conditionalFormatting sqref="G87">
    <cfRule type="cellIs" dxfId="5" priority="841" operator="lessThan">
      <formula>4</formula>
    </cfRule>
  </conditionalFormatting>
  <conditionalFormatting sqref="G88">
    <cfRule type="cellIs" dxfId="0" priority="842" operator="equal">
      <formula>"na"</formula>
    </cfRule>
  </conditionalFormatting>
  <conditionalFormatting sqref="G88">
    <cfRule type="cellIs" dxfId="5" priority="843" operator="lessThan">
      <formula>4</formula>
    </cfRule>
  </conditionalFormatting>
  <conditionalFormatting sqref="G89">
    <cfRule type="cellIs" dxfId="0" priority="844" operator="equal">
      <formula>"na"</formula>
    </cfRule>
  </conditionalFormatting>
  <conditionalFormatting sqref="G89">
    <cfRule type="cellIs" dxfId="5" priority="845" operator="lessThan">
      <formula>4</formula>
    </cfRule>
  </conditionalFormatting>
  <conditionalFormatting sqref="G90">
    <cfRule type="cellIs" dxfId="0" priority="846" operator="equal">
      <formula>"na"</formula>
    </cfRule>
  </conditionalFormatting>
  <conditionalFormatting sqref="G90">
    <cfRule type="cellIs" dxfId="5" priority="847" operator="lessThan">
      <formula>4</formula>
    </cfRule>
  </conditionalFormatting>
  <conditionalFormatting sqref="G91">
    <cfRule type="cellIs" dxfId="0" priority="848" operator="equal">
      <formula>"na"</formula>
    </cfRule>
  </conditionalFormatting>
  <conditionalFormatting sqref="G91">
    <cfRule type="cellIs" dxfId="5" priority="849" operator="lessThan">
      <formula>4</formula>
    </cfRule>
  </conditionalFormatting>
  <conditionalFormatting sqref="G92">
    <cfRule type="cellIs" dxfId="0" priority="850" operator="equal">
      <formula>"na"</formula>
    </cfRule>
  </conditionalFormatting>
  <conditionalFormatting sqref="G92">
    <cfRule type="cellIs" dxfId="5" priority="851" operator="lessThan">
      <formula>4</formula>
    </cfRule>
  </conditionalFormatting>
  <conditionalFormatting sqref="G93">
    <cfRule type="cellIs" dxfId="0" priority="852" operator="equal">
      <formula>"na"</formula>
    </cfRule>
  </conditionalFormatting>
  <conditionalFormatting sqref="G93">
    <cfRule type="cellIs" dxfId="5" priority="853" operator="lessThan">
      <formula>4</formula>
    </cfRule>
  </conditionalFormatting>
  <conditionalFormatting sqref="G94">
    <cfRule type="cellIs" dxfId="0" priority="854" operator="equal">
      <formula>"na"</formula>
    </cfRule>
  </conditionalFormatting>
  <conditionalFormatting sqref="G94">
    <cfRule type="cellIs" dxfId="5" priority="855" operator="lessThan">
      <formula>4</formula>
    </cfRule>
  </conditionalFormatting>
  <conditionalFormatting sqref="G95">
    <cfRule type="cellIs" dxfId="0" priority="856" operator="equal">
      <formula>"na"</formula>
    </cfRule>
  </conditionalFormatting>
  <conditionalFormatting sqref="G95">
    <cfRule type="cellIs" dxfId="5" priority="857" operator="lessThan">
      <formula>4</formula>
    </cfRule>
  </conditionalFormatting>
  <conditionalFormatting sqref="G96">
    <cfRule type="cellIs" dxfId="0" priority="858" operator="equal">
      <formula>"na"</formula>
    </cfRule>
  </conditionalFormatting>
  <conditionalFormatting sqref="G96">
    <cfRule type="cellIs" dxfId="5" priority="859" operator="lessThan">
      <formula>4</formula>
    </cfRule>
  </conditionalFormatting>
  <conditionalFormatting sqref="G97">
    <cfRule type="cellIs" dxfId="0" priority="860" operator="equal">
      <formula>"na"</formula>
    </cfRule>
  </conditionalFormatting>
  <conditionalFormatting sqref="G97">
    <cfRule type="cellIs" dxfId="5" priority="861" operator="lessThan">
      <formula>4</formula>
    </cfRule>
  </conditionalFormatting>
  <conditionalFormatting sqref="G98">
    <cfRule type="cellIs" dxfId="0" priority="862" operator="equal">
      <formula>"na"</formula>
    </cfRule>
  </conditionalFormatting>
  <conditionalFormatting sqref="G98">
    <cfRule type="cellIs" dxfId="5" priority="863" operator="lessThan">
      <formula>4</formula>
    </cfRule>
  </conditionalFormatting>
  <conditionalFormatting sqref="G99">
    <cfRule type="cellIs" dxfId="0" priority="864" operator="equal">
      <formula>"na"</formula>
    </cfRule>
  </conditionalFormatting>
  <conditionalFormatting sqref="G99">
    <cfRule type="cellIs" dxfId="5" priority="865" operator="lessThan">
      <formula>4</formula>
    </cfRule>
  </conditionalFormatting>
  <conditionalFormatting sqref="G100">
    <cfRule type="cellIs" dxfId="0" priority="866" operator="equal">
      <formula>"na"</formula>
    </cfRule>
  </conditionalFormatting>
  <conditionalFormatting sqref="G100">
    <cfRule type="cellIs" dxfId="5" priority="867" operator="lessThan">
      <formula>4</formula>
    </cfRule>
  </conditionalFormatting>
  <conditionalFormatting sqref="G101">
    <cfRule type="cellIs" dxfId="0" priority="868" operator="equal">
      <formula>"na"</formula>
    </cfRule>
  </conditionalFormatting>
  <conditionalFormatting sqref="G101">
    <cfRule type="cellIs" dxfId="5" priority="869" operator="lessThan">
      <formula>4</formula>
    </cfRule>
  </conditionalFormatting>
  <conditionalFormatting sqref="G102">
    <cfRule type="cellIs" dxfId="0" priority="870" operator="equal">
      <formula>"na"</formula>
    </cfRule>
  </conditionalFormatting>
  <conditionalFormatting sqref="G102">
    <cfRule type="cellIs" dxfId="5" priority="871" operator="lessThan">
      <formula>4</formula>
    </cfRule>
  </conditionalFormatting>
  <conditionalFormatting sqref="G103">
    <cfRule type="cellIs" dxfId="0" priority="872" operator="equal">
      <formula>"na"</formula>
    </cfRule>
  </conditionalFormatting>
  <conditionalFormatting sqref="G103">
    <cfRule type="cellIs" dxfId="5" priority="873" operator="lessThan">
      <formula>4</formula>
    </cfRule>
  </conditionalFormatting>
  <conditionalFormatting sqref="G104">
    <cfRule type="cellIs" dxfId="0" priority="874" operator="equal">
      <formula>"na"</formula>
    </cfRule>
  </conditionalFormatting>
  <conditionalFormatting sqref="G104">
    <cfRule type="cellIs" dxfId="5" priority="875" operator="lessThan">
      <formula>4</formula>
    </cfRule>
  </conditionalFormatting>
  <conditionalFormatting sqref="G105">
    <cfRule type="cellIs" dxfId="0" priority="876" operator="equal">
      <formula>"na"</formula>
    </cfRule>
  </conditionalFormatting>
  <conditionalFormatting sqref="G105">
    <cfRule type="cellIs" dxfId="5" priority="877" operator="lessThan">
      <formula>4</formula>
    </cfRule>
  </conditionalFormatting>
  <conditionalFormatting sqref="G106">
    <cfRule type="cellIs" dxfId="0" priority="878" operator="equal">
      <formula>"na"</formula>
    </cfRule>
  </conditionalFormatting>
  <conditionalFormatting sqref="G106">
    <cfRule type="cellIs" dxfId="5" priority="879" operator="lessThan">
      <formula>4</formula>
    </cfRule>
  </conditionalFormatting>
  <conditionalFormatting sqref="G107">
    <cfRule type="cellIs" dxfId="0" priority="880" operator="equal">
      <formula>"na"</formula>
    </cfRule>
  </conditionalFormatting>
  <conditionalFormatting sqref="G107">
    <cfRule type="cellIs" dxfId="5" priority="881" operator="lessThan">
      <formula>4</formula>
    </cfRule>
  </conditionalFormatting>
  <conditionalFormatting sqref="G108">
    <cfRule type="cellIs" dxfId="0" priority="882" operator="equal">
      <formula>"na"</formula>
    </cfRule>
  </conditionalFormatting>
  <conditionalFormatting sqref="G108">
    <cfRule type="cellIs" dxfId="5" priority="883" operator="lessThan">
      <formula>4</formula>
    </cfRule>
  </conditionalFormatting>
  <conditionalFormatting sqref="G109">
    <cfRule type="cellIs" dxfId="0" priority="884" operator="equal">
      <formula>"na"</formula>
    </cfRule>
  </conditionalFormatting>
  <conditionalFormatting sqref="G109">
    <cfRule type="cellIs" dxfId="5" priority="885" operator="lessThan">
      <formula>4</formula>
    </cfRule>
  </conditionalFormatting>
  <conditionalFormatting sqref="G110">
    <cfRule type="cellIs" dxfId="0" priority="886" operator="equal">
      <formula>"na"</formula>
    </cfRule>
  </conditionalFormatting>
  <conditionalFormatting sqref="G110">
    <cfRule type="cellIs" dxfId="5" priority="887" operator="lessThan">
      <formula>4</formula>
    </cfRule>
  </conditionalFormatting>
  <conditionalFormatting sqref="G111">
    <cfRule type="cellIs" dxfId="0" priority="888" operator="equal">
      <formula>"na"</formula>
    </cfRule>
  </conditionalFormatting>
  <conditionalFormatting sqref="G111">
    <cfRule type="cellIs" dxfId="5" priority="889" operator="lessThan">
      <formula>4</formula>
    </cfRule>
  </conditionalFormatting>
  <conditionalFormatting sqref="G132">
    <cfRule type="cellIs" dxfId="0" priority="890" operator="equal">
      <formula>"na"</formula>
    </cfRule>
  </conditionalFormatting>
  <conditionalFormatting sqref="G132">
    <cfRule type="cellIs" dxfId="5" priority="891" operator="lessThan">
      <formula>4</formula>
    </cfRule>
  </conditionalFormatting>
  <conditionalFormatting sqref="G133">
    <cfRule type="cellIs" dxfId="0" priority="892" operator="equal">
      <formula>"na"</formula>
    </cfRule>
  </conditionalFormatting>
  <conditionalFormatting sqref="G133">
    <cfRule type="cellIs" dxfId="5" priority="893" operator="lessThan">
      <formula>4</formula>
    </cfRule>
  </conditionalFormatting>
  <conditionalFormatting sqref="G134">
    <cfRule type="cellIs" dxfId="0" priority="894" operator="equal">
      <formula>"na"</formula>
    </cfRule>
  </conditionalFormatting>
  <conditionalFormatting sqref="G134">
    <cfRule type="cellIs" dxfId="5" priority="895" operator="lessThan">
      <formula>4</formula>
    </cfRule>
  </conditionalFormatting>
  <conditionalFormatting sqref="H13">
    <cfRule type="cellIs" dxfId="0" priority="896" operator="equal">
      <formula>"na"</formula>
    </cfRule>
  </conditionalFormatting>
  <conditionalFormatting sqref="H13">
    <cfRule type="cellIs" dxfId="5" priority="897" operator="lessThan">
      <formula>4</formula>
    </cfRule>
  </conditionalFormatting>
  <conditionalFormatting sqref="H14">
    <cfRule type="cellIs" dxfId="0" priority="898" operator="equal">
      <formula>"na"</formula>
    </cfRule>
  </conditionalFormatting>
  <conditionalFormatting sqref="H14">
    <cfRule type="cellIs" dxfId="5" priority="899" operator="lessThan">
      <formula>4</formula>
    </cfRule>
  </conditionalFormatting>
  <conditionalFormatting sqref="H15">
    <cfRule type="cellIs" dxfId="0" priority="900" operator="equal">
      <formula>"na"</formula>
    </cfRule>
  </conditionalFormatting>
  <conditionalFormatting sqref="H15">
    <cfRule type="cellIs" dxfId="5" priority="901" operator="lessThan">
      <formula>4</formula>
    </cfRule>
  </conditionalFormatting>
  <conditionalFormatting sqref="H16">
    <cfRule type="cellIs" dxfId="0" priority="902" operator="equal">
      <formula>"na"</formula>
    </cfRule>
  </conditionalFormatting>
  <conditionalFormatting sqref="H16">
    <cfRule type="cellIs" dxfId="5" priority="903" operator="lessThan">
      <formula>4</formula>
    </cfRule>
  </conditionalFormatting>
  <conditionalFormatting sqref="H17">
    <cfRule type="cellIs" dxfId="0" priority="904" operator="equal">
      <formula>"na"</formula>
    </cfRule>
  </conditionalFormatting>
  <conditionalFormatting sqref="H17">
    <cfRule type="cellIs" dxfId="5" priority="905" operator="lessThan">
      <formula>4</formula>
    </cfRule>
  </conditionalFormatting>
  <conditionalFormatting sqref="H18">
    <cfRule type="cellIs" dxfId="0" priority="906" operator="equal">
      <formula>"na"</formula>
    </cfRule>
  </conditionalFormatting>
  <conditionalFormatting sqref="H18">
    <cfRule type="cellIs" dxfId="5" priority="907" operator="lessThan">
      <formula>4</formula>
    </cfRule>
  </conditionalFormatting>
  <conditionalFormatting sqref="H19">
    <cfRule type="cellIs" dxfId="0" priority="908" operator="equal">
      <formula>"na"</formula>
    </cfRule>
  </conditionalFormatting>
  <conditionalFormatting sqref="H19">
    <cfRule type="cellIs" dxfId="5" priority="909" operator="lessThan">
      <formula>4</formula>
    </cfRule>
  </conditionalFormatting>
  <conditionalFormatting sqref="H20">
    <cfRule type="cellIs" dxfId="0" priority="910" operator="equal">
      <formula>"na"</formula>
    </cfRule>
  </conditionalFormatting>
  <conditionalFormatting sqref="H20">
    <cfRule type="cellIs" dxfId="5" priority="911" operator="lessThan">
      <formula>4</formula>
    </cfRule>
  </conditionalFormatting>
  <conditionalFormatting sqref="H21">
    <cfRule type="cellIs" dxfId="0" priority="912" operator="equal">
      <formula>"na"</formula>
    </cfRule>
  </conditionalFormatting>
  <conditionalFormatting sqref="H21">
    <cfRule type="cellIs" dxfId="5" priority="913" operator="lessThan">
      <formula>4</formula>
    </cfRule>
  </conditionalFormatting>
  <conditionalFormatting sqref="H22">
    <cfRule type="cellIs" dxfId="0" priority="914" operator="equal">
      <formula>"na"</formula>
    </cfRule>
  </conditionalFormatting>
  <conditionalFormatting sqref="H22">
    <cfRule type="cellIs" dxfId="5" priority="915" operator="lessThan">
      <formula>4</formula>
    </cfRule>
  </conditionalFormatting>
  <conditionalFormatting sqref="H23">
    <cfRule type="cellIs" dxfId="0" priority="916" operator="equal">
      <formula>"na"</formula>
    </cfRule>
  </conditionalFormatting>
  <conditionalFormatting sqref="H23">
    <cfRule type="cellIs" dxfId="5" priority="917" operator="lessThan">
      <formula>4</formula>
    </cfRule>
  </conditionalFormatting>
  <conditionalFormatting sqref="H24">
    <cfRule type="cellIs" dxfId="0" priority="918" operator="equal">
      <formula>"na"</formula>
    </cfRule>
  </conditionalFormatting>
  <conditionalFormatting sqref="H24">
    <cfRule type="cellIs" dxfId="5" priority="919" operator="lessThan">
      <formula>4</formula>
    </cfRule>
  </conditionalFormatting>
  <conditionalFormatting sqref="H25">
    <cfRule type="cellIs" dxfId="0" priority="920" operator="equal">
      <formula>"na"</formula>
    </cfRule>
  </conditionalFormatting>
  <conditionalFormatting sqref="H25">
    <cfRule type="cellIs" dxfId="5" priority="921" operator="lessThan">
      <formula>4</formula>
    </cfRule>
  </conditionalFormatting>
  <conditionalFormatting sqref="H26">
    <cfRule type="cellIs" dxfId="0" priority="922" operator="equal">
      <formula>"na"</formula>
    </cfRule>
  </conditionalFormatting>
  <conditionalFormatting sqref="H26">
    <cfRule type="cellIs" dxfId="5" priority="923" operator="lessThan">
      <formula>4</formula>
    </cfRule>
  </conditionalFormatting>
  <conditionalFormatting sqref="H27">
    <cfRule type="cellIs" dxfId="0" priority="924" operator="equal">
      <formula>"na"</formula>
    </cfRule>
  </conditionalFormatting>
  <conditionalFormatting sqref="H27">
    <cfRule type="cellIs" dxfId="5" priority="925" operator="lessThan">
      <formula>4</formula>
    </cfRule>
  </conditionalFormatting>
  <conditionalFormatting sqref="H28">
    <cfRule type="cellIs" dxfId="0" priority="926" operator="equal">
      <formula>"na"</formula>
    </cfRule>
  </conditionalFormatting>
  <conditionalFormatting sqref="H28">
    <cfRule type="cellIs" dxfId="5" priority="927" operator="lessThan">
      <formula>4</formula>
    </cfRule>
  </conditionalFormatting>
  <conditionalFormatting sqref="H29">
    <cfRule type="cellIs" dxfId="0" priority="928" operator="equal">
      <formula>"na"</formula>
    </cfRule>
  </conditionalFormatting>
  <conditionalFormatting sqref="H29">
    <cfRule type="cellIs" dxfId="5" priority="929" operator="lessThan">
      <formula>4</formula>
    </cfRule>
  </conditionalFormatting>
  <conditionalFormatting sqref="H30">
    <cfRule type="cellIs" dxfId="0" priority="930" operator="equal">
      <formula>"na"</formula>
    </cfRule>
  </conditionalFormatting>
  <conditionalFormatting sqref="H30">
    <cfRule type="cellIs" dxfId="5" priority="931" operator="lessThan">
      <formula>4</formula>
    </cfRule>
  </conditionalFormatting>
  <conditionalFormatting sqref="H31">
    <cfRule type="cellIs" dxfId="0" priority="932" operator="equal">
      <formula>"na"</formula>
    </cfRule>
  </conditionalFormatting>
  <conditionalFormatting sqref="H31">
    <cfRule type="cellIs" dxfId="5" priority="933" operator="lessThan">
      <formula>4</formula>
    </cfRule>
  </conditionalFormatting>
  <conditionalFormatting sqref="H32">
    <cfRule type="cellIs" dxfId="0" priority="934" operator="equal">
      <formula>"na"</formula>
    </cfRule>
  </conditionalFormatting>
  <conditionalFormatting sqref="H32">
    <cfRule type="cellIs" dxfId="5" priority="935" operator="lessThan">
      <formula>4</formula>
    </cfRule>
  </conditionalFormatting>
  <conditionalFormatting sqref="H33">
    <cfRule type="cellIs" dxfId="0" priority="936" operator="equal">
      <formula>"na"</formula>
    </cfRule>
  </conditionalFormatting>
  <conditionalFormatting sqref="H33">
    <cfRule type="cellIs" dxfId="5" priority="937" operator="lessThan">
      <formula>4</formula>
    </cfRule>
  </conditionalFormatting>
  <conditionalFormatting sqref="H34">
    <cfRule type="cellIs" dxfId="0" priority="938" operator="equal">
      <formula>"na"</formula>
    </cfRule>
  </conditionalFormatting>
  <conditionalFormatting sqref="H34">
    <cfRule type="cellIs" dxfId="5" priority="939" operator="lessThan">
      <formula>4</formula>
    </cfRule>
  </conditionalFormatting>
  <conditionalFormatting sqref="H35">
    <cfRule type="cellIs" dxfId="0" priority="940" operator="equal">
      <formula>"na"</formula>
    </cfRule>
  </conditionalFormatting>
  <conditionalFormatting sqref="H35">
    <cfRule type="cellIs" dxfId="5" priority="941" operator="lessThan">
      <formula>4</formula>
    </cfRule>
  </conditionalFormatting>
  <conditionalFormatting sqref="H36">
    <cfRule type="cellIs" dxfId="0" priority="942" operator="equal">
      <formula>"na"</formula>
    </cfRule>
  </conditionalFormatting>
  <conditionalFormatting sqref="H36">
    <cfRule type="cellIs" dxfId="5" priority="943" operator="lessThan">
      <formula>4</formula>
    </cfRule>
  </conditionalFormatting>
  <conditionalFormatting sqref="H37">
    <cfRule type="cellIs" dxfId="0" priority="944" operator="equal">
      <formula>"na"</formula>
    </cfRule>
  </conditionalFormatting>
  <conditionalFormatting sqref="H37">
    <cfRule type="cellIs" dxfId="5" priority="945" operator="lessThan">
      <formula>4</formula>
    </cfRule>
  </conditionalFormatting>
  <conditionalFormatting sqref="H38">
    <cfRule type="cellIs" dxfId="0" priority="946" operator="equal">
      <formula>"na"</formula>
    </cfRule>
  </conditionalFormatting>
  <conditionalFormatting sqref="H38">
    <cfRule type="cellIs" dxfId="5" priority="947" operator="lessThan">
      <formula>4</formula>
    </cfRule>
  </conditionalFormatting>
  <conditionalFormatting sqref="H39">
    <cfRule type="cellIs" dxfId="0" priority="948" operator="equal">
      <formula>"na"</formula>
    </cfRule>
  </conditionalFormatting>
  <conditionalFormatting sqref="H39">
    <cfRule type="cellIs" dxfId="5" priority="949" operator="lessThan">
      <formula>4</formula>
    </cfRule>
  </conditionalFormatting>
  <conditionalFormatting sqref="H40">
    <cfRule type="cellIs" dxfId="0" priority="950" operator="equal">
      <formula>"na"</formula>
    </cfRule>
  </conditionalFormatting>
  <conditionalFormatting sqref="H40">
    <cfRule type="cellIs" dxfId="5" priority="951" operator="lessThan">
      <formula>4</formula>
    </cfRule>
  </conditionalFormatting>
  <conditionalFormatting sqref="H41">
    <cfRule type="cellIs" dxfId="0" priority="952" operator="equal">
      <formula>"na"</formula>
    </cfRule>
  </conditionalFormatting>
  <conditionalFormatting sqref="H41">
    <cfRule type="cellIs" dxfId="5" priority="953" operator="lessThan">
      <formula>4</formula>
    </cfRule>
  </conditionalFormatting>
  <conditionalFormatting sqref="H42">
    <cfRule type="cellIs" dxfId="0" priority="954" operator="equal">
      <formula>"na"</formula>
    </cfRule>
  </conditionalFormatting>
  <conditionalFormatting sqref="H42">
    <cfRule type="cellIs" dxfId="5" priority="955" operator="lessThan">
      <formula>4</formula>
    </cfRule>
  </conditionalFormatting>
  <conditionalFormatting sqref="H43">
    <cfRule type="cellIs" dxfId="0" priority="956" operator="equal">
      <formula>"na"</formula>
    </cfRule>
  </conditionalFormatting>
  <conditionalFormatting sqref="H43">
    <cfRule type="cellIs" dxfId="5" priority="957" operator="lessThan">
      <formula>4</formula>
    </cfRule>
  </conditionalFormatting>
  <conditionalFormatting sqref="H44">
    <cfRule type="cellIs" dxfId="0" priority="958" operator="equal">
      <formula>"na"</formula>
    </cfRule>
  </conditionalFormatting>
  <conditionalFormatting sqref="H44">
    <cfRule type="cellIs" dxfId="5" priority="959" operator="lessThan">
      <formula>4</formula>
    </cfRule>
  </conditionalFormatting>
  <conditionalFormatting sqref="H45">
    <cfRule type="cellIs" dxfId="0" priority="960" operator="equal">
      <formula>"na"</formula>
    </cfRule>
  </conditionalFormatting>
  <conditionalFormatting sqref="H45">
    <cfRule type="cellIs" dxfId="5" priority="961" operator="lessThan">
      <formula>4</formula>
    </cfRule>
  </conditionalFormatting>
  <conditionalFormatting sqref="H46">
    <cfRule type="cellIs" dxfId="0" priority="962" operator="equal">
      <formula>"na"</formula>
    </cfRule>
  </conditionalFormatting>
  <conditionalFormatting sqref="H46">
    <cfRule type="cellIs" dxfId="5" priority="963" operator="lessThan">
      <formula>4</formula>
    </cfRule>
  </conditionalFormatting>
  <conditionalFormatting sqref="H47">
    <cfRule type="cellIs" dxfId="0" priority="964" operator="equal">
      <formula>"na"</formula>
    </cfRule>
  </conditionalFormatting>
  <conditionalFormatting sqref="H47">
    <cfRule type="cellIs" dxfId="5" priority="965" operator="lessThan">
      <formula>4</formula>
    </cfRule>
  </conditionalFormatting>
  <conditionalFormatting sqref="H48">
    <cfRule type="cellIs" dxfId="0" priority="966" operator="equal">
      <formula>"na"</formula>
    </cfRule>
  </conditionalFormatting>
  <conditionalFormatting sqref="H48">
    <cfRule type="cellIs" dxfId="5" priority="967" operator="lessThan">
      <formula>4</formula>
    </cfRule>
  </conditionalFormatting>
  <conditionalFormatting sqref="H49">
    <cfRule type="cellIs" dxfId="0" priority="968" operator="equal">
      <formula>"na"</formula>
    </cfRule>
  </conditionalFormatting>
  <conditionalFormatting sqref="H49">
    <cfRule type="cellIs" dxfId="5" priority="969" operator="lessThan">
      <formula>4</formula>
    </cfRule>
  </conditionalFormatting>
  <conditionalFormatting sqref="H50">
    <cfRule type="cellIs" dxfId="0" priority="970" operator="equal">
      <formula>"na"</formula>
    </cfRule>
  </conditionalFormatting>
  <conditionalFormatting sqref="H50">
    <cfRule type="cellIs" dxfId="5" priority="971" operator="lessThan">
      <formula>4</formula>
    </cfRule>
  </conditionalFormatting>
  <conditionalFormatting sqref="H51">
    <cfRule type="cellIs" dxfId="0" priority="972" operator="equal">
      <formula>"na"</formula>
    </cfRule>
  </conditionalFormatting>
  <conditionalFormatting sqref="H51">
    <cfRule type="cellIs" dxfId="5" priority="973" operator="lessThan">
      <formula>4</formula>
    </cfRule>
  </conditionalFormatting>
  <conditionalFormatting sqref="H71">
    <cfRule type="cellIs" dxfId="0" priority="974" operator="equal">
      <formula>"na"</formula>
    </cfRule>
  </conditionalFormatting>
  <conditionalFormatting sqref="H71">
    <cfRule type="cellIs" dxfId="5" priority="975" operator="lessThan">
      <formula>4</formula>
    </cfRule>
  </conditionalFormatting>
  <conditionalFormatting sqref="H72">
    <cfRule type="cellIs" dxfId="0" priority="976" operator="equal">
      <formula>"na"</formula>
    </cfRule>
  </conditionalFormatting>
  <conditionalFormatting sqref="H72">
    <cfRule type="cellIs" dxfId="5" priority="977" operator="lessThan">
      <formula>4</formula>
    </cfRule>
  </conditionalFormatting>
  <conditionalFormatting sqref="H73">
    <cfRule type="cellIs" dxfId="0" priority="978" operator="equal">
      <formula>"na"</formula>
    </cfRule>
  </conditionalFormatting>
  <conditionalFormatting sqref="H73">
    <cfRule type="cellIs" dxfId="5" priority="979" operator="lessThan">
      <formula>4</formula>
    </cfRule>
  </conditionalFormatting>
  <conditionalFormatting sqref="H74">
    <cfRule type="cellIs" dxfId="0" priority="980" operator="equal">
      <formula>"na"</formula>
    </cfRule>
  </conditionalFormatting>
  <conditionalFormatting sqref="H74">
    <cfRule type="cellIs" dxfId="5" priority="981" operator="lessThan">
      <formula>4</formula>
    </cfRule>
  </conditionalFormatting>
  <conditionalFormatting sqref="H75">
    <cfRule type="cellIs" dxfId="0" priority="982" operator="equal">
      <formula>"na"</formula>
    </cfRule>
  </conditionalFormatting>
  <conditionalFormatting sqref="H75">
    <cfRule type="cellIs" dxfId="5" priority="983" operator="lessThan">
      <formula>4</formula>
    </cfRule>
  </conditionalFormatting>
  <conditionalFormatting sqref="H76">
    <cfRule type="cellIs" dxfId="0" priority="984" operator="equal">
      <formula>"na"</formula>
    </cfRule>
  </conditionalFormatting>
  <conditionalFormatting sqref="H76">
    <cfRule type="cellIs" dxfId="5" priority="985" operator="lessThan">
      <formula>4</formula>
    </cfRule>
  </conditionalFormatting>
  <conditionalFormatting sqref="H77">
    <cfRule type="cellIs" dxfId="0" priority="986" operator="equal">
      <formula>"na"</formula>
    </cfRule>
  </conditionalFormatting>
  <conditionalFormatting sqref="H77">
    <cfRule type="cellIs" dxfId="5" priority="987" operator="lessThan">
      <formula>4</formula>
    </cfRule>
  </conditionalFormatting>
  <conditionalFormatting sqref="H78">
    <cfRule type="cellIs" dxfId="0" priority="988" operator="equal">
      <formula>"na"</formula>
    </cfRule>
  </conditionalFormatting>
  <conditionalFormatting sqref="H78">
    <cfRule type="cellIs" dxfId="5" priority="989" operator="lessThan">
      <formula>4</formula>
    </cfRule>
  </conditionalFormatting>
  <conditionalFormatting sqref="H79">
    <cfRule type="cellIs" dxfId="0" priority="990" operator="equal">
      <formula>"na"</formula>
    </cfRule>
  </conditionalFormatting>
  <conditionalFormatting sqref="H79">
    <cfRule type="cellIs" dxfId="5" priority="991" operator="lessThan">
      <formula>4</formula>
    </cfRule>
  </conditionalFormatting>
  <conditionalFormatting sqref="H80">
    <cfRule type="cellIs" dxfId="0" priority="992" operator="equal">
      <formula>"na"</formula>
    </cfRule>
  </conditionalFormatting>
  <conditionalFormatting sqref="H80">
    <cfRule type="cellIs" dxfId="5" priority="993" operator="lessThan">
      <formula>4</formula>
    </cfRule>
  </conditionalFormatting>
  <conditionalFormatting sqref="H81">
    <cfRule type="cellIs" dxfId="0" priority="994" operator="equal">
      <formula>"na"</formula>
    </cfRule>
  </conditionalFormatting>
  <conditionalFormatting sqref="H81">
    <cfRule type="cellIs" dxfId="5" priority="995" operator="lessThan">
      <formula>4</formula>
    </cfRule>
  </conditionalFormatting>
  <conditionalFormatting sqref="H82">
    <cfRule type="cellIs" dxfId="0" priority="996" operator="equal">
      <formula>"na"</formula>
    </cfRule>
  </conditionalFormatting>
  <conditionalFormatting sqref="H82">
    <cfRule type="cellIs" dxfId="5" priority="997" operator="lessThan">
      <formula>4</formula>
    </cfRule>
  </conditionalFormatting>
  <conditionalFormatting sqref="H83">
    <cfRule type="cellIs" dxfId="0" priority="998" operator="equal">
      <formula>"na"</formula>
    </cfRule>
  </conditionalFormatting>
  <conditionalFormatting sqref="H83">
    <cfRule type="cellIs" dxfId="5" priority="999" operator="lessThan">
      <formula>4</formula>
    </cfRule>
  </conditionalFormatting>
  <conditionalFormatting sqref="H84">
    <cfRule type="cellIs" dxfId="0" priority="1000" operator="equal">
      <formula>"na"</formula>
    </cfRule>
  </conditionalFormatting>
  <conditionalFormatting sqref="H84">
    <cfRule type="cellIs" dxfId="5" priority="1001" operator="lessThan">
      <formula>4</formula>
    </cfRule>
  </conditionalFormatting>
  <conditionalFormatting sqref="H85">
    <cfRule type="cellIs" dxfId="0" priority="1002" operator="equal">
      <formula>"na"</formula>
    </cfRule>
  </conditionalFormatting>
  <conditionalFormatting sqref="H85">
    <cfRule type="cellIs" dxfId="5" priority="1003" operator="lessThan">
      <formula>4</formula>
    </cfRule>
  </conditionalFormatting>
  <conditionalFormatting sqref="H86">
    <cfRule type="cellIs" dxfId="0" priority="1004" operator="equal">
      <formula>"na"</formula>
    </cfRule>
  </conditionalFormatting>
  <conditionalFormatting sqref="H86">
    <cfRule type="cellIs" dxfId="5" priority="1005" operator="lessThan">
      <formula>4</formula>
    </cfRule>
  </conditionalFormatting>
  <conditionalFormatting sqref="H87">
    <cfRule type="cellIs" dxfId="0" priority="1006" operator="equal">
      <formula>"na"</formula>
    </cfRule>
  </conditionalFormatting>
  <conditionalFormatting sqref="H87">
    <cfRule type="cellIs" dxfId="5" priority="1007" operator="lessThan">
      <formula>4</formula>
    </cfRule>
  </conditionalFormatting>
  <conditionalFormatting sqref="H88">
    <cfRule type="cellIs" dxfId="0" priority="1008" operator="equal">
      <formula>"na"</formula>
    </cfRule>
  </conditionalFormatting>
  <conditionalFormatting sqref="H88">
    <cfRule type="cellIs" dxfId="5" priority="1009" operator="lessThan">
      <formula>4</formula>
    </cfRule>
  </conditionalFormatting>
  <conditionalFormatting sqref="H89">
    <cfRule type="cellIs" dxfId="0" priority="1010" operator="equal">
      <formula>"na"</formula>
    </cfRule>
  </conditionalFormatting>
  <conditionalFormatting sqref="H89">
    <cfRule type="cellIs" dxfId="5" priority="1011" operator="lessThan">
      <formula>4</formula>
    </cfRule>
  </conditionalFormatting>
  <conditionalFormatting sqref="H90">
    <cfRule type="cellIs" dxfId="0" priority="1012" operator="equal">
      <formula>"na"</formula>
    </cfRule>
  </conditionalFormatting>
  <conditionalFormatting sqref="H90">
    <cfRule type="cellIs" dxfId="5" priority="1013" operator="lessThan">
      <formula>4</formula>
    </cfRule>
  </conditionalFormatting>
  <conditionalFormatting sqref="H91">
    <cfRule type="cellIs" dxfId="0" priority="1014" operator="equal">
      <formula>"na"</formula>
    </cfRule>
  </conditionalFormatting>
  <conditionalFormatting sqref="H91">
    <cfRule type="cellIs" dxfId="5" priority="1015" operator="lessThan">
      <formula>4</formula>
    </cfRule>
  </conditionalFormatting>
  <conditionalFormatting sqref="H92">
    <cfRule type="cellIs" dxfId="0" priority="1016" operator="equal">
      <formula>"na"</formula>
    </cfRule>
  </conditionalFormatting>
  <conditionalFormatting sqref="H92">
    <cfRule type="cellIs" dxfId="5" priority="1017" operator="lessThan">
      <formula>4</formula>
    </cfRule>
  </conditionalFormatting>
  <conditionalFormatting sqref="H93">
    <cfRule type="cellIs" dxfId="0" priority="1018" operator="equal">
      <formula>"na"</formula>
    </cfRule>
  </conditionalFormatting>
  <conditionalFormatting sqref="H93">
    <cfRule type="cellIs" dxfId="5" priority="1019" operator="lessThan">
      <formula>4</formula>
    </cfRule>
  </conditionalFormatting>
  <conditionalFormatting sqref="H94">
    <cfRule type="cellIs" dxfId="0" priority="1020" operator="equal">
      <formula>"na"</formula>
    </cfRule>
  </conditionalFormatting>
  <conditionalFormatting sqref="H94">
    <cfRule type="cellIs" dxfId="5" priority="1021" operator="lessThan">
      <formula>4</formula>
    </cfRule>
  </conditionalFormatting>
  <conditionalFormatting sqref="H95">
    <cfRule type="cellIs" dxfId="0" priority="1022" operator="equal">
      <formula>"na"</formula>
    </cfRule>
  </conditionalFormatting>
  <conditionalFormatting sqref="H95">
    <cfRule type="cellIs" dxfId="5" priority="1023" operator="lessThan">
      <formula>4</formula>
    </cfRule>
  </conditionalFormatting>
  <conditionalFormatting sqref="H96">
    <cfRule type="cellIs" dxfId="0" priority="1024" operator="equal">
      <formula>"na"</formula>
    </cfRule>
  </conditionalFormatting>
  <conditionalFormatting sqref="H96">
    <cfRule type="cellIs" dxfId="5" priority="1025" operator="lessThan">
      <formula>4</formula>
    </cfRule>
  </conditionalFormatting>
  <conditionalFormatting sqref="H97">
    <cfRule type="cellIs" dxfId="0" priority="1026" operator="equal">
      <formula>"na"</formula>
    </cfRule>
  </conditionalFormatting>
  <conditionalFormatting sqref="H97">
    <cfRule type="cellIs" dxfId="5" priority="1027" operator="lessThan">
      <formula>4</formula>
    </cfRule>
  </conditionalFormatting>
  <conditionalFormatting sqref="H98">
    <cfRule type="cellIs" dxfId="0" priority="1028" operator="equal">
      <formula>"na"</formula>
    </cfRule>
  </conditionalFormatting>
  <conditionalFormatting sqref="H98">
    <cfRule type="cellIs" dxfId="5" priority="1029" operator="lessThan">
      <formula>4</formula>
    </cfRule>
  </conditionalFormatting>
  <conditionalFormatting sqref="H99">
    <cfRule type="cellIs" dxfId="0" priority="1030" operator="equal">
      <formula>"na"</formula>
    </cfRule>
  </conditionalFormatting>
  <conditionalFormatting sqref="H99">
    <cfRule type="cellIs" dxfId="5" priority="1031" operator="lessThan">
      <formula>4</formula>
    </cfRule>
  </conditionalFormatting>
  <conditionalFormatting sqref="H100">
    <cfRule type="cellIs" dxfId="0" priority="1032" operator="equal">
      <formula>"na"</formula>
    </cfRule>
  </conditionalFormatting>
  <conditionalFormatting sqref="H100">
    <cfRule type="cellIs" dxfId="5" priority="1033" operator="lessThan">
      <formula>4</formula>
    </cfRule>
  </conditionalFormatting>
  <conditionalFormatting sqref="H101">
    <cfRule type="cellIs" dxfId="0" priority="1034" operator="equal">
      <formula>"na"</formula>
    </cfRule>
  </conditionalFormatting>
  <conditionalFormatting sqref="H101">
    <cfRule type="cellIs" dxfId="5" priority="1035" operator="lessThan">
      <formula>4</formula>
    </cfRule>
  </conditionalFormatting>
  <conditionalFormatting sqref="H102">
    <cfRule type="cellIs" dxfId="0" priority="1036" operator="equal">
      <formula>"na"</formula>
    </cfRule>
  </conditionalFormatting>
  <conditionalFormatting sqref="H102">
    <cfRule type="cellIs" dxfId="5" priority="1037" operator="lessThan">
      <formula>4</formula>
    </cfRule>
  </conditionalFormatting>
  <conditionalFormatting sqref="H103">
    <cfRule type="cellIs" dxfId="0" priority="1038" operator="equal">
      <formula>"na"</formula>
    </cfRule>
  </conditionalFormatting>
  <conditionalFormatting sqref="H103">
    <cfRule type="cellIs" dxfId="5" priority="1039" operator="lessThan">
      <formula>4</formula>
    </cfRule>
  </conditionalFormatting>
  <conditionalFormatting sqref="H104">
    <cfRule type="cellIs" dxfId="0" priority="1040" operator="equal">
      <formula>"na"</formula>
    </cfRule>
  </conditionalFormatting>
  <conditionalFormatting sqref="H104">
    <cfRule type="cellIs" dxfId="5" priority="1041" operator="lessThan">
      <formula>4</formula>
    </cfRule>
  </conditionalFormatting>
  <conditionalFormatting sqref="H105">
    <cfRule type="cellIs" dxfId="0" priority="1042" operator="equal">
      <formula>"na"</formula>
    </cfRule>
  </conditionalFormatting>
  <conditionalFormatting sqref="H105">
    <cfRule type="cellIs" dxfId="5" priority="1043" operator="lessThan">
      <formula>4</formula>
    </cfRule>
  </conditionalFormatting>
  <conditionalFormatting sqref="H106">
    <cfRule type="cellIs" dxfId="0" priority="1044" operator="equal">
      <formula>"na"</formula>
    </cfRule>
  </conditionalFormatting>
  <conditionalFormatting sqref="H106">
    <cfRule type="cellIs" dxfId="5" priority="1045" operator="lessThan">
      <formula>4</formula>
    </cfRule>
  </conditionalFormatting>
  <conditionalFormatting sqref="H107">
    <cfRule type="cellIs" dxfId="0" priority="1046" operator="equal">
      <formula>"na"</formula>
    </cfRule>
  </conditionalFormatting>
  <conditionalFormatting sqref="H107">
    <cfRule type="cellIs" dxfId="5" priority="1047" operator="lessThan">
      <formula>4</formula>
    </cfRule>
  </conditionalFormatting>
  <conditionalFormatting sqref="H108">
    <cfRule type="cellIs" dxfId="0" priority="1048" operator="equal">
      <formula>"na"</formula>
    </cfRule>
  </conditionalFormatting>
  <conditionalFormatting sqref="H108">
    <cfRule type="cellIs" dxfId="5" priority="1049" operator="lessThan">
      <formula>4</formula>
    </cfRule>
  </conditionalFormatting>
  <conditionalFormatting sqref="H109">
    <cfRule type="cellIs" dxfId="0" priority="1050" operator="equal">
      <formula>"na"</formula>
    </cfRule>
  </conditionalFormatting>
  <conditionalFormatting sqref="H109">
    <cfRule type="cellIs" dxfId="5" priority="1051" operator="lessThan">
      <formula>4</formula>
    </cfRule>
  </conditionalFormatting>
  <conditionalFormatting sqref="H110">
    <cfRule type="cellIs" dxfId="0" priority="1052" operator="equal">
      <formula>"na"</formula>
    </cfRule>
  </conditionalFormatting>
  <conditionalFormatting sqref="H110">
    <cfRule type="cellIs" dxfId="5" priority="1053" operator="lessThan">
      <formula>4</formula>
    </cfRule>
  </conditionalFormatting>
  <conditionalFormatting sqref="H111">
    <cfRule type="cellIs" dxfId="0" priority="1054" operator="equal">
      <formula>"na"</formula>
    </cfRule>
  </conditionalFormatting>
  <conditionalFormatting sqref="H111">
    <cfRule type="cellIs" dxfId="5" priority="1055" operator="lessThan">
      <formula>4</formula>
    </cfRule>
  </conditionalFormatting>
  <conditionalFormatting sqref="H132">
    <cfRule type="cellIs" dxfId="0" priority="1056" operator="equal">
      <formula>"na"</formula>
    </cfRule>
  </conditionalFormatting>
  <conditionalFormatting sqref="H132">
    <cfRule type="cellIs" dxfId="5" priority="1057" operator="lessThan">
      <formula>4</formula>
    </cfRule>
  </conditionalFormatting>
  <conditionalFormatting sqref="H133">
    <cfRule type="cellIs" dxfId="0" priority="1058" operator="equal">
      <formula>"na"</formula>
    </cfRule>
  </conditionalFormatting>
  <conditionalFormatting sqref="H133">
    <cfRule type="cellIs" dxfId="5" priority="1059" operator="lessThan">
      <formula>4</formula>
    </cfRule>
  </conditionalFormatting>
  <conditionalFormatting sqref="H134">
    <cfRule type="cellIs" dxfId="0" priority="1060" operator="equal">
      <formula>"na"</formula>
    </cfRule>
  </conditionalFormatting>
  <conditionalFormatting sqref="H134">
    <cfRule type="cellIs" dxfId="5" priority="1061" operator="lessThan">
      <formula>4</formula>
    </cfRule>
  </conditionalFormatting>
  <conditionalFormatting sqref="I13">
    <cfRule type="cellIs" dxfId="0" priority="1062" operator="equal">
      <formula>"na"</formula>
    </cfRule>
  </conditionalFormatting>
  <conditionalFormatting sqref="I14">
    <cfRule type="cellIs" dxfId="0" priority="1063" operator="equal">
      <formula>"na"</formula>
    </cfRule>
  </conditionalFormatting>
  <conditionalFormatting sqref="I15">
    <cfRule type="cellIs" dxfId="0" priority="1064" operator="equal">
      <formula>"na"</formula>
    </cfRule>
  </conditionalFormatting>
  <conditionalFormatting sqref="I16">
    <cfRule type="cellIs" dxfId="0" priority="1065" operator="equal">
      <formula>"na"</formula>
    </cfRule>
  </conditionalFormatting>
  <conditionalFormatting sqref="I17">
    <cfRule type="cellIs" dxfId="0" priority="1066" operator="equal">
      <formula>"na"</formula>
    </cfRule>
  </conditionalFormatting>
  <conditionalFormatting sqref="I18">
    <cfRule type="cellIs" dxfId="0" priority="1067" operator="equal">
      <formula>"na"</formula>
    </cfRule>
  </conditionalFormatting>
  <conditionalFormatting sqref="I19">
    <cfRule type="cellIs" dxfId="0" priority="1068" operator="equal">
      <formula>"na"</formula>
    </cfRule>
  </conditionalFormatting>
  <conditionalFormatting sqref="I20">
    <cfRule type="cellIs" dxfId="0" priority="1069" operator="equal">
      <formula>"na"</formula>
    </cfRule>
  </conditionalFormatting>
  <conditionalFormatting sqref="I21">
    <cfRule type="cellIs" dxfId="0" priority="1070" operator="equal">
      <formula>"na"</formula>
    </cfRule>
  </conditionalFormatting>
  <conditionalFormatting sqref="I22">
    <cfRule type="cellIs" dxfId="0" priority="1071" operator="equal">
      <formula>"na"</formula>
    </cfRule>
  </conditionalFormatting>
  <conditionalFormatting sqref="I23">
    <cfRule type="cellIs" dxfId="0" priority="1072" operator="equal">
      <formula>"na"</formula>
    </cfRule>
  </conditionalFormatting>
  <conditionalFormatting sqref="I24">
    <cfRule type="cellIs" dxfId="0" priority="1073" operator="equal">
      <formula>"na"</formula>
    </cfRule>
  </conditionalFormatting>
  <conditionalFormatting sqref="I25">
    <cfRule type="cellIs" dxfId="0" priority="1074" operator="equal">
      <formula>"na"</formula>
    </cfRule>
  </conditionalFormatting>
  <conditionalFormatting sqref="I26">
    <cfRule type="cellIs" dxfId="0" priority="1075" operator="equal">
      <formula>"na"</formula>
    </cfRule>
  </conditionalFormatting>
  <conditionalFormatting sqref="I27">
    <cfRule type="cellIs" dxfId="0" priority="1076" operator="equal">
      <formula>"na"</formula>
    </cfRule>
  </conditionalFormatting>
  <conditionalFormatting sqref="I28">
    <cfRule type="cellIs" dxfId="0" priority="1077" operator="equal">
      <formula>"na"</formula>
    </cfRule>
  </conditionalFormatting>
  <conditionalFormatting sqref="I29">
    <cfRule type="cellIs" dxfId="0" priority="1078" operator="equal">
      <formula>"na"</formula>
    </cfRule>
  </conditionalFormatting>
  <conditionalFormatting sqref="I30">
    <cfRule type="cellIs" dxfId="0" priority="1079" operator="equal">
      <formula>"na"</formula>
    </cfRule>
  </conditionalFormatting>
  <conditionalFormatting sqref="I31">
    <cfRule type="cellIs" dxfId="0" priority="1080" operator="equal">
      <formula>"na"</formula>
    </cfRule>
  </conditionalFormatting>
  <conditionalFormatting sqref="I32">
    <cfRule type="cellIs" dxfId="0" priority="1081" operator="equal">
      <formula>"na"</formula>
    </cfRule>
  </conditionalFormatting>
  <conditionalFormatting sqref="I33">
    <cfRule type="cellIs" dxfId="0" priority="1082" operator="equal">
      <formula>"na"</formula>
    </cfRule>
  </conditionalFormatting>
  <conditionalFormatting sqref="I34">
    <cfRule type="cellIs" dxfId="0" priority="1083" operator="equal">
      <formula>"na"</formula>
    </cfRule>
  </conditionalFormatting>
  <conditionalFormatting sqref="I35">
    <cfRule type="cellIs" dxfId="0" priority="1084" operator="equal">
      <formula>"na"</formula>
    </cfRule>
  </conditionalFormatting>
  <conditionalFormatting sqref="I36">
    <cfRule type="cellIs" dxfId="0" priority="1085" operator="equal">
      <formula>"na"</formula>
    </cfRule>
  </conditionalFormatting>
  <conditionalFormatting sqref="I37">
    <cfRule type="cellIs" dxfId="0" priority="1086" operator="equal">
      <formula>"na"</formula>
    </cfRule>
  </conditionalFormatting>
  <conditionalFormatting sqref="I38">
    <cfRule type="cellIs" dxfId="0" priority="1087" operator="equal">
      <formula>"na"</formula>
    </cfRule>
  </conditionalFormatting>
  <conditionalFormatting sqref="I39">
    <cfRule type="cellIs" dxfId="0" priority="1088" operator="equal">
      <formula>"na"</formula>
    </cfRule>
  </conditionalFormatting>
  <conditionalFormatting sqref="I40">
    <cfRule type="cellIs" dxfId="0" priority="1089" operator="equal">
      <formula>"na"</formula>
    </cfRule>
  </conditionalFormatting>
  <conditionalFormatting sqref="I41">
    <cfRule type="cellIs" dxfId="0" priority="1090" operator="equal">
      <formula>"na"</formula>
    </cfRule>
  </conditionalFormatting>
  <conditionalFormatting sqref="I42">
    <cfRule type="cellIs" dxfId="0" priority="1091" operator="equal">
      <formula>"na"</formula>
    </cfRule>
  </conditionalFormatting>
  <conditionalFormatting sqref="I43">
    <cfRule type="cellIs" dxfId="0" priority="1092" operator="equal">
      <formula>"na"</formula>
    </cfRule>
  </conditionalFormatting>
  <conditionalFormatting sqref="I44">
    <cfRule type="cellIs" dxfId="0" priority="1093" operator="equal">
      <formula>"na"</formula>
    </cfRule>
  </conditionalFormatting>
  <conditionalFormatting sqref="I45">
    <cfRule type="cellIs" dxfId="0" priority="1094" operator="equal">
      <formula>"na"</formula>
    </cfRule>
  </conditionalFormatting>
  <conditionalFormatting sqref="I46">
    <cfRule type="cellIs" dxfId="0" priority="1095" operator="equal">
      <formula>"na"</formula>
    </cfRule>
  </conditionalFormatting>
  <conditionalFormatting sqref="I47">
    <cfRule type="cellIs" dxfId="0" priority="1096" operator="equal">
      <formula>"na"</formula>
    </cfRule>
  </conditionalFormatting>
  <conditionalFormatting sqref="I48">
    <cfRule type="cellIs" dxfId="0" priority="1097" operator="equal">
      <formula>"na"</formula>
    </cfRule>
  </conditionalFormatting>
  <conditionalFormatting sqref="I49">
    <cfRule type="cellIs" dxfId="0" priority="1098" operator="equal">
      <formula>"na"</formula>
    </cfRule>
  </conditionalFormatting>
  <conditionalFormatting sqref="I50">
    <cfRule type="cellIs" dxfId="0" priority="1099" operator="equal">
      <formula>"na"</formula>
    </cfRule>
  </conditionalFormatting>
  <conditionalFormatting sqref="I51">
    <cfRule type="cellIs" dxfId="0" priority="1100" operator="equal">
      <formula>"na"</formula>
    </cfRule>
  </conditionalFormatting>
  <conditionalFormatting sqref="I71">
    <cfRule type="cellIs" dxfId="0" priority="1101" operator="equal">
      <formula>"na"</formula>
    </cfRule>
  </conditionalFormatting>
  <conditionalFormatting sqref="I72">
    <cfRule type="cellIs" dxfId="0" priority="1102" operator="equal">
      <formula>"na"</formula>
    </cfRule>
  </conditionalFormatting>
  <conditionalFormatting sqref="I73">
    <cfRule type="cellIs" dxfId="0" priority="1103" operator="equal">
      <formula>"na"</formula>
    </cfRule>
  </conditionalFormatting>
  <conditionalFormatting sqref="I74">
    <cfRule type="cellIs" dxfId="0" priority="1104" operator="equal">
      <formula>"na"</formula>
    </cfRule>
  </conditionalFormatting>
  <conditionalFormatting sqref="I75">
    <cfRule type="cellIs" dxfId="0" priority="1105" operator="equal">
      <formula>"na"</formula>
    </cfRule>
  </conditionalFormatting>
  <conditionalFormatting sqref="I76">
    <cfRule type="cellIs" dxfId="0" priority="1106" operator="equal">
      <formula>"na"</formula>
    </cfRule>
  </conditionalFormatting>
  <conditionalFormatting sqref="I77">
    <cfRule type="cellIs" dxfId="0" priority="1107" operator="equal">
      <formula>"na"</formula>
    </cfRule>
  </conditionalFormatting>
  <conditionalFormatting sqref="I78">
    <cfRule type="cellIs" dxfId="0" priority="1108" operator="equal">
      <formula>"na"</formula>
    </cfRule>
  </conditionalFormatting>
  <conditionalFormatting sqref="I79">
    <cfRule type="cellIs" dxfId="0" priority="1109" operator="equal">
      <formula>"na"</formula>
    </cfRule>
  </conditionalFormatting>
  <conditionalFormatting sqref="I80">
    <cfRule type="cellIs" dxfId="0" priority="1110" operator="equal">
      <formula>"na"</formula>
    </cfRule>
  </conditionalFormatting>
  <conditionalFormatting sqref="I81">
    <cfRule type="cellIs" dxfId="0" priority="1111" operator="equal">
      <formula>"na"</formula>
    </cfRule>
  </conditionalFormatting>
  <conditionalFormatting sqref="I82">
    <cfRule type="cellIs" dxfId="0" priority="1112" operator="equal">
      <formula>"na"</formula>
    </cfRule>
  </conditionalFormatting>
  <conditionalFormatting sqref="I83">
    <cfRule type="cellIs" dxfId="0" priority="1113" operator="equal">
      <formula>"na"</formula>
    </cfRule>
  </conditionalFormatting>
  <conditionalFormatting sqref="I84">
    <cfRule type="cellIs" dxfId="0" priority="1114" operator="equal">
      <formula>"na"</formula>
    </cfRule>
  </conditionalFormatting>
  <conditionalFormatting sqref="I85">
    <cfRule type="cellIs" dxfId="0" priority="1115" operator="equal">
      <formula>"na"</formula>
    </cfRule>
  </conditionalFormatting>
  <conditionalFormatting sqref="I86">
    <cfRule type="cellIs" dxfId="0" priority="1116" operator="equal">
      <formula>"na"</formula>
    </cfRule>
  </conditionalFormatting>
  <conditionalFormatting sqref="I87">
    <cfRule type="cellIs" dxfId="0" priority="1117" operator="equal">
      <formula>"na"</formula>
    </cfRule>
  </conditionalFormatting>
  <conditionalFormatting sqref="I88">
    <cfRule type="cellIs" dxfId="0" priority="1118" operator="equal">
      <formula>"na"</formula>
    </cfRule>
  </conditionalFormatting>
  <conditionalFormatting sqref="I89">
    <cfRule type="cellIs" dxfId="0" priority="1119" operator="equal">
      <formula>"na"</formula>
    </cfRule>
  </conditionalFormatting>
  <conditionalFormatting sqref="I90">
    <cfRule type="cellIs" dxfId="0" priority="1120" operator="equal">
      <formula>"na"</formula>
    </cfRule>
  </conditionalFormatting>
  <conditionalFormatting sqref="I91">
    <cfRule type="cellIs" dxfId="0" priority="1121" operator="equal">
      <formula>"na"</formula>
    </cfRule>
  </conditionalFormatting>
  <conditionalFormatting sqref="I92">
    <cfRule type="cellIs" dxfId="0" priority="1122" operator="equal">
      <formula>"na"</formula>
    </cfRule>
  </conditionalFormatting>
  <conditionalFormatting sqref="I93">
    <cfRule type="cellIs" dxfId="0" priority="1123" operator="equal">
      <formula>"na"</formula>
    </cfRule>
  </conditionalFormatting>
  <conditionalFormatting sqref="I94">
    <cfRule type="cellIs" dxfId="0" priority="1124" operator="equal">
      <formula>"na"</formula>
    </cfRule>
  </conditionalFormatting>
  <conditionalFormatting sqref="I95">
    <cfRule type="cellIs" dxfId="0" priority="1125" operator="equal">
      <formula>"na"</formula>
    </cfRule>
  </conditionalFormatting>
  <conditionalFormatting sqref="I96">
    <cfRule type="cellIs" dxfId="0" priority="1126" operator="equal">
      <formula>"na"</formula>
    </cfRule>
  </conditionalFormatting>
  <conditionalFormatting sqref="I97">
    <cfRule type="cellIs" dxfId="0" priority="1127" operator="equal">
      <formula>"na"</formula>
    </cfRule>
  </conditionalFormatting>
  <conditionalFormatting sqref="I98">
    <cfRule type="cellIs" dxfId="0" priority="1128" operator="equal">
      <formula>"na"</formula>
    </cfRule>
  </conditionalFormatting>
  <conditionalFormatting sqref="I99">
    <cfRule type="cellIs" dxfId="0" priority="1129" operator="equal">
      <formula>"na"</formula>
    </cfRule>
  </conditionalFormatting>
  <conditionalFormatting sqref="I100">
    <cfRule type="cellIs" dxfId="0" priority="1130" operator="equal">
      <formula>"na"</formula>
    </cfRule>
  </conditionalFormatting>
  <conditionalFormatting sqref="I101">
    <cfRule type="cellIs" dxfId="0" priority="1131" operator="equal">
      <formula>"na"</formula>
    </cfRule>
  </conditionalFormatting>
  <conditionalFormatting sqref="I102">
    <cfRule type="cellIs" dxfId="0" priority="1132" operator="equal">
      <formula>"na"</formula>
    </cfRule>
  </conditionalFormatting>
  <conditionalFormatting sqref="I103">
    <cfRule type="cellIs" dxfId="0" priority="1133" operator="equal">
      <formula>"na"</formula>
    </cfRule>
  </conditionalFormatting>
  <conditionalFormatting sqref="I104">
    <cfRule type="cellIs" dxfId="0" priority="1134" operator="equal">
      <formula>"na"</formula>
    </cfRule>
  </conditionalFormatting>
  <conditionalFormatting sqref="I105">
    <cfRule type="cellIs" dxfId="0" priority="1135" operator="equal">
      <formula>"na"</formula>
    </cfRule>
  </conditionalFormatting>
  <conditionalFormatting sqref="I106">
    <cfRule type="cellIs" dxfId="0" priority="1136" operator="equal">
      <formula>"na"</formula>
    </cfRule>
  </conditionalFormatting>
  <conditionalFormatting sqref="I107">
    <cfRule type="cellIs" dxfId="0" priority="1137" operator="equal">
      <formula>"na"</formula>
    </cfRule>
  </conditionalFormatting>
  <conditionalFormatting sqref="I108">
    <cfRule type="cellIs" dxfId="0" priority="1138" operator="equal">
      <formula>"na"</formula>
    </cfRule>
  </conditionalFormatting>
  <conditionalFormatting sqref="I109">
    <cfRule type="cellIs" dxfId="0" priority="1139" operator="equal">
      <formula>"na"</formula>
    </cfRule>
  </conditionalFormatting>
  <conditionalFormatting sqref="I110">
    <cfRule type="cellIs" dxfId="0" priority="1140" operator="equal">
      <formula>"na"</formula>
    </cfRule>
  </conditionalFormatting>
  <conditionalFormatting sqref="I111">
    <cfRule type="cellIs" dxfId="0" priority="1141" operator="equal">
      <formula>"na"</formula>
    </cfRule>
  </conditionalFormatting>
  <conditionalFormatting sqref="I132">
    <cfRule type="cellIs" dxfId="0" priority="1142" operator="equal">
      <formula>"na"</formula>
    </cfRule>
  </conditionalFormatting>
  <conditionalFormatting sqref="I133">
    <cfRule type="cellIs" dxfId="0" priority="1143" operator="equal">
      <formula>"na"</formula>
    </cfRule>
  </conditionalFormatting>
  <conditionalFormatting sqref="I134">
    <cfRule type="cellIs" dxfId="0" priority="1144" operator="equal">
      <formula>"na"</formula>
    </cfRule>
  </conditionalFormatting>
  <dataValidations count="3957">
    <dataValidation errorStyle="information" allowBlank="1" showDropDown="0" showInputMessage="1" showErrorMessage="1" promptTitle="Dear Sir/ Madam" prompt="Verify Percentage Values &amp; Attainment Levels_x000a_" sqref="AU12"/>
    <dataValidation allowBlank="1" showDropDown="0" showInputMessage="1" showErrorMessage="1" promptTitle="Dear Sir/ Madam" prompt="Verify Percentage Values &amp; Attainment Levels" sqref="AX9"/>
    <dataValidation allowBlank="1" showDropDown="0" showInputMessage="1" showErrorMessage="1" promptTitle="Dear Sir/ Madam" prompt="Verify Percentage Values &amp; Attainment Levels" sqref="BM9"/>
    <dataValidation allowBlank="1" showDropDown="0" showInputMessage="1" showErrorMessage="1" promptTitle="Dear Sir/ Madam" prompt="Verify Percentage Values &amp; Attainment Levels" sqref="BJ9"/>
    <dataValidation allowBlank="1" showDropDown="0" showInputMessage="1" showErrorMessage="1" promptTitle="Dear Sir/ Madam" prompt="Verify Percentage Values &amp; Attainment Levels" sqref="BG9"/>
    <dataValidation allowBlank="1" showDropDown="0" showInputMessage="1" showErrorMessage="1" promptTitle="Dear Sir/ Madam" prompt="Verify Percentage Values &amp; Attainment Levels" sqref="BA9"/>
    <dataValidation allowBlank="1" showDropDown="0" showInputMessage="1" showErrorMessage="1" promptTitle="Dear Sir/ Madam," prompt="Verify Percentage Values &amp; Attainment Levels" sqref="BD9"/>
    <dataValidation type="whole" allowBlank="1" showDropDown="0" showInputMessage="1" showErrorMessage="1" errorTitle="Dear Sir/ Madam" error="Score entered is greater than Max. Marks allotted." sqref="AT1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2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3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4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5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6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7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8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9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0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1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2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3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4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5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6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7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8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29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30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AT131">
      <formula1>0</formula1>
      <formula2>$AT$9</formula2>
    </dataValidation>
    <dataValidation type="whole" allowBlank="1" showDropDown="0" showInputMessage="1" showErrorMessage="1" errorTitle="Dear Sir/ Madam" error="Score entered is greater than Max. Marks allotted." sqref="D1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2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3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4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5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6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7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7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7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7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7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7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8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9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0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1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6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7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8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29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30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31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32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33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34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D135">
      <formula1>0</formula1>
      <formula2>$D$9</formula2>
    </dataValidation>
    <dataValidation type="whole" allowBlank="1" showDropDown="0" showInputMessage="1" showErrorMessage="1" errorTitle="Dear Sir/ Madam" error="Score entered is greater than Max. Marks allotted." sqref="E1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2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3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4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5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6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7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7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7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7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7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7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8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9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0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1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6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7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8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29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30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31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32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33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34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E135">
      <formula1>0</formula1>
      <formula2>$E$9</formula2>
    </dataValidation>
    <dataValidation type="whole" allowBlank="1" showDropDown="0" showInputMessage="1" showErrorMessage="1" errorTitle="Dear Sir/ Madam" error="Score entered is greater than Max. Marks allotted." sqref="F1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2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3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4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5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6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7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7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7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7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7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7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8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9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0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1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6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7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8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29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30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31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32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33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34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F135">
      <formula1>0</formula1>
      <formula2>$F$9</formula2>
    </dataValidation>
    <dataValidation type="whole" allowBlank="1" showDropDown="0" showInputMessage="1" showErrorMessage="1" errorTitle="Dear Sir/ Madam" error="Score entered is greater than Max. Marks allotted." sqref="G1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2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3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4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5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6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7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7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7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7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7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7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8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9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0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1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6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7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8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29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30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31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32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33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34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G135">
      <formula1>0</formula1>
      <formula2>$G$9</formula2>
    </dataValidation>
    <dataValidation type="whole" allowBlank="1" showDropDown="0" showInputMessage="1" showErrorMessage="1" errorTitle="Dear Sir/ Madam" error="Score entered is greater than Max. Marks allotted." sqref="H1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2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3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4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5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6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7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7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7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7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7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7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8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9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0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1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6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7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8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29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30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31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32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33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34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H135">
      <formula1>0</formula1>
      <formula2>$H$9</formula2>
    </dataValidation>
    <dataValidation type="whole" allowBlank="1" showDropDown="0" showInputMessage="1" showErrorMessage="1" errorTitle="Dear Sir/ Madam" error="Score entered is greater than Max. Marks allotted." sqref="I1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2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3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4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5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6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7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7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7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7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7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7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8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9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0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1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6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7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8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29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30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31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32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33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34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I135">
      <formula1>0</formula1>
      <formula2>$I$9</formula2>
    </dataValidation>
    <dataValidation type="whole" allowBlank="1" showDropDown="0" showInputMessage="1" showErrorMessage="1" errorTitle="Dear Sir/ Madam" error="Score entered is greater than Max. Marks allotted." sqref="J1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2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3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4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5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6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7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7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7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7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7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7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8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9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0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1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6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7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8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29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30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31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32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33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34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J135">
      <formula1>0</formula1>
      <formula2>$J$9</formula2>
    </dataValidation>
    <dataValidation type="whole" allowBlank="1" showDropDown="0" showInputMessage="1" showErrorMessage="1" errorTitle="Dear Sir/ Madam" error="Score entered is greater than Max. Marks allotted." sqref="K1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2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3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4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5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6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7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7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7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7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7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7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8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9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0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1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6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7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8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29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30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31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32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33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34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K135">
      <formula1>0</formula1>
      <formula2>$K$9</formula2>
    </dataValidation>
    <dataValidation type="whole" allowBlank="1" showDropDown="0" showInputMessage="1" showErrorMessage="1" errorTitle="Dear Sir/ Madam" error="Score entered is greater than Max. Marks allotted." sqref="M1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1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1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1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1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1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1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2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3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4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5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M6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7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7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7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7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7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7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8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9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0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1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6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7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8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29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30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31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32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33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34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L135">
      <formula1>0</formula1>
      <formula2>$L$9</formula2>
    </dataValidation>
    <dataValidation type="whole" allowBlank="1" showDropDown="0" showInputMessage="1" showErrorMessage="1" errorTitle="Dear Sir/ Madam" error="Score entered is greater than Max. Marks allotted." sqref="N1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1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1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1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1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1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1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2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3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4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5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N6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7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7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7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7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7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7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8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9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0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1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6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7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8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29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30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31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32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33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34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M135">
      <formula1>0</formula1>
      <formula2>$M$9</formula2>
    </dataValidation>
    <dataValidation type="whole" allowBlank="1" showDropDown="0" showInputMessage="1" showErrorMessage="1" errorTitle="Dear Sir/ Madam" error="Score entered is greater than Max. Marks allotted." sqref="O1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1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1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1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1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1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1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2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3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4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5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6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7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7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7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7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7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7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8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9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0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1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6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7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8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29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30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31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32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33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34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N135">
      <formula1>0</formula1>
      <formula2>$N$9</formula2>
    </dataValidation>
    <dataValidation type="whole" allowBlank="1" showDropDown="0" showInputMessage="1" showErrorMessage="1" errorTitle="Dear Sir/ Madam" error="Score entered is greater than Max. Marks allotted." sqref="O74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75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76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77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78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79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0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1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2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3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4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5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6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7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8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89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0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1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2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3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4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5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6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7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8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99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0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1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2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3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4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5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6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7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8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09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0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1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2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3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4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5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6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7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8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19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0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1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2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3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4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5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6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7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8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29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30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31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32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33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34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O135">
      <formula1>0</formula1>
      <formula2>$O$9</formula2>
    </dataValidation>
    <dataValidation type="whole" allowBlank="1" showDropDown="0" showInputMessage="1" showErrorMessage="1" errorTitle="Dear Sir/ Madam" error="Score entered is greater than Max. Marks allotted." sqref="P1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2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3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4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5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6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7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7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7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7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7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7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8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9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0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1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6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7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8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29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30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31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32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33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34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P135">
      <formula1>0</formula1>
      <formula2>$P$9</formula2>
    </dataValidation>
    <dataValidation type="whole" allowBlank="1" showDropDown="0" showInputMessage="1" showErrorMessage="1" errorTitle="Dear Sir/ Madam" error="Score entered is greater than Max. Marks allotted." sqref="Q1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2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3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4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5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6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7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7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7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7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7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7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8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9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0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1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6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7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8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29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30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31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32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33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34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Q135">
      <formula1>0</formula1>
      <formula2>$Q$9</formula2>
    </dataValidation>
    <dataValidation type="whole" allowBlank="1" showDropDown="0" showInputMessage="1" showErrorMessage="1" errorTitle="Dear Sir/ Madam" error="Score entered is greater than Max. Marks allotted." sqref="S7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7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7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7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7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7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8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9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0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1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2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3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3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3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3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3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S13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1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1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1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1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1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1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1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2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3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4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5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0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1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2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3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4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5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6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7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8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69">
      <formula1>0</formula1>
      <formula2>$R$9</formula2>
    </dataValidation>
    <dataValidation type="whole" allowBlank="1" showDropDown="0" showInputMessage="1" showErrorMessage="1" errorTitle="Dear Sir/ Madam" error="Score entered is greater than Max. Marks allotted." sqref="T7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7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7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7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7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7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8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9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0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1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2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3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3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3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3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3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T13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1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1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1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1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1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1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1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2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3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4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5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0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1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2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3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4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5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6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7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8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69">
      <formula1>0</formula1>
      <formula2>$S$9</formula2>
    </dataValidation>
    <dataValidation type="whole" allowBlank="1" showDropDown="0" showInputMessage="1" showErrorMessage="1" errorTitle="Dear Sir/ Madam" error="Score entered is greater than Max. Marks allotted." sqref="V7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7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7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7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7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7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8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9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0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1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2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3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3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3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3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3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V13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Z6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Z6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Z6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Z6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Z6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Z6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Z6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Z6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1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1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1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1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1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1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1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2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3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4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2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3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4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5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6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7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8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59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60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Y61">
      <formula1>0</formula1>
      <formula2>$T$9</formula2>
    </dataValidation>
    <dataValidation type="whole" allowBlank="1" showDropDown="0" showInputMessage="1" showErrorMessage="1" errorTitle="Dear Sir/ Madam" error="Score entered is greater than Max. Marks allotted." sqref="Z1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1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1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1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1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1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1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2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3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4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5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6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6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7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7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7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7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7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7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8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9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0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1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1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1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1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Y11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1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1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1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1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1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6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7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8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29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30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31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32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33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34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W135">
      <formula1>0</formula1>
      <formula2>$U$9</formula2>
    </dataValidation>
    <dataValidation type="whole" allowBlank="1" showDropDown="0" showInputMessage="1" showErrorMessage="1" errorTitle="Dear Sir/ Madam" error="Score entered is greater than Max. Marks allotted." sqref="Z115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16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17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18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19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0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1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2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3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4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5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6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7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8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29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30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31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32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33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34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Z135">
      <formula1>0</formula1>
      <formula2>$W$9</formula2>
    </dataValidation>
    <dataValidation type="whole" allowBlank="1" showDropDown="0" showInputMessage="1" showErrorMessage="1" errorTitle="Dear Sir/ Madam" error="Score entered is greater than Max. Marks allotted." sqref="AA133">
      <formula1>0</formula1>
      <formula2>$X$9</formula2>
    </dataValidation>
    <dataValidation type="whole" allowBlank="1" showDropDown="0" showInputMessage="1" showErrorMessage="1" errorTitle="Dear Sir/ Madam" error="Score entered is greater than Max. Marks allotted." sqref="AA134">
      <formula1>0</formula1>
      <formula2>$X$9</formula2>
    </dataValidation>
    <dataValidation type="whole" allowBlank="1" showDropDown="0" showInputMessage="1" showErrorMessage="1" errorTitle="Dear Sir/ Madam" error="Score entered is greater than Max. Marks allotted." sqref="AA135">
      <formula1>0</formula1>
      <formula2>$X$9</formula2>
    </dataValidation>
    <dataValidation type="whole" allowBlank="1" showDropDown="0" showInputMessage="1" showErrorMessage="1" errorTitle="Dear Sir/ Madam" error="Score entered is greater than Max. Marks allotted." sqref="AB7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7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7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7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7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7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8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9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0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1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2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3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3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3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3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3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3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1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1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1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1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1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1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1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2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3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4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5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60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A61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62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63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64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65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66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67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68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69">
      <formula1>0</formula1>
      <formula2>$AA$9</formula2>
    </dataValidation>
    <dataValidation type="whole" allowBlank="1" showDropDown="0" showInputMessage="1" showErrorMessage="1" errorTitle="Dear Sir/ Madam" error="Score entered is greater than Max. Marks allotted." sqref="AB13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14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15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16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17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18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19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0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1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2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3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4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5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6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7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8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29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0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1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2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3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4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5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6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7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8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39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0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1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2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3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4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5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6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7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8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49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0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1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2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3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4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5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6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7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8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59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60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B61">
      <formula1>0</formula1>
      <formula2>$AB$9</formula2>
    </dataValidation>
    <dataValidation type="whole" allowBlank="1" showDropDown="0" showInputMessage="1" showErrorMessage="1" errorTitle="Dear Sir/ Madam" error="Score entered is greater than Max. Marks allotted." sqref="AC1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2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3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4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5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6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7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7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7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7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7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7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8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9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0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1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6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7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8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29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30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31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32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33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34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C135">
      <formula1>0</formula1>
      <formula2>$AC$9</formula2>
    </dataValidation>
    <dataValidation type="whole" allowBlank="1" showDropDown="0" showInputMessage="1" showErrorMessage="1" errorTitle="Dear Sir/ Madam" error="Score entered is greater than Max. Marks allotted." sqref="AF7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7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7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7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7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7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8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9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9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9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9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9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9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9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9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9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1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1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1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1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1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1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1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2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3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4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5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6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F6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H6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H6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H6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H6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H6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H6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H6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H6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9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0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1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6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7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8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29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30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31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32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33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34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E135">
      <formula1>0</formula1>
      <formula2>$AD$9</formula2>
    </dataValidation>
    <dataValidation type="whole" allowBlank="1" showDropDown="0" showInputMessage="1" showErrorMessage="1" errorTitle="Dear Sir/ Madam" error="Score entered is greater than Max. Marks allotted." sqref="AH7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7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7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7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7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7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8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9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9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9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9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9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9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9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9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9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1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1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1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1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1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1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1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2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3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4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5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6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H6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K6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K6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K6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K6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K6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K6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K6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K6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9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0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1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6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7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8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29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30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31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32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33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34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F135">
      <formula1>0</formula1>
      <formula2>$AE$9</formula2>
    </dataValidation>
    <dataValidation type="whole" allowBlank="1" showDropDown="0" showInputMessage="1" showErrorMessage="1" errorTitle="Dear Sir/ Madam" error="Score entered is greater than Max. Marks allotted." sqref="AK7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7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7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7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7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7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8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9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9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9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9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9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9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9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9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9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0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1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2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3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3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3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3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3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G13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9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0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0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0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0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0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0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0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0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0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1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1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1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1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1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1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1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2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3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4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2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3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4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5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6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7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8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59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60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K61">
      <formula1>0</formula1>
      <formula2>$AF$9</formula2>
    </dataValidation>
    <dataValidation type="whole" allowBlank="1" showDropDown="0" showInputMessage="1" showErrorMessage="1" errorTitle="Dear Sir/ Madam" error="Score entered is greater than Max. Marks allotted." sqref="AH11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1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1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1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1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1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1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1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1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1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2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3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3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3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3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3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H13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I10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9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10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10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10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10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10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10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10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10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K10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1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1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1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1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1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1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1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2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3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4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5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6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6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7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7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7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7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7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7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89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90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91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92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93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94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95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96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97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L98">
      <formula1>0</formula1>
      <formula2>$AG$9</formula2>
    </dataValidation>
    <dataValidation type="whole" allowBlank="1" showDropDown="0" showInputMessage="1" showErrorMessage="1" errorTitle="Dear Sir/ Madam" error="Score entered is greater than Max. Marks allotted." sqref="AI110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11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12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13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14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15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16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17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18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19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0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1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2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3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4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5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6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7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8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29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30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31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32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33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34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I135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K109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99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00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01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02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03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04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05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06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07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08">
      <formula1>0</formula1>
      <formula2>$AH$9</formula2>
    </dataValidation>
    <dataValidation type="whole" allowBlank="1" showDropDown="0" showInputMessage="1" showErrorMessage="1" errorTitle="Dear Sir/ Madam" error="Score entered is greater than Max. Marks allotted." sqref="AL131">
      <formula1>0</formula1>
      <formula2>$AK$9</formula2>
    </dataValidation>
    <dataValidation type="whole" allowBlank="1" showDropDown="0" showInputMessage="1" showErrorMessage="1" errorTitle="Dear Sir/ Madam" error="Score entered is greater than Max. Marks allotted." sqref="AL132">
      <formula1>0</formula1>
      <formula2>$AK$9</formula2>
    </dataValidation>
    <dataValidation type="whole" allowBlank="1" showDropDown="0" showInputMessage="1" showErrorMessage="1" errorTitle="Dear Sir/ Madam" error="Score entered is greater than Max. Marks allotted." sqref="AL133">
      <formula1>0</formula1>
      <formula2>$AK$9</formula2>
    </dataValidation>
    <dataValidation type="whole" allowBlank="1" showDropDown="0" showInputMessage="1" showErrorMessage="1" errorTitle="Dear Sir/ Madam" error="Score entered is greater than Max. Marks allotted." sqref="AL134">
      <formula1>0</formula1>
      <formula2>$AK$9</formula2>
    </dataValidation>
    <dataValidation type="whole" allowBlank="1" showDropDown="0" showInputMessage="1" showErrorMessage="1" errorTitle="Dear Sir/ Madam" error="Score entered is greater than Max. Marks allotted." sqref="AL135">
      <formula1>0</formula1>
      <formula2>$AK$9</formula2>
    </dataValidation>
    <dataValidation type="whole" allowBlank="1" showDropDown="0" showInputMessage="1" showErrorMessage="1" errorTitle="Dear Sir/ Madam" error="Score entered is greater than Max. Marks allotted." sqref="AM1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2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3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4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5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6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7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7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7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7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7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7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8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9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0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1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6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7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8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29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30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31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32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33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34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M135">
      <formula1>0</formula1>
      <formula2>$AM$9</formula2>
    </dataValidation>
    <dataValidation type="whole" allowBlank="1" showDropDown="0" showInputMessage="1" showErrorMessage="1" errorTitle="Dear Sir/ Madam" error="Score entered is greater than Max. Marks allotted." sqref="AN1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2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3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4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5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6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7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8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9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0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1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2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3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3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3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3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3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N13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2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3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4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5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6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7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8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9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0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0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0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0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0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0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0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P10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2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3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4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5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6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7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8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9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0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0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0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0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0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0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0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Q10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2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3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4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5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6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7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8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9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0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0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0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0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0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0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0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0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2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3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4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5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6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7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8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9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0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1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4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5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6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7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8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29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30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31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32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O133">
      <formula1>0</formula1>
      <formula2>$AN$9</formula2>
    </dataValidation>
    <dataValidation type="whole" allowBlank="1" showDropDown="0" showInputMessage="1" showErrorMessage="1" errorTitle="Dear Sir/ Madam" error="Score entered is greater than Max. Marks allotted." sqref="AR108">
      <formula1>0</formula1>
      <formula2>$AO$9</formula2>
    </dataValidation>
    <dataValidation type="whole" allowBlank="1" showDropDown="0" showInputMessage="1" showErrorMessage="1" errorTitle="Dear Sir/ Madam" error="Score entered is greater than Max. Marks allotted." sqref="AP108">
      <formula1>0</formula1>
      <formula2>$AO$9</formula2>
    </dataValidation>
    <dataValidation type="whole" allowBlank="1" showDropDown="0" showInputMessage="1" showErrorMessage="1" errorTitle="Dear Sir/ Madam" error="Score entered is greater than Max. Marks allotted." sqref="AO134">
      <formula1>0</formula1>
      <formula2>$AO$9</formula2>
    </dataValidation>
    <dataValidation type="whole" allowBlank="1" showDropDown="0" showInputMessage="1" showErrorMessage="1" errorTitle="Dear Sir/ Madam" error="Score entered is greater than Max. Marks allotted." sqref="AO135">
      <formula1>0</formula1>
      <formula2>$AO$9</formula2>
    </dataValidation>
    <dataValidation type="whole" allowBlank="1" showDropDown="0" showInputMessage="1" showErrorMessage="1" errorTitle="Dear Sir/ Madam" error="Score entered is greater than Max. Marks allotted." sqref="AS1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2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3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4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5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6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1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1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1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2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3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3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3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3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3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R13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7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7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7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7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7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7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8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9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0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1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6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7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8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29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30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31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32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33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34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S135">
      <formula1>0</formula1>
      <formula2>$AS$9</formula2>
    </dataValidation>
    <dataValidation type="whole" allowBlank="1" showDropDown="0" showInputMessage="1" showErrorMessage="1" errorTitle="Dear Sir/ Madam" error="Score entered is greater than Max. Marks allotted." sqref="AQ109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0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1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2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3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4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5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6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7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8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19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0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1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2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3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4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5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6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7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8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29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30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31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32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33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34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AQ135">
      <formula1>0</formula1>
      <formula2>$AQ$9</formula2>
    </dataValidation>
    <dataValidation type="whole" allowBlank="1" showDropDown="0" showInputMessage="1" showErrorMessage="1" errorTitle="Dear Sir/ Madam" error="Score entered is greater than Max. Marks allotted." sqref="Y115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16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17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18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19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0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1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2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3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4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5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6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7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8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29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30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31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32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33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34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Y135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74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75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76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77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78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79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0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1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2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3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4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5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6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7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8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89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0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1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2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3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4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5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6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7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8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99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0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1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2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3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4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5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6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7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8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09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10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11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12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13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Z114">
      <formula1>0</formula1>
      <formula2>$V$9</formula2>
    </dataValidation>
    <dataValidation type="whole" allowBlank="1" showDropDown="0" showInputMessage="1" showErrorMessage="1" errorTitle="Dear Sir/ Madam" error="Score entered is greater than Max. Marks allotted." sqref="AJ131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J132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J133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J134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J135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0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1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2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3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4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5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6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7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8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19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0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1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2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3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4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5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6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7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8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29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K130">
      <formula1>0</formula1>
      <formula2>$AI$9</formula2>
    </dataValidation>
    <dataValidation type="whole" allowBlank="1" showDropDown="0" showInputMessage="1" showErrorMessage="1" errorTitle="Dear Sir/ Madam" error="Score entered is greater than Max. Marks allotted." sqref="AP109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0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1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2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3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4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5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6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7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8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19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0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1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2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3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4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5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6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7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8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29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30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31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32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33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34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P135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Q108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R109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R110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R111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R112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R113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R114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R115">
      <formula1>0</formula1>
      <formula2>$AP$9</formula2>
    </dataValidation>
    <dataValidation type="whole" allowBlank="1" showDropDown="0" showInputMessage="1" showErrorMessage="1" errorTitle="Dear Sir/ Madam" error="Score entered is greater than Max. Marks allotted." sqref="AR116">
      <formula1>0</formula1>
      <formula2>$AP$9</formula2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Y26"/>
  <sheetViews>
    <sheetView tabSelected="1" workbookViewId="0" zoomScale="85" zoomScaleNormal="85" showGridLines="true" showRowColHeaders="1">
      <selection activeCell="A3" sqref="A3"/>
    </sheetView>
  </sheetViews>
  <sheetFormatPr customHeight="true" defaultRowHeight="15" defaultColWidth="14.42578125" outlineLevelRow="0" outlineLevelCol="0"/>
  <cols>
    <col min="1" max="1" width="47" customWidth="true" style="8"/>
    <col min="2" max="2" width="25" customWidth="true" style="8"/>
    <col min="3" max="3" width="27.42578125" customWidth="true" style="8"/>
    <col min="4" max="4" width="26" customWidth="true" style="8"/>
    <col min="5" max="5" width="29" customWidth="true" style="8"/>
    <col min="6" max="6" width="30.28515625" customWidth="true" style="8"/>
    <col min="7" max="7" width="21.85546875" customWidth="true" style="8"/>
    <col min="8" max="8" width="14.42578125" style="8"/>
    <col min="9" max="9" width="14.42578125" style="8"/>
    <col min="10" max="10" width="14.42578125" style="8"/>
    <col min="11" max="11" width="14.42578125" style="8"/>
    <col min="12" max="12" width="14.42578125" style="8"/>
    <col min="13" max="13" width="14.42578125" style="8"/>
    <col min="14" max="14" width="14.42578125" style="8"/>
    <col min="15" max="15" width="14.42578125" style="8"/>
    <col min="16" max="16" width="17.28515625" customWidth="true" style="8"/>
    <col min="17" max="17" width="17.28515625" customWidth="true" style="8"/>
    <col min="18" max="18" width="17.28515625" customWidth="true" style="8"/>
    <col min="19" max="19" width="17.28515625" customWidth="true" style="8"/>
    <col min="20" max="20" width="17.28515625" customWidth="true" style="8"/>
    <col min="21" max="21" width="17.28515625" customWidth="true" style="8"/>
    <col min="22" max="22" width="17.28515625" customWidth="true" style="8"/>
    <col min="23" max="23" width="17.28515625" customWidth="true" style="8"/>
    <col min="24" max="24" width="17.28515625" customWidth="true" style="8"/>
    <col min="25" max="25" width="14.42578125" style="8"/>
  </cols>
  <sheetData>
    <row r="1" spans="1:25" customHeight="1" ht="15">
      <c r="A1" s="338" t="s">
        <v>90</v>
      </c>
      <c r="B1" s="339"/>
      <c r="C1" s="339"/>
      <c r="D1" s="339"/>
      <c r="E1" s="339"/>
      <c r="F1" s="339"/>
      <c r="G1" s="408"/>
      <c r="H1" s="10"/>
      <c r="I1" s="10"/>
      <c r="J1" s="10"/>
    </row>
    <row r="2" spans="1:25" customHeight="1" ht="15">
      <c r="A2" s="409"/>
      <c r="B2" s="410"/>
      <c r="C2" s="410"/>
      <c r="D2" s="410"/>
      <c r="E2" s="410"/>
      <c r="F2" s="410"/>
      <c r="G2" s="411"/>
      <c r="H2" s="10"/>
      <c r="I2" s="10"/>
      <c r="J2" s="10"/>
    </row>
    <row r="3" spans="1:25" customHeight="1" ht="15">
      <c r="A3" s="412" t="str">
        <f>+IA!D3</f>
        <v>0</v>
      </c>
      <c r="B3" s="413"/>
      <c r="C3" s="413"/>
      <c r="D3" s="413"/>
      <c r="E3" s="413"/>
      <c r="F3" s="413"/>
      <c r="G3" s="414"/>
      <c r="H3" s="11"/>
      <c r="I3" s="11"/>
      <c r="J3" s="11"/>
    </row>
    <row r="4" spans="1:25" customHeight="1" ht="15.75">
      <c r="A4" s="417" t="s">
        <v>91</v>
      </c>
      <c r="B4" s="88" t="str">
        <f>IA!AF4&amp;".1"</f>
        <v>0</v>
      </c>
      <c r="C4" s="89" t="str">
        <f>IA!AF4&amp;".2"</f>
        <v>0</v>
      </c>
      <c r="D4" s="89" t="str">
        <f>IA!AF4&amp;".3"</f>
        <v>0</v>
      </c>
      <c r="E4" s="89" t="str">
        <f>IA!AF4&amp;".4"</f>
        <v>0</v>
      </c>
      <c r="F4" s="90" t="str">
        <f>IA!AF4&amp;".5"</f>
        <v>0</v>
      </c>
      <c r="G4" s="91" t="str">
        <f>IA!AF4&amp;".6"</f>
        <v>0</v>
      </c>
      <c r="H4" s="4"/>
      <c r="I4" s="4"/>
      <c r="J4" s="4"/>
      <c r="K4" s="4"/>
      <c r="L4" s="4"/>
      <c r="M4" s="4"/>
      <c r="N4" s="4"/>
      <c r="O4" s="4"/>
    </row>
    <row r="5" spans="1:25" customHeight="1" ht="15.75">
      <c r="A5" s="418"/>
      <c r="B5" s="423" t="s">
        <v>92</v>
      </c>
      <c r="C5" s="421" t="s">
        <v>93</v>
      </c>
      <c r="D5" s="421" t="s">
        <v>94</v>
      </c>
      <c r="E5" s="415" t="s">
        <v>95</v>
      </c>
      <c r="F5" s="425" t="s">
        <v>96</v>
      </c>
      <c r="G5" s="427" t="s">
        <v>97</v>
      </c>
      <c r="H5" s="4"/>
      <c r="I5" s="4"/>
      <c r="J5" s="4"/>
      <c r="K5" s="4"/>
      <c r="L5" s="4"/>
      <c r="M5" s="4"/>
      <c r="N5" s="4"/>
      <c r="O5" s="4"/>
    </row>
    <row r="6" spans="1:25" customHeight="1" ht="15.75">
      <c r="A6" s="418"/>
      <c r="B6" s="424"/>
      <c r="C6" s="422"/>
      <c r="D6" s="422"/>
      <c r="E6" s="416"/>
      <c r="F6" s="426"/>
      <c r="G6" s="428"/>
      <c r="H6" s="4"/>
      <c r="I6" s="4"/>
      <c r="J6" s="4"/>
      <c r="K6" s="4"/>
      <c r="L6" s="4"/>
      <c r="M6" s="4"/>
      <c r="N6" s="4"/>
      <c r="O6" s="4"/>
    </row>
    <row r="7" spans="1:25" customHeight="1" ht="15.75">
      <c r="A7" s="92" t="s">
        <v>98</v>
      </c>
      <c r="B7" s="429">
        <v>0</v>
      </c>
      <c r="C7" s="430"/>
      <c r="D7" s="430"/>
      <c r="E7" s="430"/>
      <c r="F7" s="430"/>
      <c r="G7" s="431"/>
      <c r="H7" s="4"/>
      <c r="I7" s="4"/>
      <c r="J7" s="4"/>
      <c r="K7" s="4"/>
      <c r="L7" s="4"/>
      <c r="M7" s="4"/>
      <c r="N7" s="4"/>
      <c r="O7" s="4"/>
    </row>
    <row r="8" spans="1:25" customHeight="1" ht="15.75">
      <c r="A8" s="98"/>
      <c r="B8" s="93" t="str">
        <f>IFERROR((SUM(B10:B14)/$B$7)*100,0)</f>
        <v>0</v>
      </c>
      <c r="C8" s="94" t="str">
        <f>IFERROR((SUM(C10:C14)/B7)*100,0)</f>
        <v>0</v>
      </c>
      <c r="D8" s="94" t="str">
        <f>IFERROR((SUM(D10:D14)/B7)*100,0)</f>
        <v>0</v>
      </c>
      <c r="E8" s="94" t="str">
        <f>IFERROR((SUM(E10:E14)/B7)*100,0)</f>
        <v>0</v>
      </c>
      <c r="F8" s="94" t="str">
        <f>IFERROR((SUM(F10:F14)/B7)*100,0)</f>
        <v>0</v>
      </c>
      <c r="G8" s="95" t="str">
        <f>IFERROR((SUM(G12:G14)/B7)*100,0)</f>
        <v>0</v>
      </c>
      <c r="H8" s="4"/>
      <c r="I8" s="4"/>
      <c r="J8" s="4"/>
      <c r="K8" s="4"/>
      <c r="L8" s="4"/>
      <c r="M8" s="4"/>
      <c r="N8" s="4"/>
      <c r="O8" s="4"/>
    </row>
    <row r="9" spans="1:25" customHeight="1" ht="15.75">
      <c r="A9" s="218" t="s">
        <v>99</v>
      </c>
      <c r="B9" s="81" t="str">
        <f>IF(B8&lt;IA!AX1,0,IF(B8&gt;=IA!AX3,3,IF(B8&gt;=IA!AX2,2,1)))</f>
        <v>0</v>
      </c>
      <c r="C9" s="82" t="str">
        <f>IF(C8&lt;IA!AX1,0,IF(C8&gt;=IA!AX3,3,IF(C8&gt;=IA!AX2,2,1)))</f>
        <v>0</v>
      </c>
      <c r="D9" s="82" t="str">
        <f>IF(D8&lt;IA!AX1,0,IF(D8&gt;=IA!AX3,3,IF(D8&gt;=IA!AX2,2,1)))</f>
        <v>0</v>
      </c>
      <c r="E9" s="82" t="str">
        <f>IF(E8&lt;IA!AX1,0,IF(E8&gt;=IA!AX3,3,IF(E8&gt;=IA!AX2,2,1)))</f>
        <v>0</v>
      </c>
      <c r="F9" s="82" t="str">
        <f>IF(F8&lt;IA!AX1,0,IF(F8&gt;=IA!AX3,3,IF(F8&gt;=IA!AX2,2,1)))</f>
        <v>0</v>
      </c>
      <c r="G9" s="83" t="str">
        <f>IF(G8&lt;IA!AX1,0,IF(G8&gt;=IA!AX3,3,IF(G8&gt;=IA!AX2,2,1)))</f>
        <v>0</v>
      </c>
      <c r="H9" s="4"/>
      <c r="I9" s="4"/>
      <c r="J9" s="4"/>
      <c r="K9" s="4"/>
      <c r="L9" s="4"/>
      <c r="M9" s="4"/>
      <c r="N9" s="4"/>
      <c r="O9" s="4"/>
    </row>
    <row r="10" spans="1:25" customHeight="1" ht="15.75">
      <c r="A10" s="219" t="s">
        <v>100</v>
      </c>
      <c r="B10" s="262">
        <v>0</v>
      </c>
      <c r="C10" s="263">
        <v>0</v>
      </c>
      <c r="D10" s="263">
        <v>0</v>
      </c>
      <c r="E10" s="263">
        <v>0</v>
      </c>
      <c r="F10" s="264">
        <v>0</v>
      </c>
      <c r="G10" s="87"/>
      <c r="H10" s="4"/>
      <c r="I10" s="4"/>
      <c r="J10" s="4"/>
      <c r="K10" s="4"/>
      <c r="L10" s="4"/>
      <c r="M10" s="4"/>
      <c r="N10" s="4"/>
      <c r="O10" s="4"/>
    </row>
    <row r="11" spans="1:25" customHeight="1" ht="15.75">
      <c r="A11" s="220" t="s">
        <v>101</v>
      </c>
      <c r="B11" s="265">
        <v>0</v>
      </c>
      <c r="C11" s="266">
        <v>0</v>
      </c>
      <c r="D11" s="266">
        <v>0</v>
      </c>
      <c r="E11" s="266">
        <v>0</v>
      </c>
      <c r="F11" s="267">
        <v>0</v>
      </c>
      <c r="G11" s="84"/>
      <c r="H11" s="4"/>
      <c r="I11" s="4"/>
      <c r="J11" s="4"/>
      <c r="K11" s="4"/>
      <c r="L11" s="4"/>
      <c r="M11" s="4"/>
      <c r="N11" s="4"/>
      <c r="O11" s="4"/>
    </row>
    <row r="12" spans="1:25" customHeight="1" ht="15.75">
      <c r="A12" s="221" t="s">
        <v>102</v>
      </c>
      <c r="B12" s="265">
        <v>0</v>
      </c>
      <c r="C12" s="266">
        <v>0</v>
      </c>
      <c r="D12" s="266">
        <v>0</v>
      </c>
      <c r="E12" s="266">
        <v>0</v>
      </c>
      <c r="F12" s="267">
        <v>0</v>
      </c>
      <c r="G12" s="85"/>
      <c r="H12" s="4"/>
      <c r="I12" s="4"/>
      <c r="J12" s="4"/>
      <c r="K12" s="4"/>
      <c r="L12" s="4"/>
      <c r="M12" s="4"/>
      <c r="N12" s="4"/>
      <c r="O12" s="4"/>
    </row>
    <row r="13" spans="1:25" customHeight="1" ht="15.75">
      <c r="A13" s="222" t="s">
        <v>103</v>
      </c>
      <c r="B13" s="265">
        <v>0</v>
      </c>
      <c r="C13" s="266">
        <v>0</v>
      </c>
      <c r="D13" s="266">
        <v>0</v>
      </c>
      <c r="E13" s="266">
        <v>0</v>
      </c>
      <c r="F13" s="267">
        <v>0</v>
      </c>
      <c r="G13" s="84"/>
      <c r="H13" s="4"/>
      <c r="I13" s="4"/>
      <c r="J13" s="4"/>
      <c r="K13" s="4"/>
      <c r="L13" s="4"/>
      <c r="M13" s="4"/>
      <c r="N13" s="4"/>
      <c r="O13" s="4"/>
    </row>
    <row r="14" spans="1:25" customHeight="1" ht="15.75">
      <c r="A14" s="223" t="s">
        <v>104</v>
      </c>
      <c r="B14" s="268">
        <v>0</v>
      </c>
      <c r="C14" s="269">
        <v>0</v>
      </c>
      <c r="D14" s="269">
        <v>0</v>
      </c>
      <c r="E14" s="269">
        <v>0</v>
      </c>
      <c r="F14" s="270">
        <v>0</v>
      </c>
      <c r="G14" s="86"/>
      <c r="H14" s="4"/>
      <c r="I14" s="4"/>
      <c r="J14" s="4"/>
      <c r="K14" s="4"/>
      <c r="L14" s="4"/>
      <c r="M14" s="4"/>
      <c r="N14" s="4"/>
      <c r="O14" s="4"/>
    </row>
    <row r="15" spans="1:25" customHeight="1" ht="15.75">
      <c r="A15" s="419"/>
      <c r="B15" s="420"/>
      <c r="C15" s="420"/>
      <c r="D15" s="96"/>
      <c r="E15" s="96"/>
      <c r="F15" s="96"/>
      <c r="G15" s="96"/>
      <c r="H15" s="4"/>
      <c r="I15" s="4"/>
      <c r="J15" s="4"/>
      <c r="K15" s="4"/>
      <c r="L15" s="4"/>
      <c r="M15" s="4"/>
      <c r="N15" s="4"/>
      <c r="O15" s="4"/>
    </row>
    <row r="16" spans="1:25" customHeight="1" ht="15.75">
      <c r="A16" s="96"/>
      <c r="B16" s="96"/>
      <c r="C16" s="96"/>
      <c r="D16" s="96"/>
      <c r="E16" s="96"/>
      <c r="F16" s="96"/>
      <c r="G16" s="96"/>
      <c r="H16" s="4"/>
      <c r="I16" s="4"/>
      <c r="J16" s="4"/>
      <c r="K16" s="4"/>
      <c r="L16" s="4"/>
      <c r="M16" s="4"/>
      <c r="N16" s="4"/>
      <c r="O16" s="4"/>
    </row>
    <row r="17" spans="1:25" customHeight="1" ht="15.75">
      <c r="A17" s="97" t="str">
        <f>IA!BA5</f>
        <v>0</v>
      </c>
      <c r="B17" s="96"/>
      <c r="C17" s="96"/>
      <c r="D17" s="96"/>
      <c r="E17" s="96"/>
      <c r="F17" s="96"/>
      <c r="G17" s="96"/>
      <c r="H17" s="4"/>
      <c r="I17" s="4"/>
      <c r="J17" s="4"/>
      <c r="K17" s="4"/>
      <c r="L17" s="4"/>
      <c r="M17" s="4"/>
      <c r="N17" s="4"/>
      <c r="O17" s="4"/>
    </row>
    <row r="18" spans="1:25" customHeight="1" ht="15.75">
      <c r="A18" s="97" t="str">
        <f>IA!BA6</f>
        <v>0</v>
      </c>
      <c r="B18" s="96"/>
      <c r="C18" s="96"/>
      <c r="D18" s="96"/>
      <c r="E18" s="96"/>
      <c r="F18" s="96"/>
      <c r="G18" s="96"/>
      <c r="H18" s="4"/>
      <c r="I18" s="4"/>
      <c r="J18" s="4"/>
      <c r="K18" s="4"/>
      <c r="L18" s="4"/>
      <c r="M18" s="4"/>
      <c r="N18" s="4"/>
      <c r="O18" s="4"/>
    </row>
    <row r="19" spans="1:25" customHeight="1" ht="15.75">
      <c r="A19" s="97" t="str">
        <f>IA!BA7</f>
        <v>0</v>
      </c>
      <c r="B19" s="96"/>
      <c r="C19" s="96"/>
      <c r="D19" s="96"/>
      <c r="E19" s="96"/>
      <c r="F19" s="96"/>
      <c r="G19" s="96"/>
      <c r="H19" s="4"/>
      <c r="I19" s="4"/>
      <c r="J19" s="4"/>
      <c r="K19" s="4"/>
      <c r="L19" s="4"/>
      <c r="M19" s="4"/>
      <c r="N19" s="4"/>
      <c r="O19" s="4"/>
    </row>
    <row r="20" spans="1:25" customHeight="1" ht="15.75">
      <c r="A20" s="399" t="s">
        <v>105</v>
      </c>
      <c r="B20" s="400"/>
      <c r="C20" s="400"/>
      <c r="D20" s="400"/>
      <c r="E20" s="400"/>
      <c r="F20" s="400"/>
      <c r="G20" s="401"/>
      <c r="H20" s="4"/>
      <c r="I20" s="4"/>
      <c r="J20" s="4"/>
      <c r="K20" s="4"/>
      <c r="L20" s="4"/>
      <c r="M20" s="4"/>
      <c r="N20" s="4"/>
      <c r="O20" s="4"/>
    </row>
    <row r="21" spans="1:25" customHeight="1" ht="15.75">
      <c r="A21" s="196" t="str">
        <f>IA!AF4&amp;".1"</f>
        <v>0</v>
      </c>
      <c r="B21" s="402" t="s">
        <v>106</v>
      </c>
      <c r="C21" s="402"/>
      <c r="D21" s="402"/>
      <c r="E21" s="402"/>
      <c r="F21" s="402"/>
      <c r="G21" s="403"/>
      <c r="H21" s="4"/>
      <c r="I21" s="4"/>
      <c r="J21" s="4"/>
      <c r="K21" s="4"/>
      <c r="L21" s="4"/>
      <c r="M21" s="4"/>
      <c r="N21" s="4"/>
      <c r="O21" s="4"/>
    </row>
    <row r="22" spans="1:25" customHeight="1" ht="15.75">
      <c r="A22" s="197" t="str">
        <f>IA!AF4&amp;".2"</f>
        <v>0</v>
      </c>
      <c r="B22" s="404" t="s">
        <v>107</v>
      </c>
      <c r="C22" s="404"/>
      <c r="D22" s="404"/>
      <c r="E22" s="404"/>
      <c r="F22" s="404"/>
      <c r="G22" s="405"/>
      <c r="H22" s="4"/>
      <c r="I22" s="4"/>
      <c r="J22" s="4"/>
      <c r="K22" s="4"/>
      <c r="L22" s="4"/>
      <c r="M22" s="4"/>
      <c r="N22" s="4"/>
      <c r="O22" s="4"/>
    </row>
    <row r="23" spans="1:25" customHeight="1" ht="15.75">
      <c r="A23" s="197" t="str">
        <f>IA!AF4&amp;".3"</f>
        <v>0</v>
      </c>
      <c r="B23" s="404" t="s">
        <v>108</v>
      </c>
      <c r="C23" s="404"/>
      <c r="D23" s="404"/>
      <c r="E23" s="404"/>
      <c r="F23" s="404"/>
      <c r="G23" s="405"/>
      <c r="H23" s="4"/>
      <c r="I23" s="4"/>
      <c r="J23" s="4"/>
      <c r="K23" s="4"/>
      <c r="L23" s="4"/>
      <c r="M23" s="4"/>
      <c r="N23" s="4"/>
      <c r="O23" s="4"/>
    </row>
    <row r="24" spans="1:25" customHeight="1" ht="15.75">
      <c r="A24" s="197" t="str">
        <f>IA!AF4&amp;".4"</f>
        <v>0</v>
      </c>
      <c r="B24" s="406" t="s">
        <v>109</v>
      </c>
      <c r="C24" s="406"/>
      <c r="D24" s="406"/>
      <c r="E24" s="406"/>
      <c r="F24" s="406"/>
      <c r="G24" s="407"/>
      <c r="H24" s="4"/>
      <c r="I24" s="4"/>
      <c r="J24" s="4"/>
      <c r="K24" s="4"/>
      <c r="L24" s="4"/>
      <c r="M24" s="4"/>
      <c r="N24" s="4"/>
      <c r="O24" s="4"/>
    </row>
    <row r="25" spans="1:25" customHeight="1" ht="15.75">
      <c r="A25" s="197" t="str">
        <f>IA!AF4&amp;".5"</f>
        <v>0</v>
      </c>
      <c r="B25" s="395" t="s">
        <v>110</v>
      </c>
      <c r="C25" s="395"/>
      <c r="D25" s="395"/>
      <c r="E25" s="395"/>
      <c r="F25" s="395"/>
      <c r="G25" s="396"/>
      <c r="H25" s="4"/>
      <c r="I25" s="4"/>
      <c r="J25" s="4"/>
      <c r="K25" s="4"/>
      <c r="L25" s="4"/>
      <c r="M25" s="4"/>
      <c r="N25" s="4"/>
      <c r="O25" s="4"/>
    </row>
    <row r="26" spans="1:25" customHeight="1" ht="15">
      <c r="A26" s="198" t="str">
        <f>IA!AF4&amp;".6"</f>
        <v>0</v>
      </c>
      <c r="B26" s="397"/>
      <c r="C26" s="397"/>
      <c r="D26" s="397"/>
      <c r="E26" s="397"/>
      <c r="F26" s="397"/>
      <c r="G26" s="3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1:G2"/>
    <mergeCell ref="A3:G3"/>
    <mergeCell ref="E5:E6"/>
    <mergeCell ref="A4:A6"/>
    <mergeCell ref="A15:C15"/>
    <mergeCell ref="C5:C6"/>
    <mergeCell ref="B5:B6"/>
    <mergeCell ref="D5:D6"/>
    <mergeCell ref="F5:F6"/>
    <mergeCell ref="G5:G6"/>
    <mergeCell ref="B7:G7"/>
    <mergeCell ref="B25:G25"/>
    <mergeCell ref="B26:G26"/>
    <mergeCell ref="A20:G20"/>
    <mergeCell ref="B21:G21"/>
    <mergeCell ref="B22:G22"/>
    <mergeCell ref="B23:G23"/>
    <mergeCell ref="B24:G24"/>
  </mergeCells>
  <dataValidations count="7">
    <dataValidation allowBlank="1" showDropDown="0" showInputMessage="1" showErrorMessage="1" promptTitle="Dear Sir/ Madam" prompt="Verify Percentage Values &amp; Attainment Levels" sqref="G9"/>
    <dataValidation allowBlank="1" showDropDown="0" showInputMessage="1" showErrorMessage="1" promptTitle="Dear Sir/ Madam" prompt="Please check Percentage Values &amp; Attainment Levels_x000a_" sqref="B9"/>
    <dataValidation allowBlank="1" showDropDown="0" showInputMessage="1" showErrorMessage="1" promptTitle="Dear Sir/ Madam" prompt="Verify Percentage Values &amp; Attainment Levels" sqref="E8"/>
    <dataValidation allowBlank="1" showDropDown="0" showInputMessage="1" showErrorMessage="1" promptTitle="Dear Sir/ Madam" prompt="Verify Percentage Values &amp; Attainment Levels" sqref="C9"/>
    <dataValidation allowBlank="1" showDropDown="0" showInputMessage="1" showErrorMessage="1" promptTitle="Dear Sir/ Madam" prompt="Verify Percentage Values &amp; Attainment Levels" sqref="D9"/>
    <dataValidation allowBlank="1" showDropDown="0" showInputMessage="1" showErrorMessage="1" promptTitle="Dear Sir/ Madam" prompt="Verify Percentage Values &amp; Attainment Levels" sqref="E9"/>
    <dataValidation allowBlank="1" showDropDown="0" showInputMessage="1" showErrorMessage="1" promptTitle="Dear Sir/ Madam" prompt="Verify Percentage Values &amp; Attainment Levels" sqref="F9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Z35"/>
  <sheetViews>
    <sheetView tabSelected="0" workbookViewId="0" zoomScale="85" zoomScaleNormal="85" showGridLines="true" showRowColHeaders="1">
      <selection activeCell="A4" sqref="A4"/>
    </sheetView>
  </sheetViews>
  <sheetFormatPr customHeight="true" defaultRowHeight="15" defaultColWidth="14.42578125" outlineLevelRow="0" outlineLevelCol="0"/>
  <cols>
    <col min="1" max="1" width="31.5703125" customWidth="true" style="0"/>
    <col min="2" max="2" width="14.7109375" customWidth="true" style="0"/>
    <col min="3" max="3" width="14.42578125" style="0"/>
    <col min="4" max="4" width="17.42578125" customWidth="true" style="0"/>
    <col min="5" max="5" width="16.7109375" customWidth="true" style="0"/>
    <col min="6" max="6" width="14.42578125" style="0"/>
    <col min="7" max="7" width="14.42578125" style="0"/>
    <col min="8" max="8" width="14.42578125" style="0"/>
    <col min="9" max="9" width="14.42578125" style="0"/>
    <col min="10" max="10" width="14.42578125" style="0"/>
    <col min="11" max="11" width="14.42578125" style="0"/>
    <col min="12" max="12" width="14.42578125" style="0"/>
    <col min="13" max="13" width="14.42578125" style="0"/>
    <col min="14" max="14" width="14.42578125" style="0"/>
    <col min="15" max="15" width="17.28515625" customWidth="true" style="0"/>
    <col min="16" max="16" width="17.28515625" customWidth="true" style="0"/>
    <col min="17" max="17" width="17.28515625" customWidth="true" style="0"/>
    <col min="18" max="18" width="17.28515625" customWidth="true" style="0"/>
    <col min="19" max="19" width="17.28515625" customWidth="true" style="0"/>
    <col min="20" max="20" width="17.28515625" customWidth="true" style="0"/>
    <col min="21" max="21" width="17.28515625" customWidth="true" style="0"/>
    <col min="22" max="22" width="17.28515625" customWidth="true" style="0"/>
    <col min="23" max="23" width="17.28515625" customWidth="true" style="0"/>
    <col min="24" max="24" width="17.28515625" customWidth="true" style="0"/>
    <col min="25" max="25" width="17.28515625" customWidth="true" style="0"/>
    <col min="26" max="26" width="17.28515625" customWidth="true" style="0"/>
  </cols>
  <sheetData>
    <row r="1" spans="1:26" customHeight="1" ht="15.75">
      <c r="A1" s="457" t="s">
        <v>111</v>
      </c>
      <c r="B1" s="458"/>
      <c r="C1" s="458"/>
      <c r="D1" s="458"/>
      <c r="E1" s="458"/>
      <c r="F1" s="459"/>
      <c r="G1" s="99"/>
      <c r="H1" s="99"/>
      <c r="I1" s="99"/>
      <c r="J1" s="99"/>
      <c r="K1" s="99"/>
      <c r="L1" s="99"/>
      <c r="M1" s="99"/>
      <c r="N1" s="99"/>
      <c r="O1" s="80"/>
    </row>
    <row r="2" spans="1:26" customHeight="1" ht="30.75">
      <c r="A2" s="457" t="s">
        <v>112</v>
      </c>
      <c r="B2" s="458"/>
      <c r="C2" s="458"/>
      <c r="D2" s="458"/>
      <c r="E2" s="458"/>
      <c r="F2" s="459"/>
      <c r="G2" s="99"/>
      <c r="H2" s="99"/>
      <c r="I2" s="99"/>
      <c r="J2" s="99"/>
      <c r="K2" s="99"/>
      <c r="L2" s="99"/>
      <c r="M2" s="99"/>
      <c r="N2" s="99"/>
      <c r="O2" s="80"/>
    </row>
    <row r="3" spans="1:26" customHeight="1" ht="15.75" s="5" customFormat="1">
      <c r="A3" s="457" t="str">
        <f>+IA!D3</f>
        <v>0</v>
      </c>
      <c r="B3" s="458"/>
      <c r="C3" s="458"/>
      <c r="D3" s="458"/>
      <c r="E3" s="458"/>
      <c r="F3" s="459"/>
      <c r="G3" s="99"/>
      <c r="H3" s="99"/>
      <c r="I3" s="99"/>
      <c r="J3" s="99"/>
      <c r="K3" s="99"/>
      <c r="L3" s="99"/>
      <c r="M3" s="99"/>
      <c r="N3" s="99"/>
      <c r="O3" s="80"/>
    </row>
    <row r="4" spans="1:26" customHeight="1" ht="15.75" s="5" customFormat="1">
      <c r="A4" s="100" t="s">
        <v>113</v>
      </c>
      <c r="B4" s="438" t="str">
        <f>IA!K4</f>
        <v>0</v>
      </c>
      <c r="C4" s="438"/>
      <c r="D4" s="439"/>
      <c r="E4" s="460" t="s">
        <v>114</v>
      </c>
      <c r="F4" s="463" t="s">
        <v>115</v>
      </c>
      <c r="G4" s="101"/>
      <c r="H4" s="101"/>
      <c r="I4" s="80"/>
      <c r="J4" s="80"/>
      <c r="K4" s="80"/>
      <c r="L4" s="80"/>
      <c r="M4" s="99"/>
      <c r="N4" s="99"/>
      <c r="O4" s="80"/>
    </row>
    <row r="5" spans="1:26" customHeight="1" ht="15.75" s="5" customFormat="1">
      <c r="A5" s="102" t="s">
        <v>116</v>
      </c>
      <c r="B5" s="440" t="str">
        <f>IA!Z5&amp;"/"&amp;IA!AF4</f>
        <v>0</v>
      </c>
      <c r="C5" s="441"/>
      <c r="D5" s="442"/>
      <c r="E5" s="461"/>
      <c r="F5" s="464"/>
      <c r="G5" s="103"/>
      <c r="H5" s="104" t="str">
        <f>IA!BA5</f>
        <v>0</v>
      </c>
      <c r="I5" s="80"/>
      <c r="J5" s="80"/>
      <c r="K5" s="80"/>
      <c r="L5" s="80"/>
      <c r="M5" s="99"/>
      <c r="N5" s="99"/>
      <c r="O5" s="80"/>
    </row>
    <row r="6" spans="1:26" customHeight="1" ht="15.75" s="5" customFormat="1">
      <c r="A6" s="105" t="s">
        <v>117</v>
      </c>
      <c r="B6" s="443" t="str">
        <f>IA!H5</f>
        <v>0</v>
      </c>
      <c r="C6" s="444"/>
      <c r="D6" s="445"/>
      <c r="E6" s="461"/>
      <c r="F6" s="464"/>
      <c r="G6" s="101"/>
      <c r="H6" s="104" t="str">
        <f>IA!BA6</f>
        <v>0</v>
      </c>
      <c r="I6" s="80"/>
      <c r="J6" s="80"/>
      <c r="K6" s="80"/>
      <c r="L6" s="80"/>
      <c r="M6" s="99"/>
      <c r="N6" s="99"/>
      <c r="O6" s="80"/>
    </row>
    <row r="7" spans="1:26" customHeight="1" ht="15.75">
      <c r="A7" s="448" t="s">
        <v>118</v>
      </c>
      <c r="B7" s="449"/>
      <c r="C7" s="449"/>
      <c r="D7" s="450"/>
      <c r="E7" s="461"/>
      <c r="F7" s="464"/>
      <c r="G7" s="103"/>
      <c r="H7" s="104" t="str">
        <f>IA!BA7</f>
        <v>0</v>
      </c>
      <c r="I7" s="80"/>
      <c r="J7" s="80"/>
      <c r="K7" s="80"/>
      <c r="L7" s="80"/>
      <c r="M7" s="99"/>
      <c r="N7" s="99"/>
      <c r="O7" s="80"/>
    </row>
    <row r="8" spans="1:26" customHeight="1" ht="31.5">
      <c r="A8" s="106" t="s">
        <v>119</v>
      </c>
      <c r="B8" s="107" t="s">
        <v>120</v>
      </c>
      <c r="C8" s="108" t="s">
        <v>121</v>
      </c>
      <c r="D8" s="109" t="s">
        <v>122</v>
      </c>
      <c r="E8" s="462"/>
      <c r="F8" s="464"/>
      <c r="G8" s="80"/>
      <c r="H8" s="432" t="s">
        <v>123</v>
      </c>
      <c r="I8" s="433"/>
      <c r="J8" s="433"/>
      <c r="K8" s="434"/>
      <c r="L8" s="99"/>
      <c r="M8" s="99"/>
      <c r="N8" s="99"/>
      <c r="O8" s="80"/>
    </row>
    <row r="9" spans="1:26" customHeight="1" ht="27.75">
      <c r="A9" s="110" t="str">
        <f>'Course End Survey (CES)'!B4</f>
        <v>0</v>
      </c>
      <c r="B9" s="111" t="str">
        <f>IF(IA!AV11,IA!AX9," ")</f>
        <v>0</v>
      </c>
      <c r="C9" s="112" t="str">
        <f>IF(IA!AV11,IA!AU12," ")</f>
        <v>0</v>
      </c>
      <c r="D9" s="113" t="str">
        <f>IFERROR(IA!$AT$2%*C9+IA!$AT$1%*B9,"")</f>
        <v>0</v>
      </c>
      <c r="E9" s="114" t="str">
        <f>IF('Course End Survey (CES)'!B8,'Course End Survey (CES)'!B9,"")</f>
        <v>0</v>
      </c>
      <c r="F9" s="115" t="str">
        <f>IFERROR(ROUNDUP(IA!$AT$3%*D9+IA!$AT$4%*E9,2),"")</f>
        <v>0</v>
      </c>
      <c r="G9" s="99"/>
      <c r="H9" s="435"/>
      <c r="I9" s="436"/>
      <c r="J9" s="436"/>
      <c r="K9" s="437"/>
      <c r="L9" s="99"/>
      <c r="M9" s="99"/>
      <c r="N9" s="99"/>
      <c r="O9" s="80"/>
    </row>
    <row r="10" spans="1:26" customHeight="1" ht="27.75">
      <c r="A10" s="110" t="str">
        <f>'Course End Survey (CES)'!C4</f>
        <v>0</v>
      </c>
      <c r="B10" s="111" t="str">
        <f>IF(IA!AY11,IA!BA9," ")</f>
        <v>0</v>
      </c>
      <c r="C10" s="112" t="str">
        <f>IF(IA!AY11,IA!AU12," ")</f>
        <v>0</v>
      </c>
      <c r="D10" s="113" t="str">
        <f>IFERROR(IA!$AT$2%*C10+IA!$AT$1%*B10,"")</f>
        <v>0</v>
      </c>
      <c r="E10" s="116" t="str">
        <f>IF('Course End Survey (CES)'!C8,'Course End Survey (CES)'!C9,"")</f>
        <v>0</v>
      </c>
      <c r="F10" s="117" t="str">
        <f>IFERROR(ROUNDUP(IA!$AT$3%*D10+IA!$AT$4%*E10,2),"")</f>
        <v>0</v>
      </c>
      <c r="G10" s="99"/>
      <c r="H10" s="435"/>
      <c r="I10" s="436"/>
      <c r="J10" s="436"/>
      <c r="K10" s="437"/>
      <c r="L10" s="99"/>
      <c r="M10" s="99"/>
      <c r="N10" s="99"/>
      <c r="O10" s="80"/>
    </row>
    <row r="11" spans="1:26" customHeight="1" ht="27.75">
      <c r="A11" s="110" t="str">
        <f>'Course End Survey (CES)'!D4</f>
        <v>0</v>
      </c>
      <c r="B11" s="111" t="str">
        <f>IF(IA!BB11,IA!BD9," ")</f>
        <v>0</v>
      </c>
      <c r="C11" s="112" t="str">
        <f>IF(IA!BB11,IA!AU12," ")</f>
        <v>0</v>
      </c>
      <c r="D11" s="113" t="str">
        <f>IFERROR(IA!$AT$2%*C11+IA!$AT$1%*B11,"")</f>
        <v>0</v>
      </c>
      <c r="E11" s="116" t="str">
        <f>IF('Course End Survey (CES)'!D8,'Course End Survey (CES)'!D9,"")</f>
        <v>0</v>
      </c>
      <c r="F11" s="117" t="str">
        <f>IFERROR(ROUNDUP(IA!$AT$3%*D11+IA!$AT$4%*E11,2),"")</f>
        <v>0</v>
      </c>
      <c r="G11" s="99"/>
      <c r="H11" s="435" t="s">
        <v>124</v>
      </c>
      <c r="I11" s="436"/>
      <c r="J11" s="436"/>
      <c r="K11" s="437"/>
      <c r="L11" s="99"/>
      <c r="M11" s="99"/>
      <c r="N11" s="99"/>
      <c r="O11" s="80"/>
    </row>
    <row r="12" spans="1:26" customHeight="1" ht="26.25">
      <c r="A12" s="110" t="str">
        <f>'Course End Survey (CES)'!E4</f>
        <v>0</v>
      </c>
      <c r="B12" s="111" t="str">
        <f>IF(IA!BE11,IA!BG9," ")</f>
        <v>0</v>
      </c>
      <c r="C12" s="112" t="str">
        <f>IF(IA!BE11,IA!AU12," ")</f>
        <v>0</v>
      </c>
      <c r="D12" s="113" t="str">
        <f>IFERROR(IA!$AT$2%*C12+IA!$AT$1%*B12,"")</f>
        <v>0</v>
      </c>
      <c r="E12" s="116" t="str">
        <f>IF('Course End Survey (CES)'!E8,'Course End Survey (CES)'!E9,"")</f>
        <v>0</v>
      </c>
      <c r="F12" s="117" t="str">
        <f>IFERROR(ROUNDUP(IA!$AT$3%*D12+IA!$AT$4%*E12,2),"")</f>
        <v>0</v>
      </c>
      <c r="G12" s="99"/>
      <c r="H12" s="435"/>
      <c r="I12" s="436"/>
      <c r="J12" s="436"/>
      <c r="K12" s="437"/>
      <c r="L12" s="99"/>
      <c r="M12" s="99"/>
      <c r="N12" s="99"/>
      <c r="O12" s="80"/>
    </row>
    <row r="13" spans="1:26" customHeight="1" ht="26.25" s="5" customFormat="1">
      <c r="A13" s="110" t="str">
        <f>'Course End Survey (CES)'!F4</f>
        <v>0</v>
      </c>
      <c r="B13" s="111" t="str">
        <f>IF(IA!BH11,IA!BJ9," ")</f>
        <v>0</v>
      </c>
      <c r="C13" s="112" t="str">
        <f>IF(IA!BH11,IA!AU12," ")</f>
        <v>0</v>
      </c>
      <c r="D13" s="113" t="str">
        <f>IFERROR(IA!$AT$2%*C13+IA!$AT$1%*B13,"")</f>
        <v>0</v>
      </c>
      <c r="E13" s="116" t="str">
        <f>IF('Course End Survey (CES)'!F8,'Course End Survey (CES)'!F9,"")</f>
        <v>0</v>
      </c>
      <c r="F13" s="117" t="str">
        <f>IFERROR(ROUNDUP(IA!$AT$3%*D13+IA!$AT$4%*E13,2),"")</f>
        <v>0</v>
      </c>
      <c r="G13" s="99"/>
      <c r="H13" s="451"/>
      <c r="I13" s="452"/>
      <c r="J13" s="452"/>
      <c r="K13" s="453"/>
      <c r="L13" s="99"/>
      <c r="M13" s="99"/>
      <c r="N13" s="99"/>
      <c r="O13" s="80"/>
    </row>
    <row r="14" spans="1:26" customHeight="1" ht="27">
      <c r="A14" s="118" t="str">
        <f>'Course End Survey (CES)'!G4</f>
        <v>0</v>
      </c>
      <c r="B14" s="119" t="str">
        <f>IF(IA!BK11,IA!BM9," ")</f>
        <v>0</v>
      </c>
      <c r="C14" s="120" t="str">
        <f>IF(IA!BK11,IA!AU12," ")</f>
        <v>0</v>
      </c>
      <c r="D14" s="113" t="str">
        <f>IFERROR(IA!$AT$2%*C14+IA!$AT$1%*B14,"")</f>
        <v>0</v>
      </c>
      <c r="E14" s="121" t="str">
        <f>IF('Course End Survey (CES)'!G8,'Course End Survey (CES)'!G9,"")</f>
        <v>0</v>
      </c>
      <c r="F14" s="122" t="str">
        <f>IFERROR(ROUNDUP(IA!$AT$3%*D14+IA!$AT$4%*E14,2),"")</f>
        <v>0</v>
      </c>
      <c r="G14" s="99"/>
      <c r="H14" s="99"/>
      <c r="I14" s="99"/>
      <c r="J14" s="99"/>
      <c r="K14" s="99"/>
      <c r="L14" s="99"/>
      <c r="M14" s="99"/>
      <c r="N14" s="99"/>
      <c r="O14" s="80"/>
    </row>
    <row r="15" spans="1:26" customHeight="1" ht="27">
      <c r="A15" s="446" t="s">
        <v>125</v>
      </c>
      <c r="B15" s="447"/>
      <c r="C15" s="447"/>
      <c r="D15" s="123" t="str">
        <f>IFERROR(ROUNDUP(AVERAGE(D9:D14),2),"")</f>
        <v>0</v>
      </c>
      <c r="E15" s="124" t="str">
        <f>IFERROR(ROUNDUP(AVERAGE(E9:E14),2),"")</f>
        <v>0</v>
      </c>
      <c r="F15" s="125" t="str">
        <f>IFERROR(ROUNDUP(AVERAGE(F9:F14),2),"")</f>
        <v>0</v>
      </c>
      <c r="G15" s="99"/>
      <c r="H15" s="99"/>
      <c r="I15" s="99"/>
      <c r="J15" s="99"/>
      <c r="K15" s="99"/>
      <c r="L15" s="99"/>
      <c r="M15" s="99"/>
      <c r="N15" s="99"/>
      <c r="O15" s="80"/>
    </row>
    <row r="16" spans="1:26" customHeight="1" ht="27">
      <c r="A16" s="80"/>
      <c r="B16" s="80"/>
      <c r="C16" s="80"/>
      <c r="D16" s="80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80"/>
    </row>
    <row r="17" spans="1:26" customHeight="1" ht="15.75">
      <c r="A17" s="321" t="s">
        <v>126</v>
      </c>
      <c r="B17" s="454"/>
      <c r="C17" s="467"/>
      <c r="D17" s="454" t="s">
        <v>127</v>
      </c>
      <c r="E17" s="454"/>
      <c r="F17" s="467"/>
      <c r="G17" s="99"/>
      <c r="H17" s="99"/>
      <c r="I17" s="99"/>
      <c r="J17" s="99"/>
      <c r="K17" s="99"/>
      <c r="L17" s="99"/>
      <c r="M17" s="99"/>
      <c r="N17" s="99"/>
      <c r="O17" s="80"/>
    </row>
    <row r="18" spans="1:26" customHeight="1" ht="15.75">
      <c r="A18" s="465"/>
      <c r="B18" s="455"/>
      <c r="C18" s="468"/>
      <c r="D18" s="455"/>
      <c r="E18" s="455"/>
      <c r="F18" s="468"/>
      <c r="G18" s="99"/>
      <c r="H18" s="99"/>
      <c r="I18" s="99"/>
      <c r="J18" s="99"/>
      <c r="K18" s="99"/>
      <c r="L18" s="99"/>
      <c r="M18" s="99"/>
      <c r="N18" s="99"/>
      <c r="O18" s="80"/>
    </row>
    <row r="19" spans="1:26" customHeight="1" ht="15.75">
      <c r="A19" s="466"/>
      <c r="B19" s="456"/>
      <c r="C19" s="469"/>
      <c r="D19" s="456"/>
      <c r="E19" s="456"/>
      <c r="F19" s="469"/>
      <c r="G19" s="99"/>
      <c r="H19" s="99"/>
      <c r="I19" s="99"/>
      <c r="J19" s="99"/>
      <c r="K19" s="99"/>
      <c r="L19" s="99"/>
      <c r="M19" s="99"/>
      <c r="N19" s="99"/>
      <c r="O19" s="80"/>
    </row>
    <row r="20" spans="1:26" customHeight="1" ht="15.75">
      <c r="A20" s="80"/>
      <c r="B20" s="80"/>
      <c r="C20" s="80"/>
      <c r="D20" s="80"/>
      <c r="E20" s="80"/>
      <c r="F20" s="80"/>
      <c r="G20" s="126"/>
      <c r="H20" s="126"/>
      <c r="I20" s="80"/>
      <c r="J20" s="80"/>
      <c r="K20" s="99"/>
      <c r="L20" s="99"/>
      <c r="M20" s="99"/>
      <c r="N20" s="99"/>
      <c r="O20" s="80"/>
    </row>
    <row r="21" spans="1:26" customHeight="1" ht="15.75">
      <c r="A21" s="80"/>
      <c r="B21" s="80"/>
      <c r="C21" s="80"/>
      <c r="D21" s="80"/>
      <c r="E21" s="80"/>
      <c r="F21" s="80"/>
      <c r="G21" s="126"/>
      <c r="H21" s="126"/>
      <c r="I21" s="80"/>
      <c r="J21" s="80"/>
      <c r="K21" s="99"/>
      <c r="L21" s="99"/>
      <c r="M21" s="99"/>
      <c r="N21" s="99"/>
      <c r="O21" s="80"/>
    </row>
    <row r="22" spans="1:26" customHeight="1" ht="15.75">
      <c r="A22" s="80"/>
      <c r="B22" s="80"/>
      <c r="C22" s="80"/>
      <c r="D22" s="80"/>
      <c r="E22" s="80"/>
      <c r="F22" s="80"/>
      <c r="G22" s="126"/>
      <c r="H22" s="126"/>
      <c r="I22" s="80"/>
      <c r="J22" s="80"/>
      <c r="K22" s="99"/>
      <c r="L22" s="99"/>
      <c r="M22" s="99"/>
      <c r="N22" s="99"/>
      <c r="O22" s="80"/>
    </row>
    <row r="23" spans="1:26" customHeight="1" ht="15.75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80"/>
    </row>
    <row r="24" spans="1:26" customHeight="1" ht="15.75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80"/>
    </row>
    <row r="25" spans="1:26" customHeight="1" ht="15.75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80"/>
    </row>
    <row r="26" spans="1:26" customHeight="1" ht="15.75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80"/>
    </row>
    <row r="27" spans="1:26" customHeight="1" ht="12.75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80"/>
    </row>
    <row r="28" spans="1:26" customHeight="1" ht="1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1:26" customHeight="1" ht="1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1:26" customHeight="1" ht="1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1:26" customHeight="1" ht="1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26" customHeight="1" ht="1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1:26" customHeight="1" ht="1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1:26" customHeight="1" ht="1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1:26" customHeight="1" ht="1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7:D19"/>
    <mergeCell ref="A1:F1"/>
    <mergeCell ref="A2:F2"/>
    <mergeCell ref="A3:F3"/>
    <mergeCell ref="E4:E8"/>
    <mergeCell ref="F4:F8"/>
    <mergeCell ref="A17:A19"/>
    <mergeCell ref="B17:C19"/>
    <mergeCell ref="E17:F19"/>
    <mergeCell ref="H8:K10"/>
    <mergeCell ref="B4:D4"/>
    <mergeCell ref="B5:D5"/>
    <mergeCell ref="B6:D6"/>
    <mergeCell ref="A15:C15"/>
    <mergeCell ref="A7:D7"/>
    <mergeCell ref="H11:K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60"/>
  <sheetViews>
    <sheetView tabSelected="0" workbookViewId="0" zoomScale="85" zoomScaleNormal="85" showGridLines="true" showRowColHeaders="1">
      <selection activeCell="A4" sqref="A4"/>
    </sheetView>
  </sheetViews>
  <sheetFormatPr defaultRowHeight="14.4" outlineLevelRow="0" outlineLevelCol="0"/>
  <cols>
    <col min="1" max="1" width="18.5703125" customWidth="true" style="8"/>
    <col min="2" max="2" width="11" customWidth="true" style="8"/>
    <col min="3" max="3" width="11.85546875" customWidth="true" style="8"/>
    <col min="4" max="4" width="11.5703125" customWidth="true" style="8"/>
    <col min="5" max="5" width="11" customWidth="true" style="8"/>
    <col min="6" max="6" width="11" customWidth="true" style="8"/>
    <col min="7" max="7" width="11" customWidth="true" style="8"/>
    <col min="8" max="8" width="11" customWidth="true" style="8"/>
    <col min="9" max="9" width="11" customWidth="true" style="8"/>
    <col min="10" max="10" width="11" customWidth="true" style="8"/>
    <col min="11" max="11" width="11" customWidth="true" style="8"/>
    <col min="12" max="12" width="11" customWidth="true" style="8"/>
    <col min="13" max="13" width="11" customWidth="true" style="8"/>
    <col min="14" max="14" width="11" customWidth="true" style="8"/>
    <col min="15" max="15" width="10" customWidth="true" style="8"/>
    <col min="16" max="16" width="11" customWidth="true" style="8"/>
    <col min="17" max="17" width="11" customWidth="true" style="8"/>
    <col min="18" max="18" width="11" customWidth="true" style="8"/>
    <col min="19" max="19" width="9.140625" customWidth="true" style="8"/>
  </cols>
  <sheetData>
    <row r="1" spans="1:27" customHeight="1" ht="16.5">
      <c r="A1" s="470" t="s">
        <v>128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2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customHeight="1" ht="20.25">
      <c r="A2" s="473" t="s">
        <v>112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5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customHeight="1" ht="19.5">
      <c r="A3" s="476" t="str">
        <f>+IA!D3</f>
        <v>0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8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customHeight="1" ht="12.75">
      <c r="A4" s="483" t="s">
        <v>113</v>
      </c>
      <c r="B4" s="382"/>
      <c r="C4" s="438" t="str">
        <f>IA!K4</f>
        <v>0</v>
      </c>
      <c r="D4" s="438"/>
      <c r="E4" s="43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customHeight="1" ht="12.75">
      <c r="A5" s="383" t="s">
        <v>28</v>
      </c>
      <c r="B5" s="385"/>
      <c r="C5" s="440" t="str">
        <f>IA!Z5</f>
        <v>0</v>
      </c>
      <c r="D5" s="441"/>
      <c r="E5" s="442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customHeight="1" ht="12.75">
      <c r="A6" s="383" t="s">
        <v>21</v>
      </c>
      <c r="B6" s="385"/>
      <c r="C6" s="440" t="str">
        <f>IA!AF4</f>
        <v>0</v>
      </c>
      <c r="D6" s="441"/>
      <c r="E6" s="442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customHeight="1" ht="13.5">
      <c r="A7" s="386" t="s">
        <v>117</v>
      </c>
      <c r="B7" s="388"/>
      <c r="C7" s="443" t="str">
        <f>IA!H5</f>
        <v>0</v>
      </c>
      <c r="D7" s="444"/>
      <c r="E7" s="445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customHeight="1" ht="21" s="9" customFormat="1">
      <c r="A8" s="131" t="s">
        <v>129</v>
      </c>
      <c r="B8" s="132" t="s">
        <v>130</v>
      </c>
      <c r="C8" s="132" t="s">
        <v>131</v>
      </c>
      <c r="D8" s="132" t="s">
        <v>132</v>
      </c>
      <c r="E8" s="132" t="s">
        <v>133</v>
      </c>
      <c r="F8" s="132" t="s">
        <v>134</v>
      </c>
      <c r="G8" s="132" t="s">
        <v>135</v>
      </c>
      <c r="H8" s="132" t="s">
        <v>136</v>
      </c>
      <c r="I8" s="132" t="s">
        <v>137</v>
      </c>
      <c r="J8" s="132" t="s">
        <v>138</v>
      </c>
      <c r="K8" s="132" t="s">
        <v>139</v>
      </c>
      <c r="L8" s="132" t="s">
        <v>140</v>
      </c>
      <c r="M8" s="133" t="s">
        <v>141</v>
      </c>
      <c r="N8" s="134" t="s">
        <v>142</v>
      </c>
      <c r="O8" s="135" t="s">
        <v>143</v>
      </c>
      <c r="P8" s="136" t="s">
        <v>144</v>
      </c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</row>
    <row r="9" spans="1:27" customHeight="1" ht="16.5">
      <c r="A9" s="138" t="str">
        <f>'CO Attainment'!A9</f>
        <v>0</v>
      </c>
      <c r="B9" s="293">
        <v>2</v>
      </c>
      <c r="C9" s="294">
        <v>2</v>
      </c>
      <c r="D9" s="294">
        <v>1</v>
      </c>
      <c r="E9" s="294">
        <v>1</v>
      </c>
      <c r="F9" s="294">
        <v>1</v>
      </c>
      <c r="G9" s="294"/>
      <c r="H9" s="294"/>
      <c r="I9" s="294"/>
      <c r="J9" s="294"/>
      <c r="K9" s="294"/>
      <c r="L9" s="294"/>
      <c r="M9" s="294">
        <v>2</v>
      </c>
      <c r="N9" s="294">
        <v>2</v>
      </c>
      <c r="O9" s="294">
        <v>1</v>
      </c>
      <c r="P9" s="294">
        <v>1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customHeight="1" ht="16.5">
      <c r="A10" s="138" t="str">
        <f>'CO Attainment'!A10</f>
        <v>0</v>
      </c>
      <c r="B10" s="295">
        <v>2</v>
      </c>
      <c r="C10" s="296">
        <v>2</v>
      </c>
      <c r="D10" s="296">
        <v>1</v>
      </c>
      <c r="E10" s="296">
        <v>1</v>
      </c>
      <c r="F10" s="296">
        <v>1</v>
      </c>
      <c r="G10" s="296"/>
      <c r="H10" s="296"/>
      <c r="I10" s="296"/>
      <c r="J10" s="296"/>
      <c r="K10" s="296"/>
      <c r="L10" s="296"/>
      <c r="M10" s="296">
        <v>2</v>
      </c>
      <c r="N10" s="296">
        <v>2</v>
      </c>
      <c r="O10" s="296">
        <v>1</v>
      </c>
      <c r="P10" s="296">
        <v>1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customHeight="1" ht="16.5">
      <c r="A11" s="139" t="str">
        <f>'CO Attainment'!A11</f>
        <v>0</v>
      </c>
      <c r="B11" s="295">
        <v>2</v>
      </c>
      <c r="C11" s="296">
        <v>2</v>
      </c>
      <c r="D11" s="296">
        <v>2</v>
      </c>
      <c r="E11" s="296">
        <v>1</v>
      </c>
      <c r="F11" s="296">
        <v>1</v>
      </c>
      <c r="G11" s="296"/>
      <c r="H11" s="296"/>
      <c r="I11" s="296"/>
      <c r="J11" s="296">
        <v>1</v>
      </c>
      <c r="K11" s="296">
        <v>1</v>
      </c>
      <c r="L11" s="296">
        <v>1</v>
      </c>
      <c r="M11" s="296">
        <v>2</v>
      </c>
      <c r="N11" s="296">
        <v>2</v>
      </c>
      <c r="O11" s="296">
        <v>2</v>
      </c>
      <c r="P11" s="296">
        <v>2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customHeight="1" ht="16.5">
      <c r="A12" s="140" t="str">
        <f>'CO Attainment'!A12</f>
        <v>0</v>
      </c>
      <c r="B12" s="295">
        <v>2</v>
      </c>
      <c r="C12" s="296">
        <v>2</v>
      </c>
      <c r="D12" s="296">
        <v>2</v>
      </c>
      <c r="E12" s="296">
        <v>1</v>
      </c>
      <c r="F12" s="296">
        <v>1</v>
      </c>
      <c r="G12" s="296"/>
      <c r="H12" s="296"/>
      <c r="I12" s="296"/>
      <c r="J12" s="296">
        <v>1</v>
      </c>
      <c r="K12" s="296">
        <v>1</v>
      </c>
      <c r="L12" s="296">
        <v>1</v>
      </c>
      <c r="M12" s="296">
        <v>2</v>
      </c>
      <c r="N12" s="296">
        <v>2</v>
      </c>
      <c r="O12" s="296">
        <v>2</v>
      </c>
      <c r="P12" s="296">
        <v>2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customHeight="1" ht="17.25">
      <c r="A13" s="140" t="str">
        <f>'CO Attainment'!A13</f>
        <v>0</v>
      </c>
      <c r="B13" s="297">
        <v>2</v>
      </c>
      <c r="C13" s="298">
        <v>2</v>
      </c>
      <c r="D13" s="296">
        <v>1</v>
      </c>
      <c r="E13" s="296">
        <v>1</v>
      </c>
      <c r="F13" s="298">
        <v>1</v>
      </c>
      <c r="G13" s="298"/>
      <c r="H13" s="298"/>
      <c r="I13" s="296"/>
      <c r="J13" s="296">
        <v>1</v>
      </c>
      <c r="K13" s="296">
        <v>1</v>
      </c>
      <c r="L13" s="296">
        <v>1</v>
      </c>
      <c r="M13" s="296">
        <v>2</v>
      </c>
      <c r="N13" s="296">
        <v>2</v>
      </c>
      <c r="O13" s="296">
        <v>2</v>
      </c>
      <c r="P13" s="296">
        <v>2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customHeight="1" ht="16.5">
      <c r="A14" s="138" t="str">
        <f>'CO Attainment'!A14</f>
        <v>0</v>
      </c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9"/>
      <c r="O14" s="129"/>
      <c r="P14" s="130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customHeight="1" ht="20.25">
      <c r="A15" s="141" t="s">
        <v>145</v>
      </c>
      <c r="B15" s="142" t="str">
        <f>IFERROR(ROUNDUP(AVERAGE(B9:B14),2),"")</f>
        <v>0</v>
      </c>
      <c r="C15" s="142" t="str">
        <f>IFERROR(ROUNDUP(AVERAGE(C9:C14),2),"")</f>
        <v>0</v>
      </c>
      <c r="D15" s="142" t="str">
        <f>IFERROR(ROUNDUP(AVERAGE(D9:D14),2),"")</f>
        <v>0</v>
      </c>
      <c r="E15" s="142" t="str">
        <f>IFERROR(ROUNDUP(AVERAGE(E9:E14),2),"")</f>
        <v>0</v>
      </c>
      <c r="F15" s="142" t="str">
        <f>IFERROR(ROUNDUP(AVERAGE(F9:F14),2),"")</f>
        <v>0</v>
      </c>
      <c r="G15" s="142" t="str">
        <f>IFERROR(ROUNDUP(AVERAGE(G9:G14),2),"")</f>
        <v>0</v>
      </c>
      <c r="H15" s="142" t="str">
        <f>IFERROR(ROUNDUP(AVERAGE(H9:H14),2),"")</f>
        <v>0</v>
      </c>
      <c r="I15" s="142" t="str">
        <f>IFERROR(ROUNDUP(AVERAGE(I9:I14),2),"")</f>
        <v>0</v>
      </c>
      <c r="J15" s="142" t="str">
        <f>IFERROR(ROUNDUP(AVERAGE(J9:J14),2),"")</f>
        <v>0</v>
      </c>
      <c r="K15" s="142" t="str">
        <f>IFERROR(ROUNDUP(AVERAGE(K9:K14),2),"")</f>
        <v>0</v>
      </c>
      <c r="L15" s="142" t="str">
        <f>IFERROR(ROUNDUP(AVERAGE(L9:L14),2),"")</f>
        <v>0</v>
      </c>
      <c r="M15" s="142" t="str">
        <f>IFERROR(ROUNDUP(AVERAGE(M9:M14),2),"")</f>
        <v>0</v>
      </c>
      <c r="N15" s="142" t="str">
        <f>IFERROR(ROUNDUP(AVERAGE(N9:N14),2),"")</f>
        <v>0</v>
      </c>
      <c r="O15" s="142" t="str">
        <f>IFERROR(ROUNDUP(AVERAGE(O9:O14),2),"")</f>
        <v>0</v>
      </c>
      <c r="P15" s="142" t="str">
        <f>IFERROR(ROUNDUP(AVERAGE(P9:P14),2),"")</f>
        <v>0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customHeight="1" ht="15.75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customHeight="1" ht="34.5">
      <c r="A17" s="144" t="s">
        <v>146</v>
      </c>
      <c r="B17" s="145" t="s">
        <v>147</v>
      </c>
      <c r="C17" s="146" t="s">
        <v>148</v>
      </c>
      <c r="D17" s="147" t="s">
        <v>149</v>
      </c>
      <c r="E17" s="148" t="s">
        <v>150</v>
      </c>
      <c r="F17" s="145" t="s">
        <v>151</v>
      </c>
      <c r="G17" s="146" t="s">
        <v>152</v>
      </c>
      <c r="H17" s="149" t="s">
        <v>153</v>
      </c>
      <c r="I17" s="148" t="s">
        <v>154</v>
      </c>
      <c r="J17" s="145" t="s">
        <v>155</v>
      </c>
      <c r="K17" s="148" t="s">
        <v>156</v>
      </c>
      <c r="L17" s="150" t="s">
        <v>157</v>
      </c>
      <c r="M17" s="151" t="s">
        <v>158</v>
      </c>
      <c r="N17" s="146" t="s">
        <v>159</v>
      </c>
      <c r="O17" s="146" t="s">
        <v>160</v>
      </c>
      <c r="P17" s="160" t="s">
        <v>161</v>
      </c>
      <c r="Q17" s="143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customHeight="1" ht="15.75">
      <c r="A18" s="152" t="str">
        <f>IA!AF4&amp;" Direct (X)"</f>
        <v>0</v>
      </c>
      <c r="B18" s="153" t="str">
        <f>D34</f>
        <v>0</v>
      </c>
      <c r="C18" s="153" t="str">
        <f>E34</f>
        <v>0</v>
      </c>
      <c r="D18" s="153" t="str">
        <f>F34</f>
        <v>0</v>
      </c>
      <c r="E18" s="153" t="str">
        <f>G34</f>
        <v>0</v>
      </c>
      <c r="F18" s="153" t="str">
        <f>H34</f>
        <v>0</v>
      </c>
      <c r="G18" s="153" t="str">
        <f>I34</f>
        <v>0</v>
      </c>
      <c r="H18" s="153" t="str">
        <f>J34</f>
        <v>0</v>
      </c>
      <c r="I18" s="153" t="str">
        <f>K34</f>
        <v>0</v>
      </c>
      <c r="J18" s="153" t="str">
        <f>L34</f>
        <v>0</v>
      </c>
      <c r="K18" s="153" t="str">
        <f>M34</f>
        <v>0</v>
      </c>
      <c r="L18" s="153" t="str">
        <f>N34</f>
        <v>0</v>
      </c>
      <c r="M18" s="153" t="str">
        <f>O34</f>
        <v>0</v>
      </c>
      <c r="N18" s="153" t="str">
        <f>P34</f>
        <v>0</v>
      </c>
      <c r="O18" s="153" t="str">
        <f>Q34</f>
        <v>0</v>
      </c>
      <c r="P18" s="154" t="str">
        <f>R34</f>
        <v>0</v>
      </c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customHeight="1" ht="16.5">
      <c r="A19" s="155" t="str">
        <f>IA!AF4&amp;" Indirect (Y)"</f>
        <v>0</v>
      </c>
      <c r="B19" s="156" t="str">
        <f>D49</f>
        <v>0</v>
      </c>
      <c r="C19" s="156" t="str">
        <f>E49</f>
        <v>0</v>
      </c>
      <c r="D19" s="156" t="str">
        <f>F49</f>
        <v>0</v>
      </c>
      <c r="E19" s="156" t="str">
        <f>G49</f>
        <v>0</v>
      </c>
      <c r="F19" s="156" t="str">
        <f>H49</f>
        <v>0</v>
      </c>
      <c r="G19" s="156" t="str">
        <f>I49</f>
        <v>0</v>
      </c>
      <c r="H19" s="156" t="str">
        <f>J49</f>
        <v>0</v>
      </c>
      <c r="I19" s="156" t="str">
        <f>K49</f>
        <v>0</v>
      </c>
      <c r="J19" s="156" t="str">
        <f>L49</f>
        <v>0</v>
      </c>
      <c r="K19" s="156" t="str">
        <f>M49</f>
        <v>0</v>
      </c>
      <c r="L19" s="156" t="str">
        <f>N49</f>
        <v>0</v>
      </c>
      <c r="M19" s="156" t="str">
        <f>O49</f>
        <v>0</v>
      </c>
      <c r="N19" s="156" t="str">
        <f>P49</f>
        <v>0</v>
      </c>
      <c r="O19" s="156" t="str">
        <f>Q49</f>
        <v>0</v>
      </c>
      <c r="P19" s="157" t="str">
        <f>R49</f>
        <v>0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customHeight="1" ht="17.25">
      <c r="A20" s="158" t="s">
        <v>162</v>
      </c>
      <c r="B20" s="159" t="str">
        <f>IFERROR(ROUNDUP(IA!$AT$3%*B18+IA!$AT$4%*B19,2),"")</f>
        <v>0</v>
      </c>
      <c r="C20" s="159" t="str">
        <f>IFERROR(ROUNDUP(IA!$AT$3%*C18+IA!$AT$4%*C19,2),"")</f>
        <v>0</v>
      </c>
      <c r="D20" s="159" t="str">
        <f>IFERROR(ROUNDUP(IA!$AT$3%*D18+IA!$AT$4%*D19,2),"")</f>
        <v>0</v>
      </c>
      <c r="E20" s="159" t="str">
        <f>IFERROR(ROUNDUP(IA!$AT$3%*E18+IA!$AT$4%*E19,2),"")</f>
        <v>0</v>
      </c>
      <c r="F20" s="159" t="str">
        <f>IFERROR(ROUNDUP(IA!$AT$3%*F18+IA!$AT$4%*F19,2),"")</f>
        <v>0</v>
      </c>
      <c r="G20" s="159" t="str">
        <f>IFERROR(ROUNDUP(IA!$AT$3%*G18+IA!$AT$4%*G19,2),"")</f>
        <v>0</v>
      </c>
      <c r="H20" s="159" t="str">
        <f>IFERROR(ROUNDUP(IA!$AT$3%*H18+IA!$AT$4%*H19,2),"")</f>
        <v>0</v>
      </c>
      <c r="I20" s="159" t="str">
        <f>IFERROR(ROUNDUP(IA!$AT$3%*I18+IA!$AT$4%*I19,2),"")</f>
        <v>0</v>
      </c>
      <c r="J20" s="159" t="str">
        <f>IFERROR(ROUNDUP(IA!$AT$3%*J18+IA!$AT$4%*J19,2),"")</f>
        <v>0</v>
      </c>
      <c r="K20" s="159" t="str">
        <f>IFERROR(ROUNDUP(IA!$AT$3%*K18+IA!$AT$4%*K19,2),"")</f>
        <v>0</v>
      </c>
      <c r="L20" s="159" t="str">
        <f>IFERROR(ROUNDUP(IA!$AT$3%*L18+IA!$AT$4%*L19,2),"")</f>
        <v>0</v>
      </c>
      <c r="M20" s="159" t="str">
        <f>IFERROR(ROUNDUP(IA!$AT$3%*M18+IA!$AT$4%*M19,2),"")</f>
        <v>0</v>
      </c>
      <c r="N20" s="159" t="str">
        <f>IFERROR(ROUNDUP(IA!$AT$3%*N18+IA!$AT$4%*N19,2),"")</f>
        <v>0</v>
      </c>
      <c r="O20" s="159" t="str">
        <f>IFERROR(ROUNDUP(IA!$AT$3%*O18+IA!$AT$4%*O19,2),"")</f>
        <v>0</v>
      </c>
      <c r="P20" s="159" t="str">
        <f>IFERROR(ROUNDUP(IA!$AT$3%*P18+IA!$AT$4%*P19,2),"")</f>
        <v>0</v>
      </c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customHeight="1" ht="12.75">
      <c r="A21" s="484" t="s">
        <v>163</v>
      </c>
      <c r="B21" s="485"/>
      <c r="C21" s="485"/>
      <c r="D21" s="485"/>
      <c r="E21" s="485"/>
      <c r="F21" s="485"/>
      <c r="G21" s="485"/>
      <c r="H21" s="485"/>
      <c r="I21" s="485"/>
      <c r="J21" s="485"/>
      <c r="K21" s="485"/>
      <c r="L21" s="485"/>
      <c r="M21" s="485"/>
      <c r="N21" s="485"/>
      <c r="O21" s="485"/>
      <c r="P21" s="485"/>
      <c r="Q21" s="486"/>
      <c r="R21" s="487"/>
      <c r="S21" s="47"/>
      <c r="T21" s="47"/>
      <c r="U21" s="47"/>
      <c r="V21" s="47"/>
      <c r="W21" s="47"/>
      <c r="X21" s="47"/>
      <c r="Y21" s="47"/>
      <c r="Z21" s="47"/>
      <c r="AA21" s="12"/>
    </row>
    <row r="22" spans="1:27" customHeight="1" ht="13.5">
      <c r="A22" s="488"/>
      <c r="B22" s="489"/>
      <c r="C22" s="489"/>
      <c r="D22" s="489"/>
      <c r="E22" s="489"/>
      <c r="F22" s="489"/>
      <c r="G22" s="489"/>
      <c r="H22" s="489"/>
      <c r="I22" s="489"/>
      <c r="J22" s="489"/>
      <c r="K22" s="489"/>
      <c r="L22" s="489"/>
      <c r="M22" s="489"/>
      <c r="N22" s="489"/>
      <c r="O22" s="489"/>
      <c r="P22" s="489"/>
      <c r="Q22" s="489"/>
      <c r="R22" s="490"/>
      <c r="S22" s="47"/>
      <c r="T22" s="47"/>
      <c r="U22" s="47"/>
      <c r="V22" s="47"/>
      <c r="W22" s="47"/>
      <c r="X22" s="47"/>
      <c r="Y22" s="47"/>
      <c r="Z22" s="47"/>
      <c r="AA22" s="12"/>
    </row>
    <row r="23" spans="1:27" customHeight="1" ht="21">
      <c r="A23" s="161" t="s">
        <v>164</v>
      </c>
      <c r="B23" s="479" t="s">
        <v>165</v>
      </c>
      <c r="C23" s="480"/>
      <c r="D23" s="162" t="s">
        <v>166</v>
      </c>
      <c r="E23" s="163" t="s">
        <v>167</v>
      </c>
      <c r="F23" s="163" t="s">
        <v>168</v>
      </c>
      <c r="G23" s="163" t="s">
        <v>169</v>
      </c>
      <c r="H23" s="163" t="s">
        <v>170</v>
      </c>
      <c r="I23" s="163" t="s">
        <v>171</v>
      </c>
      <c r="J23" s="163" t="s">
        <v>172</v>
      </c>
      <c r="K23" s="163" t="s">
        <v>173</v>
      </c>
      <c r="L23" s="163" t="s">
        <v>174</v>
      </c>
      <c r="M23" s="163" t="s">
        <v>139</v>
      </c>
      <c r="N23" s="163" t="s">
        <v>140</v>
      </c>
      <c r="O23" s="164" t="s">
        <v>141</v>
      </c>
      <c r="P23" s="165" t="s">
        <v>142</v>
      </c>
      <c r="Q23" s="136" t="s">
        <v>143</v>
      </c>
      <c r="R23" s="136" t="s">
        <v>144</v>
      </c>
      <c r="S23" s="47"/>
      <c r="T23" s="47"/>
      <c r="U23" s="47"/>
      <c r="V23" s="47"/>
      <c r="W23" s="47"/>
      <c r="X23" s="47"/>
      <c r="Y23" s="47"/>
      <c r="Z23" s="47"/>
      <c r="AA23" s="12"/>
    </row>
    <row r="24" spans="1:27" customHeight="1" ht="15.75">
      <c r="A24" s="166" t="str">
        <f>A9</f>
        <v>0</v>
      </c>
      <c r="B24" s="481" t="str">
        <f>'CO Attainment'!D9</f>
        <v>0</v>
      </c>
      <c r="C24" s="482"/>
      <c r="D24" s="169" t="str">
        <f>IFERROR(ROUNDUP($B$24*B9/3,2),"")</f>
        <v>0</v>
      </c>
      <c r="E24" s="170" t="str">
        <f>IFERROR(ROUNDUP($B$24*C9/3,2),"")</f>
        <v>0</v>
      </c>
      <c r="F24" s="170" t="str">
        <f>IFERROR(ROUNDUP($B$24*D9/3,2),"")</f>
        <v>0</v>
      </c>
      <c r="G24" s="170" t="str">
        <f>IFERROR(ROUNDUP($B$24*E9/3,2),"")</f>
        <v>0</v>
      </c>
      <c r="H24" s="170" t="str">
        <f>IFERROR(ROUNDUP($B$24*F9/3,2),"")</f>
        <v>0</v>
      </c>
      <c r="I24" s="170" t="str">
        <f>IFERROR(ROUNDUP($B$24*G9/3,2),"")</f>
        <v>0</v>
      </c>
      <c r="J24" s="170" t="str">
        <f>IFERROR(ROUNDUP($B$24*H9/3,2),"")</f>
        <v>0</v>
      </c>
      <c r="K24" s="170" t="str">
        <f>IFERROR(ROUNDUP($B$24*I9/3,2),"")</f>
        <v>0</v>
      </c>
      <c r="L24" s="170" t="str">
        <f>IFERROR(ROUNDUP($B$24*J9/3,2),"")</f>
        <v>0</v>
      </c>
      <c r="M24" s="170" t="str">
        <f>IFERROR(ROUNDUP($B$24*K9/3,2),"")</f>
        <v>0</v>
      </c>
      <c r="N24" s="170" t="str">
        <f>IFERROR(ROUNDUP($B$24*L9/3,2),"")</f>
        <v>0</v>
      </c>
      <c r="O24" s="170" t="str">
        <f>IFERROR(ROUNDUP($B$24*M9/3,2),"")</f>
        <v>0</v>
      </c>
      <c r="P24" s="170" t="str">
        <f>IFERROR(ROUNDUP($B$24*N9/3,2),"")</f>
        <v>0</v>
      </c>
      <c r="Q24" s="170" t="str">
        <f>IFERROR(ROUNDUP($B$24*O9/3,2),"")</f>
        <v>0</v>
      </c>
      <c r="R24" s="171" t="str">
        <f>IFERROR(ROUNDUP($B$24*P9/3,2),"")</f>
        <v>0</v>
      </c>
      <c r="S24" s="47"/>
      <c r="T24" s="47"/>
      <c r="U24" s="47"/>
      <c r="V24" s="47"/>
      <c r="W24" s="47"/>
      <c r="X24" s="47"/>
      <c r="Y24" s="47"/>
      <c r="Z24" s="47"/>
      <c r="AA24" s="12"/>
    </row>
    <row r="25" spans="1:27" customHeight="1" ht="15.75">
      <c r="A25" s="167" t="str">
        <f>A10</f>
        <v>0</v>
      </c>
      <c r="B25" s="491" t="str">
        <f>'CO Attainment'!D10</f>
        <v>0</v>
      </c>
      <c r="C25" s="492"/>
      <c r="D25" s="172" t="str">
        <f>IFERROR(ROUNDUP($B$25*B10/3,2),"")</f>
        <v>0</v>
      </c>
      <c r="E25" s="173" t="str">
        <f>IFERROR(ROUNDUP($B$25*C10/3,2),"")</f>
        <v>0</v>
      </c>
      <c r="F25" s="173" t="str">
        <f>IFERROR(ROUNDUP($B$25*D10/3,2),"")</f>
        <v>0</v>
      </c>
      <c r="G25" s="173" t="str">
        <f>IFERROR(ROUNDUP($B$25*E10/3,2),"")</f>
        <v>0</v>
      </c>
      <c r="H25" s="173" t="str">
        <f>IFERROR(ROUNDUP($B$25*F10/3,2),"")</f>
        <v>0</v>
      </c>
      <c r="I25" s="173" t="str">
        <f>IFERROR(ROUNDUP($B$25*G10/3,2),"")</f>
        <v>0</v>
      </c>
      <c r="J25" s="173" t="str">
        <f>IFERROR(ROUNDUP($B$25*H10/3,2),"")</f>
        <v>0</v>
      </c>
      <c r="K25" s="173" t="str">
        <f>IFERROR(ROUNDUP($B$25*I10/3,2),"")</f>
        <v>0</v>
      </c>
      <c r="L25" s="173" t="str">
        <f>IFERROR(ROUNDUP($B$25*J10/3,2),"")</f>
        <v>0</v>
      </c>
      <c r="M25" s="173" t="str">
        <f>IFERROR(ROUNDUP($B$25*K10/3,2),"")</f>
        <v>0</v>
      </c>
      <c r="N25" s="173" t="str">
        <f>IFERROR(ROUNDUP($B$25*L10/3,2),"")</f>
        <v>0</v>
      </c>
      <c r="O25" s="173" t="str">
        <f>IFERROR(ROUNDUP($B$25*M10/3,2),"")</f>
        <v>0</v>
      </c>
      <c r="P25" s="173" t="str">
        <f>IFERROR(ROUNDUP($B$25*N10/3,2),"")</f>
        <v>0</v>
      </c>
      <c r="Q25" s="173" t="str">
        <f>IFERROR(ROUNDUP($B$25*O10/3,2),"")</f>
        <v>0</v>
      </c>
      <c r="R25" s="174" t="str">
        <f>IFERROR(ROUNDUP($B$25*P10/3,2),"")</f>
        <v>0</v>
      </c>
      <c r="S25" s="47"/>
      <c r="T25" s="47"/>
      <c r="U25" s="47"/>
      <c r="V25" s="47"/>
      <c r="W25" s="47"/>
      <c r="X25" s="47"/>
      <c r="Y25" s="47"/>
      <c r="Z25" s="47"/>
      <c r="AA25" s="12"/>
    </row>
    <row r="26" spans="1:27" customHeight="1" ht="15.75">
      <c r="A26" s="167" t="str">
        <f>A11</f>
        <v>0</v>
      </c>
      <c r="B26" s="491" t="str">
        <f>'CO Attainment'!D11</f>
        <v>0</v>
      </c>
      <c r="C26" s="492"/>
      <c r="D26" s="172" t="str">
        <f>IFERROR(ROUNDUP($B$26*B11/3,2),"")</f>
        <v>0</v>
      </c>
      <c r="E26" s="173" t="str">
        <f>IFERROR(ROUNDUP($B$26*C11/3,2),"")</f>
        <v>0</v>
      </c>
      <c r="F26" s="173" t="str">
        <f>IFERROR(ROUNDUP($B$26*D11/3,2),"")</f>
        <v>0</v>
      </c>
      <c r="G26" s="173" t="str">
        <f>IFERROR(ROUNDUP($B$26*E11/3,2),"")</f>
        <v>0</v>
      </c>
      <c r="H26" s="173" t="str">
        <f>IFERROR(ROUNDUP($B$26*F11/3,2),"")</f>
        <v>0</v>
      </c>
      <c r="I26" s="173" t="str">
        <f>IFERROR(ROUNDUP($B$26*G11/3,2),"")</f>
        <v>0</v>
      </c>
      <c r="J26" s="173" t="str">
        <f>IFERROR(ROUNDUP($B$26*H11/3,2),"")</f>
        <v>0</v>
      </c>
      <c r="K26" s="173" t="str">
        <f>IFERROR(ROUNDUP($B$26*I11/3,2),"")</f>
        <v>0</v>
      </c>
      <c r="L26" s="173" t="str">
        <f>IFERROR(ROUNDUP($B$26*J11/3,2),"")</f>
        <v>0</v>
      </c>
      <c r="M26" s="173" t="str">
        <f>IFERROR(ROUNDUP($B$26*K11/3,2),"")</f>
        <v>0</v>
      </c>
      <c r="N26" s="173" t="str">
        <f>IFERROR(ROUNDUP($B$26*L11/3,2),"")</f>
        <v>0</v>
      </c>
      <c r="O26" s="173" t="str">
        <f>IFERROR(ROUNDUP($B$26*M11/3,2),"")</f>
        <v>0</v>
      </c>
      <c r="P26" s="173" t="str">
        <f>IFERROR(ROUNDUP($B$26*N11/3,2),"")</f>
        <v>0</v>
      </c>
      <c r="Q26" s="173" t="str">
        <f>IFERROR(ROUNDUP($B$26*O11/3,2),"")</f>
        <v>0</v>
      </c>
      <c r="R26" s="174" t="str">
        <f>IFERROR(ROUNDUP($B$26*P11/3,2),"")</f>
        <v>0</v>
      </c>
      <c r="S26" s="47"/>
      <c r="T26" s="47"/>
      <c r="U26" s="47"/>
      <c r="V26" s="47"/>
      <c r="W26" s="47"/>
      <c r="X26" s="47"/>
      <c r="Y26" s="47"/>
      <c r="Z26" s="47"/>
      <c r="AA26" s="12"/>
    </row>
    <row r="27" spans="1:27" customHeight="1" ht="15.75">
      <c r="A27" s="167" t="str">
        <f>A12</f>
        <v>0</v>
      </c>
      <c r="B27" s="515" t="str">
        <f>'CO Attainment'!D12</f>
        <v>0</v>
      </c>
      <c r="C27" s="515"/>
      <c r="D27" s="172" t="str">
        <f>IFERROR(ROUNDUP($B$27*B12/3,2),"")</f>
        <v>0</v>
      </c>
      <c r="E27" s="173" t="str">
        <f>IFERROR(ROUNDUP($B$27*C12/3,2),"")</f>
        <v>0</v>
      </c>
      <c r="F27" s="173" t="str">
        <f>IFERROR(ROUNDUP($B$27*D12/3,2),"")</f>
        <v>0</v>
      </c>
      <c r="G27" s="173" t="str">
        <f>IFERROR(ROUNDUP($B$27*E12/3,2),"")</f>
        <v>0</v>
      </c>
      <c r="H27" s="173" t="str">
        <f>IFERROR(ROUNDUP($B$27*F12/3,2),"")</f>
        <v>0</v>
      </c>
      <c r="I27" s="173" t="str">
        <f>IFERROR(ROUNDUP($B$27*G12/3,2),"")</f>
        <v>0</v>
      </c>
      <c r="J27" s="173" t="str">
        <f>IFERROR(ROUNDUP($B$27*H12/3,2),"")</f>
        <v>0</v>
      </c>
      <c r="K27" s="173" t="str">
        <f>IFERROR(ROUNDUP($B$27*I12/3,2),"")</f>
        <v>0</v>
      </c>
      <c r="L27" s="173" t="str">
        <f>IFERROR(ROUNDUP($B$27*J12/3,2),"")</f>
        <v>0</v>
      </c>
      <c r="M27" s="173" t="str">
        <f>IFERROR(ROUNDUP($B$27*K12/3,2),"")</f>
        <v>0</v>
      </c>
      <c r="N27" s="173" t="str">
        <f>IFERROR(ROUNDUP($B$27*L12/3,2),"")</f>
        <v>0</v>
      </c>
      <c r="O27" s="173" t="str">
        <f>IFERROR(ROUNDUP($B$27*M12/3,2),"")</f>
        <v>0</v>
      </c>
      <c r="P27" s="173" t="str">
        <f>IFERROR(ROUNDUP($B$27*N12/3,2),"")</f>
        <v>0</v>
      </c>
      <c r="Q27" s="173" t="str">
        <f>IFERROR(ROUNDUP($B$27*O12/3,2),"")</f>
        <v>0</v>
      </c>
      <c r="R27" s="174" t="str">
        <f>IFERROR(ROUNDUP($B$27*P12/3,2),"")</f>
        <v>0</v>
      </c>
      <c r="S27" s="47"/>
      <c r="T27" s="47"/>
      <c r="U27" s="47"/>
      <c r="V27" s="47"/>
      <c r="W27" s="47"/>
      <c r="X27" s="47"/>
      <c r="Y27" s="47"/>
      <c r="Z27" s="47"/>
      <c r="AA27" s="12"/>
    </row>
    <row r="28" spans="1:27" customHeight="1" ht="15.75">
      <c r="A28" s="167" t="str">
        <f>A13</f>
        <v>0</v>
      </c>
      <c r="B28" s="505" t="str">
        <f>'CO Attainment'!D13</f>
        <v>0</v>
      </c>
      <c r="C28" s="506"/>
      <c r="D28" s="172" t="str">
        <f>IFERROR(ROUNDUP($B$28*B13/3,2),"")</f>
        <v>0</v>
      </c>
      <c r="E28" s="173" t="str">
        <f>IFERROR(ROUNDUP($B$28*C13/3,2),"")</f>
        <v>0</v>
      </c>
      <c r="F28" s="173" t="str">
        <f>IFERROR(ROUNDUP($B$28*D13/3,2),"")</f>
        <v>0</v>
      </c>
      <c r="G28" s="173" t="str">
        <f>IFERROR(ROUNDUP($B$28*E13/3,2),"")</f>
        <v>0</v>
      </c>
      <c r="H28" s="173" t="str">
        <f>IFERROR(ROUNDUP($B$28*F13/3,2),"")</f>
        <v>0</v>
      </c>
      <c r="I28" s="173" t="str">
        <f>IFERROR(ROUNDUP($B$28*G13/3,2),"")</f>
        <v>0</v>
      </c>
      <c r="J28" s="173" t="str">
        <f>IFERROR(ROUNDUP($B$28*H13/3,2),"")</f>
        <v>0</v>
      </c>
      <c r="K28" s="173" t="str">
        <f>IFERROR(ROUNDUP($B$28*I13/3,2),"")</f>
        <v>0</v>
      </c>
      <c r="L28" s="173" t="str">
        <f>IFERROR(ROUNDUP($B$28*J13/3,2),"")</f>
        <v>0</v>
      </c>
      <c r="M28" s="173" t="str">
        <f>IFERROR(ROUNDUP($B$28*K13/3,2),"")</f>
        <v>0</v>
      </c>
      <c r="N28" s="173" t="str">
        <f>IFERROR(ROUNDUP($B$28*L13/3,2),"")</f>
        <v>0</v>
      </c>
      <c r="O28" s="173" t="str">
        <f>IFERROR(ROUNDUP($B$28*M13/3,2),"")</f>
        <v>0</v>
      </c>
      <c r="P28" s="173" t="str">
        <f>IFERROR(ROUNDUP($B$28*N13/3,2),"")</f>
        <v>0</v>
      </c>
      <c r="Q28" s="173" t="str">
        <f>IFERROR(ROUNDUP($B$28*O13/3,2),"")</f>
        <v>0</v>
      </c>
      <c r="R28" s="174" t="str">
        <f>IFERROR(ROUNDUP($B$28*P13/3,2),"")</f>
        <v>0</v>
      </c>
      <c r="S28" s="47"/>
      <c r="T28" s="47"/>
      <c r="U28" s="47"/>
      <c r="V28" s="47"/>
      <c r="W28" s="47"/>
      <c r="X28" s="47"/>
      <c r="Y28" s="47"/>
      <c r="Z28" s="47"/>
      <c r="AA28" s="12"/>
    </row>
    <row r="29" spans="1:27" customHeight="1" ht="16.5">
      <c r="A29" s="168" t="str">
        <f>A14</f>
        <v>0</v>
      </c>
      <c r="B29" s="501" t="str">
        <f>'CO Attainment'!D14</f>
        <v>0</v>
      </c>
      <c r="C29" s="502"/>
      <c r="D29" s="175" t="str">
        <f>IFERROR(ROUNDUP($B$29*B14/3,2),"")</f>
        <v>0</v>
      </c>
      <c r="E29" s="176" t="str">
        <f>IFERROR(ROUNDUP($B$29*C14/3,2),"")</f>
        <v>0</v>
      </c>
      <c r="F29" s="176" t="str">
        <f>IFERROR(ROUNDUP($B$29*D14/3,2),"")</f>
        <v>0</v>
      </c>
      <c r="G29" s="176" t="str">
        <f>IFERROR(ROUNDUP($B$29*E14/3,2),"")</f>
        <v>0</v>
      </c>
      <c r="H29" s="176" t="str">
        <f>IFERROR(ROUNDUP($B$29*F14/3,2),"")</f>
        <v>0</v>
      </c>
      <c r="I29" s="176" t="str">
        <f>IFERROR(ROUNDUP($B$29*G14/3,2),"")</f>
        <v>0</v>
      </c>
      <c r="J29" s="176" t="str">
        <f>IFERROR(ROUNDUP($B$29*H14/3,2),"")</f>
        <v>0</v>
      </c>
      <c r="K29" s="176" t="str">
        <f>IFERROR(ROUNDUP($B$29*I14/3,2),"")</f>
        <v>0</v>
      </c>
      <c r="L29" s="176" t="str">
        <f>IFERROR(ROUNDUP($B$29*J14/3,2),"")</f>
        <v>0</v>
      </c>
      <c r="M29" s="176" t="str">
        <f>IFERROR(ROUNDUP($B$29*K14/3,2),"")</f>
        <v>0</v>
      </c>
      <c r="N29" s="176" t="str">
        <f>IFERROR(ROUNDUP($B$29*L14/3,2),"")</f>
        <v>0</v>
      </c>
      <c r="O29" s="176" t="str">
        <f>IFERROR(ROUNDUP($B$29*M14/3,2),"")</f>
        <v>0</v>
      </c>
      <c r="P29" s="176" t="str">
        <f>IFERROR(ROUNDUP($B$29*N14/3,2),"")</f>
        <v>0</v>
      </c>
      <c r="Q29" s="176" t="str">
        <f>IFERROR(ROUNDUP($B$29*O14/3,2),"")</f>
        <v>0</v>
      </c>
      <c r="R29" s="177" t="str">
        <f>IFERROR(ROUNDUP($B$29*P14/3,2),"")</f>
        <v>0</v>
      </c>
      <c r="S29" s="47"/>
      <c r="T29" s="47"/>
      <c r="U29" s="47"/>
      <c r="V29" s="47"/>
      <c r="W29" s="47"/>
      <c r="X29" s="47"/>
      <c r="Y29" s="47"/>
      <c r="Z29" s="47"/>
      <c r="AA29" s="12"/>
    </row>
    <row r="30" spans="1:27" customHeight="1" ht="15.75">
      <c r="A30" s="178"/>
      <c r="B30" s="503" t="s">
        <v>175</v>
      </c>
      <c r="C30" s="504"/>
      <c r="D30" s="179" t="str">
        <f>SUM(D24:D29)</f>
        <v>0</v>
      </c>
      <c r="E30" s="179" t="str">
        <f>SUM(E24:E29)</f>
        <v>0</v>
      </c>
      <c r="F30" s="179" t="str">
        <f>SUM(F24:F29)</f>
        <v>0</v>
      </c>
      <c r="G30" s="179" t="str">
        <f>SUM(G24:G29)</f>
        <v>0</v>
      </c>
      <c r="H30" s="179" t="str">
        <f>SUM(H24:H29)</f>
        <v>0</v>
      </c>
      <c r="I30" s="179" t="str">
        <f>SUM(I24:I29)</f>
        <v>0</v>
      </c>
      <c r="J30" s="179" t="str">
        <f>SUM(J24:J29)</f>
        <v>0</v>
      </c>
      <c r="K30" s="179" t="str">
        <f>SUM(K24:K29)</f>
        <v>0</v>
      </c>
      <c r="L30" s="179" t="str">
        <f>SUM(L24:L29)</f>
        <v>0</v>
      </c>
      <c r="M30" s="179" t="str">
        <f>SUM(M24:M29)</f>
        <v>0</v>
      </c>
      <c r="N30" s="179" t="str">
        <f>SUM(N24:N29)</f>
        <v>0</v>
      </c>
      <c r="O30" s="179" t="str">
        <f>SUM(O24:O29)</f>
        <v>0</v>
      </c>
      <c r="P30" s="179" t="str">
        <f>SUM(P24:P29)</f>
        <v>0</v>
      </c>
      <c r="Q30" s="179" t="str">
        <f>SUM(Q24:Q29)</f>
        <v>0</v>
      </c>
      <c r="R30" s="179" t="str">
        <f>SUM(R24:R29)</f>
        <v>0</v>
      </c>
      <c r="S30" s="47"/>
      <c r="T30" s="47"/>
      <c r="U30" s="47"/>
      <c r="V30" s="47"/>
      <c r="W30" s="47"/>
      <c r="X30" s="47"/>
      <c r="Y30" s="47"/>
      <c r="Z30" s="47"/>
      <c r="AA30" s="12"/>
    </row>
    <row r="31" spans="1:27" customHeight="1" ht="16.5">
      <c r="A31" s="180"/>
      <c r="B31" s="497" t="s">
        <v>176</v>
      </c>
      <c r="C31" s="498"/>
      <c r="D31" s="181" t="str">
        <f>SUM(B9:B14)</f>
        <v>0</v>
      </c>
      <c r="E31" s="181" t="str">
        <f>SUM(C9:C14)</f>
        <v>0</v>
      </c>
      <c r="F31" s="181" t="str">
        <f>SUM(D9:D14)</f>
        <v>0</v>
      </c>
      <c r="G31" s="181" t="str">
        <f>SUM(E9:E14)</f>
        <v>0</v>
      </c>
      <c r="H31" s="181" t="str">
        <f>SUM(F9:F14)</f>
        <v>0</v>
      </c>
      <c r="I31" s="181" t="str">
        <f>SUM(G9:G14)</f>
        <v>0</v>
      </c>
      <c r="J31" s="181" t="str">
        <f>SUM(H9:H14)</f>
        <v>0</v>
      </c>
      <c r="K31" s="181" t="str">
        <f>SUM(I9:I14)</f>
        <v>0</v>
      </c>
      <c r="L31" s="181" t="str">
        <f>SUM(J9:J14)</f>
        <v>0</v>
      </c>
      <c r="M31" s="181" t="str">
        <f>SUM(K9:K14)</f>
        <v>0</v>
      </c>
      <c r="N31" s="181" t="str">
        <f>SUM(L9:L14)</f>
        <v>0</v>
      </c>
      <c r="O31" s="181" t="str">
        <f>SUM(M9:M14)</f>
        <v>0</v>
      </c>
      <c r="P31" s="181" t="str">
        <f>SUM(N9:N14)</f>
        <v>0</v>
      </c>
      <c r="Q31" s="181" t="str">
        <f>SUM(O9:O14)</f>
        <v>0</v>
      </c>
      <c r="R31" s="181" t="str">
        <f>SUM(P9:P14)</f>
        <v>0</v>
      </c>
      <c r="S31" s="47"/>
      <c r="T31" s="47"/>
      <c r="U31" s="47"/>
      <c r="V31" s="47"/>
      <c r="W31" s="47"/>
      <c r="X31" s="47"/>
      <c r="Y31" s="47"/>
      <c r="Z31" s="47"/>
      <c r="AA31" s="12"/>
    </row>
    <row r="32" spans="1:27" customHeight="1" ht="16.5">
      <c r="A32" s="499" t="s">
        <v>177</v>
      </c>
      <c r="B32" s="500"/>
      <c r="C32" s="182" t="s">
        <v>178</v>
      </c>
      <c r="D32" s="183" t="str">
        <f>IFERROR((D30/D31)*100,0)</f>
        <v>0</v>
      </c>
      <c r="E32" s="183" t="str">
        <f>IFERROR((E30/E31)*100,0)</f>
        <v>0</v>
      </c>
      <c r="F32" s="183" t="str">
        <f>IFERROR((F30/F31)*100,0)</f>
        <v>0</v>
      </c>
      <c r="G32" s="183" t="str">
        <f>IFERROR((G30/G31)*100,0)</f>
        <v>0</v>
      </c>
      <c r="H32" s="183" t="str">
        <f>IFERROR((H30/H31)*100,0)</f>
        <v>0</v>
      </c>
      <c r="I32" s="183" t="str">
        <f>IFERROR((I30/I31)*100,0)</f>
        <v>0</v>
      </c>
      <c r="J32" s="183" t="str">
        <f>IFERROR((J30/J31)*100,0)</f>
        <v>0</v>
      </c>
      <c r="K32" s="183" t="str">
        <f>IFERROR((K30/K31)*100,0)</f>
        <v>0</v>
      </c>
      <c r="L32" s="183" t="str">
        <f>IFERROR((L30/L31)*100,0)</f>
        <v>0</v>
      </c>
      <c r="M32" s="183" t="str">
        <f>IFERROR((M30/M31)*100,0)</f>
        <v>0</v>
      </c>
      <c r="N32" s="183" t="str">
        <f>IFERROR((N30/N31)*100,0)</f>
        <v>0</v>
      </c>
      <c r="O32" s="183" t="str">
        <f>IFERROR((O30/O31)*100,0)</f>
        <v>0</v>
      </c>
      <c r="P32" s="183" t="str">
        <f>IFERROR((P30/P31)*100,0)</f>
        <v>0</v>
      </c>
      <c r="Q32" s="183" t="str">
        <f>IFERROR((Q30/Q31)*100,0)</f>
        <v>0</v>
      </c>
      <c r="R32" s="183" t="str">
        <f>IFERROR((R30/R31)*100,0)</f>
        <v>0</v>
      </c>
      <c r="S32" s="47"/>
      <c r="T32" s="47"/>
      <c r="U32" s="47"/>
      <c r="V32" s="47"/>
      <c r="W32" s="47"/>
      <c r="X32" s="47"/>
      <c r="Y32" s="47"/>
      <c r="Z32" s="47"/>
      <c r="AA32" s="12"/>
    </row>
    <row r="33" spans="1:27" customHeight="1" ht="21">
      <c r="A33" s="96"/>
      <c r="B33" s="96"/>
      <c r="C33" s="495" t="s">
        <v>179</v>
      </c>
      <c r="D33" s="184" t="s">
        <v>130</v>
      </c>
      <c r="E33" s="185" t="s">
        <v>131</v>
      </c>
      <c r="F33" s="185" t="s">
        <v>132</v>
      </c>
      <c r="G33" s="185" t="s">
        <v>133</v>
      </c>
      <c r="H33" s="185" t="s">
        <v>134</v>
      </c>
      <c r="I33" s="185" t="s">
        <v>135</v>
      </c>
      <c r="J33" s="185" t="s">
        <v>136</v>
      </c>
      <c r="K33" s="185" t="s">
        <v>137</v>
      </c>
      <c r="L33" s="185" t="s">
        <v>138</v>
      </c>
      <c r="M33" s="185" t="s">
        <v>139</v>
      </c>
      <c r="N33" s="185" t="s">
        <v>140</v>
      </c>
      <c r="O33" s="185" t="s">
        <v>141</v>
      </c>
      <c r="P33" s="186" t="s">
        <v>142</v>
      </c>
      <c r="Q33" s="186" t="s">
        <v>143</v>
      </c>
      <c r="R33" s="187" t="s">
        <v>144</v>
      </c>
      <c r="S33" s="47"/>
      <c r="T33" s="47"/>
      <c r="U33" s="47"/>
      <c r="V33" s="47"/>
      <c r="W33" s="47"/>
      <c r="X33" s="47"/>
      <c r="Y33" s="47"/>
      <c r="Z33" s="47"/>
      <c r="AA33" s="12"/>
    </row>
    <row r="34" spans="1:27" customHeight="1" ht="16.5">
      <c r="A34" s="188"/>
      <c r="B34" s="96"/>
      <c r="C34" s="496"/>
      <c r="D34" s="189" t="str">
        <f>IFERROR(ROUNDUP(D32*B15/100,2),"")</f>
        <v>0</v>
      </c>
      <c r="E34" s="189" t="str">
        <f>IFERROR(ROUNDUP(E32*C15/100,2),"")</f>
        <v>0</v>
      </c>
      <c r="F34" s="189" t="str">
        <f>IFERROR(ROUNDUP(F32*D15/100,2),"")</f>
        <v>0</v>
      </c>
      <c r="G34" s="189" t="str">
        <f>IFERROR(ROUNDUP(G32*E15/100,2),"")</f>
        <v>0</v>
      </c>
      <c r="H34" s="189" t="str">
        <f>IFERROR(ROUNDUP(H32*F15/100,2),"")</f>
        <v>0</v>
      </c>
      <c r="I34" s="189" t="str">
        <f>IFERROR(ROUNDUP(I32*G15/100,2),"")</f>
        <v>0</v>
      </c>
      <c r="J34" s="189" t="str">
        <f>IFERROR(ROUNDUP(J32*H15/100,2),"")</f>
        <v>0</v>
      </c>
      <c r="K34" s="189" t="str">
        <f>IFERROR(ROUNDUP(K32*I15/100,2),"")</f>
        <v>0</v>
      </c>
      <c r="L34" s="189" t="str">
        <f>IFERROR(ROUNDUP(L32*J15/100,2),"")</f>
        <v>0</v>
      </c>
      <c r="M34" s="189" t="str">
        <f>IFERROR(ROUNDUP(M32*K15/100,2),"")</f>
        <v>0</v>
      </c>
      <c r="N34" s="189" t="str">
        <f>IFERROR(ROUNDUP(N32*L15/100,2),"")</f>
        <v>0</v>
      </c>
      <c r="O34" s="189" t="str">
        <f>IFERROR(ROUNDUP(O32*M15/100,2),"")</f>
        <v>0</v>
      </c>
      <c r="P34" s="189" t="str">
        <f>IFERROR(ROUNDUP(P32*N15/100,2),"")</f>
        <v>0</v>
      </c>
      <c r="Q34" s="189" t="str">
        <f>IFERROR(ROUNDUP(Q32*O15/100,2),"")</f>
        <v>0</v>
      </c>
      <c r="R34" s="189" t="str">
        <f>IFERROR(ROUNDUP(R32*P15/100,2),"")</f>
        <v>0</v>
      </c>
      <c r="S34" s="47"/>
      <c r="T34" s="47"/>
      <c r="U34" s="47"/>
      <c r="V34" s="47"/>
      <c r="W34" s="47"/>
      <c r="X34" s="47"/>
      <c r="Y34" s="47"/>
      <c r="Z34" s="47"/>
      <c r="AA34" s="12"/>
    </row>
    <row r="35" spans="1:27" customHeight="1" ht="15.7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12"/>
    </row>
    <row r="36" spans="1:27">
      <c r="A36" s="507" t="s">
        <v>180</v>
      </c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9"/>
      <c r="S36" s="47"/>
      <c r="T36" s="47"/>
      <c r="U36" s="47"/>
      <c r="V36" s="47"/>
      <c r="W36" s="47"/>
      <c r="X36" s="47"/>
      <c r="Y36" s="47"/>
      <c r="Z36" s="47"/>
      <c r="AA36" s="12"/>
    </row>
    <row r="37" spans="1:27" customHeight="1" ht="15.75">
      <c r="A37" s="510"/>
      <c r="B37" s="511"/>
      <c r="C37" s="511"/>
      <c r="D37" s="511"/>
      <c r="E37" s="511"/>
      <c r="F37" s="511"/>
      <c r="G37" s="511"/>
      <c r="H37" s="511"/>
      <c r="I37" s="511"/>
      <c r="J37" s="511"/>
      <c r="K37" s="511"/>
      <c r="L37" s="511"/>
      <c r="M37" s="511"/>
      <c r="N37" s="511"/>
      <c r="O37" s="511"/>
      <c r="P37" s="511"/>
      <c r="Q37" s="511"/>
      <c r="R37" s="512"/>
      <c r="S37" s="47"/>
      <c r="T37" s="47"/>
      <c r="U37" s="47"/>
      <c r="V37" s="47"/>
      <c r="W37" s="47"/>
      <c r="X37" s="47"/>
      <c r="Y37" s="47"/>
      <c r="Z37" s="47"/>
      <c r="AA37" s="12"/>
    </row>
    <row r="38" spans="1:27" customHeight="1" ht="21">
      <c r="A38" s="161" t="s">
        <v>164</v>
      </c>
      <c r="B38" s="479" t="s">
        <v>165</v>
      </c>
      <c r="C38" s="480"/>
      <c r="D38" s="162" t="s">
        <v>166</v>
      </c>
      <c r="E38" s="163" t="s">
        <v>167</v>
      </c>
      <c r="F38" s="163" t="s">
        <v>168</v>
      </c>
      <c r="G38" s="163" t="s">
        <v>169</v>
      </c>
      <c r="H38" s="163" t="s">
        <v>170</v>
      </c>
      <c r="I38" s="163" t="s">
        <v>171</v>
      </c>
      <c r="J38" s="163" t="s">
        <v>172</v>
      </c>
      <c r="K38" s="163" t="s">
        <v>173</v>
      </c>
      <c r="L38" s="163" t="s">
        <v>174</v>
      </c>
      <c r="M38" s="163" t="s">
        <v>139</v>
      </c>
      <c r="N38" s="163" t="s">
        <v>140</v>
      </c>
      <c r="O38" s="164" t="s">
        <v>141</v>
      </c>
      <c r="P38" s="165" t="s">
        <v>142</v>
      </c>
      <c r="Q38" s="190" t="s">
        <v>143</v>
      </c>
      <c r="R38" s="165" t="s">
        <v>144</v>
      </c>
      <c r="S38" s="47"/>
      <c r="T38" s="47"/>
      <c r="U38" s="47"/>
      <c r="V38" s="47"/>
      <c r="W38" s="47"/>
      <c r="X38" s="47"/>
      <c r="Y38" s="47"/>
      <c r="Z38" s="47"/>
      <c r="AA38" s="12"/>
    </row>
    <row r="39" spans="1:27" customHeight="1" ht="15.75">
      <c r="A39" s="166" t="str">
        <f>A24</f>
        <v>0</v>
      </c>
      <c r="B39" s="513" t="str">
        <f>'CO Attainment'!E9</f>
        <v>0</v>
      </c>
      <c r="C39" s="514"/>
      <c r="D39" s="169" t="str">
        <f>IFERROR(ROUNDUP($B$39*B9/3,2),"")</f>
        <v>0</v>
      </c>
      <c r="E39" s="170" t="str">
        <f>IFERROR(ROUNDUP($B$39*C9/3,2),"")</f>
        <v>0</v>
      </c>
      <c r="F39" s="170" t="str">
        <f>IFERROR(ROUNDUP($B$39*D9/3,2),"")</f>
        <v>0</v>
      </c>
      <c r="G39" s="170" t="str">
        <f>IFERROR(ROUNDUP($B$39*E9/3,2),"")</f>
        <v>0</v>
      </c>
      <c r="H39" s="170" t="str">
        <f>IFERROR(ROUNDUP($B$39*F9/3,2),"")</f>
        <v>0</v>
      </c>
      <c r="I39" s="170" t="str">
        <f>IFERROR(ROUNDUP($B$39*G9/3,2),"")</f>
        <v>0</v>
      </c>
      <c r="J39" s="170" t="str">
        <f>IFERROR(ROUNDUP($B$39*H9/3,2),"")</f>
        <v>0</v>
      </c>
      <c r="K39" s="170" t="str">
        <f>IFERROR(ROUNDUP($B$39*I9/3,2),"")</f>
        <v>0</v>
      </c>
      <c r="L39" s="170" t="str">
        <f>IFERROR(ROUNDUP($B$39*J9/3,2),"")</f>
        <v>0</v>
      </c>
      <c r="M39" s="170" t="str">
        <f>IFERROR(ROUNDUP($B$39*K9/3,2),"")</f>
        <v>0</v>
      </c>
      <c r="N39" s="170" t="str">
        <f>IFERROR(ROUNDUP($B$39*L9/3,2),"")</f>
        <v>0</v>
      </c>
      <c r="O39" s="170" t="str">
        <f>IFERROR(ROUNDUP($B$39*M9/3,2),"")</f>
        <v>0</v>
      </c>
      <c r="P39" s="170" t="str">
        <f>IFERROR(ROUNDUP($B$39*N9/3,2),"")</f>
        <v>0</v>
      </c>
      <c r="Q39" s="170" t="str">
        <f>IFERROR(ROUNDUP($B$39*O9/3,2),"")</f>
        <v>0</v>
      </c>
      <c r="R39" s="171" t="str">
        <f>IFERROR(ROUNDUP($B$39*P9/3,2),"")</f>
        <v>0</v>
      </c>
      <c r="S39" s="47"/>
      <c r="T39" s="47"/>
      <c r="U39" s="47"/>
      <c r="V39" s="47"/>
      <c r="W39" s="47"/>
      <c r="X39" s="47"/>
      <c r="Y39" s="47"/>
      <c r="Z39" s="47"/>
      <c r="AA39" s="12"/>
    </row>
    <row r="40" spans="1:27" customHeight="1" ht="15.75">
      <c r="A40" s="167" t="str">
        <f>A25</f>
        <v>0</v>
      </c>
      <c r="B40" s="493" t="str">
        <f>'CO Attainment'!E10</f>
        <v>0</v>
      </c>
      <c r="C40" s="494"/>
      <c r="D40" s="172" t="str">
        <f>IFERROR(ROUNDUP($B$40*B10/3,2),"")</f>
        <v>0</v>
      </c>
      <c r="E40" s="173" t="str">
        <f>IFERROR(ROUNDUP($B$40*C10/3,2),"")</f>
        <v>0</v>
      </c>
      <c r="F40" s="173" t="str">
        <f>IFERROR(ROUNDUP($B$40*D10/3,2),"")</f>
        <v>0</v>
      </c>
      <c r="G40" s="173" t="str">
        <f>IFERROR(ROUNDUP($B$40*E10/3,2),"")</f>
        <v>0</v>
      </c>
      <c r="H40" s="173" t="str">
        <f>IFERROR(ROUNDUP($B$40*F10/3,2),"")</f>
        <v>0</v>
      </c>
      <c r="I40" s="173" t="str">
        <f>IFERROR(ROUNDUP($B$40*G10/3,2),"")</f>
        <v>0</v>
      </c>
      <c r="J40" s="173" t="str">
        <f>IFERROR(ROUNDUP($B$40*H10/3,2),"")</f>
        <v>0</v>
      </c>
      <c r="K40" s="173" t="str">
        <f>IFERROR(ROUNDUP($B$40*I10/3,2),"")</f>
        <v>0</v>
      </c>
      <c r="L40" s="173" t="str">
        <f>IFERROR(ROUNDUP($B$40*J10/3,2),"")</f>
        <v>0</v>
      </c>
      <c r="M40" s="173" t="str">
        <f>IFERROR(ROUNDUP($B$40*K10/3,2),"")</f>
        <v>0</v>
      </c>
      <c r="N40" s="173" t="str">
        <f>IFERROR(ROUNDUP($B$40*L10/3,2),"")</f>
        <v>0</v>
      </c>
      <c r="O40" s="173" t="str">
        <f>IFERROR(ROUNDUP($B$40*M10/3,2),"")</f>
        <v>0</v>
      </c>
      <c r="P40" s="173" t="str">
        <f>IFERROR(ROUNDUP($B$40*N10/3,2),"")</f>
        <v>0</v>
      </c>
      <c r="Q40" s="173" t="str">
        <f>IFERROR(ROUNDUP($B$40*O10/3,2),"")</f>
        <v>0</v>
      </c>
      <c r="R40" s="174" t="str">
        <f>IFERROR(ROUNDUP($B$40*P10/3,2),"")</f>
        <v>0</v>
      </c>
      <c r="S40" s="47"/>
      <c r="T40" s="47"/>
      <c r="U40" s="47"/>
      <c r="V40" s="47"/>
      <c r="W40" s="47"/>
      <c r="X40" s="47"/>
      <c r="Y40" s="47"/>
      <c r="Z40" s="47"/>
      <c r="AA40" s="12"/>
    </row>
    <row r="41" spans="1:27" customHeight="1" ht="15.75">
      <c r="A41" s="167" t="str">
        <f>A26</f>
        <v>0</v>
      </c>
      <c r="B41" s="493" t="str">
        <f>'CO Attainment'!E11</f>
        <v>0</v>
      </c>
      <c r="C41" s="494"/>
      <c r="D41" s="172" t="str">
        <f>IFERROR(ROUNDUP($B$41*B11/3,2),"")</f>
        <v>0</v>
      </c>
      <c r="E41" s="173" t="str">
        <f>IFERROR(ROUNDUP($B$41*C11/3,2),"")</f>
        <v>0</v>
      </c>
      <c r="F41" s="173" t="str">
        <f>IFERROR(ROUNDUP($B$41*D11/3,2),"")</f>
        <v>0</v>
      </c>
      <c r="G41" s="173" t="str">
        <f>IFERROR(ROUNDUP($B$41*E11/3,2),"")</f>
        <v>0</v>
      </c>
      <c r="H41" s="173" t="str">
        <f>IFERROR(ROUNDUP($B$41*F11/3,2),"")</f>
        <v>0</v>
      </c>
      <c r="I41" s="173" t="str">
        <f>IFERROR(ROUNDUP($B$41*G11/3,2),"")</f>
        <v>0</v>
      </c>
      <c r="J41" s="173" t="str">
        <f>IFERROR(ROUNDUP($B$41*H11/3,2),"")</f>
        <v>0</v>
      </c>
      <c r="K41" s="173" t="str">
        <f>IFERROR(ROUNDUP($B$41*I11/3,2),"")</f>
        <v>0</v>
      </c>
      <c r="L41" s="173" t="str">
        <f>IFERROR(ROUNDUP($B$41*J11/3,2),"")</f>
        <v>0</v>
      </c>
      <c r="M41" s="173" t="str">
        <f>IFERROR(ROUNDUP($B$41*K11/3,2),"")</f>
        <v>0</v>
      </c>
      <c r="N41" s="173" t="str">
        <f>IFERROR(ROUNDUP($B$41*L11/3,2),"")</f>
        <v>0</v>
      </c>
      <c r="O41" s="173" t="str">
        <f>IFERROR(ROUNDUP($B$41*M11/3,2),"")</f>
        <v>0</v>
      </c>
      <c r="P41" s="173" t="str">
        <f>IFERROR(ROUNDUP($B$41*N11/3,2),"")</f>
        <v>0</v>
      </c>
      <c r="Q41" s="173" t="str">
        <f>IFERROR(ROUNDUP($B$41*O11/3,2),"")</f>
        <v>0</v>
      </c>
      <c r="R41" s="174" t="str">
        <f>IFERROR(ROUNDUP($B$41*P11/3,2),"")</f>
        <v>0</v>
      </c>
      <c r="S41" s="47"/>
      <c r="T41" s="47"/>
      <c r="U41" s="47"/>
      <c r="V41" s="47"/>
      <c r="W41" s="47"/>
      <c r="X41" s="47"/>
      <c r="Y41" s="47"/>
      <c r="Z41" s="47"/>
      <c r="AA41" s="12"/>
    </row>
    <row r="42" spans="1:27" customHeight="1" ht="15.75">
      <c r="A42" s="167" t="str">
        <f>A27</f>
        <v>0</v>
      </c>
      <c r="B42" s="516" t="str">
        <f>'CO Attainment'!E12</f>
        <v>0</v>
      </c>
      <c r="C42" s="516"/>
      <c r="D42" s="172" t="str">
        <f>IFERROR(ROUNDUP($B$42*B12/3,2),"")</f>
        <v>0</v>
      </c>
      <c r="E42" s="173" t="str">
        <f>IFERROR(ROUNDUP($B$42*C12/3,2),"")</f>
        <v>0</v>
      </c>
      <c r="F42" s="173" t="str">
        <f>IFERROR(ROUNDUP($B$42*D12/3,2),"")</f>
        <v>0</v>
      </c>
      <c r="G42" s="173" t="str">
        <f>IFERROR(ROUNDUP($B$42*E12/3,2),"")</f>
        <v>0</v>
      </c>
      <c r="H42" s="173" t="str">
        <f>IFERROR(ROUNDUP($B$42*F12/3,2),"")</f>
        <v>0</v>
      </c>
      <c r="I42" s="173" t="str">
        <f>IFERROR(ROUNDUP($B$42*G12/3,2),"")</f>
        <v>0</v>
      </c>
      <c r="J42" s="173" t="str">
        <f>IFERROR(ROUNDUP($B$42*H12/3,2),"")</f>
        <v>0</v>
      </c>
      <c r="K42" s="173" t="str">
        <f>IFERROR(ROUNDUP($B$42*I12/3,2),"")</f>
        <v>0</v>
      </c>
      <c r="L42" s="173" t="str">
        <f>IFERROR(ROUNDUP($B$42*J12/3,2),"")</f>
        <v>0</v>
      </c>
      <c r="M42" s="173" t="str">
        <f>IFERROR(ROUNDUP($B$42*K12/3,2),"")</f>
        <v>0</v>
      </c>
      <c r="N42" s="173" t="str">
        <f>IFERROR(ROUNDUP($B$42*L12/3,2),"")</f>
        <v>0</v>
      </c>
      <c r="O42" s="173" t="str">
        <f>IFERROR(ROUNDUP($B$42*M12/3,2),"")</f>
        <v>0</v>
      </c>
      <c r="P42" s="173" t="str">
        <f>IFERROR(ROUNDUP($B$42*N12/3,2),"")</f>
        <v>0</v>
      </c>
      <c r="Q42" s="173" t="str">
        <f>IFERROR(ROUNDUP($B$42*O12/3,2),"")</f>
        <v>0</v>
      </c>
      <c r="R42" s="174" t="str">
        <f>IFERROR(ROUNDUP($B$42*P12/3,2),"")</f>
        <v>0</v>
      </c>
      <c r="S42" s="47"/>
      <c r="T42" s="47"/>
      <c r="U42" s="47"/>
      <c r="V42" s="47"/>
      <c r="W42" s="47"/>
      <c r="X42" s="47"/>
      <c r="Y42" s="47"/>
      <c r="Z42" s="47"/>
      <c r="AA42" s="12"/>
    </row>
    <row r="43" spans="1:27" customHeight="1" ht="15.75">
      <c r="A43" s="167" t="str">
        <f>A28</f>
        <v>0</v>
      </c>
      <c r="B43" s="517" t="str">
        <f>'CO Attainment'!E13</f>
        <v>0</v>
      </c>
      <c r="C43" s="518"/>
      <c r="D43" s="172" t="str">
        <f>IFERROR(ROUNDUP($B$43*B13/3,2),"")</f>
        <v>0</v>
      </c>
      <c r="E43" s="173" t="str">
        <f>IFERROR(ROUNDUP($B$43*C13/3,2),"")</f>
        <v>0</v>
      </c>
      <c r="F43" s="173" t="str">
        <f>IFERROR(ROUNDUP($B$43*D13/3,2),"")</f>
        <v>0</v>
      </c>
      <c r="G43" s="173" t="str">
        <f>IFERROR(ROUNDUP($B$43*E13/3,2),"")</f>
        <v>0</v>
      </c>
      <c r="H43" s="173" t="str">
        <f>IFERROR(ROUNDUP($B$43*F13/3,2),"")</f>
        <v>0</v>
      </c>
      <c r="I43" s="173" t="str">
        <f>IFERROR(ROUNDUP($B$43*G13/3,2),"")</f>
        <v>0</v>
      </c>
      <c r="J43" s="173" t="str">
        <f>IFERROR(ROUNDUP($B$43*H13/3,2),"")</f>
        <v>0</v>
      </c>
      <c r="K43" s="173" t="str">
        <f>IFERROR(ROUNDUP($B$43*I13/3,2),"")</f>
        <v>0</v>
      </c>
      <c r="L43" s="173" t="str">
        <f>IFERROR(ROUNDUP($B$43*J13/3,2),"")</f>
        <v>0</v>
      </c>
      <c r="M43" s="173" t="str">
        <f>IFERROR(ROUNDUP($B$43*K13/3,2),"")</f>
        <v>0</v>
      </c>
      <c r="N43" s="173" t="str">
        <f>IFERROR(ROUNDUP($B$43*L13/3,2),"")</f>
        <v>0</v>
      </c>
      <c r="O43" s="173" t="str">
        <f>IFERROR(ROUNDUP($B$43*M13/3,2),"")</f>
        <v>0</v>
      </c>
      <c r="P43" s="173" t="str">
        <f>IFERROR(ROUNDUP($B$43*N13/3,2),"")</f>
        <v>0</v>
      </c>
      <c r="Q43" s="173" t="str">
        <f>IFERROR(ROUNDUP($B$43*O13/3,2),"")</f>
        <v>0</v>
      </c>
      <c r="R43" s="174" t="str">
        <f>IFERROR(ROUNDUP($B$43*P13/3,2),"")</f>
        <v>0</v>
      </c>
      <c r="S43" s="47"/>
      <c r="T43" s="47"/>
      <c r="U43" s="47"/>
      <c r="V43" s="47"/>
      <c r="W43" s="47"/>
      <c r="X43" s="47"/>
      <c r="Y43" s="47"/>
      <c r="Z43" s="47"/>
      <c r="AA43" s="12"/>
    </row>
    <row r="44" spans="1:27" customHeight="1" ht="16.5">
      <c r="A44" s="168" t="str">
        <f>A29</f>
        <v>0</v>
      </c>
      <c r="B44" s="519" t="str">
        <f>'CO Attainment'!E14</f>
        <v>0</v>
      </c>
      <c r="C44" s="520"/>
      <c r="D44" s="175" t="str">
        <f>IFERROR(ROUNDUP($B$44*B14/3,2),"")</f>
        <v>0</v>
      </c>
      <c r="E44" s="176" t="str">
        <f>IFERROR(ROUNDUP($B$44*C14/3,2),"")</f>
        <v>0</v>
      </c>
      <c r="F44" s="176" t="str">
        <f>IFERROR(ROUNDUP($B$44*D14/3,2),"")</f>
        <v>0</v>
      </c>
      <c r="G44" s="176" t="str">
        <f>IFERROR(ROUNDUP($B$44*E14/3,2),"")</f>
        <v>0</v>
      </c>
      <c r="H44" s="176" t="str">
        <f>IFERROR(ROUNDUP($B$44*F14/3,2),"")</f>
        <v>0</v>
      </c>
      <c r="I44" s="176" t="str">
        <f>IFERROR(ROUNDUP($B$44*G14/3,2),"")</f>
        <v>0</v>
      </c>
      <c r="J44" s="176" t="str">
        <f>IFERROR(ROUNDUP($B$44*H14/3,2),"")</f>
        <v>0</v>
      </c>
      <c r="K44" s="176" t="str">
        <f>IFERROR(ROUNDUP($B$44*I14/3,2),"")</f>
        <v>0</v>
      </c>
      <c r="L44" s="176" t="str">
        <f>IFERROR(ROUNDUP($B$44*J14/3,2),"")</f>
        <v>0</v>
      </c>
      <c r="M44" s="176" t="str">
        <f>IFERROR(ROUNDUP($B$44*K14/3,2),"")</f>
        <v>0</v>
      </c>
      <c r="N44" s="176" t="str">
        <f>IFERROR(ROUNDUP($B$44*L14/3,2),"")</f>
        <v>0</v>
      </c>
      <c r="O44" s="176" t="str">
        <f>IFERROR(ROUNDUP($B$44*M14/3,2),"")</f>
        <v>0</v>
      </c>
      <c r="P44" s="176" t="str">
        <f>IFERROR(ROUNDUP($B$44*N14/3,2),"")</f>
        <v>0</v>
      </c>
      <c r="Q44" s="176" t="str">
        <f>IFERROR(ROUNDUP($B$44*O14/3,2),"")</f>
        <v>0</v>
      </c>
      <c r="R44" s="177" t="str">
        <f>IFERROR(ROUNDUP($B$44*P14/3,2),"")</f>
        <v>0</v>
      </c>
      <c r="S44" s="47"/>
      <c r="T44" s="47"/>
      <c r="U44" s="47"/>
      <c r="V44" s="47"/>
      <c r="W44" s="47"/>
      <c r="X44" s="47"/>
      <c r="Y44" s="47"/>
      <c r="Z44" s="47"/>
      <c r="AA44" s="12"/>
    </row>
    <row r="45" spans="1:27" customHeight="1" ht="15.75">
      <c r="A45" s="178"/>
      <c r="B45" s="503" t="s">
        <v>175</v>
      </c>
      <c r="C45" s="504"/>
      <c r="D45" s="179" t="str">
        <f>SUM(D39:D44)</f>
        <v>0</v>
      </c>
      <c r="E45" s="179" t="str">
        <f>SUM(E39:E44)</f>
        <v>0</v>
      </c>
      <c r="F45" s="179" t="str">
        <f>SUM(F39:F44)</f>
        <v>0</v>
      </c>
      <c r="G45" s="179" t="str">
        <f>SUM(G39:G44)</f>
        <v>0</v>
      </c>
      <c r="H45" s="179" t="str">
        <f>SUM(H39:H44)</f>
        <v>0</v>
      </c>
      <c r="I45" s="179" t="str">
        <f>SUM(I39:I44)</f>
        <v>0</v>
      </c>
      <c r="J45" s="179" t="str">
        <f>SUM(J39:J44)</f>
        <v>0</v>
      </c>
      <c r="K45" s="179" t="str">
        <f>SUM(K39:K44)</f>
        <v>0</v>
      </c>
      <c r="L45" s="179" t="str">
        <f>SUM(L39:L44)</f>
        <v>0</v>
      </c>
      <c r="M45" s="179" t="str">
        <f>SUM(M39:M44)</f>
        <v>0</v>
      </c>
      <c r="N45" s="179" t="str">
        <f>SUM(N39:N44)</f>
        <v>0</v>
      </c>
      <c r="O45" s="179" t="str">
        <f>SUM(O39:O44)</f>
        <v>0</v>
      </c>
      <c r="P45" s="179" t="str">
        <f>SUM(P39:P44)</f>
        <v>0</v>
      </c>
      <c r="Q45" s="179" t="str">
        <f>SUM(Q39:Q44)</f>
        <v>0</v>
      </c>
      <c r="R45" s="179" t="str">
        <f>SUM(R39:R44)</f>
        <v>0</v>
      </c>
      <c r="S45" s="47"/>
      <c r="T45" s="47"/>
      <c r="U45" s="47"/>
      <c r="V45" s="47"/>
      <c r="W45" s="47"/>
      <c r="X45" s="47"/>
      <c r="Y45" s="47"/>
      <c r="Z45" s="47"/>
      <c r="AA45" s="12"/>
    </row>
    <row r="46" spans="1:27" customHeight="1" ht="16.5">
      <c r="A46" s="180"/>
      <c r="B46" s="497" t="s">
        <v>176</v>
      </c>
      <c r="C46" s="498"/>
      <c r="D46" s="181" t="str">
        <f>SUM(B9:B14)</f>
        <v>0</v>
      </c>
      <c r="E46" s="181" t="str">
        <f>SUM(C9:C14)</f>
        <v>0</v>
      </c>
      <c r="F46" s="181" t="str">
        <f>SUM(D9:D14)</f>
        <v>0</v>
      </c>
      <c r="G46" s="181" t="str">
        <f>SUM(E9:E14)</f>
        <v>0</v>
      </c>
      <c r="H46" s="181" t="str">
        <f>SUM(F9:F14)</f>
        <v>0</v>
      </c>
      <c r="I46" s="181" t="str">
        <f>SUM(G9:G14)</f>
        <v>0</v>
      </c>
      <c r="J46" s="181" t="str">
        <f>SUM(H9:H14)</f>
        <v>0</v>
      </c>
      <c r="K46" s="181" t="str">
        <f>SUM(I9:I14)</f>
        <v>0</v>
      </c>
      <c r="L46" s="181" t="str">
        <f>SUM(J9:J14)</f>
        <v>0</v>
      </c>
      <c r="M46" s="181" t="str">
        <f>SUM(K9:K14)</f>
        <v>0</v>
      </c>
      <c r="N46" s="181" t="str">
        <f>SUM(L9:L14)</f>
        <v>0</v>
      </c>
      <c r="O46" s="181" t="str">
        <f>SUM(M9:M14)</f>
        <v>0</v>
      </c>
      <c r="P46" s="181" t="str">
        <f>SUM(N9:N14)</f>
        <v>0</v>
      </c>
      <c r="Q46" s="181" t="str">
        <f>SUM(O9:O14)</f>
        <v>0</v>
      </c>
      <c r="R46" s="181" t="str">
        <f>SUM(P9:P14)</f>
        <v>0</v>
      </c>
      <c r="S46" s="47"/>
      <c r="T46" s="47"/>
      <c r="U46" s="47"/>
      <c r="V46" s="47"/>
      <c r="W46" s="47"/>
      <c r="X46" s="47"/>
      <c r="Y46" s="47"/>
      <c r="Z46" s="47"/>
      <c r="AA46" s="12"/>
    </row>
    <row r="47" spans="1:27" customHeight="1" ht="16.5">
      <c r="A47" s="499" t="s">
        <v>177</v>
      </c>
      <c r="B47" s="500"/>
      <c r="C47" s="191" t="s">
        <v>178</v>
      </c>
      <c r="D47" s="192" t="str">
        <f>IFERROR((D45/D46)*100,0)</f>
        <v>0</v>
      </c>
      <c r="E47" s="192" t="str">
        <f>IFERROR((E45/E46)*100,0)</f>
        <v>0</v>
      </c>
      <c r="F47" s="192" t="str">
        <f>IFERROR((F45/F46)*100,0)</f>
        <v>0</v>
      </c>
      <c r="G47" s="192" t="str">
        <f>IFERROR((G45/G46)*100,0)</f>
        <v>0</v>
      </c>
      <c r="H47" s="192" t="str">
        <f>IFERROR((H45/H46)*100,0)</f>
        <v>0</v>
      </c>
      <c r="I47" s="192" t="str">
        <f>IFERROR((I45/I46)*100,0)</f>
        <v>0</v>
      </c>
      <c r="J47" s="192" t="str">
        <f>IFERROR((J45/J46)*100,0)</f>
        <v>0</v>
      </c>
      <c r="K47" s="192" t="str">
        <f>IFERROR((K45/K46)*100,0)</f>
        <v>0</v>
      </c>
      <c r="L47" s="192" t="str">
        <f>IFERROR((L45/L46)*100,0)</f>
        <v>0</v>
      </c>
      <c r="M47" s="192" t="str">
        <f>IFERROR((M45/M46)*100,0)</f>
        <v>0</v>
      </c>
      <c r="N47" s="192" t="str">
        <f>IFERROR((N45/N46)*100,0)</f>
        <v>0</v>
      </c>
      <c r="O47" s="192" t="str">
        <f>IFERROR((O45/O46)*100,0)</f>
        <v>0</v>
      </c>
      <c r="P47" s="192" t="str">
        <f>IFERROR((P45/P46)*100,0)</f>
        <v>0</v>
      </c>
      <c r="Q47" s="192" t="str">
        <f>IFERROR((Q45/Q46)*100,0)</f>
        <v>0</v>
      </c>
      <c r="R47" s="192" t="str">
        <f>IFERROR((R45/R46)*100,0)</f>
        <v>0</v>
      </c>
      <c r="S47" s="47"/>
      <c r="T47" s="47"/>
      <c r="U47" s="47"/>
      <c r="V47" s="47"/>
      <c r="W47" s="47"/>
      <c r="X47" s="47"/>
      <c r="Y47" s="47"/>
      <c r="Z47" s="47"/>
      <c r="AA47" s="12"/>
    </row>
    <row r="48" spans="1:27" customHeight="1" ht="21">
      <c r="A48" s="96"/>
      <c r="B48" s="96"/>
      <c r="C48" s="495" t="s">
        <v>179</v>
      </c>
      <c r="D48" s="184" t="s">
        <v>130</v>
      </c>
      <c r="E48" s="185" t="s">
        <v>131</v>
      </c>
      <c r="F48" s="185" t="s">
        <v>132</v>
      </c>
      <c r="G48" s="185" t="s">
        <v>133</v>
      </c>
      <c r="H48" s="185" t="s">
        <v>134</v>
      </c>
      <c r="I48" s="185" t="s">
        <v>135</v>
      </c>
      <c r="J48" s="185" t="s">
        <v>136</v>
      </c>
      <c r="K48" s="185" t="s">
        <v>137</v>
      </c>
      <c r="L48" s="185" t="s">
        <v>138</v>
      </c>
      <c r="M48" s="185" t="s">
        <v>139</v>
      </c>
      <c r="N48" s="185" t="s">
        <v>140</v>
      </c>
      <c r="O48" s="185" t="s">
        <v>141</v>
      </c>
      <c r="P48" s="186" t="s">
        <v>142</v>
      </c>
      <c r="Q48" s="186" t="s">
        <v>143</v>
      </c>
      <c r="R48" s="187" t="s">
        <v>144</v>
      </c>
      <c r="S48" s="47"/>
      <c r="T48" s="47"/>
      <c r="U48" s="47"/>
      <c r="V48" s="47"/>
      <c r="W48" s="47"/>
      <c r="X48" s="47"/>
      <c r="Y48" s="47"/>
      <c r="Z48" s="47"/>
      <c r="AA48" s="12"/>
    </row>
    <row r="49" spans="1:27" customHeight="1" ht="16.5">
      <c r="A49" s="188"/>
      <c r="B49" s="96"/>
      <c r="C49" s="496"/>
      <c r="D49" s="193" t="str">
        <f>IFERROR(ROUNDUP(D47*B15/100,2),"")</f>
        <v>0</v>
      </c>
      <c r="E49" s="193" t="str">
        <f>IFERROR(ROUNDUP(E47*C15/100,2),"")</f>
        <v>0</v>
      </c>
      <c r="F49" s="193" t="str">
        <f>IFERROR(ROUNDUP(F47*D15/100,2),"")</f>
        <v>0</v>
      </c>
      <c r="G49" s="193" t="str">
        <f>IFERROR(ROUNDUP(G47*E15/100,2),"")</f>
        <v>0</v>
      </c>
      <c r="H49" s="193" t="str">
        <f>IFERROR(ROUNDUP(H47*F15/100,2),"")</f>
        <v>0</v>
      </c>
      <c r="I49" s="193" t="str">
        <f>IFERROR(ROUNDUP(I47*G15/100,2),"")</f>
        <v>0</v>
      </c>
      <c r="J49" s="193" t="str">
        <f>IFERROR(ROUNDUP(J47*H15/100,2),"")</f>
        <v>0</v>
      </c>
      <c r="K49" s="193" t="str">
        <f>IFERROR(ROUNDUP(K47*I15/100,2),"")</f>
        <v>0</v>
      </c>
      <c r="L49" s="193" t="str">
        <f>IFERROR(ROUNDUP(L47*J15/100,2),"")</f>
        <v>0</v>
      </c>
      <c r="M49" s="193" t="str">
        <f>IFERROR(ROUNDUP(M47*K15/100,2),"")</f>
        <v>0</v>
      </c>
      <c r="N49" s="193" t="str">
        <f>IFERROR(ROUNDUP(N47*L15/100,2),"")</f>
        <v>0</v>
      </c>
      <c r="O49" s="193" t="str">
        <f>IFERROR(ROUNDUP(O47*M15/100,2),"")</f>
        <v>0</v>
      </c>
      <c r="P49" s="193" t="str">
        <f>IFERROR(ROUNDUP(P47*N15/100,2),"")</f>
        <v>0</v>
      </c>
      <c r="Q49" s="193" t="str">
        <f>IFERROR(ROUNDUP(Q47*O15/100,2),"")</f>
        <v>0</v>
      </c>
      <c r="R49" s="193" t="str">
        <f>IFERROR(ROUNDUP(R47*P15/100,2),"")</f>
        <v>0</v>
      </c>
      <c r="S49" s="47"/>
      <c r="T49" s="47"/>
      <c r="U49" s="47"/>
      <c r="V49" s="47"/>
      <c r="W49" s="47"/>
      <c r="X49" s="47"/>
      <c r="Y49" s="47"/>
      <c r="Z49" s="47"/>
      <c r="AA49" s="12"/>
    </row>
    <row r="50" spans="1:27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12"/>
      <c r="T50" s="12"/>
      <c r="U50" s="12"/>
      <c r="V50" s="12"/>
      <c r="W50" s="12"/>
      <c r="X50" s="12"/>
      <c r="Y50" s="12"/>
      <c r="Z50" s="12"/>
      <c r="AA50" s="12"/>
    </row>
    <row r="51" spans="1:27" customHeight="1" ht="15.7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12"/>
      <c r="T51" s="12"/>
      <c r="U51" s="12"/>
      <c r="V51" s="12"/>
      <c r="W51" s="12"/>
      <c r="X51" s="12"/>
      <c r="Y51" s="12"/>
      <c r="Z51" s="12"/>
      <c r="AA51" s="12"/>
    </row>
    <row r="52" spans="1:27">
      <c r="A52" s="47"/>
      <c r="B52" s="47"/>
      <c r="C52" s="454" t="s">
        <v>126</v>
      </c>
      <c r="D52" s="467"/>
      <c r="E52" s="521"/>
      <c r="F52" s="522"/>
      <c r="G52" s="523"/>
      <c r="H52" s="47"/>
      <c r="I52" s="47"/>
      <c r="J52" s="47"/>
      <c r="K52" s="47"/>
      <c r="L52" s="47"/>
      <c r="M52" s="47"/>
      <c r="N52" s="454" t="s">
        <v>127</v>
      </c>
      <c r="O52" s="467"/>
      <c r="P52" s="521"/>
      <c r="Q52" s="522"/>
      <c r="R52" s="523"/>
      <c r="S52" s="12"/>
      <c r="T52" s="12"/>
      <c r="U52" s="12"/>
      <c r="V52" s="12"/>
      <c r="W52" s="12"/>
      <c r="X52" s="12"/>
      <c r="Y52" s="12"/>
      <c r="Z52" s="12"/>
      <c r="AA52" s="12"/>
    </row>
    <row r="53" spans="1:27">
      <c r="A53" s="47"/>
      <c r="B53" s="47"/>
      <c r="C53" s="455"/>
      <c r="D53" s="468"/>
      <c r="E53" s="524"/>
      <c r="F53" s="525"/>
      <c r="G53" s="526"/>
      <c r="H53" s="47"/>
      <c r="I53" s="47"/>
      <c r="J53" s="47"/>
      <c r="K53" s="47"/>
      <c r="L53" s="47"/>
      <c r="M53" s="47"/>
      <c r="N53" s="455"/>
      <c r="O53" s="468"/>
      <c r="P53" s="524"/>
      <c r="Q53" s="525"/>
      <c r="R53" s="526"/>
      <c r="S53" s="12"/>
      <c r="T53" s="12"/>
      <c r="U53" s="12"/>
      <c r="V53" s="12"/>
      <c r="W53" s="12"/>
      <c r="X53" s="12"/>
      <c r="Y53" s="12"/>
      <c r="Z53" s="12"/>
      <c r="AA53" s="12"/>
    </row>
    <row r="54" spans="1:27" customHeight="1" ht="15.75">
      <c r="A54" s="47"/>
      <c r="B54" s="47"/>
      <c r="C54" s="456"/>
      <c r="D54" s="469"/>
      <c r="E54" s="527"/>
      <c r="F54" s="528"/>
      <c r="G54" s="529"/>
      <c r="H54" s="47"/>
      <c r="I54" s="47"/>
      <c r="J54" s="47"/>
      <c r="K54" s="47"/>
      <c r="L54" s="47"/>
      <c r="M54" s="47"/>
      <c r="N54" s="456"/>
      <c r="O54" s="469"/>
      <c r="P54" s="527"/>
      <c r="Q54" s="528"/>
      <c r="R54" s="529"/>
      <c r="S54" s="12"/>
      <c r="T54" s="12"/>
      <c r="U54" s="12"/>
      <c r="V54" s="12"/>
      <c r="W54" s="12"/>
      <c r="X54" s="12"/>
      <c r="Y54" s="12"/>
      <c r="Z54" s="12"/>
      <c r="AA54" s="12"/>
    </row>
    <row r="55" spans="1:27">
      <c r="A55" s="12"/>
      <c r="B55" s="12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>
      <c r="A56" s="12"/>
      <c r="B56" s="12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>
      <c r="A57" s="12"/>
      <c r="B57" s="1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>
      <c r="A58" s="12"/>
      <c r="B58" s="12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>
      <c r="A59" s="12"/>
      <c r="B59" s="12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>
      <c r="A60" s="12"/>
      <c r="B60" s="12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N52:O54"/>
    <mergeCell ref="P52:R54"/>
    <mergeCell ref="B46:C46"/>
    <mergeCell ref="A47:B47"/>
    <mergeCell ref="C48:C49"/>
    <mergeCell ref="C52:D54"/>
    <mergeCell ref="E52:G54"/>
    <mergeCell ref="B41:C41"/>
    <mergeCell ref="B42:C42"/>
    <mergeCell ref="B43:C43"/>
    <mergeCell ref="B44:C44"/>
    <mergeCell ref="B45:C45"/>
    <mergeCell ref="B25:C25"/>
    <mergeCell ref="B26:C26"/>
    <mergeCell ref="B40:C40"/>
    <mergeCell ref="C33:C34"/>
    <mergeCell ref="B31:C31"/>
    <mergeCell ref="A32:B32"/>
    <mergeCell ref="B29:C29"/>
    <mergeCell ref="B30:C30"/>
    <mergeCell ref="B28:C28"/>
    <mergeCell ref="A36:R37"/>
    <mergeCell ref="B38:C38"/>
    <mergeCell ref="B39:C39"/>
    <mergeCell ref="B27:C27"/>
    <mergeCell ref="A1:O1"/>
    <mergeCell ref="A2:O2"/>
    <mergeCell ref="A3:O3"/>
    <mergeCell ref="B23:C23"/>
    <mergeCell ref="B24:C24"/>
    <mergeCell ref="C4:E4"/>
    <mergeCell ref="C6:E6"/>
    <mergeCell ref="C7:E7"/>
    <mergeCell ref="A6:B6"/>
    <mergeCell ref="A4:B4"/>
    <mergeCell ref="A7:B7"/>
    <mergeCell ref="A5:B5"/>
    <mergeCell ref="C5:E5"/>
    <mergeCell ref="A21:R22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5"/>
  <sheetViews>
    <sheetView tabSelected="0" workbookViewId="0" zoomScale="115" zoomScaleNormal="115" showGridLines="true" showRowColHeaders="1">
      <selection activeCell="A7" sqref="A7"/>
    </sheetView>
  </sheetViews>
  <sheetFormatPr defaultRowHeight="14.4" outlineLevelRow="0" outlineLevelCol="0"/>
  <cols>
    <col min="1" max="1" width="14.5703125" customWidth="true" style="0"/>
    <col min="2" max="2" width="6.140625" customWidth="true" style="0"/>
    <col min="3" max="3" width="10.5703125" customWidth="true" style="0"/>
    <col min="4" max="4" width="6.7109375" customWidth="true" style="0"/>
    <col min="5" max="5" width="50.5703125" customWidth="true" style="0"/>
    <col min="6" max="6" width="46" customWidth="true" style="0"/>
    <col min="7" max="7" width="10.5703125" customWidth="true" style="0"/>
  </cols>
  <sheetData>
    <row r="1" spans="1:10" customHeight="1" ht="15.75">
      <c r="A1" s="566" t="s">
        <v>113</v>
      </c>
      <c r="B1" s="567"/>
      <c r="C1" s="557" t="str">
        <f>IA!K4</f>
        <v>0</v>
      </c>
      <c r="D1" s="558"/>
      <c r="E1" s="558"/>
      <c r="F1" s="559"/>
    </row>
    <row r="2" spans="1:10" customHeight="1" ht="15.75">
      <c r="A2" s="568" t="s">
        <v>28</v>
      </c>
      <c r="B2" s="569"/>
      <c r="C2" s="560" t="str">
        <f>IA!Z5</f>
        <v>0</v>
      </c>
      <c r="D2" s="561"/>
      <c r="E2" s="561"/>
      <c r="F2" s="562"/>
    </row>
    <row r="3" spans="1:10" customHeight="1" ht="15.75">
      <c r="A3" s="568" t="s">
        <v>21</v>
      </c>
      <c r="B3" s="569"/>
      <c r="C3" s="560" t="str">
        <f>IA!AF4</f>
        <v>0</v>
      </c>
      <c r="D3" s="561"/>
      <c r="E3" s="561"/>
      <c r="F3" s="562"/>
    </row>
    <row r="4" spans="1:10" customHeight="1" ht="16.5">
      <c r="A4" s="552" t="s">
        <v>117</v>
      </c>
      <c r="B4" s="553"/>
      <c r="C4" s="563" t="str">
        <f>IA!H5</f>
        <v>0</v>
      </c>
      <c r="D4" s="564"/>
      <c r="E4" s="564"/>
      <c r="F4" s="565"/>
    </row>
    <row r="5" spans="1:10" customHeight="1" ht="18.75">
      <c r="A5" s="554" t="s">
        <v>181</v>
      </c>
      <c r="B5" s="555"/>
      <c r="C5" s="555"/>
      <c r="D5" s="555"/>
      <c r="E5" s="555"/>
      <c r="F5" s="556"/>
      <c r="G5" s="195"/>
    </row>
    <row r="6" spans="1:10" customHeight="1" ht="16.5">
      <c r="A6" s="203" t="s">
        <v>182</v>
      </c>
      <c r="B6" s="204" t="s">
        <v>183</v>
      </c>
      <c r="C6" s="204" t="s">
        <v>184</v>
      </c>
      <c r="D6" s="211" t="s">
        <v>185</v>
      </c>
      <c r="E6" s="215" t="s">
        <v>186</v>
      </c>
      <c r="F6" s="214" t="s">
        <v>187</v>
      </c>
      <c r="G6" s="195"/>
    </row>
    <row r="7" spans="1:10" customHeight="1" ht="15.75">
      <c r="A7" s="530" t="str">
        <f>IA!AF4</f>
        <v>0</v>
      </c>
      <c r="B7" s="533"/>
      <c r="C7" s="536" t="str">
        <f>'CO Attainment'!D15</f>
        <v>0</v>
      </c>
      <c r="D7" s="537"/>
      <c r="E7" s="306"/>
      <c r="F7" s="288"/>
      <c r="G7" s="199"/>
    </row>
    <row r="8" spans="1:10" customHeight="1" ht="16.5">
      <c r="A8" s="531"/>
      <c r="B8" s="534"/>
      <c r="C8" s="534"/>
      <c r="D8" s="538"/>
      <c r="E8" s="224"/>
      <c r="F8" s="212"/>
      <c r="G8" s="199"/>
    </row>
    <row r="9" spans="1:10" customHeight="1" ht="16.5">
      <c r="A9" s="531"/>
      <c r="B9" s="534"/>
      <c r="C9" s="534"/>
      <c r="D9" s="538"/>
      <c r="E9" s="224"/>
      <c r="F9" s="212"/>
      <c r="G9" s="199"/>
    </row>
    <row r="10" spans="1:10" customHeight="1" ht="16.5">
      <c r="A10" s="531"/>
      <c r="B10" s="534"/>
      <c r="C10" s="534"/>
      <c r="D10" s="538"/>
      <c r="E10" s="224"/>
      <c r="F10" s="212"/>
      <c r="G10" s="199"/>
    </row>
    <row r="11" spans="1:10" customHeight="1" ht="16.5">
      <c r="A11" s="531"/>
      <c r="B11" s="534"/>
      <c r="C11" s="534"/>
      <c r="D11" s="538"/>
      <c r="E11" s="224"/>
      <c r="F11" s="212"/>
      <c r="G11" s="199"/>
    </row>
    <row r="12" spans="1:10" customHeight="1" ht="13.5">
      <c r="A12" s="532"/>
      <c r="B12" s="535"/>
      <c r="C12" s="535"/>
      <c r="D12" s="539"/>
      <c r="E12" s="201"/>
      <c r="F12" s="213"/>
    </row>
    <row r="13" spans="1:10" customHeight="1" ht="18.75">
      <c r="A13" s="195"/>
      <c r="B13" s="195"/>
      <c r="C13" s="195"/>
      <c r="D13" s="543" t="s">
        <v>188</v>
      </c>
      <c r="E13" s="544"/>
      <c r="F13" s="545"/>
    </row>
    <row r="14" spans="1:10" customHeight="1" ht="26.25">
      <c r="D14" s="210" t="s">
        <v>189</v>
      </c>
      <c r="E14" s="208" t="s">
        <v>190</v>
      </c>
      <c r="F14" s="209" t="s">
        <v>191</v>
      </c>
    </row>
    <row r="15" spans="1:10" customHeight="1" ht="27.75">
      <c r="D15" s="548">
        <v>1</v>
      </c>
      <c r="E15" s="546"/>
      <c r="F15" s="550"/>
    </row>
    <row r="16" spans="1:10">
      <c r="D16" s="549"/>
      <c r="E16" s="547"/>
      <c r="F16" s="551"/>
    </row>
    <row r="17" spans="1:10">
      <c r="D17" s="205"/>
      <c r="E17" s="200"/>
      <c r="F17" s="206"/>
    </row>
    <row r="18" spans="1:10">
      <c r="D18" s="205"/>
      <c r="E18" s="200"/>
      <c r="F18" s="206"/>
    </row>
    <row r="19" spans="1:10">
      <c r="D19" s="205"/>
      <c r="E19" s="200"/>
      <c r="F19" s="206"/>
    </row>
    <row r="20" spans="1:10" customHeight="1" ht="13.5">
      <c r="D20" s="207"/>
      <c r="E20" s="201"/>
      <c r="F20" s="202"/>
    </row>
    <row r="22" spans="1:10" customHeight="1" ht="13.5"/>
    <row r="23" spans="1:10" customHeight="1" ht="12.75">
      <c r="A23" s="454" t="s">
        <v>126</v>
      </c>
      <c r="B23" s="540"/>
      <c r="C23" s="521"/>
      <c r="D23" s="523"/>
      <c r="E23" s="216"/>
      <c r="F23" s="454" t="s">
        <v>127</v>
      </c>
      <c r="G23" s="454"/>
      <c r="H23" s="467"/>
      <c r="I23" s="217"/>
      <c r="J23" s="217"/>
    </row>
    <row r="24" spans="1:10" customHeight="1" ht="12.75">
      <c r="A24" s="455"/>
      <c r="B24" s="541"/>
      <c r="C24" s="524"/>
      <c r="D24" s="526"/>
      <c r="E24" s="216"/>
      <c r="F24" s="455"/>
      <c r="G24" s="455"/>
      <c r="H24" s="468"/>
      <c r="I24" s="217"/>
      <c r="J24" s="217"/>
    </row>
    <row r="25" spans="1:10" customHeight="1" ht="13.5">
      <c r="A25" s="456"/>
      <c r="B25" s="542"/>
      <c r="C25" s="527"/>
      <c r="D25" s="529"/>
      <c r="E25" s="216"/>
      <c r="F25" s="456"/>
      <c r="G25" s="456"/>
      <c r="H25" s="469"/>
      <c r="I25" s="217"/>
      <c r="J25" s="2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B4"/>
    <mergeCell ref="A5:F5"/>
    <mergeCell ref="C1:F1"/>
    <mergeCell ref="C2:F2"/>
    <mergeCell ref="C3:F3"/>
    <mergeCell ref="C4:F4"/>
    <mergeCell ref="A1:B1"/>
    <mergeCell ref="A2:B2"/>
    <mergeCell ref="A3:B3"/>
    <mergeCell ref="F23:F25"/>
    <mergeCell ref="G23:H25"/>
    <mergeCell ref="A7:A12"/>
    <mergeCell ref="B7:B12"/>
    <mergeCell ref="C7:C12"/>
    <mergeCell ref="D7:D12"/>
    <mergeCell ref="A23:B25"/>
    <mergeCell ref="C23:D25"/>
    <mergeCell ref="D13:F13"/>
    <mergeCell ref="E15:E16"/>
    <mergeCell ref="D15:D16"/>
    <mergeCell ref="F15:F1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</vt:lpstr>
      <vt:lpstr>Course End Survey (CES)</vt:lpstr>
      <vt:lpstr>CO Attainment</vt:lpstr>
      <vt:lpstr>PO ATTAINMENT</vt:lpstr>
      <vt:lpstr>Action Plan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Richard Franklin</cp:lastModifiedBy>
  <dcterms:created xsi:type="dcterms:W3CDTF">2019-01-23T08:58:04+00:00</dcterms:created>
  <dcterms:modified xsi:type="dcterms:W3CDTF">2022-04-29T06:33:28+00:00</dcterms:modified>
  <dc:title/>
  <dc:description/>
  <dc:subject/>
  <cp:keywords/>
  <cp:category/>
</cp:coreProperties>
</file>