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LaptopData\Veteran_DU_Evaluation\Output\20220106_130803\"/>
    </mc:Choice>
  </mc:AlternateContent>
  <xr:revisionPtr revIDLastSave="0" documentId="13_ncr:1_{E83BF0E6-5458-4FC7-A858-3FEBDEDDC8E5}" xr6:coauthVersionLast="47" xr6:coauthVersionMax="47" xr10:uidLastSave="{00000000-0000-0000-0000-000000000000}"/>
  <bookViews>
    <workbookView xWindow="2800" yWindow="2800" windowWidth="14400" windowHeight="7360" firstSheet="5" activeTab="6" xr2:uid="{00000000-000D-0000-FFFF-FFFF00000000}"/>
  </bookViews>
  <sheets>
    <sheet name="Summary" sheetId="2" r:id="rId1"/>
    <sheet name="C33730552-Id40.pdf" sheetId="3" r:id="rId2"/>
    <sheet name="C33887614-Id490.pdf" sheetId="4" r:id="rId3"/>
    <sheet name="C33887670-Id490.pdf" sheetId="5" r:id="rId4"/>
    <sheet name="C33908001-Id490.pdf" sheetId="6" r:id="rId5"/>
    <sheet name="C33986168-Id40.pdf" sheetId="7" r:id="rId6"/>
    <sheet name="C34016722-Id40.pdf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3" i="8"/>
  <c r="L4" i="7"/>
  <c r="L5" i="7"/>
  <c r="L6" i="7"/>
  <c r="L7" i="7"/>
  <c r="L8" i="7"/>
  <c r="L9" i="7"/>
  <c r="L10" i="7"/>
  <c r="L11" i="7"/>
  <c r="L3" i="7"/>
  <c r="L4" i="6"/>
  <c r="L5" i="6"/>
  <c r="L6" i="6"/>
  <c r="L7" i="6"/>
  <c r="L8" i="6"/>
  <c r="L9" i="6"/>
  <c r="L10" i="6"/>
  <c r="L11" i="6"/>
  <c r="L12" i="6"/>
  <c r="L3" i="6"/>
  <c r="L4" i="5"/>
  <c r="L5" i="5"/>
  <c r="L6" i="5"/>
  <c r="L7" i="5"/>
  <c r="L8" i="5"/>
  <c r="L9" i="5"/>
  <c r="L10" i="5"/>
  <c r="L11" i="5"/>
  <c r="L12" i="5"/>
  <c r="L3" i="5"/>
  <c r="L4" i="4"/>
  <c r="L5" i="4"/>
  <c r="L6" i="4"/>
  <c r="L7" i="4"/>
  <c r="L8" i="4"/>
  <c r="L9" i="4"/>
  <c r="L10" i="4"/>
  <c r="L11" i="4"/>
  <c r="L12" i="4"/>
  <c r="L3" i="4"/>
  <c r="L4" i="3"/>
  <c r="L5" i="3"/>
  <c r="L6" i="3"/>
  <c r="L7" i="3"/>
  <c r="L8" i="3"/>
  <c r="L9" i="3"/>
  <c r="L10" i="3"/>
  <c r="L11" i="3"/>
  <c r="L3" i="3"/>
  <c r="M5" i="2"/>
  <c r="K6" i="2"/>
  <c r="J4" i="2"/>
  <c r="G9" i="2"/>
  <c r="I6" i="2"/>
  <c r="J6" i="2"/>
  <c r="E5" i="2"/>
  <c r="J5" i="2"/>
  <c r="P6" i="2"/>
  <c r="D8" i="2"/>
  <c r="M8" i="2"/>
  <c r="E7" i="2"/>
  <c r="H5" i="2"/>
  <c r="I8" i="2"/>
  <c r="O8" i="2"/>
  <c r="N4" i="2"/>
  <c r="H9" i="2"/>
  <c r="Q5" i="2"/>
  <c r="H7" i="2"/>
  <c r="N8" i="2"/>
  <c r="G5" i="2"/>
  <c r="N5" i="2"/>
  <c r="P4" i="2"/>
  <c r="D5" i="2"/>
  <c r="K7" i="2"/>
  <c r="F9" i="2"/>
  <c r="I4" i="2"/>
  <c r="F4" i="2"/>
  <c r="F6" i="2"/>
  <c r="Q7" i="2"/>
  <c r="F8" i="2"/>
  <c r="L9" i="2"/>
  <c r="E4" i="2"/>
  <c r="Q4" i="2"/>
  <c r="D7" i="2"/>
  <c r="M7" i="2"/>
  <c r="L7" i="2"/>
  <c r="P7" i="2"/>
  <c r="P8" i="2"/>
  <c r="M9" i="2"/>
  <c r="E9" i="2"/>
  <c r="D4" i="2"/>
  <c r="Q6" i="2"/>
  <c r="L6" i="2"/>
  <c r="J8" i="2"/>
  <c r="P5" i="2"/>
  <c r="E6" i="2"/>
  <c r="G4" i="2"/>
  <c r="O5" i="2"/>
  <c r="L4" i="2"/>
  <c r="L8" i="2"/>
  <c r="N9" i="2"/>
  <c r="I9" i="2"/>
  <c r="G8" i="2"/>
  <c r="I7" i="2"/>
  <c r="N6" i="2"/>
  <c r="K4" i="2"/>
  <c r="D6" i="2"/>
  <c r="H6" i="2"/>
  <c r="Q8" i="2"/>
  <c r="K8" i="2"/>
  <c r="K5" i="2"/>
  <c r="P9" i="2"/>
  <c r="E8" i="2"/>
  <c r="O7" i="2"/>
  <c r="J7" i="2"/>
  <c r="H4" i="2"/>
  <c r="L5" i="2"/>
  <c r="G7" i="2"/>
  <c r="O9" i="2"/>
  <c r="I5" i="2"/>
  <c r="K9" i="2"/>
  <c r="O4" i="2"/>
  <c r="M4" i="2"/>
  <c r="M6" i="2"/>
  <c r="N7" i="2"/>
  <c r="O6" i="2"/>
  <c r="F7" i="2"/>
  <c r="H8" i="2"/>
  <c r="F5" i="2"/>
  <c r="G6" i="2"/>
  <c r="Q9" i="2"/>
  <c r="D9" i="2"/>
  <c r="J9" i="2"/>
  <c r="R9" i="2" l="1"/>
  <c r="T9" i="2"/>
  <c r="S9" i="2"/>
  <c r="R8" i="2"/>
  <c r="T8" i="2"/>
  <c r="S8" i="2"/>
  <c r="R7" i="2"/>
  <c r="T7" i="2"/>
  <c r="S7" i="2"/>
  <c r="R6" i="2"/>
  <c r="T6" i="2"/>
  <c r="S6" i="2"/>
  <c r="R5" i="2"/>
  <c r="T5" i="2"/>
  <c r="S5" i="2"/>
  <c r="R4" i="2"/>
  <c r="R10" i="2" s="1"/>
  <c r="T4" i="2"/>
  <c r="S4" i="2"/>
  <c r="S10" i="2" l="1"/>
  <c r="T10" i="2"/>
</calcChain>
</file>

<file path=xl/sharedStrings.xml><?xml version="1.0" encoding="utf-8"?>
<sst xmlns="http://schemas.openxmlformats.org/spreadsheetml/2006/main" count="341" uniqueCount="111">
  <si>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</si>
  <si>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</si>
  <si>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</si>
  <si>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</si>
  <si>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</si>
  <si>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</si>
  <si>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</si>
  <si>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</si>
  <si>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</si>
  <si>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</si>
  <si>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</si>
  <si>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</si>
  <si>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</si>
  <si>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</si>
  <si>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</si>
  <si>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</si>
  <si>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</si>
  <si>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</si>
  <si>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</si>
  <si>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</si>
  <si>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</si>
  <si>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</si>
  <si>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</si>
  <si>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</si>
  <si>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</si>
  <si>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</si>
  <si>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FieldName</t>
  </si>
  <si>
    <t>FieldType</t>
  </si>
  <si>
    <t>isMissing</t>
  </si>
  <si>
    <t>ValuesCount</t>
  </si>
  <si>
    <t>Confidence</t>
  </si>
  <si>
    <t>OcrConfidence</t>
  </si>
  <si>
    <t>ExtractedValue</t>
  </si>
  <si>
    <t>ExtractedPage</t>
  </si>
  <si>
    <t>ActualValue</t>
  </si>
  <si>
    <t>ActualPage</t>
  </si>
  <si>
    <t>isCorrect</t>
  </si>
  <si>
    <t>John Smith</t>
  </si>
  <si>
    <t>Social Security Number</t>
  </si>
  <si>
    <t>123-45-6789</t>
  </si>
  <si>
    <t>Date Of Birth</t>
  </si>
  <si>
    <t>Grade</t>
  </si>
  <si>
    <t>SSG</t>
  </si>
  <si>
    <t>PayGrade</t>
  </si>
  <si>
    <t>[N/A]</t>
  </si>
  <si>
    <t>Departmenrt</t>
  </si>
  <si>
    <t>AIR FORCE--ANGUS</t>
  </si>
  <si>
    <t>LastDutyAssignment&amp;MajorCmd</t>
  </si>
  <si>
    <t>114 SPACE CONTROL SQ</t>
  </si>
  <si>
    <t>Chracter of Service</t>
  </si>
  <si>
    <t>HONORABLE</t>
  </si>
  <si>
    <t>Place of Entry</t>
  </si>
  <si>
    <t>PATRICK AFB FL</t>
  </si>
  <si>
    <t>Table001</t>
  </si>
  <si>
    <t>C33730552-Id40.pdf</t>
  </si>
  <si>
    <t>VA Office</t>
  </si>
  <si>
    <t>Identification Number</t>
  </si>
  <si>
    <t>V-123456</t>
  </si>
  <si>
    <t>Date Of Contact</t>
  </si>
  <si>
    <t>Address Of Veteran</t>
  </si>
  <si>
    <t>123 Main Street, Main City, Maine, 10000</t>
  </si>
  <si>
    <t>Name Of Veteran</t>
  </si>
  <si>
    <t>Smith - Carry</t>
  </si>
  <si>
    <t>Name Of Person Contacted</t>
  </si>
  <si>
    <t>Address Of Person Contacted</t>
  </si>
  <si>
    <t>Harrison - John ☐ PERSONAL 10.</t>
  </si>
  <si>
    <t>TypeOfContact-Personal</t>
  </si>
  <si>
    <t>No</t>
  </si>
  <si>
    <t>TypeOfContact-Telephone</t>
  </si>
  <si>
    <t>Yes</t>
  </si>
  <si>
    <t>Signature</t>
  </si>
  <si>
    <t>Table002</t>
  </si>
  <si>
    <t>C33887614-Id490.pdf</t>
  </si>
  <si>
    <t>C-123456</t>
  </si>
  <si>
    <t>123 Main Street, New York, New York, 10000 7. NAME OF PERSON CONTACTED DAY 234-567-5678 6B E-MAIL 123@aol.com 8. TYPE</t>
  </si>
  <si>
    <t>9 ADDRFSS OF PFRSON CONTACn 4569 Main Woods Dr, Main city, Maine 12345 ☒ PERSONAL ☐ 10. TELEPHONE NUMBER OF (Include Area Code)</t>
  </si>
  <si>
    <t>Table003</t>
  </si>
  <si>
    <t>C33887670-Id490.pdf</t>
  </si>
  <si>
    <t>VA - 123456</t>
  </si>
  <si>
    <t>4455 Back Woods Dr, BackWoods, New York 10000</t>
  </si>
  <si>
    <t>Smith - Feb</t>
  </si>
  <si>
    <t>James Smith ☒ PERSONAL 10. TELEPHONE</t>
  </si>
  <si>
    <t>Table004</t>
  </si>
  <si>
    <t>C33908001-Id490.pdf</t>
  </si>
  <si>
    <t>Smith, Chris</t>
  </si>
  <si>
    <t>CPT</t>
  </si>
  <si>
    <t>ARMY/USAR/OD</t>
  </si>
  <si>
    <t>REDSTONE ARSENAL, AL</t>
  </si>
  <si>
    <t>Table005</t>
  </si>
  <si>
    <t>C33986168-Id40.pdf</t>
  </si>
  <si>
    <t>Smith - Kevin</t>
  </si>
  <si>
    <t>Department</t>
  </si>
  <si>
    <t>NAVY-USN</t>
  </si>
  <si>
    <t>NAVSTA GTMO BAY CUBA</t>
  </si>
  <si>
    <t>Chracter Of Service</t>
  </si>
  <si>
    <t>RONORABLE</t>
  </si>
  <si>
    <t>BAINBRIDGE MD</t>
  </si>
  <si>
    <t>Table006</t>
  </si>
  <si>
    <t>C34016722-Id40.pdf</t>
  </si>
  <si>
    <t>E5</t>
  </si>
  <si>
    <t>Harrison - John</t>
  </si>
  <si>
    <t>456 Main Street, Main City, Maine 12345</t>
  </si>
  <si>
    <t>123 Main Street, New York, New York, 10000</t>
  </si>
  <si>
    <t>Jamie Smith</t>
  </si>
  <si>
    <t>4569 Main Woods Dr, Main city, Maine 12345</t>
  </si>
  <si>
    <t>James Smith</t>
  </si>
  <si>
    <t>123 Front Woods, Front Woods, Virginia 20000</t>
  </si>
  <si>
    <t>W4J9 USA NTC TC</t>
  </si>
  <si>
    <t>1900 01 01</t>
  </si>
  <si>
    <t>CE1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</si>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</sst>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0" fillId="0" borderId="0" xfId="0" applyNumberFormat="1"/>
    <xf numFmtId="9" fontId="0" fillId="0" borderId="0" xfId="1" applyFont="1"/>
    <xf numFmtId="9" fontId="2" fillId="2" borderId="0" xfId="1" applyFont="1" applyFill="1"/>
    <xf numFmtId="0" fontId="2" fillId="3" borderId="0" xfId="0" applyFont="1" applyFill="1"/>
    <xf numFmtId="10" fontId="2" fillId="3" borderId="0" xfId="1" applyNumberFormat="1" applyFont="1" applyFill="1" applyBorder="1"/>
    <xf numFmtId="10" fontId="0" fillId="0" borderId="0" xfId="1" applyNumberFormat="1" applyFont="1" applyBorder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4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495300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E0FC1-53ED-4F8D-8222-659D18715F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009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EE237-810F-4498-931F-92DCFCB65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596900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F9E1DA-7193-4533-8F7F-E898D2FBA0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302500" cy="952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50DA29-4CF4-48FF-B85D-6C91FE96E5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596900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CAD6AA-AA04-4326-91B4-9745A132E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302500" cy="952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508000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B56188-DEBD-4A02-8E9D-6A2CA8B7B3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13600" cy="952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469900</xdr:colOff>
      <xdr:row>103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CB3AD8-559F-48B8-9D99-F535C46D2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9575800"/>
          <a:ext cx="7175500" cy="9525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368300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65224B-4E6B-4EFC-86D0-A38359E1D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073900" cy="9525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317500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50E84-E650-40BB-8765-606FFF773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023100" cy="952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47887-1DC2-4C1E-A991-123C33521E0E}" name="Summary" displayName="Summary" ref="B3:T10" totalsRowCount="1" headerRowDxfId="41">
  <autoFilter ref="B3:T9" xr:uid="{68C54355-29D7-4510-83FA-1F76668AD06D}"/>
  <tableColumns count="19">
    <tableColumn id="23" xr3:uid="{2C408C96-6B23-4C78-BC47-933334B2F065}" name="TableName" dataDxfId="40" totalsRowDxfId="39"/>
    <tableColumn id="1" xr3:uid="{706FAFF0-9E91-48B3-A99E-811797063C31}" name="FileName"/>
    <tableColumn id="2" xr3:uid="{9FFBE677-74F1-4E22-8878-D3AE0D1747CA}" name="Text_Total">
      <calculatedColumnFormula>COUNTIFS(INDIRECT(Summary[[#This Row],[TableName]] &amp; "[FieldType]"),D$2)</calculatedColumnFormula>
    </tableColumn>
    <tableColumn id="3" xr3:uid="{45AE433B-4129-4436-9214-1F5EBB0B7FCE}" name="Text_Correct">
      <calculatedColumnFormula>COUNTIFS(INDIRECT(Summary[[#This Row],[TableName]] &amp; "[FieldType]"),E$2,INDIRECT(Summary[[#This Row],[TableName]] &amp; "[isCorrect]"),TRUE)</calculatedColumnFormula>
    </tableColumn>
    <tableColumn id="4" xr3:uid="{BF6EF028-0AB5-43E3-ACFD-612CEE99AB9B}" name="Number_Total">
      <calculatedColumnFormula>COUNTIFS(INDIRECT(Summary[[#This Row],[TableName]] &amp; "[FieldType]"),F$2)</calculatedColumnFormula>
    </tableColumn>
    <tableColumn id="5" xr3:uid="{4AF444F7-FB9D-42C9-BDC1-8D7C8880B4F2}" name="Number_Correct">
      <calculatedColumnFormula>COUNTIFS(INDIRECT(Summary[[#This Row],[TableName]] &amp; "[FieldType]"),G$2,INDIRECT(Summary[[#This Row],[TableName]] &amp; "[isCorrect]"),TRUE)</calculatedColumnFormula>
    </tableColumn>
    <tableColumn id="6" xr3:uid="{CC4DEF93-2DDD-4136-BB91-16056E9B62E6}" name="Date_Total">
      <calculatedColumnFormula>COUNTIFS(INDIRECT(Summary[[#This Row],[TableName]] &amp; "[FieldType]"),H$2)</calculatedColumnFormula>
    </tableColumn>
    <tableColumn id="7" xr3:uid="{C9546254-139E-4F55-86F9-A76200E1BFF8}" name="Date_Correct">
      <calculatedColumnFormula>COUNTIFS(INDIRECT(Summary[[#This Row],[TableName]] &amp; "[FieldType]"),I$2,INDIRECT(Summary[[#This Row],[TableName]] &amp; "[isCorrect]"),TRUE)</calculatedColumnFormula>
    </tableColumn>
    <tableColumn id="8" xr3:uid="{64746478-B966-4F7B-8A79-1D656BA97F14}" name="Name_Total">
      <calculatedColumnFormula>COUNTIFS(INDIRECT(Summary[[#This Row],[TableName]] &amp; "[FieldType]"),J$2)</calculatedColumnFormula>
    </tableColumn>
    <tableColumn id="9" xr3:uid="{FBF07172-6440-4796-86D2-31ECDC1FD814}" name="Name_Correct">
      <calculatedColumnFormula>COUNTIFS(INDIRECT(Summary[[#This Row],[TableName]] &amp; "[FieldType]"),K$2,INDIRECT(Summary[[#This Row],[TableName]] &amp; "[isCorrect]"),TRUE)</calculatedColumnFormula>
    </tableColumn>
    <tableColumn id="10" xr3:uid="{E79F7DC5-A432-4FA0-8989-0A87E2B4D3E2}" name="Address_Total">
      <calculatedColumnFormula>COUNTIFS(INDIRECT(Summary[[#This Row],[TableName]] &amp; "[FieldType]"),L$2)</calculatedColumnFormula>
    </tableColumn>
    <tableColumn id="11" xr3:uid="{F2AE1FD1-8BD7-4B25-AEEE-636C3C6D9230}" name="Address_Correct">
      <calculatedColumnFormula>COUNTIFS(INDIRECT(Summary[[#This Row],[TableName]] &amp; "[FieldType]"),M$2,INDIRECT(Summary[[#This Row],[TableName]] &amp; "[isCorrect]"),TRUE)</calculatedColumnFormula>
    </tableColumn>
    <tableColumn id="12" xr3:uid="{5C4AB544-D6E1-440A-BE2A-6B2A838B955C}" name="Set_Total">
      <calculatedColumnFormula>COUNTIFS(INDIRECT(Summary[[#This Row],[TableName]] &amp; "[FieldType]"),N$2)</calculatedColumnFormula>
    </tableColumn>
    <tableColumn id="13" xr3:uid="{20481B97-FF51-4598-8DC8-A39A344B2F41}" name="Set_Correct">
      <calculatedColumnFormula>COUNTIFS(INDIRECT(Summary[[#This Row],[TableName]] &amp; "[FieldType]"),O$2,INDIRECT(Summary[[#This Row],[TableName]] &amp; "[isCorrect]"),TRUE)</calculatedColumnFormula>
    </tableColumn>
    <tableColumn id="14" xr3:uid="{8AA2DB84-9F76-453F-9FC1-4F0B213A5294}" name="Boolean_Total">
      <calculatedColumnFormula>COUNTIFS(INDIRECT(Summary[[#This Row],[TableName]] &amp; "[FieldType]"),P$2)</calculatedColumnFormula>
    </tableColumn>
    <tableColumn id="15" xr3:uid="{8271A2F1-9465-4BAC-8BD3-80495497F262}" name="Boolean_Correct">
      <calculatedColumnFormula>COUNTIFS(INDIRECT(Summary[[#This Row],[TableName]] &amp; "[FieldType]"),Q$2,INDIRECT(Summary[[#This Row],[TableName]] &amp; "[isCorrect]"),TRUE)</calculatedColumnFormula>
    </tableColumn>
    <tableColumn id="20" xr3:uid="{8ABA970B-9CB7-4217-A94F-E6B6992AB9B5}" name="Boolean_Accuracy" totalsRowFunction="custom" totalsRowDxfId="38" dataCellStyle="Percent" totalsRowCellStyle="Percent">
      <calculatedColumnFormula>Summary[[#This Row],[Boolean_Correct]]/Summary[[#This Row],[Boolean_Total]]</calculatedColumnFormula>
      <totalsRowFormula>AVERAGE(Summary[Boolean_Accuracy])</totalsRowFormula>
    </tableColumn>
    <tableColumn id="21" xr3:uid="{61454920-67DA-4DC7-929E-38195E842CC1}" name="Others_Accuracy" totalsRowFunction="custom" totalsRowDxfId="37" dataCellStyle="Percent" totalsRowCellStyle="Percent">
      <calculatedColumnFormula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calculatedColumnFormula>
      <totalsRowFormula>AVERAGE(Summary[Others_Accuracy])</totalsRowFormula>
    </tableColumn>
    <tableColumn id="22" xr3:uid="{16E567A7-5192-4A31-BF09-F16B1B71AB49}" name="Total_Accuracy" totalsRowFunction="custom" totalsRowDxfId="36" dataCellStyle="Percent" totalsRow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calculatedColumnFormula>
      <totalsRowFormula>AVERAGE(Summary[Total_Accuracy])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A02D1-10DC-48EF-8287-2B763924ED74}" name="Table001" displayName="Table001" ref="B2:L11" totalsRowShown="0" headerRowDxfId="33">
  <autoFilter ref="B2:L11" xr:uid="{CF3A02D1-10DC-48EF-8287-2B763924ED74}"/>
  <tableColumns count="11">
    <tableColumn id="1" xr3:uid="{763BAB79-CA93-4A75-AFE7-B835DB3CED80}" name="FieldName"/>
    <tableColumn id="2" xr3:uid="{4CFF6D2B-4C68-42C4-907E-96CE76D97FC0}" name="FieldType"/>
    <tableColumn id="3" xr3:uid="{C5805219-32D5-45F7-B01F-11F47EDE4607}" name="isMissing"/>
    <tableColumn id="4" xr3:uid="{F0420A33-ABD7-4A49-A2DC-724D9D3E7D43}" name="ValuesCount"/>
    <tableColumn id="5" xr3:uid="{248368C5-09EA-41D8-B2FA-34A2EB7F917E}" name="Confidence" dataDxfId="32" dataCellStyle="Percent"/>
    <tableColumn id="6" xr3:uid="{EE0E87B6-C2A5-432D-82D2-CA5B9895603D}" name="OcrConfidence" dataDxfId="31" dataCellStyle="Percent"/>
    <tableColumn id="7" xr3:uid="{FD40543C-4406-4F6C-9D6B-7C44C3330706}" name="ExtractedValue"/>
    <tableColumn id="8" xr3:uid="{136CBE95-1ADF-4FD8-ACB8-A3E746D2D81B}" name="ExtractedPage"/>
    <tableColumn id="9" xr3:uid="{DD92C84F-2CEA-442A-B12E-C81653E77B1E}" name="ActualValue"/>
    <tableColumn id="10" xr3:uid="{B820285A-AF40-4C3D-82E3-609E29FDC9FF}" name="ActualPage"/>
    <tableColumn id="11" xr3:uid="{6A2E06B2-979C-4BBF-8837-1BECEE334FAE}" name="isCorrect" dataDxfId="30">
      <calculatedColumnFormula>EXACT(Table001[[#This Row],[ExtractedValue]],Table001[[#This Row],[ActualValue]])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E46B6B-0E59-428F-A4B3-75BCA1481DBA}" name="Table002" displayName="Table002" ref="B2:L12" totalsRowShown="0" headerRowDxfId="27">
  <autoFilter ref="B2:L12" xr:uid="{B0E46B6B-0E59-428F-A4B3-75BCA1481DBA}"/>
  <tableColumns count="11">
    <tableColumn id="1" xr3:uid="{68C4867D-D329-435D-B387-E2E51CC17AD3}" name="FieldName"/>
    <tableColumn id="2" xr3:uid="{EB795AF5-E16B-4EAA-BAFB-5EB55D0DBE85}" name="FieldType"/>
    <tableColumn id="3" xr3:uid="{02BBA588-43B7-4A6D-A841-2454A2300DC4}" name="isMissing"/>
    <tableColumn id="4" xr3:uid="{897A2CDB-11FE-4815-8941-CEE1FDD72310}" name="ValuesCount"/>
    <tableColumn id="5" xr3:uid="{C1FE8A42-534E-4CF0-9388-60940AC267E2}" name="Confidence" dataDxfId="26" dataCellStyle="Percent"/>
    <tableColumn id="6" xr3:uid="{DB34500E-815A-46F3-AB54-D6F18A06CE8F}" name="OcrConfidence" dataDxfId="25" dataCellStyle="Percent"/>
    <tableColumn id="7" xr3:uid="{8ACAC5B8-C89F-4FB4-8391-DD8F60B2286D}" name="ExtractedValue"/>
    <tableColumn id="8" xr3:uid="{FE231429-16D9-450C-9581-ADFE8F792334}" name="ExtractedPage"/>
    <tableColumn id="9" xr3:uid="{41E2022D-95F6-491A-AEE9-57C85E015937}" name="ActualValue"/>
    <tableColumn id="10" xr3:uid="{35E4BAA9-8AA9-4ACD-BC2C-7B81C9530E31}" name="ActualPage"/>
    <tableColumn id="11" xr3:uid="{6875AD5C-BF40-497C-8848-8ACF69F2AB6C}" name="isCorrect" dataDxfId="24">
      <calculatedColumnFormula>EXACT(Table002[[#This Row],[ExtractedValue]],Table002[[#This Row],[ActualValue]])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E5B1A-D194-4B5F-AA8E-52316F69BF20}" name="Table003" displayName="Table003" ref="B2:L12" totalsRowShown="0" headerRowDxfId="21">
  <autoFilter ref="B2:L12" xr:uid="{662E5B1A-D194-4B5F-AA8E-52316F69BF20}"/>
  <tableColumns count="11">
    <tableColumn id="1" xr3:uid="{53B91296-ABF9-481B-B559-1D7A12DFD305}" name="FieldName"/>
    <tableColumn id="2" xr3:uid="{6569E3B4-D1A2-49E9-8325-FC3824BF1836}" name="FieldType"/>
    <tableColumn id="3" xr3:uid="{831347F1-00CF-4C3C-92FC-DDE0954C87B8}" name="isMissing"/>
    <tableColumn id="4" xr3:uid="{D707DA8C-5E4F-42D8-87D0-4494FD3F4278}" name="ValuesCount"/>
    <tableColumn id="5" xr3:uid="{B3AB9BD4-DAE1-4BA2-9C8B-0A4E460D92D9}" name="Confidence" dataDxfId="20" dataCellStyle="Percent"/>
    <tableColumn id="6" xr3:uid="{0A62009A-B446-49F0-8B8D-DF12C49B58E4}" name="OcrConfidence" dataDxfId="19" dataCellStyle="Percent"/>
    <tableColumn id="7" xr3:uid="{F8E80E12-A697-4397-882D-DA0F49D73299}" name="ExtractedValue"/>
    <tableColumn id="8" xr3:uid="{CC144D4B-00AA-4498-BFF3-25F6909D31A4}" name="ExtractedPage"/>
    <tableColumn id="9" xr3:uid="{F4D45CD1-F37D-4B76-AE56-B514AE1CA242}" name="ActualValue"/>
    <tableColumn id="10" xr3:uid="{432F5806-AD39-4172-9624-0A6A47B18AA6}" name="ActualPage"/>
    <tableColumn id="11" xr3:uid="{5B925C8C-0136-4439-9349-B1247C72A2DA}" name="isCorrect" dataDxfId="18">
      <calculatedColumnFormula>EXACT(Table003[[#This Row],[ExtractedValue]],Table003[[#This Row],[ActualValue]])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50AA8F-E6BB-4012-B519-EB16A8C9FA6F}" name="Table004" displayName="Table004" ref="B2:L12" totalsRowShown="0" headerRowDxfId="15">
  <autoFilter ref="B2:L12" xr:uid="{9550AA8F-E6BB-4012-B519-EB16A8C9FA6F}"/>
  <tableColumns count="11">
    <tableColumn id="1" xr3:uid="{0566E913-5A18-43E4-AD24-D377E8000633}" name="FieldName"/>
    <tableColumn id="2" xr3:uid="{43FE5D98-1424-4D18-A515-F12E00804C68}" name="FieldType"/>
    <tableColumn id="3" xr3:uid="{07A6FE5B-EAE4-411D-AD32-BD21853A9E62}" name="isMissing"/>
    <tableColumn id="4" xr3:uid="{67750CD9-05D7-4781-A436-CB62155186BD}" name="ValuesCount"/>
    <tableColumn id="5" xr3:uid="{2253CCC3-5D32-4BE8-8DA5-D5A16BD7023E}" name="Confidence" dataDxfId="14" dataCellStyle="Percent"/>
    <tableColumn id="6" xr3:uid="{D0939023-A78D-4BF8-BD95-E62E4B5ED293}" name="OcrConfidence" dataDxfId="13" dataCellStyle="Percent"/>
    <tableColumn id="7" xr3:uid="{145C5646-BBC6-41C8-88AE-04BF08FE09EC}" name="ExtractedValue"/>
    <tableColumn id="8" xr3:uid="{E24C681D-5795-4553-A557-93842A52C689}" name="ExtractedPage"/>
    <tableColumn id="9" xr3:uid="{2F9E41D0-FA59-4FFB-B211-8D9E5A352671}" name="ActualValue"/>
    <tableColumn id="10" xr3:uid="{EDEA762A-713B-4520-B520-5B759DB2FAA3}" name="ActualPage"/>
    <tableColumn id="11" xr3:uid="{17B07539-E1D9-4052-AB91-4607A6688064}" name="isCorrect" dataDxfId="12">
      <calculatedColumnFormula>EXACT(Table004[[#This Row],[ExtractedValue]],Table004[[#This Row],[ActualValue]])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7436C7-D553-46E6-A68D-BE348A7DE2C6}" name="Table005" displayName="Table005" ref="B2:L11" totalsRowShown="0" headerRowDxfId="9">
  <autoFilter ref="B2:L11" xr:uid="{8F7436C7-D553-46E6-A68D-BE348A7DE2C6}"/>
  <tableColumns count="11">
    <tableColumn id="1" xr3:uid="{96AD8DC7-36EC-45FF-A129-13F5329C24D8}" name="FieldName"/>
    <tableColumn id="2" xr3:uid="{FD86F028-34F6-4928-8B59-B8A8D4D21B1D}" name="FieldType"/>
    <tableColumn id="3" xr3:uid="{CB54CC8B-6B37-47B8-85B6-3CC8635DFBC6}" name="isMissing"/>
    <tableColumn id="4" xr3:uid="{DFD8E6CA-9B92-44CA-93AF-FD7B569FC650}" name="ValuesCount"/>
    <tableColumn id="5" xr3:uid="{236E7090-E90A-4A74-ADC6-67D69C24D5AD}" name="Confidence" dataDxfId="8" dataCellStyle="Percent"/>
    <tableColumn id="6" xr3:uid="{791EE7A9-32A8-4D66-90DE-46960726D020}" name="OcrConfidence" dataDxfId="7" dataCellStyle="Percent"/>
    <tableColumn id="7" xr3:uid="{D5555678-B403-4DEA-B928-D17948C4041E}" name="ExtractedValue"/>
    <tableColumn id="8" xr3:uid="{F13094FF-B763-45CF-BFB9-F471BE014A2B}" name="ExtractedPage"/>
    <tableColumn id="9" xr3:uid="{853C38B5-9FC3-413E-B9AD-5F6064EE421F}" name="ActualValue"/>
    <tableColumn id="10" xr3:uid="{DA6CA527-9E4A-4443-B39D-06EF36954257}" name="ActualPage"/>
    <tableColumn id="11" xr3:uid="{21EBB02B-17FE-47A5-88A6-FE618FAF1926}" name="isCorrect" dataDxfId="6">
      <calculatedColumnFormula>EXACT(Table005[[#This Row],[ExtractedValue]],Table005[[#This Row],[ActualValue]])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2D7FAB-7B10-41D7-91F1-B0830CD82FD3}" name="Table006" displayName="Table006" ref="B2:L11" totalsRowShown="0" headerRowDxfId="3">
  <autoFilter ref="B2:L11" xr:uid="{7A2D7FAB-7B10-41D7-91F1-B0830CD82FD3}"/>
  <tableColumns count="11">
    <tableColumn id="1" xr3:uid="{8EA32C1E-25F6-44AE-A5BB-5FA4B1F3E85E}" name="FieldName"/>
    <tableColumn id="2" xr3:uid="{4D31F224-FD5D-460D-AFD4-D52153F8B173}" name="FieldType"/>
    <tableColumn id="3" xr3:uid="{2A59738E-9EE1-4978-AD8D-D808CE0D5503}" name="isMissing"/>
    <tableColumn id="4" xr3:uid="{27401B02-540A-4780-B2D1-D10660FB501E}" name="ValuesCount"/>
    <tableColumn id="5" xr3:uid="{06991B0C-A927-4FEA-B0DB-13939613F22D}" name="Confidence" dataDxfId="2" dataCellStyle="Percent"/>
    <tableColumn id="6" xr3:uid="{BA5ED661-BE69-47D2-B393-D86690DA4956}" name="OcrConfidence" dataDxfId="1" dataCellStyle="Percent"/>
    <tableColumn id="7" xr3:uid="{1621E264-3B5A-4519-8471-904CD58AC132}" name="ExtractedValue"/>
    <tableColumn id="8" xr3:uid="{70B0027B-6839-4E90-B76F-2666D87371F7}" name="ExtractedPage"/>
    <tableColumn id="9" xr3:uid="{BB0A0ED7-7E70-4A9C-8B56-0A593667ABE0}" name="ActualValue"/>
    <tableColumn id="10" xr3:uid="{4B148DF1-466E-42AB-8965-417E6DB91C0A}" name="ActualPage"/>
    <tableColumn id="11" xr3:uid="{85A7BA13-6A7C-41FC-9A4C-EBDA40D96CF4}" name="isCorrect" dataDxfId="0">
      <calculatedColumnFormula>EXACT(Table006[[#This Row],[ExtractedValue]],Table006[[#This Row],[ActualValue]])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10"/>
  <sheetViews>
    <sheetView zoomScaleNormal="100" workbookViewId="0">
      <pane ySplit="3" topLeftCell="A4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5.54296875" hidden="1" customWidth="1"/>
    <col min="3" max="3" width="22.453125" customWidth="1"/>
    <col min="4" max="4" width="12.54296875" hidden="1" customWidth="1"/>
    <col min="5" max="5" width="14.54296875" hidden="1" customWidth="1"/>
    <col min="6" max="6" width="16.1796875" hidden="1" customWidth="1"/>
    <col min="7" max="7" width="18.1796875" hidden="1" customWidth="1"/>
    <col min="8" max="8" width="12.81640625" hidden="1" customWidth="1"/>
    <col min="9" max="9" width="14.81640625" hidden="1" customWidth="1"/>
    <col min="10" max="10" width="14" hidden="1" customWidth="1"/>
    <col min="11" max="11" width="16.1796875" hidden="1" customWidth="1"/>
    <col min="12" max="12" width="16" hidden="1" customWidth="1"/>
    <col min="13" max="13" width="18" hidden="1" customWidth="1"/>
    <col min="14" max="14" width="11.54296875" hidden="1" customWidth="1"/>
    <col min="15" max="15" width="13.54296875" hidden="1" customWidth="1"/>
    <col min="16" max="16" width="16.1796875" hidden="1" customWidth="1"/>
    <col min="17" max="17" width="18.1796875" hidden="1" customWidth="1"/>
    <col min="18" max="20" width="18.453125" style="4" customWidth="1"/>
  </cols>
  <sheetData>
    <row r="1" spans="2:20" ht="14.25" customHeight="1" x14ac:dyDescent="0.35"/>
    <row r="2" spans="2:20" hidden="1" x14ac:dyDescent="0.35"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0</v>
      </c>
      <c r="Q2" t="s">
        <v>0</v>
      </c>
    </row>
    <row r="3" spans="2:20" x14ac:dyDescent="0.35">
      <c r="B3" s="1" t="s">
        <v>8</v>
      </c>
      <c r="C3" s="1" t="s">
        <v>1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5" t="s">
        <v>23</v>
      </c>
      <c r="S3" s="5" t="s">
        <v>24</v>
      </c>
      <c r="T3" s="5" t="s">
        <v>25</v>
      </c>
    </row>
    <row r="4" spans="2:20" x14ac:dyDescent="0.35">
      <c r="B4" s="3" t="s">
        <v>53</v>
      </c>
      <c r="C4" t="s">
        <v>54</v>
      </c>
      <c r="D4">
        <f ca="1">COUNTIFS(INDIRECT(Summary[[#This Row],[TableName]] &amp; "[FieldType]"),D$2)</f>
        <v>6</v>
      </c>
      <c r="E4">
        <f ca="1">COUNTIFS(INDIRECT(Summary[[#This Row],[TableName]] &amp; "[FieldType]"),E$2,INDIRECT(Summary[[#This Row],[TableName]] &amp; "[isCorrect]"),TRUE)</f>
        <v>5</v>
      </c>
      <c r="F4">
        <f ca="1">COUNTIFS(INDIRECT(Summary[[#This Row],[TableName]] &amp; "[FieldType]"),F$2)</f>
        <v>0</v>
      </c>
      <c r="G4">
        <f ca="1">COUNTIFS(INDIRECT(Summary[[#This Row],[TableName]] &amp; "[FieldType]"),G$2,INDIRECT(Summary[[#This Row],[TableName]] &amp; "[isCorrect]"),TRUE)</f>
        <v>0</v>
      </c>
      <c r="H4">
        <f ca="1">COUNTIFS(INDIRECT(Summary[[#This Row],[TableName]] &amp; "[FieldType]"),H$2)</f>
        <v>1</v>
      </c>
      <c r="I4">
        <f ca="1">COUNTIFS(INDIRECT(Summary[[#This Row],[TableName]] &amp; "[FieldType]"),I$2,INDIRECT(Summary[[#This Row],[TableName]] &amp; "[isCorrect]"),TRUE)</f>
        <v>1</v>
      </c>
      <c r="J4">
        <f ca="1">COUNTIFS(INDIRECT(Summary[[#This Row],[TableName]] &amp; "[FieldType]"),J$2)</f>
        <v>1</v>
      </c>
      <c r="K4">
        <f ca="1">COUNTIFS(INDIRECT(Summary[[#This Row],[TableName]] &amp; "[FieldType]"),K$2,INDIRECT(Summary[[#This Row],[TableName]] &amp; "[isCorrect]"),TRUE)</f>
        <v>1</v>
      </c>
      <c r="L4">
        <f ca="1">COUNTIFS(INDIRECT(Summary[[#This Row],[TableName]] &amp; "[FieldType]"),L$2)</f>
        <v>1</v>
      </c>
      <c r="M4">
        <f ca="1">COUNTIFS(INDIRECT(Summary[[#This Row],[TableName]] &amp; "[FieldType]"),M$2,INDIRECT(Summary[[#This Row],[TableName]] &amp; "[isCorrect]"),TRUE)</f>
        <v>1</v>
      </c>
      <c r="N4">
        <f ca="1">COUNTIFS(INDIRECT(Summary[[#This Row],[TableName]] &amp; "[FieldType]"),N$2)</f>
        <v>0</v>
      </c>
      <c r="O4">
        <f ca="1">COUNTIFS(INDIRECT(Summary[[#This Row],[TableName]] &amp; "[FieldType]"),O$2,INDIRECT(Summary[[#This Row],[TableName]] &amp; "[isCorrect]"),TRUE)</f>
        <v>0</v>
      </c>
      <c r="P4">
        <f ca="1">COUNTIFS(INDIRECT(Summary[[#This Row],[TableName]] &amp; "[FieldType]"),P$2)</f>
        <v>0</v>
      </c>
      <c r="Q4">
        <f ca="1">COUNTIFS(INDIRECT(Summary[[#This Row],[TableName]] &amp; "[FieldType]"),Q$2,INDIRECT(Summary[[#This Row],[TableName]] &amp; "[isCorrect]"),TRUE)</f>
        <v>0</v>
      </c>
      <c r="R4" s="4" t="e">
        <f ca="1">Summary[[#This Row],[Boolean_Correct]]/Summary[[#This Row],[Boolean_Total]]</f>
        <v>#DIV/0!</v>
      </c>
      <c r="S4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0.88888888888888884</v>
      </c>
      <c r="T4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0.88888888888888884</v>
      </c>
    </row>
    <row r="5" spans="2:20" x14ac:dyDescent="0.35">
      <c r="B5" s="3" t="s">
        <v>71</v>
      </c>
      <c r="C5" t="s">
        <v>72</v>
      </c>
      <c r="D5">
        <f ca="1">COUNTIFS(INDIRECT(Summary[[#This Row],[TableName]] &amp; "[FieldType]"),D$2)</f>
        <v>1</v>
      </c>
      <c r="E5">
        <f ca="1">COUNTIFS(INDIRECT(Summary[[#This Row],[TableName]] &amp; "[FieldType]"),E$2,INDIRECT(Summary[[#This Row],[TableName]] &amp; "[isCorrect]"),TRUE)</f>
        <v>1</v>
      </c>
      <c r="F5">
        <f ca="1">COUNTIFS(INDIRECT(Summary[[#This Row],[TableName]] &amp; "[FieldType]"),F$2)</f>
        <v>1</v>
      </c>
      <c r="G5">
        <f ca="1">COUNTIFS(INDIRECT(Summary[[#This Row],[TableName]] &amp; "[FieldType]"),G$2,INDIRECT(Summary[[#This Row],[TableName]] &amp; "[isCorrect]"),TRUE)</f>
        <v>1</v>
      </c>
      <c r="H5">
        <f ca="1">COUNTIFS(INDIRECT(Summary[[#This Row],[TableName]] &amp; "[FieldType]"),H$2)</f>
        <v>1</v>
      </c>
      <c r="I5">
        <f ca="1">COUNTIFS(INDIRECT(Summary[[#This Row],[TableName]] &amp; "[FieldType]"),I$2,INDIRECT(Summary[[#This Row],[TableName]] &amp; "[isCorrect]"),TRUE)</f>
        <v>1</v>
      </c>
      <c r="J5">
        <f ca="1">COUNTIFS(INDIRECT(Summary[[#This Row],[TableName]] &amp; "[FieldType]"),J$2)</f>
        <v>2</v>
      </c>
      <c r="K5">
        <f ca="1">COUNTIFS(INDIRECT(Summary[[#This Row],[TableName]] &amp; "[FieldType]"),K$2,INDIRECT(Summary[[#This Row],[TableName]] &amp; "[isCorrect]"),TRUE)</f>
        <v>1</v>
      </c>
      <c r="L5">
        <f ca="1">COUNTIFS(INDIRECT(Summary[[#This Row],[TableName]] &amp; "[FieldType]"),L$2)</f>
        <v>2</v>
      </c>
      <c r="M5">
        <f ca="1">COUNTIFS(INDIRECT(Summary[[#This Row],[TableName]] &amp; "[FieldType]"),M$2,INDIRECT(Summary[[#This Row],[TableName]] &amp; "[isCorrect]"),TRUE)</f>
        <v>1</v>
      </c>
      <c r="N5">
        <f ca="1">COUNTIFS(INDIRECT(Summary[[#This Row],[TableName]] &amp; "[FieldType]"),N$2)</f>
        <v>0</v>
      </c>
      <c r="O5">
        <f ca="1">COUNTIFS(INDIRECT(Summary[[#This Row],[TableName]] &amp; "[FieldType]"),O$2,INDIRECT(Summary[[#This Row],[TableName]] &amp; "[isCorrect]"),TRUE)</f>
        <v>0</v>
      </c>
      <c r="P5">
        <f ca="1">COUNTIFS(INDIRECT(Summary[[#This Row],[TableName]] &amp; "[FieldType]"),P$2)</f>
        <v>3</v>
      </c>
      <c r="Q5">
        <f ca="1">COUNTIFS(INDIRECT(Summary[[#This Row],[TableName]] &amp; "[FieldType]"),Q$2,INDIRECT(Summary[[#This Row],[TableName]] &amp; "[isCorrect]"),TRUE)</f>
        <v>2</v>
      </c>
      <c r="R5" s="4">
        <f ca="1">Summary[[#This Row],[Boolean_Correct]]/Summary[[#This Row],[Boolean_Total]]</f>
        <v>0.66666666666666663</v>
      </c>
      <c r="S5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0.7142857142857143</v>
      </c>
      <c r="T5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0.7</v>
      </c>
    </row>
    <row r="6" spans="2:20" x14ac:dyDescent="0.35">
      <c r="B6" s="3" t="s">
        <v>76</v>
      </c>
      <c r="C6" t="s">
        <v>77</v>
      </c>
      <c r="D6">
        <f ca="1">COUNTIFS(INDIRECT(Summary[[#This Row],[TableName]] &amp; "[FieldType]"),D$2)</f>
        <v>1</v>
      </c>
      <c r="E6">
        <f ca="1">COUNTIFS(INDIRECT(Summary[[#This Row],[TableName]] &amp; "[FieldType]"),E$2,INDIRECT(Summary[[#This Row],[TableName]] &amp; "[isCorrect]"),TRUE)</f>
        <v>0</v>
      </c>
      <c r="F6">
        <f ca="1">COUNTIFS(INDIRECT(Summary[[#This Row],[TableName]] &amp; "[FieldType]"),F$2)</f>
        <v>1</v>
      </c>
      <c r="G6">
        <f ca="1">COUNTIFS(INDIRECT(Summary[[#This Row],[TableName]] &amp; "[FieldType]"),G$2,INDIRECT(Summary[[#This Row],[TableName]] &amp; "[isCorrect]"),TRUE)</f>
        <v>1</v>
      </c>
      <c r="H6">
        <f ca="1">COUNTIFS(INDIRECT(Summary[[#This Row],[TableName]] &amp; "[FieldType]"),H$2)</f>
        <v>1</v>
      </c>
      <c r="I6">
        <f ca="1">COUNTIFS(INDIRECT(Summary[[#This Row],[TableName]] &amp; "[FieldType]"),I$2,INDIRECT(Summary[[#This Row],[TableName]] &amp; "[isCorrect]"),TRUE)</f>
        <v>0</v>
      </c>
      <c r="J6">
        <f ca="1">COUNTIFS(INDIRECT(Summary[[#This Row],[TableName]] &amp; "[FieldType]"),J$2)</f>
        <v>2</v>
      </c>
      <c r="K6">
        <f ca="1">COUNTIFS(INDIRECT(Summary[[#This Row],[TableName]] &amp; "[FieldType]"),K$2,INDIRECT(Summary[[#This Row],[TableName]] &amp; "[isCorrect]"),TRUE)</f>
        <v>0</v>
      </c>
      <c r="L6">
        <f ca="1">COUNTIFS(INDIRECT(Summary[[#This Row],[TableName]] &amp; "[FieldType]"),L$2)</f>
        <v>2</v>
      </c>
      <c r="M6">
        <f ca="1">COUNTIFS(INDIRECT(Summary[[#This Row],[TableName]] &amp; "[FieldType]"),M$2,INDIRECT(Summary[[#This Row],[TableName]] &amp; "[isCorrect]"),TRUE)</f>
        <v>0</v>
      </c>
      <c r="N6">
        <f ca="1">COUNTIFS(INDIRECT(Summary[[#This Row],[TableName]] &amp; "[FieldType]"),N$2)</f>
        <v>0</v>
      </c>
      <c r="O6">
        <f ca="1">COUNTIFS(INDIRECT(Summary[[#This Row],[TableName]] &amp; "[FieldType]"),O$2,INDIRECT(Summary[[#This Row],[TableName]] &amp; "[isCorrect]"),TRUE)</f>
        <v>0</v>
      </c>
      <c r="P6">
        <f ca="1">COUNTIFS(INDIRECT(Summary[[#This Row],[TableName]] &amp; "[FieldType]"),P$2)</f>
        <v>3</v>
      </c>
      <c r="Q6">
        <f ca="1">COUNTIFS(INDIRECT(Summary[[#This Row],[TableName]] &amp; "[FieldType]"),Q$2,INDIRECT(Summary[[#This Row],[TableName]] &amp; "[isCorrect]"),TRUE)</f>
        <v>2</v>
      </c>
      <c r="R6" s="4">
        <f ca="1">Summary[[#This Row],[Boolean_Correct]]/Summary[[#This Row],[Boolean_Total]]</f>
        <v>0.66666666666666663</v>
      </c>
      <c r="S6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0.14285714285714285</v>
      </c>
      <c r="T6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0.3</v>
      </c>
    </row>
    <row r="7" spans="2:20" x14ac:dyDescent="0.35">
      <c r="B7" s="3" t="s">
        <v>82</v>
      </c>
      <c r="C7" t="s">
        <v>83</v>
      </c>
      <c r="D7">
        <f ca="1">COUNTIFS(INDIRECT(Summary[[#This Row],[TableName]] &amp; "[FieldType]"),D$2)</f>
        <v>1</v>
      </c>
      <c r="E7">
        <f ca="1">COUNTIFS(INDIRECT(Summary[[#This Row],[TableName]] &amp; "[FieldType]"),E$2,INDIRECT(Summary[[#This Row],[TableName]] &amp; "[isCorrect]"),TRUE)</f>
        <v>1</v>
      </c>
      <c r="F7">
        <f ca="1">COUNTIFS(INDIRECT(Summary[[#This Row],[TableName]] &amp; "[FieldType]"),F$2)</f>
        <v>1</v>
      </c>
      <c r="G7">
        <f ca="1">COUNTIFS(INDIRECT(Summary[[#This Row],[TableName]] &amp; "[FieldType]"),G$2,INDIRECT(Summary[[#This Row],[TableName]] &amp; "[isCorrect]"),TRUE)</f>
        <v>1</v>
      </c>
      <c r="H7">
        <f ca="1">COUNTIFS(INDIRECT(Summary[[#This Row],[TableName]] &amp; "[FieldType]"),H$2)</f>
        <v>1</v>
      </c>
      <c r="I7">
        <f ca="1">COUNTIFS(INDIRECT(Summary[[#This Row],[TableName]] &amp; "[FieldType]"),I$2,INDIRECT(Summary[[#This Row],[TableName]] &amp; "[isCorrect]"),TRUE)</f>
        <v>1</v>
      </c>
      <c r="J7">
        <f ca="1">COUNTIFS(INDIRECT(Summary[[#This Row],[TableName]] &amp; "[FieldType]"),J$2)</f>
        <v>2</v>
      </c>
      <c r="K7">
        <f ca="1">COUNTIFS(INDIRECT(Summary[[#This Row],[TableName]] &amp; "[FieldType]"),K$2,INDIRECT(Summary[[#This Row],[TableName]] &amp; "[isCorrect]"),TRUE)</f>
        <v>1</v>
      </c>
      <c r="L7">
        <f ca="1">COUNTIFS(INDIRECT(Summary[[#This Row],[TableName]] &amp; "[FieldType]"),L$2)</f>
        <v>2</v>
      </c>
      <c r="M7">
        <f ca="1">COUNTIFS(INDIRECT(Summary[[#This Row],[TableName]] &amp; "[FieldType]"),M$2,INDIRECT(Summary[[#This Row],[TableName]] &amp; "[isCorrect]"),TRUE)</f>
        <v>1</v>
      </c>
      <c r="N7">
        <f ca="1">COUNTIFS(INDIRECT(Summary[[#This Row],[TableName]] &amp; "[FieldType]"),N$2)</f>
        <v>0</v>
      </c>
      <c r="O7">
        <f ca="1">COUNTIFS(INDIRECT(Summary[[#This Row],[TableName]] &amp; "[FieldType]"),O$2,INDIRECT(Summary[[#This Row],[TableName]] &amp; "[isCorrect]"),TRUE)</f>
        <v>0</v>
      </c>
      <c r="P7">
        <f ca="1">COUNTIFS(INDIRECT(Summary[[#This Row],[TableName]] &amp; "[FieldType]"),P$2)</f>
        <v>3</v>
      </c>
      <c r="Q7">
        <f ca="1">COUNTIFS(INDIRECT(Summary[[#This Row],[TableName]] &amp; "[FieldType]"),Q$2,INDIRECT(Summary[[#This Row],[TableName]] &amp; "[isCorrect]"),TRUE)</f>
        <v>2</v>
      </c>
      <c r="R7" s="4">
        <f ca="1">Summary[[#This Row],[Boolean_Correct]]/Summary[[#This Row],[Boolean_Total]]</f>
        <v>0.66666666666666663</v>
      </c>
      <c r="S7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0.7142857142857143</v>
      </c>
      <c r="T7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0.7</v>
      </c>
    </row>
    <row r="8" spans="2:20" x14ac:dyDescent="0.35">
      <c r="B8" s="3" t="s">
        <v>88</v>
      </c>
      <c r="C8" t="s">
        <v>89</v>
      </c>
      <c r="D8">
        <f ca="1">COUNTIFS(INDIRECT(Summary[[#This Row],[TableName]] &amp; "[FieldType]"),D$2)</f>
        <v>6</v>
      </c>
      <c r="E8">
        <f ca="1">COUNTIFS(INDIRECT(Summary[[#This Row],[TableName]] &amp; "[FieldType]"),E$2,INDIRECT(Summary[[#This Row],[TableName]] &amp; "[isCorrect]"),TRUE)</f>
        <v>3</v>
      </c>
      <c r="F8">
        <f ca="1">COUNTIFS(INDIRECT(Summary[[#This Row],[TableName]] &amp; "[FieldType]"),F$2)</f>
        <v>0</v>
      </c>
      <c r="G8">
        <f ca="1">COUNTIFS(INDIRECT(Summary[[#This Row],[TableName]] &amp; "[FieldType]"),G$2,INDIRECT(Summary[[#This Row],[TableName]] &amp; "[isCorrect]"),TRUE)</f>
        <v>0</v>
      </c>
      <c r="H8">
        <f ca="1">COUNTIFS(INDIRECT(Summary[[#This Row],[TableName]] &amp; "[FieldType]"),H$2)</f>
        <v>1</v>
      </c>
      <c r="I8">
        <f ca="1">COUNTIFS(INDIRECT(Summary[[#This Row],[TableName]] &amp; "[FieldType]"),I$2,INDIRECT(Summary[[#This Row],[TableName]] &amp; "[isCorrect]"),TRUE)</f>
        <v>0</v>
      </c>
      <c r="J8">
        <f ca="1">COUNTIFS(INDIRECT(Summary[[#This Row],[TableName]] &amp; "[FieldType]"),J$2)</f>
        <v>1</v>
      </c>
      <c r="K8">
        <f ca="1">COUNTIFS(INDIRECT(Summary[[#This Row],[TableName]] &amp; "[FieldType]"),K$2,INDIRECT(Summary[[#This Row],[TableName]] &amp; "[isCorrect]"),TRUE)</f>
        <v>1</v>
      </c>
      <c r="L8">
        <f ca="1">COUNTIFS(INDIRECT(Summary[[#This Row],[TableName]] &amp; "[FieldType]"),L$2)</f>
        <v>1</v>
      </c>
      <c r="M8">
        <f ca="1">COUNTIFS(INDIRECT(Summary[[#This Row],[TableName]] &amp; "[FieldType]"),M$2,INDIRECT(Summary[[#This Row],[TableName]] &amp; "[isCorrect]"),TRUE)</f>
        <v>1</v>
      </c>
      <c r="N8">
        <f ca="1">COUNTIFS(INDIRECT(Summary[[#This Row],[TableName]] &amp; "[FieldType]"),N$2)</f>
        <v>0</v>
      </c>
      <c r="O8">
        <f ca="1">COUNTIFS(INDIRECT(Summary[[#This Row],[TableName]] &amp; "[FieldType]"),O$2,INDIRECT(Summary[[#This Row],[TableName]] &amp; "[isCorrect]"),TRUE)</f>
        <v>0</v>
      </c>
      <c r="P8">
        <f ca="1">COUNTIFS(INDIRECT(Summary[[#This Row],[TableName]] &amp; "[FieldType]"),P$2)</f>
        <v>0</v>
      </c>
      <c r="Q8">
        <f ca="1">COUNTIFS(INDIRECT(Summary[[#This Row],[TableName]] &amp; "[FieldType]"),Q$2,INDIRECT(Summary[[#This Row],[TableName]] &amp; "[isCorrect]"),TRUE)</f>
        <v>0</v>
      </c>
      <c r="R8" s="4" t="e">
        <f ca="1">Summary[[#This Row],[Boolean_Correct]]/Summary[[#This Row],[Boolean_Total]]</f>
        <v>#DIV/0!</v>
      </c>
      <c r="S8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0.55555555555555558</v>
      </c>
      <c r="T8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0.55555555555555558</v>
      </c>
    </row>
    <row r="9" spans="2:20" x14ac:dyDescent="0.35">
      <c r="B9" s="3" t="s">
        <v>97</v>
      </c>
      <c r="C9" t="s">
        <v>98</v>
      </c>
      <c r="D9">
        <f ca="1">COUNTIFS(INDIRECT(Summary[[#This Row],[TableName]] &amp; "[FieldType]"),D$2)</f>
        <v>7</v>
      </c>
      <c r="E9">
        <f ca="1">COUNTIFS(INDIRECT(Summary[[#This Row],[TableName]] &amp; "[FieldType]"),E$2,INDIRECT(Summary[[#This Row],[TableName]] &amp; "[isCorrect]"),TRUE)</f>
        <v>4</v>
      </c>
      <c r="F9">
        <f ca="1">COUNTIFS(INDIRECT(Summary[[#This Row],[TableName]] &amp; "[FieldType]"),F$2)</f>
        <v>0</v>
      </c>
      <c r="G9">
        <f ca="1">COUNTIFS(INDIRECT(Summary[[#This Row],[TableName]] &amp; "[FieldType]"),G$2,INDIRECT(Summary[[#This Row],[TableName]] &amp; "[isCorrect]"),TRUE)</f>
        <v>0</v>
      </c>
      <c r="H9">
        <f ca="1">COUNTIFS(INDIRECT(Summary[[#This Row],[TableName]] &amp; "[FieldType]"),H$2)</f>
        <v>1</v>
      </c>
      <c r="I9">
        <f ca="1">COUNTIFS(INDIRECT(Summary[[#This Row],[TableName]] &amp; "[FieldType]"),I$2,INDIRECT(Summary[[#This Row],[TableName]] &amp; "[isCorrect]"),TRUE)</f>
        <v>0</v>
      </c>
      <c r="J9">
        <f ca="1">COUNTIFS(INDIRECT(Summary[[#This Row],[TableName]] &amp; "[FieldType]"),J$2)</f>
        <v>0</v>
      </c>
      <c r="K9">
        <f ca="1">COUNTIFS(INDIRECT(Summary[[#This Row],[TableName]] &amp; "[FieldType]"),K$2,INDIRECT(Summary[[#This Row],[TableName]] &amp; "[isCorrect]"),TRUE)</f>
        <v>0</v>
      </c>
      <c r="L9">
        <f ca="1">COUNTIFS(INDIRECT(Summary[[#This Row],[TableName]] &amp; "[FieldType]"),L$2)</f>
        <v>1</v>
      </c>
      <c r="M9">
        <f ca="1">COUNTIFS(INDIRECT(Summary[[#This Row],[TableName]] &amp; "[FieldType]"),M$2,INDIRECT(Summary[[#This Row],[TableName]] &amp; "[isCorrect]"),TRUE)</f>
        <v>1</v>
      </c>
      <c r="N9">
        <f ca="1">COUNTIFS(INDIRECT(Summary[[#This Row],[TableName]] &amp; "[FieldType]"),N$2)</f>
        <v>0</v>
      </c>
      <c r="O9">
        <f ca="1">COUNTIFS(INDIRECT(Summary[[#This Row],[TableName]] &amp; "[FieldType]"),O$2,INDIRECT(Summary[[#This Row],[TableName]] &amp; "[isCorrect]"),TRUE)</f>
        <v>0</v>
      </c>
      <c r="P9">
        <f ca="1">COUNTIFS(INDIRECT(Summary[[#This Row],[TableName]] &amp; "[FieldType]"),P$2)</f>
        <v>0</v>
      </c>
      <c r="Q9">
        <f ca="1">COUNTIFS(INDIRECT(Summary[[#This Row],[TableName]] &amp; "[FieldType]"),Q$2,INDIRECT(Summary[[#This Row],[TableName]] &amp; "[isCorrect]"),TRUE)</f>
        <v>0</v>
      </c>
      <c r="R9" s="4" t="e">
        <f ca="1">Summary[[#This Row],[Boolean_Correct]]/Summary[[#This Row],[Boolean_Total]]</f>
        <v>#DIV/0!</v>
      </c>
      <c r="S9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0.55555555555555558</v>
      </c>
      <c r="T9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0.55555555555555558</v>
      </c>
    </row>
    <row r="10" spans="2:20" x14ac:dyDescent="0.35">
      <c r="B10" s="3"/>
      <c r="R10" s="4" t="e">
        <f ca="1">AVERAGE(Summary[Boolean_Accuracy])</f>
        <v>#DIV/0!</v>
      </c>
      <c r="S10" s="4">
        <f ca="1">AVERAGE(Summary[Others_Accuracy])</f>
        <v>0.59523809523809523</v>
      </c>
      <c r="T10" s="4">
        <f ca="1">AVERAGE(Summary[Total_Accuracy])</f>
        <v>0.61666666666666659</v>
      </c>
    </row>
  </sheetData>
  <conditionalFormatting sqref="R4:T9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{F5B68FBD-3438-4DAE-BEA6-E7C2016F641C}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68FBD-3438-4DAE-BEA6-E7C2016F641C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F89F-D8E9-4131-A82E-88A57131589E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</v>
      </c>
      <c r="C3" t="s">
        <v>5</v>
      </c>
      <c r="D3" t="b">
        <v>0</v>
      </c>
      <c r="E3">
        <v>1</v>
      </c>
      <c r="F3" s="8">
        <v>0.99985575675964355</v>
      </c>
      <c r="G3" s="8">
        <v>0.98999994993209839</v>
      </c>
      <c r="H3" t="s">
        <v>37</v>
      </c>
      <c r="I3">
        <v>1</v>
      </c>
      <c r="J3" t="s">
        <v>37</v>
      </c>
      <c r="K3">
        <v>1</v>
      </c>
      <c r="L3" t="b">
        <f>EXACT(Table001[[#This Row],[ExtractedValue]],Table001[[#This Row],[ActualValue]])</f>
        <v>1</v>
      </c>
    </row>
    <row r="4" spans="2:12" x14ac:dyDescent="0.35">
      <c r="B4" t="s">
        <v>38</v>
      </c>
      <c r="C4" t="s">
        <v>2</v>
      </c>
      <c r="D4" t="b">
        <v>0</v>
      </c>
      <c r="E4">
        <v>1</v>
      </c>
      <c r="F4" s="9">
        <v>0.99881809949874878</v>
      </c>
      <c r="G4" s="9">
        <v>1</v>
      </c>
      <c r="H4" t="s">
        <v>39</v>
      </c>
      <c r="I4">
        <v>1</v>
      </c>
      <c r="J4" t="s">
        <v>39</v>
      </c>
      <c r="K4">
        <v>1</v>
      </c>
      <c r="L4" t="b">
        <f>EXACT(Table001[[#This Row],[ExtractedValue]],Table001[[#This Row],[ActualValue]])</f>
        <v>1</v>
      </c>
    </row>
    <row r="5" spans="2:12" x14ac:dyDescent="0.35">
      <c r="B5" t="s">
        <v>40</v>
      </c>
      <c r="C5" t="s">
        <v>4</v>
      </c>
      <c r="D5" t="b">
        <v>0</v>
      </c>
      <c r="E5">
        <v>1</v>
      </c>
      <c r="F5" s="9">
        <v>0.99869966506958008</v>
      </c>
      <c r="G5" s="9">
        <v>0.98999994993209839</v>
      </c>
      <c r="H5" s="10">
        <v>25569</v>
      </c>
      <c r="I5">
        <v>1</v>
      </c>
      <c r="J5" s="10">
        <v>25569</v>
      </c>
      <c r="K5">
        <v>1</v>
      </c>
      <c r="L5" t="b">
        <f>EXACT(Table001[[#This Row],[ExtractedValue]],Table001[[#This Row],[ActualValue]])</f>
        <v>1</v>
      </c>
    </row>
    <row r="6" spans="2:12" x14ac:dyDescent="0.35">
      <c r="B6" t="s">
        <v>41</v>
      </c>
      <c r="C6" t="s">
        <v>2</v>
      </c>
      <c r="D6" t="b">
        <v>0</v>
      </c>
      <c r="E6">
        <v>1</v>
      </c>
      <c r="F6" s="9">
        <v>0.9863656759262085</v>
      </c>
      <c r="G6" s="9">
        <v>0.98999994993209839</v>
      </c>
      <c r="H6" t="s">
        <v>42</v>
      </c>
      <c r="I6">
        <v>1</v>
      </c>
      <c r="J6" t="s">
        <v>42</v>
      </c>
      <c r="K6">
        <v>1</v>
      </c>
      <c r="L6" t="b">
        <f>EXACT(Table001[[#This Row],[ExtractedValue]],Table001[[#This Row],[ActualValue]])</f>
        <v>1</v>
      </c>
    </row>
    <row r="7" spans="2:12" x14ac:dyDescent="0.35">
      <c r="B7" t="s">
        <v>43</v>
      </c>
      <c r="C7" t="s">
        <v>2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J7" t="s">
        <v>99</v>
      </c>
      <c r="K7">
        <v>1</v>
      </c>
      <c r="L7" t="b">
        <f>EXACT(Table001[[#This Row],[ExtractedValue]],Table001[[#This Row],[ActualValue]])</f>
        <v>0</v>
      </c>
    </row>
    <row r="8" spans="2:12" x14ac:dyDescent="0.35">
      <c r="B8" t="s">
        <v>45</v>
      </c>
      <c r="C8" t="s">
        <v>2</v>
      </c>
      <c r="D8" t="b">
        <v>0</v>
      </c>
      <c r="E8">
        <v>1</v>
      </c>
      <c r="F8" s="9">
        <v>0.75700497627258301</v>
      </c>
      <c r="G8" s="9">
        <v>0.87999999523162842</v>
      </c>
      <c r="H8" t="s">
        <v>46</v>
      </c>
      <c r="I8">
        <v>1</v>
      </c>
      <c r="J8" t="s">
        <v>46</v>
      </c>
      <c r="K8">
        <v>1</v>
      </c>
      <c r="L8" t="b">
        <f>EXACT(Table001[[#This Row],[ExtractedValue]],Table001[[#This Row],[ActualValue]])</f>
        <v>1</v>
      </c>
    </row>
    <row r="9" spans="2:12" x14ac:dyDescent="0.35">
      <c r="B9" t="s">
        <v>47</v>
      </c>
      <c r="C9" t="s">
        <v>2</v>
      </c>
      <c r="D9" t="b">
        <v>0</v>
      </c>
      <c r="E9">
        <v>1</v>
      </c>
      <c r="F9" s="9">
        <v>0.99752169847488403</v>
      </c>
      <c r="G9" s="9">
        <v>0.98999994993209839</v>
      </c>
      <c r="H9" t="s">
        <v>48</v>
      </c>
      <c r="I9">
        <v>1</v>
      </c>
      <c r="J9" t="s">
        <v>48</v>
      </c>
      <c r="K9">
        <v>1</v>
      </c>
      <c r="L9" t="b">
        <f>EXACT(Table001[[#This Row],[ExtractedValue]],Table001[[#This Row],[ActualValue]])</f>
        <v>1</v>
      </c>
    </row>
    <row r="10" spans="2:12" x14ac:dyDescent="0.35">
      <c r="B10" t="s">
        <v>49</v>
      </c>
      <c r="C10" t="s">
        <v>2</v>
      </c>
      <c r="D10" t="b">
        <v>0</v>
      </c>
      <c r="E10">
        <v>1</v>
      </c>
      <c r="F10" s="9">
        <v>0.99663203954696655</v>
      </c>
      <c r="G10" s="9">
        <v>0.98999994993209839</v>
      </c>
      <c r="H10" t="s">
        <v>50</v>
      </c>
      <c r="I10">
        <v>1</v>
      </c>
      <c r="J10" t="s">
        <v>50</v>
      </c>
      <c r="K10">
        <v>1</v>
      </c>
      <c r="L10" t="b">
        <f>EXACT(Table001[[#This Row],[ExtractedValue]],Table001[[#This Row],[ActualValue]])</f>
        <v>1</v>
      </c>
    </row>
    <row r="11" spans="2:12" x14ac:dyDescent="0.35">
      <c r="B11" t="s">
        <v>51</v>
      </c>
      <c r="C11" t="s">
        <v>6</v>
      </c>
      <c r="D11" t="b">
        <v>0</v>
      </c>
      <c r="E11">
        <v>1</v>
      </c>
      <c r="F11" s="9">
        <v>0.9968574047088623</v>
      </c>
      <c r="G11" s="9">
        <v>0.98999994993209839</v>
      </c>
      <c r="H11" t="s">
        <v>52</v>
      </c>
      <c r="I11">
        <v>1</v>
      </c>
      <c r="J11" t="s">
        <v>52</v>
      </c>
      <c r="K11">
        <v>1</v>
      </c>
      <c r="L11" t="b">
        <f>EXACT(Table001[[#This Row],[ExtractedValue]],Table001[[#This Row],[ActualValue]])</f>
        <v>1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35" priority="1" operator="equal">
      <formula>TRUE</formula>
    </cfRule>
    <cfRule type="cellIs" dxfId="34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C8F1-25F7-4097-8265-3179750ECCFD}">
  <dimension ref="B2:L12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0</v>
      </c>
      <c r="E3">
        <v>1</v>
      </c>
      <c r="F3" s="8">
        <v>1</v>
      </c>
      <c r="G3" s="8">
        <v>1</v>
      </c>
      <c r="H3">
        <v>331</v>
      </c>
      <c r="I3">
        <v>1</v>
      </c>
      <c r="J3">
        <v>331</v>
      </c>
      <c r="K3">
        <v>1</v>
      </c>
      <c r="L3" t="b">
        <f>EXACT(Table002[[#This Row],[ExtractedValue]],Table002[[#This Row],[ActualValue]])</f>
        <v>1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1</v>
      </c>
      <c r="G4" s="9">
        <v>0.97999995946884155</v>
      </c>
      <c r="H4" t="s">
        <v>57</v>
      </c>
      <c r="I4">
        <v>1</v>
      </c>
      <c r="J4" t="s">
        <v>57</v>
      </c>
      <c r="K4">
        <v>1</v>
      </c>
      <c r="L4" t="b">
        <f>EXACT(Table002[[#This Row],[ExtractedValue]],Table002[[#This Row],[ActualValue]])</f>
        <v>1</v>
      </c>
    </row>
    <row r="5" spans="2:12" x14ac:dyDescent="0.35">
      <c r="B5" t="s">
        <v>58</v>
      </c>
      <c r="C5" t="s">
        <v>4</v>
      </c>
      <c r="D5" t="b">
        <v>0</v>
      </c>
      <c r="E5">
        <v>1</v>
      </c>
      <c r="F5" s="9">
        <v>1</v>
      </c>
      <c r="G5" s="9">
        <v>1</v>
      </c>
      <c r="H5" s="10">
        <v>43404</v>
      </c>
      <c r="I5">
        <v>1</v>
      </c>
      <c r="J5" s="10">
        <v>43404</v>
      </c>
      <c r="K5">
        <v>1</v>
      </c>
      <c r="L5" t="b">
        <f>EXACT(Table002[[#This Row],[ExtractedValue]],Table002[[#This Row],[ActualValue]])</f>
        <v>1</v>
      </c>
    </row>
    <row r="6" spans="2:12" x14ac:dyDescent="0.35">
      <c r="B6" t="s">
        <v>59</v>
      </c>
      <c r="C6" t="s">
        <v>6</v>
      </c>
      <c r="D6" t="b">
        <v>0</v>
      </c>
      <c r="E6">
        <v>1</v>
      </c>
      <c r="F6" s="9">
        <v>1</v>
      </c>
      <c r="G6" s="9">
        <v>0.98999994993209839</v>
      </c>
      <c r="H6" t="s">
        <v>60</v>
      </c>
      <c r="I6">
        <v>1</v>
      </c>
      <c r="J6" t="s">
        <v>60</v>
      </c>
      <c r="K6">
        <v>1</v>
      </c>
      <c r="L6" t="b">
        <f>EXACT(Table002[[#This Row],[ExtractedValue]],Table002[[#This Row],[ActualValue]])</f>
        <v>1</v>
      </c>
    </row>
    <row r="7" spans="2:12" x14ac:dyDescent="0.35">
      <c r="B7" t="s">
        <v>61</v>
      </c>
      <c r="C7" t="s">
        <v>5</v>
      </c>
      <c r="D7" t="b">
        <v>0</v>
      </c>
      <c r="E7">
        <v>1</v>
      </c>
      <c r="F7" s="9">
        <v>1</v>
      </c>
      <c r="G7" s="9">
        <v>0.98999994993209839</v>
      </c>
      <c r="H7" t="s">
        <v>62</v>
      </c>
      <c r="I7">
        <v>1</v>
      </c>
      <c r="J7" t="s">
        <v>62</v>
      </c>
      <c r="K7">
        <v>1</v>
      </c>
      <c r="L7" t="b">
        <f>EXACT(Table002[[#This Row],[ExtractedValue]],Table002[[#This Row],[ActualValue]])</f>
        <v>1</v>
      </c>
    </row>
    <row r="8" spans="2:12" x14ac:dyDescent="0.35">
      <c r="B8" t="s">
        <v>63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J8" t="s">
        <v>100</v>
      </c>
      <c r="K8">
        <v>1</v>
      </c>
      <c r="L8" t="b">
        <f>EXACT(Table002[[#This Row],[ExtractedValue]],Table002[[#This Row],[ActualValue]])</f>
        <v>0</v>
      </c>
    </row>
    <row r="9" spans="2:12" x14ac:dyDescent="0.35">
      <c r="B9" t="s">
        <v>64</v>
      </c>
      <c r="C9" t="s">
        <v>6</v>
      </c>
      <c r="D9" t="b">
        <v>0</v>
      </c>
      <c r="E9">
        <v>3</v>
      </c>
      <c r="F9" s="9">
        <v>0.94368153810501099</v>
      </c>
      <c r="G9" s="9">
        <v>0.98999994993209839</v>
      </c>
      <c r="H9" t="s">
        <v>65</v>
      </c>
      <c r="I9">
        <v>1</v>
      </c>
      <c r="J9" t="s">
        <v>101</v>
      </c>
      <c r="K9">
        <v>1</v>
      </c>
      <c r="L9" t="b">
        <f>EXACT(Table002[[#This Row],[ExtractedValue]],Table002[[#This Row],[ActualValue]])</f>
        <v>0</v>
      </c>
    </row>
    <row r="10" spans="2:12" x14ac:dyDescent="0.35">
      <c r="B10" t="s">
        <v>66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67</v>
      </c>
      <c r="I10">
        <v>1</v>
      </c>
      <c r="J10" t="s">
        <v>67</v>
      </c>
      <c r="K10">
        <v>1</v>
      </c>
      <c r="L10" t="b">
        <f>EXACT(Table002[[#This Row],[ExtractedValue]],Table002[[#This Row],[ActualValue]])</f>
        <v>1</v>
      </c>
    </row>
    <row r="11" spans="2:12" x14ac:dyDescent="0.35">
      <c r="B11" t="s">
        <v>68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69</v>
      </c>
      <c r="I11">
        <v>1</v>
      </c>
      <c r="J11" t="s">
        <v>69</v>
      </c>
      <c r="K11">
        <v>1</v>
      </c>
      <c r="L11" t="b">
        <f>EXACT(Table002[[#This Row],[ExtractedValue]],Table002[[#This Row],[ActualValue]])</f>
        <v>1</v>
      </c>
    </row>
    <row r="12" spans="2:12" x14ac:dyDescent="0.35">
      <c r="B12" t="s">
        <v>70</v>
      </c>
      <c r="C12" t="s">
        <v>0</v>
      </c>
      <c r="D12" t="b">
        <v>1</v>
      </c>
      <c r="E12">
        <v>0</v>
      </c>
      <c r="F12" s="9">
        <v>0</v>
      </c>
      <c r="G12" s="9">
        <v>0</v>
      </c>
      <c r="H12" t="s">
        <v>44</v>
      </c>
      <c r="I12" t="s">
        <v>44</v>
      </c>
      <c r="J12" t="s">
        <v>69</v>
      </c>
      <c r="K12">
        <v>1</v>
      </c>
      <c r="L12" t="b">
        <f>EXACT(Table002[[#This Row],[ExtractedValue]],Table002[[#This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2">
    <cfRule type="cellIs" dxfId="29" priority="1" operator="equal">
      <formula>TRUE</formula>
    </cfRule>
    <cfRule type="cellIs" dxfId="28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5DF-8491-48A6-94AD-BADA22C74BC6}">
  <dimension ref="B2:L12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1</v>
      </c>
      <c r="E3">
        <v>0</v>
      </c>
      <c r="F3" s="8">
        <v>0</v>
      </c>
      <c r="G3" s="8">
        <v>0</v>
      </c>
      <c r="H3" t="s">
        <v>44</v>
      </c>
      <c r="I3" t="s">
        <v>44</v>
      </c>
      <c r="J3">
        <v>330</v>
      </c>
      <c r="K3">
        <v>1</v>
      </c>
      <c r="L3" t="b">
        <f>EXACT(Table003[[#This Row],[ExtractedValue]],Table003[[#This Row],[ActualValue]])</f>
        <v>0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0.97480601072311401</v>
      </c>
      <c r="G4" s="9">
        <v>0.98999994993209839</v>
      </c>
      <c r="H4" t="s">
        <v>73</v>
      </c>
      <c r="I4">
        <v>1</v>
      </c>
      <c r="J4" t="s">
        <v>73</v>
      </c>
      <c r="K4">
        <v>1</v>
      </c>
      <c r="L4" t="b">
        <f>EXACT(Table003[[#This Row],[ExtractedValue]],Table003[[#This Row],[ActualValue]])</f>
        <v>1</v>
      </c>
    </row>
    <row r="5" spans="2:12" x14ac:dyDescent="0.35">
      <c r="B5" t="s">
        <v>58</v>
      </c>
      <c r="C5" t="s">
        <v>4</v>
      </c>
      <c r="D5" t="b">
        <v>1</v>
      </c>
      <c r="E5">
        <v>0</v>
      </c>
      <c r="F5" s="9">
        <v>0</v>
      </c>
      <c r="G5" s="9">
        <v>0</v>
      </c>
      <c r="H5" t="s">
        <v>44</v>
      </c>
      <c r="I5" t="s">
        <v>44</v>
      </c>
      <c r="J5" s="10">
        <v>43430</v>
      </c>
      <c r="K5">
        <v>1</v>
      </c>
      <c r="L5" t="b">
        <f>EXACT(Table003[[#This Row],[ExtractedValue]],Table003[[#This Row],[ActualValue]])</f>
        <v>0</v>
      </c>
    </row>
    <row r="6" spans="2:12" x14ac:dyDescent="0.35">
      <c r="B6" t="s">
        <v>59</v>
      </c>
      <c r="C6" t="s">
        <v>6</v>
      </c>
      <c r="D6" t="b">
        <v>0</v>
      </c>
      <c r="E6">
        <v>1</v>
      </c>
      <c r="F6" s="9">
        <v>0.93237864971160889</v>
      </c>
      <c r="G6" s="9">
        <v>0.78999996185302734</v>
      </c>
      <c r="H6" t="s">
        <v>74</v>
      </c>
      <c r="I6">
        <v>1</v>
      </c>
      <c r="J6" t="s">
        <v>102</v>
      </c>
      <c r="K6">
        <v>1</v>
      </c>
      <c r="L6" t="b">
        <f>EXACT(Table003[[#This Row],[ExtractedValue]],Table003[[#This Row],[ActualValue]])</f>
        <v>0</v>
      </c>
    </row>
    <row r="7" spans="2:12" x14ac:dyDescent="0.35">
      <c r="B7" t="s">
        <v>61</v>
      </c>
      <c r="C7" t="s">
        <v>5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J7" t="s">
        <v>103</v>
      </c>
      <c r="K7">
        <v>1</v>
      </c>
      <c r="L7" t="b">
        <f>EXACT(Table003[[#This Row],[ExtractedValue]],Table003[[#This Row],[ActualValue]])</f>
        <v>0</v>
      </c>
    </row>
    <row r="8" spans="2:12" x14ac:dyDescent="0.35">
      <c r="B8" t="s">
        <v>63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J8" t="s">
        <v>103</v>
      </c>
      <c r="K8">
        <v>1</v>
      </c>
      <c r="L8" t="b">
        <f>EXACT(Table003[[#This Row],[ExtractedValue]],Table003[[#This Row],[ActualValue]])</f>
        <v>0</v>
      </c>
    </row>
    <row r="9" spans="2:12" x14ac:dyDescent="0.35">
      <c r="B9" t="s">
        <v>64</v>
      </c>
      <c r="C9" t="s">
        <v>6</v>
      </c>
      <c r="D9" t="b">
        <v>0</v>
      </c>
      <c r="E9">
        <v>2</v>
      </c>
      <c r="F9" s="9">
        <v>0.98276644945144653</v>
      </c>
      <c r="G9" s="9">
        <v>0.43999999761581421</v>
      </c>
      <c r="H9" t="s">
        <v>75</v>
      </c>
      <c r="I9">
        <v>1</v>
      </c>
      <c r="J9" t="s">
        <v>104</v>
      </c>
      <c r="K9">
        <v>1</v>
      </c>
      <c r="L9" t="b">
        <f>EXACT(Table003[[#This Row],[ExtractedValue]],Table003[[#This Row],[ActualValue]])</f>
        <v>0</v>
      </c>
    </row>
    <row r="10" spans="2:12" x14ac:dyDescent="0.35">
      <c r="B10" t="s">
        <v>66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69</v>
      </c>
      <c r="I10">
        <v>1</v>
      </c>
      <c r="J10" t="s">
        <v>69</v>
      </c>
      <c r="K10">
        <v>1</v>
      </c>
      <c r="L10" t="b">
        <f>EXACT(Table003[[#This Row],[ExtractedValue]],Table003[[#This Row],[ActualValue]])</f>
        <v>1</v>
      </c>
    </row>
    <row r="11" spans="2:12" x14ac:dyDescent="0.35">
      <c r="B11" t="s">
        <v>68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67</v>
      </c>
      <c r="I11">
        <v>1</v>
      </c>
      <c r="J11" t="s">
        <v>67</v>
      </c>
      <c r="K11">
        <v>1</v>
      </c>
      <c r="L11" t="b">
        <f>EXACT(Table003[[#This Row],[ExtractedValue]],Table003[[#This Row],[ActualValue]])</f>
        <v>1</v>
      </c>
    </row>
    <row r="12" spans="2:12" x14ac:dyDescent="0.35">
      <c r="B12" t="s">
        <v>70</v>
      </c>
      <c r="C12" t="s">
        <v>0</v>
      </c>
      <c r="D12" t="b">
        <v>1</v>
      </c>
      <c r="E12">
        <v>0</v>
      </c>
      <c r="F12" s="9">
        <v>0</v>
      </c>
      <c r="G12" s="9">
        <v>0</v>
      </c>
      <c r="H12" t="s">
        <v>44</v>
      </c>
      <c r="I12" t="s">
        <v>44</v>
      </c>
      <c r="J12" t="s">
        <v>69</v>
      </c>
      <c r="K12">
        <v>1</v>
      </c>
      <c r="L12" t="b">
        <f>EXACT(Table003[[#This Row],[ExtractedValue]],Table003[[#This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2">
    <cfRule type="cellIs" dxfId="23" priority="1" operator="equal">
      <formula>TRUE</formula>
    </cfRule>
    <cfRule type="cellIs" dxfId="22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A1E0-1402-4166-846A-4E77325518B3}">
  <dimension ref="B2:L12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55</v>
      </c>
      <c r="C3" t="s">
        <v>2</v>
      </c>
      <c r="D3" t="b">
        <v>0</v>
      </c>
      <c r="E3">
        <v>1</v>
      </c>
      <c r="F3" s="8">
        <v>1</v>
      </c>
      <c r="G3" s="8">
        <v>1</v>
      </c>
      <c r="H3">
        <v>310</v>
      </c>
      <c r="I3">
        <v>1</v>
      </c>
      <c r="J3">
        <v>310</v>
      </c>
      <c r="K3">
        <v>1</v>
      </c>
      <c r="L3" t="b">
        <f>EXACT(Table004[[#This Row],[ExtractedValue]],Table004[[#This Row],[ActualValue]])</f>
        <v>1</v>
      </c>
    </row>
    <row r="4" spans="2:12" x14ac:dyDescent="0.35">
      <c r="B4" t="s">
        <v>56</v>
      </c>
      <c r="C4" t="s">
        <v>3</v>
      </c>
      <c r="D4" t="b">
        <v>0</v>
      </c>
      <c r="E4">
        <v>1</v>
      </c>
      <c r="F4" s="9">
        <v>1</v>
      </c>
      <c r="G4" s="9">
        <v>0.94999998807907104</v>
      </c>
      <c r="H4" t="s">
        <v>78</v>
      </c>
      <c r="I4">
        <v>1</v>
      </c>
      <c r="J4" t="s">
        <v>78</v>
      </c>
      <c r="K4">
        <v>1</v>
      </c>
      <c r="L4" t="b">
        <f>EXACT(Table004[[#This Row],[ExtractedValue]],Table004[[#This Row],[ActualValue]])</f>
        <v>1</v>
      </c>
    </row>
    <row r="5" spans="2:12" x14ac:dyDescent="0.35">
      <c r="B5" t="s">
        <v>58</v>
      </c>
      <c r="C5" t="s">
        <v>4</v>
      </c>
      <c r="D5" t="b">
        <v>0</v>
      </c>
      <c r="E5">
        <v>1</v>
      </c>
      <c r="F5" s="9">
        <v>1</v>
      </c>
      <c r="G5" s="9">
        <v>1</v>
      </c>
      <c r="H5" s="10">
        <v>43472</v>
      </c>
      <c r="I5">
        <v>1</v>
      </c>
      <c r="J5" s="10">
        <v>43472</v>
      </c>
      <c r="K5">
        <v>1</v>
      </c>
      <c r="L5" t="b">
        <f>EXACT(Table004[[#This Row],[ExtractedValue]],Table004[[#This Row],[ActualValue]])</f>
        <v>1</v>
      </c>
    </row>
    <row r="6" spans="2:12" x14ac:dyDescent="0.35">
      <c r="B6" t="s">
        <v>59</v>
      </c>
      <c r="C6" t="s">
        <v>6</v>
      </c>
      <c r="D6" t="b">
        <v>0</v>
      </c>
      <c r="E6">
        <v>1</v>
      </c>
      <c r="F6" s="9">
        <v>1</v>
      </c>
      <c r="G6" s="9">
        <v>0.98999994993209839</v>
      </c>
      <c r="H6" t="s">
        <v>79</v>
      </c>
      <c r="I6">
        <v>1</v>
      </c>
      <c r="J6" t="s">
        <v>79</v>
      </c>
      <c r="K6">
        <v>1</v>
      </c>
      <c r="L6" t="b">
        <f>EXACT(Table004[[#This Row],[ExtractedValue]],Table004[[#This Row],[ActualValue]])</f>
        <v>1</v>
      </c>
    </row>
    <row r="7" spans="2:12" x14ac:dyDescent="0.35">
      <c r="B7" t="s">
        <v>61</v>
      </c>
      <c r="C7" t="s">
        <v>5</v>
      </c>
      <c r="D7" t="b">
        <v>0</v>
      </c>
      <c r="E7">
        <v>1</v>
      </c>
      <c r="F7" s="9">
        <v>1</v>
      </c>
      <c r="G7" s="9">
        <v>1</v>
      </c>
      <c r="H7" t="s">
        <v>80</v>
      </c>
      <c r="I7">
        <v>1</v>
      </c>
      <c r="J7" t="s">
        <v>80</v>
      </c>
      <c r="K7">
        <v>1</v>
      </c>
      <c r="L7" t="b">
        <f>EXACT(Table004[[#This Row],[ExtractedValue]],Table004[[#This Row],[ActualValue]])</f>
        <v>1</v>
      </c>
    </row>
    <row r="8" spans="2:12" x14ac:dyDescent="0.35">
      <c r="B8" t="s">
        <v>63</v>
      </c>
      <c r="C8" t="s">
        <v>5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J8" t="s">
        <v>105</v>
      </c>
      <c r="K8">
        <v>1</v>
      </c>
      <c r="L8" t="b">
        <f>EXACT(Table004[[#This Row],[ExtractedValue]],Table004[[#This Row],[ActualValue]])</f>
        <v>0</v>
      </c>
    </row>
    <row r="9" spans="2:12" x14ac:dyDescent="0.35">
      <c r="B9" t="s">
        <v>64</v>
      </c>
      <c r="C9" t="s">
        <v>6</v>
      </c>
      <c r="D9" t="b">
        <v>0</v>
      </c>
      <c r="E9">
        <v>3</v>
      </c>
      <c r="F9" s="9">
        <v>0.88818848133087158</v>
      </c>
      <c r="G9" s="9">
        <v>0.98999994993209839</v>
      </c>
      <c r="H9" t="s">
        <v>81</v>
      </c>
      <c r="I9">
        <v>1</v>
      </c>
      <c r="J9" t="s">
        <v>106</v>
      </c>
      <c r="K9">
        <v>1</v>
      </c>
      <c r="L9" t="b">
        <f>EXACT(Table004[[#This Row],[ExtractedValue]],Table004[[#This Row],[ActualValue]])</f>
        <v>0</v>
      </c>
    </row>
    <row r="10" spans="2:12" x14ac:dyDescent="0.35">
      <c r="B10" t="s">
        <v>66</v>
      </c>
      <c r="C10" t="s">
        <v>0</v>
      </c>
      <c r="D10" t="b">
        <v>0</v>
      </c>
      <c r="E10">
        <v>1</v>
      </c>
      <c r="F10" s="9">
        <v>1</v>
      </c>
      <c r="G10" s="9">
        <v>1</v>
      </c>
      <c r="H10" t="s">
        <v>69</v>
      </c>
      <c r="I10">
        <v>1</v>
      </c>
      <c r="J10" t="s">
        <v>69</v>
      </c>
      <c r="K10">
        <v>1</v>
      </c>
      <c r="L10" t="b">
        <f>EXACT(Table004[[#This Row],[ExtractedValue]],Table004[[#This Row],[ActualValue]])</f>
        <v>1</v>
      </c>
    </row>
    <row r="11" spans="2:12" x14ac:dyDescent="0.35">
      <c r="B11" t="s">
        <v>68</v>
      </c>
      <c r="C11" t="s">
        <v>0</v>
      </c>
      <c r="D11" t="b">
        <v>0</v>
      </c>
      <c r="E11">
        <v>1</v>
      </c>
      <c r="F11" s="9">
        <v>1</v>
      </c>
      <c r="G11" s="9">
        <v>1</v>
      </c>
      <c r="H11" t="s">
        <v>69</v>
      </c>
      <c r="I11">
        <v>1</v>
      </c>
      <c r="J11" t="s">
        <v>69</v>
      </c>
      <c r="K11">
        <v>1</v>
      </c>
      <c r="L11" t="b">
        <f>EXACT(Table004[[#This Row],[ExtractedValue]],Table004[[#This Row],[ActualValue]])</f>
        <v>1</v>
      </c>
    </row>
    <row r="12" spans="2:12" x14ac:dyDescent="0.35">
      <c r="B12" t="s">
        <v>70</v>
      </c>
      <c r="C12" t="s">
        <v>0</v>
      </c>
      <c r="D12" t="b">
        <v>1</v>
      </c>
      <c r="E12">
        <v>0</v>
      </c>
      <c r="F12" s="9">
        <v>0</v>
      </c>
      <c r="G12" s="9">
        <v>0</v>
      </c>
      <c r="H12" t="s">
        <v>44</v>
      </c>
      <c r="I12" t="s">
        <v>44</v>
      </c>
      <c r="J12" t="s">
        <v>69</v>
      </c>
      <c r="K12">
        <v>1</v>
      </c>
      <c r="L12" t="b">
        <f>EXACT(Table004[[#This Row],[ExtractedValue]],Table004[[#This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2">
    <cfRule type="cellIs" dxfId="17" priority="1" operator="equal">
      <formula>TRUE</formula>
    </cfRule>
    <cfRule type="cellIs" dxfId="16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F785-15A1-4C0C-8E3D-92568211B20B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</v>
      </c>
      <c r="C3" t="s">
        <v>5</v>
      </c>
      <c r="D3" t="b">
        <v>0</v>
      </c>
      <c r="E3">
        <v>1</v>
      </c>
      <c r="F3" s="8">
        <v>0.99839979410171509</v>
      </c>
      <c r="G3" s="8">
        <v>0.98999994993209839</v>
      </c>
      <c r="H3" t="s">
        <v>84</v>
      </c>
      <c r="I3">
        <v>1</v>
      </c>
      <c r="J3" t="s">
        <v>84</v>
      </c>
      <c r="K3">
        <v>1</v>
      </c>
      <c r="L3" t="b">
        <f>EXACT(Table005[[#This Row],[ExtractedValue]],Table005[[#This Row],[ActualValue]])</f>
        <v>1</v>
      </c>
    </row>
    <row r="4" spans="2:12" x14ac:dyDescent="0.35">
      <c r="B4" t="s">
        <v>38</v>
      </c>
      <c r="C4" t="s">
        <v>2</v>
      </c>
      <c r="D4" t="b">
        <v>0</v>
      </c>
      <c r="E4">
        <v>1</v>
      </c>
      <c r="F4" s="9">
        <v>0.82039326429367065</v>
      </c>
      <c r="G4" s="9">
        <v>0.98999994993209839</v>
      </c>
      <c r="H4" t="s">
        <v>39</v>
      </c>
      <c r="I4">
        <v>1</v>
      </c>
      <c r="J4" t="s">
        <v>39</v>
      </c>
      <c r="K4">
        <v>1</v>
      </c>
      <c r="L4" t="b">
        <f>EXACT(Table005[[#This Row],[ExtractedValue]],Table005[[#This Row],[ActualValue]])</f>
        <v>1</v>
      </c>
    </row>
    <row r="5" spans="2:12" x14ac:dyDescent="0.35">
      <c r="B5" t="s">
        <v>40</v>
      </c>
      <c r="C5" t="s">
        <v>4</v>
      </c>
      <c r="D5" t="b">
        <v>1</v>
      </c>
      <c r="E5">
        <v>0</v>
      </c>
      <c r="F5" s="9">
        <v>0</v>
      </c>
      <c r="G5" s="9">
        <v>0</v>
      </c>
      <c r="H5" t="s">
        <v>44</v>
      </c>
      <c r="I5" t="s">
        <v>44</v>
      </c>
      <c r="J5">
        <v>18000101</v>
      </c>
      <c r="K5">
        <v>1</v>
      </c>
      <c r="L5" t="b">
        <f>EXACT(Table005[[#This Row],[ExtractedValue]],Table005[[#This Row],[ActualValue]])</f>
        <v>0</v>
      </c>
    </row>
    <row r="6" spans="2:12" x14ac:dyDescent="0.35">
      <c r="B6" t="s">
        <v>41</v>
      </c>
      <c r="C6" t="s">
        <v>2</v>
      </c>
      <c r="D6" t="b">
        <v>0</v>
      </c>
      <c r="E6">
        <v>1</v>
      </c>
      <c r="F6" s="9">
        <v>0.98566877841949463</v>
      </c>
      <c r="G6" s="9">
        <v>0.97999995946884155</v>
      </c>
      <c r="H6" t="s">
        <v>85</v>
      </c>
      <c r="I6">
        <v>1</v>
      </c>
      <c r="J6" t="s">
        <v>85</v>
      </c>
      <c r="K6">
        <v>1</v>
      </c>
      <c r="L6" t="b">
        <f>EXACT(Table005[[#This Row],[ExtractedValue]],Table005[[#This Row],[ActualValue]])</f>
        <v>1</v>
      </c>
    </row>
    <row r="7" spans="2:12" x14ac:dyDescent="0.35">
      <c r="B7" t="s">
        <v>43</v>
      </c>
      <c r="C7" t="s">
        <v>2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J7">
        <v>3</v>
      </c>
      <c r="K7">
        <v>1</v>
      </c>
      <c r="L7" t="b">
        <f>EXACT(Table005[[#This Row],[ExtractedValue]],Table005[[#This Row],[ActualValue]])</f>
        <v>0</v>
      </c>
    </row>
    <row r="8" spans="2:12" x14ac:dyDescent="0.35">
      <c r="B8" t="s">
        <v>45</v>
      </c>
      <c r="C8" t="s">
        <v>2</v>
      </c>
      <c r="D8" t="b">
        <v>1</v>
      </c>
      <c r="E8">
        <v>0</v>
      </c>
      <c r="F8" s="9">
        <v>0</v>
      </c>
      <c r="G8" s="9">
        <v>0</v>
      </c>
      <c r="H8" t="s">
        <v>44</v>
      </c>
      <c r="I8" t="s">
        <v>44</v>
      </c>
      <c r="J8" t="s">
        <v>86</v>
      </c>
      <c r="K8">
        <v>1</v>
      </c>
      <c r="L8" t="b">
        <f>EXACT(Table005[[#This Row],[ExtractedValue]],Table005[[#This Row],[ActualValue]])</f>
        <v>0</v>
      </c>
    </row>
    <row r="9" spans="2:12" x14ac:dyDescent="0.35">
      <c r="B9" t="s">
        <v>47</v>
      </c>
      <c r="C9" t="s">
        <v>2</v>
      </c>
      <c r="D9" t="b">
        <v>0</v>
      </c>
      <c r="E9">
        <v>1</v>
      </c>
      <c r="F9" s="9">
        <v>0.86995744705200195</v>
      </c>
      <c r="G9" s="9">
        <v>0.93000000715255737</v>
      </c>
      <c r="H9" t="s">
        <v>86</v>
      </c>
      <c r="I9">
        <v>1</v>
      </c>
      <c r="J9" t="s">
        <v>107</v>
      </c>
      <c r="K9">
        <v>1</v>
      </c>
      <c r="L9" t="b">
        <f>EXACT(Table005[[#This Row],[ExtractedValue]],Table005[[#This Row],[ActualValue]])</f>
        <v>0</v>
      </c>
    </row>
    <row r="10" spans="2:12" x14ac:dyDescent="0.35">
      <c r="B10" t="s">
        <v>49</v>
      </c>
      <c r="C10" t="s">
        <v>2</v>
      </c>
      <c r="D10" t="b">
        <v>0</v>
      </c>
      <c r="E10">
        <v>1</v>
      </c>
      <c r="F10" s="9">
        <v>0.99849474430084229</v>
      </c>
      <c r="G10" s="9">
        <v>0.97999995946884155</v>
      </c>
      <c r="H10" t="s">
        <v>50</v>
      </c>
      <c r="I10">
        <v>1</v>
      </c>
      <c r="J10" t="s">
        <v>50</v>
      </c>
      <c r="K10">
        <v>1</v>
      </c>
      <c r="L10" t="b">
        <f>EXACT(Table005[[#This Row],[ExtractedValue]],Table005[[#This Row],[ActualValue]])</f>
        <v>1</v>
      </c>
    </row>
    <row r="11" spans="2:12" x14ac:dyDescent="0.35">
      <c r="B11" t="s">
        <v>51</v>
      </c>
      <c r="C11" t="s">
        <v>6</v>
      </c>
      <c r="D11" t="b">
        <v>0</v>
      </c>
      <c r="E11">
        <v>1</v>
      </c>
      <c r="F11" s="9">
        <v>0.99260205030441284</v>
      </c>
      <c r="G11" s="9">
        <v>0.75999999046325684</v>
      </c>
      <c r="H11" t="s">
        <v>87</v>
      </c>
      <c r="I11">
        <v>1</v>
      </c>
      <c r="J11" t="s">
        <v>87</v>
      </c>
      <c r="K11">
        <v>1</v>
      </c>
      <c r="L11" t="b">
        <f>EXACT(Table005[[#This Row],[ExtractedValue]],Table005[[#This Row],[ActualValue]])</f>
        <v>1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F49-C29C-4F4B-A49F-38AF83C47DAD}">
  <dimension ref="B2:L11"/>
  <sheetViews>
    <sheetView tabSelected="1"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</v>
      </c>
      <c r="C3" t="s">
        <v>2</v>
      </c>
      <c r="D3" t="b">
        <v>0</v>
      </c>
      <c r="E3">
        <v>1</v>
      </c>
      <c r="F3" s="8">
        <v>0.99423134326934814</v>
      </c>
      <c r="G3" s="8">
        <v>0.97999995946884155</v>
      </c>
      <c r="H3" t="s">
        <v>90</v>
      </c>
      <c r="I3">
        <v>1</v>
      </c>
      <c r="J3" t="s">
        <v>90</v>
      </c>
      <c r="K3">
        <v>1</v>
      </c>
      <c r="L3" t="b">
        <f>EXACT(Table006[[#This Row],[ExtractedValue]],Table006[[#This Row],[ActualValue]])</f>
        <v>1</v>
      </c>
    </row>
    <row r="4" spans="2:12" x14ac:dyDescent="0.35">
      <c r="B4" t="s">
        <v>38</v>
      </c>
      <c r="C4" t="s">
        <v>2</v>
      </c>
      <c r="D4" t="b">
        <v>0</v>
      </c>
      <c r="E4">
        <v>1</v>
      </c>
      <c r="F4" s="9">
        <v>0.99303340911865234</v>
      </c>
      <c r="G4" s="9">
        <v>0.98999994993209839</v>
      </c>
      <c r="H4" t="s">
        <v>39</v>
      </c>
      <c r="I4">
        <v>1</v>
      </c>
      <c r="J4" t="s">
        <v>39</v>
      </c>
      <c r="K4">
        <v>1</v>
      </c>
      <c r="L4" t="b">
        <f>EXACT(Table006[[#This Row],[ExtractedValue]],Table006[[#This Row],[ActualValue]])</f>
        <v>1</v>
      </c>
    </row>
    <row r="5" spans="2:12" x14ac:dyDescent="0.35">
      <c r="B5" t="s">
        <v>40</v>
      </c>
      <c r="C5" t="s">
        <v>4</v>
      </c>
      <c r="D5" t="b">
        <v>1</v>
      </c>
      <c r="E5">
        <v>0</v>
      </c>
      <c r="F5" s="9">
        <v>0</v>
      </c>
      <c r="G5" s="9">
        <v>0</v>
      </c>
      <c r="H5" t="s">
        <v>44</v>
      </c>
      <c r="I5" t="s">
        <v>44</v>
      </c>
      <c r="J5" t="s">
        <v>108</v>
      </c>
      <c r="K5">
        <v>1</v>
      </c>
      <c r="L5" t="b">
        <f>EXACT(Table006[[#This Row],[ExtractedValue]],Table006[[#This Row],[ActualValue]])</f>
        <v>0</v>
      </c>
    </row>
    <row r="6" spans="2:12" x14ac:dyDescent="0.35">
      <c r="B6" t="s">
        <v>41</v>
      </c>
      <c r="C6" t="s">
        <v>2</v>
      </c>
      <c r="D6" t="b">
        <v>1</v>
      </c>
      <c r="E6">
        <v>0</v>
      </c>
      <c r="F6" s="9">
        <v>0</v>
      </c>
      <c r="G6" s="9">
        <v>0</v>
      </c>
      <c r="H6" t="s">
        <v>44</v>
      </c>
      <c r="I6" t="s">
        <v>44</v>
      </c>
      <c r="J6" t="s">
        <v>109</v>
      </c>
      <c r="K6">
        <v>1</v>
      </c>
      <c r="L6" t="b">
        <f>EXACT(Table006[[#This Row],[ExtractedValue]],Table006[[#This Row],[ActualValue]])</f>
        <v>0</v>
      </c>
    </row>
    <row r="7" spans="2:12" x14ac:dyDescent="0.35">
      <c r="B7" t="s">
        <v>43</v>
      </c>
      <c r="C7" t="s">
        <v>2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J7" t="s">
        <v>110</v>
      </c>
      <c r="K7">
        <v>1</v>
      </c>
      <c r="L7" t="b">
        <f>EXACT(Table006[[#This Row],[ExtractedValue]],Table006[[#This Row],[ActualValue]])</f>
        <v>0</v>
      </c>
    </row>
    <row r="8" spans="2:12" x14ac:dyDescent="0.35">
      <c r="B8" t="s">
        <v>91</v>
      </c>
      <c r="C8" t="s">
        <v>2</v>
      </c>
      <c r="D8" t="b">
        <v>0</v>
      </c>
      <c r="E8">
        <v>1</v>
      </c>
      <c r="F8" s="9">
        <v>0.96636879444122314</v>
      </c>
      <c r="G8" s="9">
        <v>0.97999995946884155</v>
      </c>
      <c r="H8" t="s">
        <v>92</v>
      </c>
      <c r="I8">
        <v>1</v>
      </c>
      <c r="J8" t="s">
        <v>92</v>
      </c>
      <c r="K8">
        <v>1</v>
      </c>
      <c r="L8" t="b">
        <f>EXACT(Table006[[#This Row],[ExtractedValue]],Table006[[#This Row],[ActualValue]])</f>
        <v>1</v>
      </c>
    </row>
    <row r="9" spans="2:12" x14ac:dyDescent="0.35">
      <c r="B9" t="s">
        <v>47</v>
      </c>
      <c r="C9" t="s">
        <v>2</v>
      </c>
      <c r="D9" t="b">
        <v>0</v>
      </c>
      <c r="E9">
        <v>1</v>
      </c>
      <c r="F9" s="9">
        <v>0.90259414911270142</v>
      </c>
      <c r="G9" s="9">
        <v>0.87000000476837158</v>
      </c>
      <c r="H9" t="s">
        <v>93</v>
      </c>
      <c r="I9">
        <v>1</v>
      </c>
      <c r="J9" t="s">
        <v>93</v>
      </c>
      <c r="K9">
        <v>1</v>
      </c>
      <c r="L9" t="b">
        <f>EXACT(Table006[[#This Row],[ExtractedValue]],Table006[[#This Row],[ActualValue]])</f>
        <v>1</v>
      </c>
    </row>
    <row r="10" spans="2:12" x14ac:dyDescent="0.35">
      <c r="B10" t="s">
        <v>94</v>
      </c>
      <c r="C10" t="s">
        <v>2</v>
      </c>
      <c r="D10" t="b">
        <v>0</v>
      </c>
      <c r="E10">
        <v>1</v>
      </c>
      <c r="F10" s="9">
        <v>0.8118053674697876</v>
      </c>
      <c r="G10" s="9">
        <v>0.53999996185302734</v>
      </c>
      <c r="H10" t="s">
        <v>95</v>
      </c>
      <c r="I10">
        <v>1</v>
      </c>
      <c r="J10" t="s">
        <v>50</v>
      </c>
      <c r="K10">
        <v>1</v>
      </c>
      <c r="L10" t="b">
        <f>EXACT(Table006[[#This Row],[ExtractedValue]],Table006[[#This Row],[ActualValue]])</f>
        <v>0</v>
      </c>
    </row>
    <row r="11" spans="2:12" x14ac:dyDescent="0.35">
      <c r="B11" t="s">
        <v>51</v>
      </c>
      <c r="C11" t="s">
        <v>6</v>
      </c>
      <c r="D11" t="b">
        <v>0</v>
      </c>
      <c r="E11">
        <v>1</v>
      </c>
      <c r="F11" s="9">
        <v>0.99041032791137695</v>
      </c>
      <c r="G11" s="9">
        <v>0.93999999761581421</v>
      </c>
      <c r="H11" t="s">
        <v>96</v>
      </c>
      <c r="I11">
        <v>1</v>
      </c>
      <c r="J11" t="s">
        <v>96</v>
      </c>
      <c r="K11">
        <v>1</v>
      </c>
      <c r="L11" t="b">
        <f>EXACT(Table006[[#This Row],[ExtractedValue]],Table006[[#This Row],[ActualValue]])</f>
        <v>1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C33730552-Id40.pdf</vt:lpstr>
      <vt:lpstr>C33887614-Id490.pdf</vt:lpstr>
      <vt:lpstr>C33887670-Id490.pdf</vt:lpstr>
      <vt:lpstr>C33908001-Id490.pdf</vt:lpstr>
      <vt:lpstr>C33986168-Id40.pdf</vt:lpstr>
      <vt:lpstr>C34016722-Id40.pdf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Aman Gupta</cp:lastModifiedBy>
  <dcterms:created xsi:type="dcterms:W3CDTF">2015-06-05T18:17:20Z</dcterms:created>
  <dcterms:modified xsi:type="dcterms:W3CDTF">2022-01-06T07:51:39Z</dcterms:modified>
</cp:coreProperties>
</file>