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man.Gupta\OneDrive - UiPath\Documents\UiPath\Veteran_DU_Evaluation\Output\20220106_115656\"/>
    </mc:Choice>
  </mc:AlternateContent>
  <xr:revisionPtr revIDLastSave="0" documentId="13_ncr:1_{A9B7498D-CDBC-429C-A373-A7E55E5ED4A4}" xr6:coauthVersionLast="47" xr6:coauthVersionMax="47" xr10:uidLastSave="{00000000-0000-0000-0000-000000000000}"/>
  <bookViews>
    <workbookView xWindow="2800" yWindow="2800" windowWidth="14400" windowHeight="7360" xr2:uid="{00000000-000D-0000-FFFF-FFFF00000000}"/>
  </bookViews>
  <sheets>
    <sheet name="Summary" sheetId="2" r:id="rId1"/>
    <sheet name="C33730552-Id40.pdf" sheetId="3" r:id="rId2"/>
    <sheet name="C33887614-Id490.pdf" sheetId="4" r:id="rId3"/>
    <sheet name="C33887670-Id490.pdf" sheetId="5" r:id="rId4"/>
    <sheet name="C33908001-Id490.pdf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6" l="1"/>
  <c r="L5" i="6"/>
  <c r="L6" i="6"/>
  <c r="L7" i="6"/>
  <c r="L8" i="6"/>
  <c r="L9" i="6"/>
  <c r="L10" i="6"/>
  <c r="L11" i="6"/>
  <c r="L3" i="6"/>
  <c r="L4" i="5"/>
  <c r="L5" i="5"/>
  <c r="L6" i="5"/>
  <c r="L7" i="5"/>
  <c r="L8" i="5"/>
  <c r="L9" i="5"/>
  <c r="L10" i="5"/>
  <c r="L11" i="5"/>
  <c r="L3" i="5"/>
  <c r="L4" i="4"/>
  <c r="L5" i="4"/>
  <c r="L6" i="4"/>
  <c r="L7" i="4"/>
  <c r="L8" i="4"/>
  <c r="L9" i="4"/>
  <c r="L10" i="4"/>
  <c r="L11" i="4"/>
  <c r="L3" i="4"/>
  <c r="L4" i="3"/>
  <c r="L5" i="3"/>
  <c r="L6" i="3"/>
  <c r="L7" i="3"/>
  <c r="L8" i="3"/>
  <c r="L9" i="3"/>
  <c r="L10" i="3"/>
  <c r="L11" i="3"/>
  <c r="L3" i="3"/>
  <c r="D5" i="2"/>
  <c r="N5" i="2"/>
  <c r="K5" i="2"/>
  <c r="G6" i="2"/>
  <c r="E5" i="2"/>
  <c r="H7" i="2"/>
  <c r="I4" i="2"/>
  <c r="L4" i="2"/>
  <c r="P6" i="2"/>
  <c r="L6" i="2"/>
  <c r="J7" i="2"/>
  <c r="F4" i="2"/>
  <c r="P7" i="2"/>
  <c r="O4" i="2"/>
  <c r="H6" i="2"/>
  <c r="J6" i="2"/>
  <c r="M7" i="2"/>
  <c r="O5" i="2"/>
  <c r="Q7" i="2"/>
  <c r="F7" i="2"/>
  <c r="K7" i="2"/>
  <c r="E6" i="2"/>
  <c r="P4" i="2"/>
  <c r="D7" i="2"/>
  <c r="E4" i="2"/>
  <c r="J4" i="2"/>
  <c r="N6" i="2"/>
  <c r="K6" i="2"/>
  <c r="H5" i="2"/>
  <c r="O7" i="2"/>
  <c r="G4" i="2"/>
  <c r="G5" i="2"/>
  <c r="Q6" i="2"/>
  <c r="D6" i="2"/>
  <c r="J5" i="2"/>
  <c r="I5" i="2"/>
  <c r="N7" i="2"/>
  <c r="I7" i="2"/>
  <c r="O6" i="2"/>
  <c r="D4" i="2"/>
  <c r="L5" i="2"/>
  <c r="M6" i="2"/>
  <c r="N4" i="2"/>
  <c r="H4" i="2"/>
  <c r="Q5" i="2"/>
  <c r="I6" i="2"/>
  <c r="F6" i="2"/>
  <c r="E7" i="2"/>
  <c r="K4" i="2"/>
  <c r="M4" i="2"/>
  <c r="F5" i="2"/>
  <c r="G7" i="2"/>
  <c r="L7" i="2"/>
  <c r="Q4" i="2"/>
  <c r="M5" i="2"/>
  <c r="P5" i="2"/>
  <c r="R7" i="2" l="1"/>
  <c r="T7" i="2"/>
  <c r="S7" i="2"/>
  <c r="R6" i="2"/>
  <c r="T6" i="2"/>
  <c r="S6" i="2"/>
  <c r="R5" i="2"/>
  <c r="T5" i="2"/>
  <c r="S5" i="2"/>
  <c r="R4" i="2"/>
  <c r="T4" i="2"/>
  <c r="S4" i="2"/>
</calcChain>
</file>

<file path=xl/sharedStrings.xml><?xml version="1.0" encoding="utf-8"?>
<sst xmlns="http://schemas.openxmlformats.org/spreadsheetml/2006/main" count="197" uniqueCount="85">
  <si>
    <t>Boolean</t>
  </si>
  <si>
    <t>FileName</t>
  </si>
  <si>
    <t>Text</t>
  </si>
  <si>
    <t>Number</t>
  </si>
  <si>
    <t>Date</t>
  </si>
  <si>
    <t>Name</t>
  </si>
  <si>
    <t>Address</t>
  </si>
  <si>
    <t>Set</t>
  </si>
  <si>
    <t>TableName</t>
  </si>
  <si>
    <t>Text_Total</t>
  </si>
  <si>
    <t>Text_Correct</t>
  </si>
  <si>
    <t>Number_Total</t>
  </si>
  <si>
    <t>Number_Correct</t>
  </si>
  <si>
    <t>Date_Total</t>
  </si>
  <si>
    <t>Date_Correct</t>
  </si>
  <si>
    <t>Name_Total</t>
  </si>
  <si>
    <t>Name_Correct</t>
  </si>
  <si>
    <t>Address_Total</t>
  </si>
  <si>
    <t>Address_Correct</t>
  </si>
  <si>
    <t>Set_Total</t>
  </si>
  <si>
    <t>Set_Correct</t>
  </si>
  <si>
    <t>Boolean_Total</t>
  </si>
  <si>
    <t>Boolean_Correct</t>
  </si>
  <si>
    <t>Boolean_Accuracy</t>
  </si>
  <si>
    <t>Others_Accuracy</t>
  </si>
  <si>
    <t>Total_Accuracy</t>
  </si>
  <si>
    <t>FieldName</t>
  </si>
  <si>
    <t>FieldType</t>
  </si>
  <si>
    <t>isMissing</t>
  </si>
  <si>
    <t>ValuesCount</t>
  </si>
  <si>
    <t>Confidence</t>
  </si>
  <si>
    <t>OcrConfidence</t>
  </si>
  <si>
    <t>ExtractedValue</t>
  </si>
  <si>
    <t>ExtractedPage</t>
  </si>
  <si>
    <t>ActualValue</t>
  </si>
  <si>
    <t>ActualPage</t>
  </si>
  <si>
    <t>isCorrect</t>
  </si>
  <si>
    <t>John Smith</t>
  </si>
  <si>
    <t>Social Security Number</t>
  </si>
  <si>
    <t>123-45-6789</t>
  </si>
  <si>
    <t>Date Of Birth</t>
  </si>
  <si>
    <t>Grade</t>
  </si>
  <si>
    <t>SSG</t>
  </si>
  <si>
    <t>PayGrade</t>
  </si>
  <si>
    <t>[N/A]</t>
  </si>
  <si>
    <t>Departmenrt</t>
  </si>
  <si>
    <t>AIR FORCE--ANGUS</t>
  </si>
  <si>
    <t>LastDutyAssignment&amp;MajorCmd</t>
  </si>
  <si>
    <t>114 SPACE CONTROL SQ</t>
  </si>
  <si>
    <t>Chracter of Service</t>
  </si>
  <si>
    <t>HONORABLE</t>
  </si>
  <si>
    <t>Place of Entry</t>
  </si>
  <si>
    <t>PATRICK AFB FL</t>
  </si>
  <si>
    <t>Table001</t>
  </si>
  <si>
    <t>C33730552-Id40.pdf</t>
  </si>
  <si>
    <t>VA Office</t>
  </si>
  <si>
    <t>Identification Number</t>
  </si>
  <si>
    <t>V-123456</t>
  </si>
  <si>
    <t>Date Of Contact</t>
  </si>
  <si>
    <t>PERSONAL TELEPHONE</t>
  </si>
  <si>
    <t>Address Of Veteran</t>
  </si>
  <si>
    <t>123 Main Street, Main City, Maine, 10000</t>
  </si>
  <si>
    <t>Name Of Veteran</t>
  </si>
  <si>
    <t>Smith - Carry</t>
  </si>
  <si>
    <t>Name Of Person Contacted</t>
  </si>
  <si>
    <t>Address Of Person Contacted</t>
  </si>
  <si>
    <t>Harrison - John ☐ PERSONAL 10.</t>
  </si>
  <si>
    <t>TypeOfContact-Personal</t>
  </si>
  <si>
    <t>No</t>
  </si>
  <si>
    <t>TypeOfContact-Telephone</t>
  </si>
  <si>
    <t>Yes</t>
  </si>
  <si>
    <t>Table002</t>
  </si>
  <si>
    <t>C33887614-Id490.pdf</t>
  </si>
  <si>
    <t>C-123456</t>
  </si>
  <si>
    <t>☒ PERSONAL ☐ TELEPHONE</t>
  </si>
  <si>
    <t>123 Main Street, New York, New York, 10000 7. NAME OF PERSON CONTACTED DAY 234-567-5678 6B E-MAIL 123@aol.com 8. TYPE</t>
  </si>
  <si>
    <t>9 ADDRFSS OF PFRSON CONTACn 4569 Main Woods Dr, Main city, Maine 12345 ☒ PERSONAL ☐ 10. TELEPHONE NUMBER OF (Include Area Code)</t>
  </si>
  <si>
    <t>Table003</t>
  </si>
  <si>
    <t>C33887670-Id490.pdf</t>
  </si>
  <si>
    <t>VA - 123456</t>
  </si>
  <si>
    <t>4455 Back Woods Dr, BackWoods, New York 10000</t>
  </si>
  <si>
    <t>Smith - Feb</t>
  </si>
  <si>
    <t>James Smith ☒ PERSONAL 10. TELEPHONE</t>
  </si>
  <si>
    <t>Table004</t>
  </si>
  <si>
    <t>C33908001-Id490.pdf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</si>
</sst>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49" fontId="2" fillId="2" borderId="0" xfId="0" applyNumberFormat="1" applyFont="1" applyFill="1"/>
    <xf numFmtId="0" fontId="2" fillId="2" borderId="0" xfId="0" applyFont="1" applyFill="1"/>
    <xf numFmtId="49" fontId="0" fillId="0" borderId="0" xfId="0" applyNumberFormat="1"/>
    <xf numFmtId="9" fontId="0" fillId="0" borderId="0" xfId="1" applyFont="1"/>
    <xf numFmtId="9" fontId="2" fillId="2" borderId="0" xfId="1" applyFont="1" applyFill="1"/>
    <xf numFmtId="0" fontId="2" fillId="3" borderId="0" xfId="0" applyFont="1" applyFill="1"/>
    <xf numFmtId="10" fontId="2" fillId="3" borderId="0" xfId="1" applyNumberFormat="1" applyFont="1" applyFill="1" applyBorder="1"/>
    <xf numFmtId="10" fontId="0" fillId="0" borderId="0" xfId="1" applyNumberFormat="1" applyFont="1" applyBorder="1"/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26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8"/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4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g"/><Relationship Id="rId1" Type="http://schemas.openxmlformats.org/officeDocument/2006/relationships/image" Target="../media/image5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</xdr:row>
      <xdr:rowOff>0</xdr:rowOff>
    </xdr:from>
    <xdr:to>
      <xdr:col>24</xdr:col>
      <xdr:colOff>495300</xdr:colOff>
      <xdr:row>53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89257C-2C84-4CB3-B691-B0FD514E8D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37050" y="368300"/>
          <a:ext cx="7200900" cy="9525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</xdr:row>
      <xdr:rowOff>0</xdr:rowOff>
    </xdr:from>
    <xdr:to>
      <xdr:col>24</xdr:col>
      <xdr:colOff>508000</xdr:colOff>
      <xdr:row>53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19D1BD1-F186-4497-8F2E-D6D9078E23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37050" y="368300"/>
          <a:ext cx="7213600" cy="95250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52</xdr:row>
      <xdr:rowOff>0</xdr:rowOff>
    </xdr:from>
    <xdr:to>
      <xdr:col>24</xdr:col>
      <xdr:colOff>596900</xdr:colOff>
      <xdr:row>103</xdr:row>
      <xdr:rowOff>133350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625E287-94D7-459D-9408-D3A5F22DA5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37050" y="9575800"/>
          <a:ext cx="7302500" cy="9525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</xdr:row>
      <xdr:rowOff>0</xdr:rowOff>
    </xdr:from>
    <xdr:to>
      <xdr:col>24</xdr:col>
      <xdr:colOff>508000</xdr:colOff>
      <xdr:row>53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2A16DC-0794-49E8-A08B-658D55934A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37050" y="368300"/>
          <a:ext cx="7213600" cy="95250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52</xdr:row>
      <xdr:rowOff>0</xdr:rowOff>
    </xdr:from>
    <xdr:to>
      <xdr:col>24</xdr:col>
      <xdr:colOff>596900</xdr:colOff>
      <xdr:row>103</xdr:row>
      <xdr:rowOff>133350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57D3504-2F63-4E05-AAE9-051619A281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37050" y="9575800"/>
          <a:ext cx="7302500" cy="9525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</xdr:row>
      <xdr:rowOff>0</xdr:rowOff>
    </xdr:from>
    <xdr:to>
      <xdr:col>24</xdr:col>
      <xdr:colOff>508000</xdr:colOff>
      <xdr:row>53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9A87DD-1C0C-4AF0-8353-20BBDF98A5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37050" y="368300"/>
          <a:ext cx="7213600" cy="95250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52</xdr:row>
      <xdr:rowOff>0</xdr:rowOff>
    </xdr:from>
    <xdr:to>
      <xdr:col>24</xdr:col>
      <xdr:colOff>469900</xdr:colOff>
      <xdr:row>103</xdr:row>
      <xdr:rowOff>133350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42A3A94-FED3-4BB5-B5AA-74FE834ABC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37050" y="9575800"/>
          <a:ext cx="7175500" cy="9525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A47887-1DC2-4C1E-A991-123C33521E0E}" name="Summary" displayName="Summary" ref="B3:T7" totalsRowShown="0" headerRowDxfId="25">
  <autoFilter ref="B3:T7" xr:uid="{68C54355-29D7-4510-83FA-1F76668AD06D}"/>
  <tableColumns count="19">
    <tableColumn id="23" xr3:uid="{2C408C96-6B23-4C78-BC47-933334B2F065}" name="TableName" dataDxfId="24"/>
    <tableColumn id="1" xr3:uid="{706FAFF0-9E91-48B3-A99E-811797063C31}" name="FileName"/>
    <tableColumn id="2" xr3:uid="{9FFBE677-74F1-4E22-8878-D3AE0D1747CA}" name="Text_Total">
      <calculatedColumnFormula>COUNTIFS(INDIRECT(Summary[[#This Row],[TableName]] &amp; "[FieldType]"),D$2)</calculatedColumnFormula>
    </tableColumn>
    <tableColumn id="3" xr3:uid="{45AE433B-4129-4436-9214-1F5EBB0B7FCE}" name="Text_Correct">
      <calculatedColumnFormula>COUNTIFS(INDIRECT(Summary[[#This Row],[TableName]] &amp; "[FieldType]"),E$2,INDIRECT(Summary[[#This Row],[TableName]] &amp; "[isCorrect]"),TRUE)</calculatedColumnFormula>
    </tableColumn>
    <tableColumn id="4" xr3:uid="{BF6EF028-0AB5-43E3-ACFD-612CEE99AB9B}" name="Number_Total">
      <calculatedColumnFormula>COUNTIFS(INDIRECT(Summary[[#This Row],[TableName]] &amp; "[FieldType]"),F$2)</calculatedColumnFormula>
    </tableColumn>
    <tableColumn id="5" xr3:uid="{4AF444F7-FB9D-42C9-BDC1-8D7C8880B4F2}" name="Number_Correct">
      <calculatedColumnFormula>COUNTIFS(INDIRECT(Summary[[#This Row],[TableName]] &amp; "[FieldType]"),G$2,INDIRECT(Summary[[#This Row],[TableName]] &amp; "[isCorrect]"),TRUE)</calculatedColumnFormula>
    </tableColumn>
    <tableColumn id="6" xr3:uid="{CC4DEF93-2DDD-4136-BB91-16056E9B62E6}" name="Date_Total">
      <calculatedColumnFormula>COUNTIFS(INDIRECT(Summary[[#This Row],[TableName]] &amp; "[FieldType]"),H$2)</calculatedColumnFormula>
    </tableColumn>
    <tableColumn id="7" xr3:uid="{C9546254-139E-4F55-86F9-A76200E1BFF8}" name="Date_Correct">
      <calculatedColumnFormula>COUNTIFS(INDIRECT(Summary[[#This Row],[TableName]] &amp; "[FieldType]"),I$2,INDIRECT(Summary[[#This Row],[TableName]] &amp; "[isCorrect]"),TRUE)</calculatedColumnFormula>
    </tableColumn>
    <tableColumn id="8" xr3:uid="{64746478-B966-4F7B-8A79-1D656BA97F14}" name="Name_Total">
      <calculatedColumnFormula>COUNTIFS(INDIRECT(Summary[[#This Row],[TableName]] &amp; "[FieldType]"),J$2)</calculatedColumnFormula>
    </tableColumn>
    <tableColumn id="9" xr3:uid="{FBF07172-6440-4796-86D2-31ECDC1FD814}" name="Name_Correct">
      <calculatedColumnFormula>COUNTIFS(INDIRECT(Summary[[#This Row],[TableName]] &amp; "[FieldType]"),K$2,INDIRECT(Summary[[#This Row],[TableName]] &amp; "[isCorrect]"),TRUE)</calculatedColumnFormula>
    </tableColumn>
    <tableColumn id="10" xr3:uid="{E79F7DC5-A432-4FA0-8989-0A87E2B4D3E2}" name="Address_Total">
      <calculatedColumnFormula>COUNTIFS(INDIRECT(Summary[[#This Row],[TableName]] &amp; "[FieldType]"),L$2)</calculatedColumnFormula>
    </tableColumn>
    <tableColumn id="11" xr3:uid="{F2AE1FD1-8BD7-4B25-AEEE-636C3C6D9230}" name="Address_Correct">
      <calculatedColumnFormula>COUNTIFS(INDIRECT(Summary[[#This Row],[TableName]] &amp; "[FieldType]"),M$2,INDIRECT(Summary[[#This Row],[TableName]] &amp; "[isCorrect]"),TRUE)</calculatedColumnFormula>
    </tableColumn>
    <tableColumn id="12" xr3:uid="{5C4AB544-D6E1-440A-BE2A-6B2A838B955C}" name="Set_Total">
      <calculatedColumnFormula>COUNTIFS(INDIRECT(Summary[[#This Row],[TableName]] &amp; "[FieldType]"),N$2)</calculatedColumnFormula>
    </tableColumn>
    <tableColumn id="13" xr3:uid="{20481B97-FF51-4598-8DC8-A39A344B2F41}" name="Set_Correct">
      <calculatedColumnFormula>COUNTIFS(INDIRECT(Summary[[#This Row],[TableName]] &amp; "[FieldType]"),O$2,INDIRECT(Summary[[#This Row],[TableName]] &amp; "[isCorrect]"),TRUE)</calculatedColumnFormula>
    </tableColumn>
    <tableColumn id="14" xr3:uid="{8AA2DB84-9F76-453F-9FC1-4F0B213A5294}" name="Boolean_Total">
      <calculatedColumnFormula>COUNTIFS(INDIRECT(Summary[[#This Row],[TableName]] &amp; "[FieldType]"),P$2)</calculatedColumnFormula>
    </tableColumn>
    <tableColumn id="15" xr3:uid="{8271A2F1-9465-4BAC-8BD3-80495497F262}" name="Boolean_Correct">
      <calculatedColumnFormula>COUNTIFS(INDIRECT(Summary[[#This Row],[TableName]] &amp; "[FieldType]"),Q$2,INDIRECT(Summary[[#This Row],[TableName]] &amp; "[isCorrect]"),TRUE)</calculatedColumnFormula>
    </tableColumn>
    <tableColumn id="20" xr3:uid="{8ABA970B-9CB7-4217-A94F-E6B6992AB9B5}" name="Boolean_Accuracy" dataCellStyle="Percent">
      <calculatedColumnFormula>Summary[[#This Row],[Boolean_Correct]]/Summary[[#This Row],[Boolean_Total]]</calculatedColumnFormula>
    </tableColumn>
    <tableColumn id="21" xr3:uid="{61454920-67DA-4DC7-929E-38195E842CC1}" name="Others_Accuracy" dataCellStyle="Percent">
      <calculatedColumnFormula>SUM(Summary[[#This Row],[Text_Correct]],Summary[[#This Row],[Number_Correct]],Summary[[#This Row],[Date_Correct]],Summary[[#This Row],[Name_Correct]],Summary[[#This Row],[Address_Correct]],Summary[[#This Row],[Set_Correct]])/SUM(Summary[[#This Row],[Text_Total]],Summary[[#This Row],[Number_Total]],Summary[[#This Row],[Date_Total]],Summary[[#This Row],[Name_Total]],Summary[[#This Row],[Address_Total]],Summary[[#This Row],[Set_Total]])</calculatedColumnFormula>
    </tableColumn>
    <tableColumn id="22" xr3:uid="{16E567A7-5192-4A31-BF09-F16B1B71AB49}" name="Total_Accuracy" dataCellStyle="Percent">
      <calculatedColumnFormula>SUM(Summary[[#This Row],[Text_Correct]],Summary[[#This Row],[Number_Correct]],Summary[[#This Row],[Date_Correct]],Summary[[#This Row],[Name_Correct]],Summary[[#This Row],[Address_Correct]],Summary[[#This Row],[Set_Correct]],Summary[[#This Row],[Boolean_Correct]])/SUM(Summary[[#This Row],[Text_Total]],Summary[[#This Row],[Number_Total]],Summary[[#This Row],[Date_Total]],Summary[[#This Row],[Name_Total]],Summary[[#This Row],[Address_Total]],Summary[[#This Row],[Set_Total]],Summary[[#This Row],[Boolean_Total]])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E6DC3D-5E04-4CEC-B496-2A9190FBA470}" name="Table001" displayName="Table001" ref="B2:L11" totalsRowShown="0" headerRowDxfId="21">
  <autoFilter ref="B2:L11" xr:uid="{B8E6DC3D-5E04-4CEC-B496-2A9190FBA470}"/>
  <tableColumns count="11">
    <tableColumn id="1" xr3:uid="{6BE1D4C0-1F2A-4CC9-AE1A-5C097219321E}" name="FieldName"/>
    <tableColumn id="2" xr3:uid="{0C87A21A-4FF0-4F19-97B5-F51921168A8F}" name="FieldType"/>
    <tableColumn id="3" xr3:uid="{EE0DD543-AD82-40D3-9939-FAEBFA163554}" name="isMissing"/>
    <tableColumn id="4" xr3:uid="{332427BE-638B-4BFE-BE2D-A7E2DF335570}" name="ValuesCount"/>
    <tableColumn id="5" xr3:uid="{55E4D70A-7609-46EE-AE2C-DDBEA3D4A01E}" name="Confidence" dataDxfId="20" dataCellStyle="Percent"/>
    <tableColumn id="6" xr3:uid="{DC448117-4612-461A-8487-B85A5064CC82}" name="OcrConfidence" dataDxfId="19" dataCellStyle="Percent"/>
    <tableColumn id="7" xr3:uid="{81B210AC-08BC-4585-BD25-2E015C6E65BC}" name="ExtractedValue"/>
    <tableColumn id="8" xr3:uid="{0A175049-E30B-4683-98E0-9468145C4D45}" name="ExtractedPage"/>
    <tableColumn id="9" xr3:uid="{2D4FE6B6-C24D-4C4B-A214-DC516FAE2B29}" name="ActualValue"/>
    <tableColumn id="10" xr3:uid="{39942CD6-6F35-4A31-B74A-E12E4CCA1E03}" name="ActualPage"/>
    <tableColumn id="11" xr3:uid="{E7CA3456-B9E7-4245-BE6C-F3771D044C03}" name="isCorrect" dataDxfId="18">
      <calculatedColumnFormula>EXACT(Table001[[#This Row],[ExtractedValue]],Table001[[#This Row],[ActualValue]])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CF7290-3AAF-42AB-B92C-63AF514A6AEA}" name="Table002" displayName="Table002" ref="B2:L11" totalsRowShown="0" headerRowDxfId="15">
  <autoFilter ref="B2:L11" xr:uid="{18CF7290-3AAF-42AB-B92C-63AF514A6AEA}"/>
  <tableColumns count="11">
    <tableColumn id="1" xr3:uid="{DC5C7545-D9D5-43AF-87B7-20B0E907DD20}" name="FieldName"/>
    <tableColumn id="2" xr3:uid="{C51641B2-E1B1-43B1-949F-3EA1DB12FBBA}" name="FieldType"/>
    <tableColumn id="3" xr3:uid="{5F51DC8C-9527-45DD-AB36-2DC1559D7805}" name="isMissing"/>
    <tableColumn id="4" xr3:uid="{3406C353-C803-492C-8E01-69942C7E0EF8}" name="ValuesCount"/>
    <tableColumn id="5" xr3:uid="{EA3F2852-52DF-4296-89D3-BE6CA772B4EA}" name="Confidence" dataDxfId="14" dataCellStyle="Percent"/>
    <tableColumn id="6" xr3:uid="{1415F050-EEB8-450E-81A2-DE9B26DEA1E4}" name="OcrConfidence" dataDxfId="13" dataCellStyle="Percent"/>
    <tableColumn id="7" xr3:uid="{E4D7545E-C453-435A-ADD2-76E47D782D11}" name="ExtractedValue"/>
    <tableColumn id="8" xr3:uid="{D0D32674-52A1-48F5-84BE-229BDF64B1B7}" name="ExtractedPage"/>
    <tableColumn id="9" xr3:uid="{31BC198F-7E7D-44E3-9BC0-B2F8BC7935AB}" name="ActualValue"/>
    <tableColumn id="10" xr3:uid="{37623D86-4794-4BE9-8135-EBD8A558BC28}" name="ActualPage"/>
    <tableColumn id="11" xr3:uid="{98B79571-0AA6-4F35-80BE-4C084E1F408F}" name="isCorrect" dataDxfId="12">
      <calculatedColumnFormula>EXACT(Table002[[#This Row],[ExtractedValue]],Table002[[#This Row],[ActualValue]])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CE73CED-5AD4-4F35-BEB2-50806B8FC3BF}" name="Table003" displayName="Table003" ref="B2:L11" totalsRowShown="0" headerRowDxfId="9">
  <autoFilter ref="B2:L11" xr:uid="{3CE73CED-5AD4-4F35-BEB2-50806B8FC3BF}"/>
  <tableColumns count="11">
    <tableColumn id="1" xr3:uid="{CFFC8B4A-4477-4162-8865-D2289F3FB4D5}" name="FieldName"/>
    <tableColumn id="2" xr3:uid="{ECF7A954-9E80-420D-B7C6-0D5EEC0F989D}" name="FieldType"/>
    <tableColumn id="3" xr3:uid="{7935F5E6-D37B-4638-A5E8-991DF2B7FB68}" name="isMissing"/>
    <tableColumn id="4" xr3:uid="{EACD4882-F715-45BD-A04A-93AC080D30B2}" name="ValuesCount"/>
    <tableColumn id="5" xr3:uid="{D0B26BE6-8C1C-4BC7-96CF-373BFF51BC89}" name="Confidence" dataDxfId="8" dataCellStyle="Percent"/>
    <tableColumn id="6" xr3:uid="{AB3CD88A-88F5-49D6-8310-76A87E187717}" name="OcrConfidence" dataDxfId="7" dataCellStyle="Percent"/>
    <tableColumn id="7" xr3:uid="{667A6AEA-3448-4B37-A9B1-1E202E9E68DA}" name="ExtractedValue"/>
    <tableColumn id="8" xr3:uid="{544D929D-EA81-41E2-AF84-DE61314C0DC8}" name="ExtractedPage"/>
    <tableColumn id="9" xr3:uid="{69E823DA-CD63-4226-AF7F-2F14426079A0}" name="ActualValue"/>
    <tableColumn id="10" xr3:uid="{3CC50277-708F-4DE8-A607-79C72421D434}" name="ActualPage"/>
    <tableColumn id="11" xr3:uid="{9567A49A-1727-4A69-874B-5E8BC114B719}" name="isCorrect" dataDxfId="6">
      <calculatedColumnFormula>EXACT(Table003[[#This Row],[ExtractedValue]],Table003[[#This Row],[ActualValue]])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94C0735-B833-491B-AE43-1993134E8458}" name="Table004" displayName="Table004" ref="B2:L11" totalsRowShown="0" headerRowDxfId="3">
  <autoFilter ref="B2:L11" xr:uid="{C94C0735-B833-491B-AE43-1993134E8458}"/>
  <tableColumns count="11">
    <tableColumn id="1" xr3:uid="{9BBDF326-E812-4A51-B723-2EA1550A1B65}" name="FieldName"/>
    <tableColumn id="2" xr3:uid="{C35304DC-F05A-433D-8313-B8CBDDFA9148}" name="FieldType"/>
    <tableColumn id="3" xr3:uid="{B96ED5BB-7F11-4C45-B0A0-CF0E18767AF0}" name="isMissing"/>
    <tableColumn id="4" xr3:uid="{65754048-1803-461B-A6B1-5F467BDCC6FA}" name="ValuesCount"/>
    <tableColumn id="5" xr3:uid="{244986DD-00C5-499B-84C9-A6BA4BE37D42}" name="Confidence" dataDxfId="2" dataCellStyle="Percent"/>
    <tableColumn id="6" xr3:uid="{90F58C94-A178-4BB4-8CF4-170F1466BBF2}" name="OcrConfidence" dataDxfId="1" dataCellStyle="Percent"/>
    <tableColumn id="7" xr3:uid="{493F0830-389F-4AB6-884F-32F010D51D7C}" name="ExtractedValue"/>
    <tableColumn id="8" xr3:uid="{521D4723-6208-4384-B692-DCC8F5BCC296}" name="ExtractedPage"/>
    <tableColumn id="9" xr3:uid="{D79010B6-9278-460F-89EF-2315CFDE5A91}" name="ActualValue"/>
    <tableColumn id="10" xr3:uid="{96C42995-63D4-4D07-8996-FEBC3FC71622}" name="ActualPage"/>
    <tableColumn id="11" xr3:uid="{BD0DFC91-D99E-4EE6-8008-85630954DF30}" name="isCorrect" dataDxfId="0">
      <calculatedColumnFormula>EXACT(Table004[[#This Row],[ExtractedValue]],Table004[[#This Row],[ActualValue]])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4FAD5-ED35-4E1A-94DC-5D6A193D9BD8}">
  <dimension ref="B1:T7"/>
  <sheetViews>
    <sheetView tabSelected="1" zoomScaleNormal="100" workbookViewId="0">
      <pane ySplit="3" topLeftCell="A4" activePane="bottomLeft" state="frozen"/>
      <selection pane="bottomLeft"/>
    </sheetView>
  </sheetViews>
  <sheetFormatPr defaultRowHeight="14.5" x14ac:dyDescent="0.35"/>
  <cols>
    <col min="1" max="1" width="2.81640625" customWidth="1"/>
    <col min="2" max="2" width="15.54296875" hidden="1" customWidth="1"/>
    <col min="3" max="3" width="22.453125" customWidth="1"/>
    <col min="4" max="4" width="12.54296875" hidden="1" customWidth="1"/>
    <col min="5" max="5" width="14.54296875" hidden="1" customWidth="1"/>
    <col min="6" max="6" width="16.1796875" hidden="1" customWidth="1"/>
    <col min="7" max="7" width="18.1796875" hidden="1" customWidth="1"/>
    <col min="8" max="8" width="12.81640625" hidden="1" customWidth="1"/>
    <col min="9" max="9" width="14.81640625" hidden="1" customWidth="1"/>
    <col min="10" max="10" width="14" hidden="1" customWidth="1"/>
    <col min="11" max="11" width="16.1796875" hidden="1" customWidth="1"/>
    <col min="12" max="12" width="16" hidden="1" customWidth="1"/>
    <col min="13" max="13" width="18" hidden="1" customWidth="1"/>
    <col min="14" max="14" width="11.54296875" hidden="1" customWidth="1"/>
    <col min="15" max="15" width="13.54296875" hidden="1" customWidth="1"/>
    <col min="16" max="16" width="16.1796875" hidden="1" customWidth="1"/>
    <col min="17" max="17" width="18.1796875" hidden="1" customWidth="1"/>
    <col min="18" max="20" width="18.453125" style="4" customWidth="1"/>
  </cols>
  <sheetData>
    <row r="1" spans="2:20" ht="14.25" customHeight="1" x14ac:dyDescent="0.35"/>
    <row r="2" spans="2:20" hidden="1" x14ac:dyDescent="0.35">
      <c r="D2" t="s">
        <v>2</v>
      </c>
      <c r="E2" t="s">
        <v>2</v>
      </c>
      <c r="F2" t="s">
        <v>3</v>
      </c>
      <c r="G2" t="s">
        <v>3</v>
      </c>
      <c r="H2" t="s">
        <v>4</v>
      </c>
      <c r="I2" t="s">
        <v>4</v>
      </c>
      <c r="J2" t="s">
        <v>5</v>
      </c>
      <c r="K2" t="s">
        <v>5</v>
      </c>
      <c r="L2" t="s">
        <v>6</v>
      </c>
      <c r="M2" t="s">
        <v>6</v>
      </c>
      <c r="N2" t="s">
        <v>7</v>
      </c>
      <c r="O2" t="s">
        <v>7</v>
      </c>
      <c r="P2" t="s">
        <v>0</v>
      </c>
      <c r="Q2" t="s">
        <v>0</v>
      </c>
    </row>
    <row r="3" spans="2:20" x14ac:dyDescent="0.35">
      <c r="B3" s="1" t="s">
        <v>8</v>
      </c>
      <c r="C3" s="1" t="s">
        <v>1</v>
      </c>
      <c r="D3" s="2" t="s">
        <v>9</v>
      </c>
      <c r="E3" s="2" t="s">
        <v>10</v>
      </c>
      <c r="F3" s="2" t="s">
        <v>11</v>
      </c>
      <c r="G3" s="2" t="s">
        <v>12</v>
      </c>
      <c r="H3" s="2" t="s">
        <v>13</v>
      </c>
      <c r="I3" s="2" t="s">
        <v>14</v>
      </c>
      <c r="J3" s="2" t="s">
        <v>15</v>
      </c>
      <c r="K3" s="2" t="s">
        <v>16</v>
      </c>
      <c r="L3" s="2" t="s">
        <v>17</v>
      </c>
      <c r="M3" s="2" t="s">
        <v>18</v>
      </c>
      <c r="N3" s="2" t="s">
        <v>19</v>
      </c>
      <c r="O3" s="2" t="s">
        <v>20</v>
      </c>
      <c r="P3" s="2" t="s">
        <v>21</v>
      </c>
      <c r="Q3" s="2" t="s">
        <v>22</v>
      </c>
      <c r="R3" s="5" t="s">
        <v>23</v>
      </c>
      <c r="S3" s="5" t="s">
        <v>24</v>
      </c>
      <c r="T3" s="5" t="s">
        <v>25</v>
      </c>
    </row>
    <row r="4" spans="2:20" x14ac:dyDescent="0.35">
      <c r="B4" s="3" t="s">
        <v>53</v>
      </c>
      <c r="C4" t="s">
        <v>54</v>
      </c>
      <c r="D4">
        <f ca="1">COUNTIFS(INDIRECT(Summary[[#This Row],[TableName]] &amp; "[FieldType]"),D$2)</f>
        <v>6</v>
      </c>
      <c r="E4">
        <f ca="1">COUNTIFS(INDIRECT(Summary[[#This Row],[TableName]] &amp; "[FieldType]"),E$2,INDIRECT(Summary[[#This Row],[TableName]] &amp; "[isCorrect]"),TRUE)</f>
        <v>0</v>
      </c>
      <c r="F4">
        <f ca="1">COUNTIFS(INDIRECT(Summary[[#This Row],[TableName]] &amp; "[FieldType]"),F$2)</f>
        <v>0</v>
      </c>
      <c r="G4">
        <f ca="1">COUNTIFS(INDIRECT(Summary[[#This Row],[TableName]] &amp; "[FieldType]"),G$2,INDIRECT(Summary[[#This Row],[TableName]] &amp; "[isCorrect]"),TRUE)</f>
        <v>0</v>
      </c>
      <c r="H4">
        <f ca="1">COUNTIFS(INDIRECT(Summary[[#This Row],[TableName]] &amp; "[FieldType]"),H$2)</f>
        <v>1</v>
      </c>
      <c r="I4">
        <f ca="1">COUNTIFS(INDIRECT(Summary[[#This Row],[TableName]] &amp; "[FieldType]"),I$2,INDIRECT(Summary[[#This Row],[TableName]] &amp; "[isCorrect]"),TRUE)</f>
        <v>0</v>
      </c>
      <c r="J4">
        <f ca="1">COUNTIFS(INDIRECT(Summary[[#This Row],[TableName]] &amp; "[FieldType]"),J$2)</f>
        <v>1</v>
      </c>
      <c r="K4">
        <f ca="1">COUNTIFS(INDIRECT(Summary[[#This Row],[TableName]] &amp; "[FieldType]"),K$2,INDIRECT(Summary[[#This Row],[TableName]] &amp; "[isCorrect]"),TRUE)</f>
        <v>0</v>
      </c>
      <c r="L4">
        <f ca="1">COUNTIFS(INDIRECT(Summary[[#This Row],[TableName]] &amp; "[FieldType]"),L$2)</f>
        <v>1</v>
      </c>
      <c r="M4">
        <f ca="1">COUNTIFS(INDIRECT(Summary[[#This Row],[TableName]] &amp; "[FieldType]"),M$2,INDIRECT(Summary[[#This Row],[TableName]] &amp; "[isCorrect]"),TRUE)</f>
        <v>0</v>
      </c>
      <c r="N4">
        <f ca="1">COUNTIFS(INDIRECT(Summary[[#This Row],[TableName]] &amp; "[FieldType]"),N$2)</f>
        <v>0</v>
      </c>
      <c r="O4">
        <f ca="1">COUNTIFS(INDIRECT(Summary[[#This Row],[TableName]] &amp; "[FieldType]"),O$2,INDIRECT(Summary[[#This Row],[TableName]] &amp; "[isCorrect]"),TRUE)</f>
        <v>0</v>
      </c>
      <c r="P4">
        <f ca="1">COUNTIFS(INDIRECT(Summary[[#This Row],[TableName]] &amp; "[FieldType]"),P$2)</f>
        <v>0</v>
      </c>
      <c r="Q4">
        <f ca="1">COUNTIFS(INDIRECT(Summary[[#This Row],[TableName]] &amp; "[FieldType]"),Q$2,INDIRECT(Summary[[#This Row],[TableName]] &amp; "[isCorrect]"),TRUE)</f>
        <v>0</v>
      </c>
      <c r="R4" s="4" t="e">
        <f ca="1">Summary[[#This Row],[Boolean_Correct]]/Summary[[#This Row],[Boolean_Total]]</f>
        <v>#DIV/0!</v>
      </c>
      <c r="S4" s="4">
        <f ca="1">SUM(Summary[[#This Row],[Text_Correct]],Summary[[#This Row],[Number_Correct]],Summary[[#This Row],[Date_Correct]],Summary[[#This Row],[Name_Correct]],Summary[[#This Row],[Address_Correct]],Summary[[#This Row],[Set_Correct]])/SUM(Summary[[#This Row],[Text_Total]],Summary[[#This Row],[Number_Total]],Summary[[#This Row],[Date_Total]],Summary[[#This Row],[Name_Total]],Summary[[#This Row],[Address_Total]],Summary[[#This Row],[Set_Total]])</f>
        <v>0</v>
      </c>
      <c r="T4" s="4">
        <f ca="1">SUM(Summary[[#This Row],[Text_Correct]],Summary[[#This Row],[Number_Correct]],Summary[[#This Row],[Date_Correct]],Summary[[#This Row],[Name_Correct]],Summary[[#This Row],[Address_Correct]],Summary[[#This Row],[Set_Correct]],Summary[[#This Row],[Boolean_Correct]])/SUM(Summary[[#This Row],[Text_Total]],Summary[[#This Row],[Number_Total]],Summary[[#This Row],[Date_Total]],Summary[[#This Row],[Name_Total]],Summary[[#This Row],[Address_Total]],Summary[[#This Row],[Set_Total]],Summary[[#This Row],[Boolean_Total]])</f>
        <v>0</v>
      </c>
    </row>
    <row r="5" spans="2:20" x14ac:dyDescent="0.35">
      <c r="B5" s="3" t="s">
        <v>71</v>
      </c>
      <c r="C5" t="s">
        <v>72</v>
      </c>
      <c r="D5">
        <f ca="1">COUNTIFS(INDIRECT(Summary[[#This Row],[TableName]] &amp; "[FieldType]"),D$2)</f>
        <v>1</v>
      </c>
      <c r="E5">
        <f ca="1">COUNTIFS(INDIRECT(Summary[[#This Row],[TableName]] &amp; "[FieldType]"),E$2,INDIRECT(Summary[[#This Row],[TableName]] &amp; "[isCorrect]"),TRUE)</f>
        <v>0</v>
      </c>
      <c r="F5">
        <f ca="1">COUNTIFS(INDIRECT(Summary[[#This Row],[TableName]] &amp; "[FieldType]"),F$2)</f>
        <v>1</v>
      </c>
      <c r="G5">
        <f ca="1">COUNTIFS(INDIRECT(Summary[[#This Row],[TableName]] &amp; "[FieldType]"),G$2,INDIRECT(Summary[[#This Row],[TableName]] &amp; "[isCorrect]"),TRUE)</f>
        <v>0</v>
      </c>
      <c r="H5">
        <f ca="1">COUNTIFS(INDIRECT(Summary[[#This Row],[TableName]] &amp; "[FieldType]"),H$2)</f>
        <v>1</v>
      </c>
      <c r="I5">
        <f ca="1">COUNTIFS(INDIRECT(Summary[[#This Row],[TableName]] &amp; "[FieldType]"),I$2,INDIRECT(Summary[[#This Row],[TableName]] &amp; "[isCorrect]"),TRUE)</f>
        <v>0</v>
      </c>
      <c r="J5">
        <f ca="1">COUNTIFS(INDIRECT(Summary[[#This Row],[TableName]] &amp; "[FieldType]"),J$2)</f>
        <v>2</v>
      </c>
      <c r="K5">
        <f ca="1">COUNTIFS(INDIRECT(Summary[[#This Row],[TableName]] &amp; "[FieldType]"),K$2,INDIRECT(Summary[[#This Row],[TableName]] &amp; "[isCorrect]"),TRUE)</f>
        <v>0</v>
      </c>
      <c r="L5">
        <f ca="1">COUNTIFS(INDIRECT(Summary[[#This Row],[TableName]] &amp; "[FieldType]"),L$2)</f>
        <v>2</v>
      </c>
      <c r="M5">
        <f ca="1">COUNTIFS(INDIRECT(Summary[[#This Row],[TableName]] &amp; "[FieldType]"),M$2,INDIRECT(Summary[[#This Row],[TableName]] &amp; "[isCorrect]"),TRUE)</f>
        <v>0</v>
      </c>
      <c r="N5">
        <f ca="1">COUNTIFS(INDIRECT(Summary[[#This Row],[TableName]] &amp; "[FieldType]"),N$2)</f>
        <v>0</v>
      </c>
      <c r="O5">
        <f ca="1">COUNTIFS(INDIRECT(Summary[[#This Row],[TableName]] &amp; "[FieldType]"),O$2,INDIRECT(Summary[[#This Row],[TableName]] &amp; "[isCorrect]"),TRUE)</f>
        <v>0</v>
      </c>
      <c r="P5">
        <f ca="1">COUNTIFS(INDIRECT(Summary[[#This Row],[TableName]] &amp; "[FieldType]"),P$2)</f>
        <v>2</v>
      </c>
      <c r="Q5">
        <f ca="1">COUNTIFS(INDIRECT(Summary[[#This Row],[TableName]] &amp; "[FieldType]"),Q$2,INDIRECT(Summary[[#This Row],[TableName]] &amp; "[isCorrect]"),TRUE)</f>
        <v>0</v>
      </c>
      <c r="R5" s="4">
        <f ca="1">Summary[[#This Row],[Boolean_Correct]]/Summary[[#This Row],[Boolean_Total]]</f>
        <v>0</v>
      </c>
      <c r="S5" s="4">
        <f ca="1">SUM(Summary[[#This Row],[Text_Correct]],Summary[[#This Row],[Number_Correct]],Summary[[#This Row],[Date_Correct]],Summary[[#This Row],[Name_Correct]],Summary[[#This Row],[Address_Correct]],Summary[[#This Row],[Set_Correct]])/SUM(Summary[[#This Row],[Text_Total]],Summary[[#This Row],[Number_Total]],Summary[[#This Row],[Date_Total]],Summary[[#This Row],[Name_Total]],Summary[[#This Row],[Address_Total]],Summary[[#This Row],[Set_Total]])</f>
        <v>0</v>
      </c>
      <c r="T5" s="4">
        <f ca="1">SUM(Summary[[#This Row],[Text_Correct]],Summary[[#This Row],[Number_Correct]],Summary[[#This Row],[Date_Correct]],Summary[[#This Row],[Name_Correct]],Summary[[#This Row],[Address_Correct]],Summary[[#This Row],[Set_Correct]],Summary[[#This Row],[Boolean_Correct]])/SUM(Summary[[#This Row],[Text_Total]],Summary[[#This Row],[Number_Total]],Summary[[#This Row],[Date_Total]],Summary[[#This Row],[Name_Total]],Summary[[#This Row],[Address_Total]],Summary[[#This Row],[Set_Total]],Summary[[#This Row],[Boolean_Total]])</f>
        <v>0</v>
      </c>
    </row>
    <row r="6" spans="2:20" x14ac:dyDescent="0.35">
      <c r="B6" s="3" t="s">
        <v>77</v>
      </c>
      <c r="C6" t="s">
        <v>78</v>
      </c>
      <c r="D6">
        <f ca="1">COUNTIFS(INDIRECT(Summary[[#This Row],[TableName]] &amp; "[FieldType]"),D$2)</f>
        <v>1</v>
      </c>
      <c r="E6">
        <f ca="1">COUNTIFS(INDIRECT(Summary[[#This Row],[TableName]] &amp; "[FieldType]"),E$2,INDIRECT(Summary[[#This Row],[TableName]] &amp; "[isCorrect]"),TRUE)</f>
        <v>0</v>
      </c>
      <c r="F6">
        <f ca="1">COUNTIFS(INDIRECT(Summary[[#This Row],[TableName]] &amp; "[FieldType]"),F$2)</f>
        <v>1</v>
      </c>
      <c r="G6">
        <f ca="1">COUNTIFS(INDIRECT(Summary[[#This Row],[TableName]] &amp; "[FieldType]"),G$2,INDIRECT(Summary[[#This Row],[TableName]] &amp; "[isCorrect]"),TRUE)</f>
        <v>0</v>
      </c>
      <c r="H6">
        <f ca="1">COUNTIFS(INDIRECT(Summary[[#This Row],[TableName]] &amp; "[FieldType]"),H$2)</f>
        <v>1</v>
      </c>
      <c r="I6">
        <f ca="1">COUNTIFS(INDIRECT(Summary[[#This Row],[TableName]] &amp; "[FieldType]"),I$2,INDIRECT(Summary[[#This Row],[TableName]] &amp; "[isCorrect]"),TRUE)</f>
        <v>0</v>
      </c>
      <c r="J6">
        <f ca="1">COUNTIFS(INDIRECT(Summary[[#This Row],[TableName]] &amp; "[FieldType]"),J$2)</f>
        <v>2</v>
      </c>
      <c r="K6">
        <f ca="1">COUNTIFS(INDIRECT(Summary[[#This Row],[TableName]] &amp; "[FieldType]"),K$2,INDIRECT(Summary[[#This Row],[TableName]] &amp; "[isCorrect]"),TRUE)</f>
        <v>0</v>
      </c>
      <c r="L6">
        <f ca="1">COUNTIFS(INDIRECT(Summary[[#This Row],[TableName]] &amp; "[FieldType]"),L$2)</f>
        <v>2</v>
      </c>
      <c r="M6">
        <f ca="1">COUNTIFS(INDIRECT(Summary[[#This Row],[TableName]] &amp; "[FieldType]"),M$2,INDIRECT(Summary[[#This Row],[TableName]] &amp; "[isCorrect]"),TRUE)</f>
        <v>0</v>
      </c>
      <c r="N6">
        <f ca="1">COUNTIFS(INDIRECT(Summary[[#This Row],[TableName]] &amp; "[FieldType]"),N$2)</f>
        <v>0</v>
      </c>
      <c r="O6">
        <f ca="1">COUNTIFS(INDIRECT(Summary[[#This Row],[TableName]] &amp; "[FieldType]"),O$2,INDIRECT(Summary[[#This Row],[TableName]] &amp; "[isCorrect]"),TRUE)</f>
        <v>0</v>
      </c>
      <c r="P6">
        <f ca="1">COUNTIFS(INDIRECT(Summary[[#This Row],[TableName]] &amp; "[FieldType]"),P$2)</f>
        <v>2</v>
      </c>
      <c r="Q6">
        <f ca="1">COUNTIFS(INDIRECT(Summary[[#This Row],[TableName]] &amp; "[FieldType]"),Q$2,INDIRECT(Summary[[#This Row],[TableName]] &amp; "[isCorrect]"),TRUE)</f>
        <v>0</v>
      </c>
      <c r="R6" s="4">
        <f ca="1">Summary[[#This Row],[Boolean_Correct]]/Summary[[#This Row],[Boolean_Total]]</f>
        <v>0</v>
      </c>
      <c r="S6" s="4">
        <f ca="1">SUM(Summary[[#This Row],[Text_Correct]],Summary[[#This Row],[Number_Correct]],Summary[[#This Row],[Date_Correct]],Summary[[#This Row],[Name_Correct]],Summary[[#This Row],[Address_Correct]],Summary[[#This Row],[Set_Correct]])/SUM(Summary[[#This Row],[Text_Total]],Summary[[#This Row],[Number_Total]],Summary[[#This Row],[Date_Total]],Summary[[#This Row],[Name_Total]],Summary[[#This Row],[Address_Total]],Summary[[#This Row],[Set_Total]])</f>
        <v>0</v>
      </c>
      <c r="T6" s="4">
        <f ca="1">SUM(Summary[[#This Row],[Text_Correct]],Summary[[#This Row],[Number_Correct]],Summary[[#This Row],[Date_Correct]],Summary[[#This Row],[Name_Correct]],Summary[[#This Row],[Address_Correct]],Summary[[#This Row],[Set_Correct]],Summary[[#This Row],[Boolean_Correct]])/SUM(Summary[[#This Row],[Text_Total]],Summary[[#This Row],[Number_Total]],Summary[[#This Row],[Date_Total]],Summary[[#This Row],[Name_Total]],Summary[[#This Row],[Address_Total]],Summary[[#This Row],[Set_Total]],Summary[[#This Row],[Boolean_Total]])</f>
        <v>0</v>
      </c>
    </row>
    <row r="7" spans="2:20" x14ac:dyDescent="0.35">
      <c r="B7" s="3" t="s">
        <v>83</v>
      </c>
      <c r="C7" t="s">
        <v>84</v>
      </c>
      <c r="D7">
        <f ca="1">COUNTIFS(INDIRECT(Summary[[#This Row],[TableName]] &amp; "[FieldType]"),D$2)</f>
        <v>1</v>
      </c>
      <c r="E7">
        <f ca="1">COUNTIFS(INDIRECT(Summary[[#This Row],[TableName]] &amp; "[FieldType]"),E$2,INDIRECT(Summary[[#This Row],[TableName]] &amp; "[isCorrect]"),TRUE)</f>
        <v>0</v>
      </c>
      <c r="F7">
        <f ca="1">COUNTIFS(INDIRECT(Summary[[#This Row],[TableName]] &amp; "[FieldType]"),F$2)</f>
        <v>1</v>
      </c>
      <c r="G7">
        <f ca="1">COUNTIFS(INDIRECT(Summary[[#This Row],[TableName]] &amp; "[FieldType]"),G$2,INDIRECT(Summary[[#This Row],[TableName]] &amp; "[isCorrect]"),TRUE)</f>
        <v>0</v>
      </c>
      <c r="H7">
        <f ca="1">COUNTIFS(INDIRECT(Summary[[#This Row],[TableName]] &amp; "[FieldType]"),H$2)</f>
        <v>1</v>
      </c>
      <c r="I7">
        <f ca="1">COUNTIFS(INDIRECT(Summary[[#This Row],[TableName]] &amp; "[FieldType]"),I$2,INDIRECT(Summary[[#This Row],[TableName]] &amp; "[isCorrect]"),TRUE)</f>
        <v>0</v>
      </c>
      <c r="J7">
        <f ca="1">COUNTIFS(INDIRECT(Summary[[#This Row],[TableName]] &amp; "[FieldType]"),J$2)</f>
        <v>2</v>
      </c>
      <c r="K7">
        <f ca="1">COUNTIFS(INDIRECT(Summary[[#This Row],[TableName]] &amp; "[FieldType]"),K$2,INDIRECT(Summary[[#This Row],[TableName]] &amp; "[isCorrect]"),TRUE)</f>
        <v>0</v>
      </c>
      <c r="L7">
        <f ca="1">COUNTIFS(INDIRECT(Summary[[#This Row],[TableName]] &amp; "[FieldType]"),L$2)</f>
        <v>2</v>
      </c>
      <c r="M7">
        <f ca="1">COUNTIFS(INDIRECT(Summary[[#This Row],[TableName]] &amp; "[FieldType]"),M$2,INDIRECT(Summary[[#This Row],[TableName]] &amp; "[isCorrect]"),TRUE)</f>
        <v>0</v>
      </c>
      <c r="N7">
        <f ca="1">COUNTIFS(INDIRECT(Summary[[#This Row],[TableName]] &amp; "[FieldType]"),N$2)</f>
        <v>0</v>
      </c>
      <c r="O7">
        <f ca="1">COUNTIFS(INDIRECT(Summary[[#This Row],[TableName]] &amp; "[FieldType]"),O$2,INDIRECT(Summary[[#This Row],[TableName]] &amp; "[isCorrect]"),TRUE)</f>
        <v>0</v>
      </c>
      <c r="P7">
        <f ca="1">COUNTIFS(INDIRECT(Summary[[#This Row],[TableName]] &amp; "[FieldType]"),P$2)</f>
        <v>2</v>
      </c>
      <c r="Q7">
        <f ca="1">COUNTIFS(INDIRECT(Summary[[#This Row],[TableName]] &amp; "[FieldType]"),Q$2,INDIRECT(Summary[[#This Row],[TableName]] &amp; "[isCorrect]"),TRUE)</f>
        <v>0</v>
      </c>
      <c r="R7" s="4">
        <f ca="1">Summary[[#This Row],[Boolean_Correct]]/Summary[[#This Row],[Boolean_Total]]</f>
        <v>0</v>
      </c>
      <c r="S7" s="4">
        <f ca="1">SUM(Summary[[#This Row],[Text_Correct]],Summary[[#This Row],[Number_Correct]],Summary[[#This Row],[Date_Correct]],Summary[[#This Row],[Name_Correct]],Summary[[#This Row],[Address_Correct]],Summary[[#This Row],[Set_Correct]])/SUM(Summary[[#This Row],[Text_Total]],Summary[[#This Row],[Number_Total]],Summary[[#This Row],[Date_Total]],Summary[[#This Row],[Name_Total]],Summary[[#This Row],[Address_Total]],Summary[[#This Row],[Set_Total]])</f>
        <v>0</v>
      </c>
      <c r="T7" s="4">
        <f ca="1">SUM(Summary[[#This Row],[Text_Correct]],Summary[[#This Row],[Number_Correct]],Summary[[#This Row],[Date_Correct]],Summary[[#This Row],[Name_Correct]],Summary[[#This Row],[Address_Correct]],Summary[[#This Row],[Set_Correct]],Summary[[#This Row],[Boolean_Correct]])/SUM(Summary[[#This Row],[Text_Total]],Summary[[#This Row],[Number_Total]],Summary[[#This Row],[Date_Total]],Summary[[#This Row],[Name_Total]],Summary[[#This Row],[Address_Total]],Summary[[#This Row],[Set_Total]],Summary[[#This Row],[Boolean_Total]])</f>
        <v>0</v>
      </c>
    </row>
  </sheetData>
  <conditionalFormatting sqref="R4:T7">
    <cfRule type="dataBar" priority="1">
      <dataBar>
        <cfvo type="formula" val="0"/>
        <cfvo type="formula" val="1"/>
        <color rgb="FF63C384"/>
      </dataBar>
      <extLst>
        <ext xmlns:x14="http://schemas.microsoft.com/office/spreadsheetml/2009/9/main" uri="{B025F937-C7B1-47D3-B67F-A62EFF666E3E}">
          <x14:id>{F5B68FBD-3438-4DAE-BEA6-E7C2016F641C}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5B68FBD-3438-4DAE-BEA6-E7C2016F641C}">
            <x14:dataBar minLength="0" maxLength="100" border="1" negativeBarBorderColorSameAsPositive="0">
              <x14:cfvo type="formula">
                <xm:f>0</xm:f>
              </x14:cfvo>
              <x14:cfvo type="formula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R4:T7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A4903-74FA-44C8-9D76-7A0A5D5ABAFF}">
  <dimension ref="B2:L11"/>
  <sheetViews>
    <sheetView zoomScaleNormal="100" workbookViewId="0">
      <pane ySplit="2" topLeftCell="A3" activePane="bottomLeft" state="frozen"/>
      <selection pane="bottomLeft"/>
    </sheetView>
  </sheetViews>
  <sheetFormatPr defaultRowHeight="14.5" x14ac:dyDescent="0.35"/>
  <cols>
    <col min="1" max="1" width="3.26953125" customWidth="1"/>
    <col min="2" max="2" width="45.81640625" customWidth="1"/>
    <col min="3" max="3" width="12.81640625" customWidth="1"/>
    <col min="4" max="5" width="14.26953125" customWidth="1"/>
    <col min="6" max="6" width="13.26953125" style="9" customWidth="1"/>
    <col min="7" max="7" width="15.7265625" style="9" customWidth="1"/>
    <col min="8" max="8" width="37.453125" customWidth="1"/>
    <col min="9" max="9" width="15.26953125" customWidth="1"/>
    <col min="10" max="10" width="37.453125" customWidth="1"/>
    <col min="11" max="11" width="15.26953125" customWidth="1"/>
    <col min="12" max="12" width="10.26953125" customWidth="1"/>
  </cols>
  <sheetData>
    <row r="2" spans="2:12" x14ac:dyDescent="0.35">
      <c r="B2" s="6" t="s">
        <v>26</v>
      </c>
      <c r="C2" s="6" t="s">
        <v>27</v>
      </c>
      <c r="D2" s="6" t="s">
        <v>28</v>
      </c>
      <c r="E2" s="6" t="s">
        <v>29</v>
      </c>
      <c r="F2" s="7" t="s">
        <v>30</v>
      </c>
      <c r="G2" s="7" t="s">
        <v>31</v>
      </c>
      <c r="H2" s="6" t="s">
        <v>32</v>
      </c>
      <c r="I2" s="6" t="s">
        <v>33</v>
      </c>
      <c r="J2" s="6" t="s">
        <v>34</v>
      </c>
      <c r="K2" s="6" t="s">
        <v>35</v>
      </c>
      <c r="L2" s="6" t="s">
        <v>36</v>
      </c>
    </row>
    <row r="3" spans="2:12" x14ac:dyDescent="0.35">
      <c r="B3" t="s">
        <v>5</v>
      </c>
      <c r="C3" t="s">
        <v>5</v>
      </c>
      <c r="D3" t="b">
        <v>0</v>
      </c>
      <c r="E3">
        <v>1</v>
      </c>
      <c r="F3" s="8">
        <v>0.99985575675964355</v>
      </c>
      <c r="G3" s="8">
        <v>0.98999994993209839</v>
      </c>
      <c r="H3" t="s">
        <v>37</v>
      </c>
      <c r="I3">
        <v>1</v>
      </c>
      <c r="L3" t="b">
        <f>EXACT(Table001[[#This Row],[ExtractedValue]],Table001[[#This Row],[ActualValue]])</f>
        <v>0</v>
      </c>
    </row>
    <row r="4" spans="2:12" x14ac:dyDescent="0.35">
      <c r="B4" t="s">
        <v>38</v>
      </c>
      <c r="C4" t="s">
        <v>2</v>
      </c>
      <c r="D4" t="b">
        <v>0</v>
      </c>
      <c r="E4">
        <v>1</v>
      </c>
      <c r="F4" s="9">
        <v>0.99881809949874878</v>
      </c>
      <c r="G4" s="9">
        <v>1</v>
      </c>
      <c r="H4" t="s">
        <v>39</v>
      </c>
      <c r="I4">
        <v>1</v>
      </c>
      <c r="L4" t="b">
        <f>EXACT(Table001[[#This Row],[ExtractedValue]],Table001[[#This Row],[ActualValue]])</f>
        <v>0</v>
      </c>
    </row>
    <row r="5" spans="2:12" x14ac:dyDescent="0.35">
      <c r="B5" t="s">
        <v>40</v>
      </c>
      <c r="C5" t="s">
        <v>4</v>
      </c>
      <c r="D5" t="b">
        <v>0</v>
      </c>
      <c r="E5">
        <v>1</v>
      </c>
      <c r="F5" s="9">
        <v>0.99869966506958008</v>
      </c>
      <c r="G5" s="9">
        <v>0.98999994993209839</v>
      </c>
      <c r="H5" s="10">
        <v>25569</v>
      </c>
      <c r="I5">
        <v>1</v>
      </c>
      <c r="L5" t="b">
        <f>EXACT(Table001[[#This Row],[ExtractedValue]],Table001[[#This Row],[ActualValue]])</f>
        <v>0</v>
      </c>
    </row>
    <row r="6" spans="2:12" x14ac:dyDescent="0.35">
      <c r="B6" t="s">
        <v>41</v>
      </c>
      <c r="C6" t="s">
        <v>2</v>
      </c>
      <c r="D6" t="b">
        <v>0</v>
      </c>
      <c r="E6">
        <v>1</v>
      </c>
      <c r="F6" s="9">
        <v>0.9863656759262085</v>
      </c>
      <c r="G6" s="9">
        <v>0.98999994993209839</v>
      </c>
      <c r="H6" t="s">
        <v>42</v>
      </c>
      <c r="I6">
        <v>1</v>
      </c>
      <c r="L6" t="b">
        <f>EXACT(Table001[[#This Row],[ExtractedValue]],Table001[[#This Row],[ActualValue]])</f>
        <v>0</v>
      </c>
    </row>
    <row r="7" spans="2:12" x14ac:dyDescent="0.35">
      <c r="B7" t="s">
        <v>43</v>
      </c>
      <c r="C7" t="s">
        <v>2</v>
      </c>
      <c r="D7" t="b">
        <v>1</v>
      </c>
      <c r="E7">
        <v>0</v>
      </c>
      <c r="F7" s="9">
        <v>0</v>
      </c>
      <c r="G7" s="9">
        <v>0</v>
      </c>
      <c r="H7" t="s">
        <v>44</v>
      </c>
      <c r="I7" t="s">
        <v>44</v>
      </c>
      <c r="L7" t="b">
        <f>EXACT(Table001[[#This Row],[ExtractedValue]],Table001[[#This Row],[ActualValue]])</f>
        <v>0</v>
      </c>
    </row>
    <row r="8" spans="2:12" x14ac:dyDescent="0.35">
      <c r="B8" t="s">
        <v>45</v>
      </c>
      <c r="C8" t="s">
        <v>2</v>
      </c>
      <c r="D8" t="b">
        <v>0</v>
      </c>
      <c r="E8">
        <v>1</v>
      </c>
      <c r="F8" s="9">
        <v>0.75700497627258301</v>
      </c>
      <c r="G8" s="9">
        <v>0.87999999523162842</v>
      </c>
      <c r="H8" t="s">
        <v>46</v>
      </c>
      <c r="I8">
        <v>1</v>
      </c>
      <c r="L8" t="b">
        <f>EXACT(Table001[[#This Row],[ExtractedValue]],Table001[[#This Row],[ActualValue]])</f>
        <v>0</v>
      </c>
    </row>
    <row r="9" spans="2:12" x14ac:dyDescent="0.35">
      <c r="B9" t="s">
        <v>47</v>
      </c>
      <c r="C9" t="s">
        <v>2</v>
      </c>
      <c r="D9" t="b">
        <v>0</v>
      </c>
      <c r="E9">
        <v>1</v>
      </c>
      <c r="F9" s="9">
        <v>0.99752169847488403</v>
      </c>
      <c r="G9" s="9">
        <v>0.98999994993209839</v>
      </c>
      <c r="H9" t="s">
        <v>48</v>
      </c>
      <c r="I9">
        <v>1</v>
      </c>
      <c r="L9" t="b">
        <f>EXACT(Table001[[#This Row],[ExtractedValue]],Table001[[#This Row],[ActualValue]])</f>
        <v>0</v>
      </c>
    </row>
    <row r="10" spans="2:12" x14ac:dyDescent="0.35">
      <c r="B10" t="s">
        <v>49</v>
      </c>
      <c r="C10" t="s">
        <v>2</v>
      </c>
      <c r="D10" t="b">
        <v>0</v>
      </c>
      <c r="E10">
        <v>1</v>
      </c>
      <c r="F10" s="9">
        <v>0.99663203954696655</v>
      </c>
      <c r="G10" s="9">
        <v>0.98999994993209839</v>
      </c>
      <c r="H10" t="s">
        <v>50</v>
      </c>
      <c r="I10">
        <v>1</v>
      </c>
      <c r="L10" t="b">
        <f>EXACT(Table001[[#This Row],[ExtractedValue]],Table001[[#This Row],[ActualValue]])</f>
        <v>0</v>
      </c>
    </row>
    <row r="11" spans="2:12" x14ac:dyDescent="0.35">
      <c r="B11" t="s">
        <v>51</v>
      </c>
      <c r="C11" t="s">
        <v>6</v>
      </c>
      <c r="D11" t="b">
        <v>0</v>
      </c>
      <c r="E11">
        <v>1</v>
      </c>
      <c r="F11" s="9">
        <v>0.9968574047088623</v>
      </c>
      <c r="G11" s="9">
        <v>0.98999994993209839</v>
      </c>
      <c r="H11" t="s">
        <v>52</v>
      </c>
      <c r="I11">
        <v>1</v>
      </c>
      <c r="L11" t="b">
        <f>EXACT(Table001[[#This Row],[ExtractedValue]],Table001[[#This Row],[ActualValue]])</f>
        <v>0</v>
      </c>
    </row>
  </sheetData>
  <conditionalFormatting sqref="F1:G1048576">
    <cfRule type="colorScale" priority="3">
      <colorScale>
        <cfvo type="num" val="0"/>
        <cfvo type="num" val="1"/>
        <color theme="7" tint="0.59999389629810485"/>
        <color rgb="FF92D050"/>
      </colorScale>
    </cfRule>
  </conditionalFormatting>
  <conditionalFormatting sqref="L3:L11">
    <cfRule type="cellIs" dxfId="23" priority="1" operator="equal">
      <formula>TRUE</formula>
    </cfRule>
    <cfRule type="cellIs" dxfId="22" priority="2" operator="equal">
      <formula>FALSE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F55F3-DA1A-4134-86F1-8FE5B2A8093D}">
  <dimension ref="B2:L11"/>
  <sheetViews>
    <sheetView zoomScaleNormal="100" workbookViewId="0">
      <pane ySplit="2" topLeftCell="A3" activePane="bottomLeft" state="frozen"/>
      <selection pane="bottomLeft"/>
    </sheetView>
  </sheetViews>
  <sheetFormatPr defaultRowHeight="14.5" x14ac:dyDescent="0.35"/>
  <cols>
    <col min="1" max="1" width="3.26953125" customWidth="1"/>
    <col min="2" max="2" width="45.81640625" customWidth="1"/>
    <col min="3" max="3" width="12.81640625" customWidth="1"/>
    <col min="4" max="5" width="14.26953125" customWidth="1"/>
    <col min="6" max="6" width="13.26953125" style="9" customWidth="1"/>
    <col min="7" max="7" width="15.7265625" style="9" customWidth="1"/>
    <col min="8" max="8" width="37.453125" customWidth="1"/>
    <col min="9" max="9" width="15.26953125" customWidth="1"/>
    <col min="10" max="10" width="37.453125" customWidth="1"/>
    <col min="11" max="11" width="15.26953125" customWidth="1"/>
    <col min="12" max="12" width="10.26953125" customWidth="1"/>
  </cols>
  <sheetData>
    <row r="2" spans="2:12" x14ac:dyDescent="0.35">
      <c r="B2" s="6" t="s">
        <v>26</v>
      </c>
      <c r="C2" s="6" t="s">
        <v>27</v>
      </c>
      <c r="D2" s="6" t="s">
        <v>28</v>
      </c>
      <c r="E2" s="6" t="s">
        <v>29</v>
      </c>
      <c r="F2" s="7" t="s">
        <v>30</v>
      </c>
      <c r="G2" s="7" t="s">
        <v>31</v>
      </c>
      <c r="H2" s="6" t="s">
        <v>32</v>
      </c>
      <c r="I2" s="6" t="s">
        <v>33</v>
      </c>
      <c r="J2" s="6" t="s">
        <v>34</v>
      </c>
      <c r="K2" s="6" t="s">
        <v>35</v>
      </c>
      <c r="L2" s="6" t="s">
        <v>36</v>
      </c>
    </row>
    <row r="3" spans="2:12" x14ac:dyDescent="0.35">
      <c r="B3" t="s">
        <v>55</v>
      </c>
      <c r="C3" t="s">
        <v>2</v>
      </c>
      <c r="D3" t="b">
        <v>0</v>
      </c>
      <c r="E3">
        <v>1</v>
      </c>
      <c r="F3" s="8">
        <v>1</v>
      </c>
      <c r="G3" s="8">
        <v>1</v>
      </c>
      <c r="H3">
        <v>331</v>
      </c>
      <c r="I3">
        <v>1</v>
      </c>
      <c r="L3" t="b">
        <f>EXACT(Table002[[#This Row],[ExtractedValue]],Table002[[#This Row],[ActualValue]])</f>
        <v>0</v>
      </c>
    </row>
    <row r="4" spans="2:12" x14ac:dyDescent="0.35">
      <c r="B4" t="s">
        <v>56</v>
      </c>
      <c r="C4" t="s">
        <v>3</v>
      </c>
      <c r="D4" t="b">
        <v>0</v>
      </c>
      <c r="E4">
        <v>1</v>
      </c>
      <c r="F4" s="9">
        <v>1</v>
      </c>
      <c r="G4" s="9">
        <v>0.97999995946884155</v>
      </c>
      <c r="H4" t="s">
        <v>57</v>
      </c>
      <c r="I4">
        <v>1</v>
      </c>
      <c r="L4" t="b">
        <f>EXACT(Table002[[#This Row],[ExtractedValue]],Table002[[#This Row],[ActualValue]])</f>
        <v>0</v>
      </c>
    </row>
    <row r="5" spans="2:12" x14ac:dyDescent="0.35">
      <c r="B5" t="s">
        <v>58</v>
      </c>
      <c r="C5" t="s">
        <v>4</v>
      </c>
      <c r="D5" t="b">
        <v>0</v>
      </c>
      <c r="E5">
        <v>1</v>
      </c>
      <c r="F5" s="9">
        <v>0.52904433012008667</v>
      </c>
      <c r="G5" s="9">
        <v>0.98999994993209839</v>
      </c>
      <c r="H5" t="s">
        <v>59</v>
      </c>
      <c r="I5">
        <v>1</v>
      </c>
      <c r="L5" t="b">
        <f>EXACT(Table002[[#This Row],[ExtractedValue]],Table002[[#This Row],[ActualValue]])</f>
        <v>0</v>
      </c>
    </row>
    <row r="6" spans="2:12" x14ac:dyDescent="0.35">
      <c r="B6" t="s">
        <v>60</v>
      </c>
      <c r="C6" t="s">
        <v>6</v>
      </c>
      <c r="D6" t="b">
        <v>0</v>
      </c>
      <c r="E6">
        <v>1</v>
      </c>
      <c r="F6" s="9">
        <v>1</v>
      </c>
      <c r="G6" s="9">
        <v>0.98999994993209839</v>
      </c>
      <c r="H6" t="s">
        <v>61</v>
      </c>
      <c r="I6">
        <v>1</v>
      </c>
      <c r="L6" t="b">
        <f>EXACT(Table002[[#This Row],[ExtractedValue]],Table002[[#This Row],[ActualValue]])</f>
        <v>0</v>
      </c>
    </row>
    <row r="7" spans="2:12" x14ac:dyDescent="0.35">
      <c r="B7" t="s">
        <v>62</v>
      </c>
      <c r="C7" t="s">
        <v>5</v>
      </c>
      <c r="D7" t="b">
        <v>0</v>
      </c>
      <c r="E7">
        <v>1</v>
      </c>
      <c r="F7" s="9">
        <v>1</v>
      </c>
      <c r="G7" s="9">
        <v>0.98999994993209839</v>
      </c>
      <c r="H7" t="s">
        <v>63</v>
      </c>
      <c r="I7">
        <v>1</v>
      </c>
      <c r="L7" t="b">
        <f>EXACT(Table002[[#This Row],[ExtractedValue]],Table002[[#This Row],[ActualValue]])</f>
        <v>0</v>
      </c>
    </row>
    <row r="8" spans="2:12" x14ac:dyDescent="0.35">
      <c r="B8" t="s">
        <v>64</v>
      </c>
      <c r="C8" t="s">
        <v>5</v>
      </c>
      <c r="D8" t="b">
        <v>1</v>
      </c>
      <c r="E8">
        <v>0</v>
      </c>
      <c r="F8" s="9">
        <v>0</v>
      </c>
      <c r="G8" s="9">
        <v>0</v>
      </c>
      <c r="H8" t="s">
        <v>44</v>
      </c>
      <c r="I8" t="s">
        <v>44</v>
      </c>
      <c r="L8" t="b">
        <f>EXACT(Table002[[#This Row],[ExtractedValue]],Table002[[#This Row],[ActualValue]])</f>
        <v>0</v>
      </c>
    </row>
    <row r="9" spans="2:12" x14ac:dyDescent="0.35">
      <c r="B9" t="s">
        <v>65</v>
      </c>
      <c r="C9" t="s">
        <v>6</v>
      </c>
      <c r="D9" t="b">
        <v>0</v>
      </c>
      <c r="E9">
        <v>3</v>
      </c>
      <c r="F9" s="9">
        <v>0.94368153810501099</v>
      </c>
      <c r="G9" s="9">
        <v>0.98999994993209839</v>
      </c>
      <c r="H9" t="s">
        <v>66</v>
      </c>
      <c r="I9">
        <v>1</v>
      </c>
      <c r="L9" t="b">
        <f>EXACT(Table002[[#This Row],[ExtractedValue]],Table002[[#This Row],[ActualValue]])</f>
        <v>0</v>
      </c>
    </row>
    <row r="10" spans="2:12" x14ac:dyDescent="0.35">
      <c r="B10" t="s">
        <v>67</v>
      </c>
      <c r="C10" t="s">
        <v>0</v>
      </c>
      <c r="D10" t="b">
        <v>0</v>
      </c>
      <c r="E10">
        <v>1</v>
      </c>
      <c r="F10" s="9">
        <v>1</v>
      </c>
      <c r="G10" s="9">
        <v>1</v>
      </c>
      <c r="H10" t="s">
        <v>68</v>
      </c>
      <c r="I10">
        <v>1</v>
      </c>
      <c r="L10" t="b">
        <f>EXACT(Table002[[#This Row],[ExtractedValue]],Table002[[#This Row],[ActualValue]])</f>
        <v>0</v>
      </c>
    </row>
    <row r="11" spans="2:12" x14ac:dyDescent="0.35">
      <c r="B11" t="s">
        <v>69</v>
      </c>
      <c r="C11" t="s">
        <v>0</v>
      </c>
      <c r="D11" t="b">
        <v>0</v>
      </c>
      <c r="E11">
        <v>1</v>
      </c>
      <c r="F11" s="9">
        <v>1</v>
      </c>
      <c r="G11" s="9">
        <v>1</v>
      </c>
      <c r="H11" t="s">
        <v>70</v>
      </c>
      <c r="I11">
        <v>1</v>
      </c>
      <c r="L11" t="b">
        <f>EXACT(Table002[[#This Row],[ExtractedValue]],Table002[[#This Row],[ActualValue]])</f>
        <v>0</v>
      </c>
    </row>
  </sheetData>
  <conditionalFormatting sqref="F1:G1048576">
    <cfRule type="colorScale" priority="3">
      <colorScale>
        <cfvo type="num" val="0"/>
        <cfvo type="num" val="1"/>
        <color theme="7" tint="0.59999389629810485"/>
        <color rgb="FF92D050"/>
      </colorScale>
    </cfRule>
  </conditionalFormatting>
  <conditionalFormatting sqref="L3:L11">
    <cfRule type="cellIs" dxfId="17" priority="1" operator="equal">
      <formula>TRUE</formula>
    </cfRule>
    <cfRule type="cellIs" dxfId="16" priority="2" operator="equal">
      <formula>FALSE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C3FBE-07BB-4354-868B-F04F7A4D9B1E}">
  <dimension ref="B2:L11"/>
  <sheetViews>
    <sheetView zoomScaleNormal="100" workbookViewId="0">
      <pane ySplit="2" topLeftCell="A3" activePane="bottomLeft" state="frozen"/>
      <selection pane="bottomLeft"/>
    </sheetView>
  </sheetViews>
  <sheetFormatPr defaultRowHeight="14.5" x14ac:dyDescent="0.35"/>
  <cols>
    <col min="1" max="1" width="3.26953125" customWidth="1"/>
    <col min="2" max="2" width="45.81640625" customWidth="1"/>
    <col min="3" max="3" width="12.81640625" customWidth="1"/>
    <col min="4" max="5" width="14.26953125" customWidth="1"/>
    <col min="6" max="6" width="13.26953125" style="9" customWidth="1"/>
    <col min="7" max="7" width="15.7265625" style="9" customWidth="1"/>
    <col min="8" max="8" width="37.453125" customWidth="1"/>
    <col min="9" max="9" width="15.26953125" customWidth="1"/>
    <col min="10" max="10" width="37.453125" customWidth="1"/>
    <col min="11" max="11" width="15.26953125" customWidth="1"/>
    <col min="12" max="12" width="10.26953125" customWidth="1"/>
  </cols>
  <sheetData>
    <row r="2" spans="2:12" x14ac:dyDescent="0.35">
      <c r="B2" s="6" t="s">
        <v>26</v>
      </c>
      <c r="C2" s="6" t="s">
        <v>27</v>
      </c>
      <c r="D2" s="6" t="s">
        <v>28</v>
      </c>
      <c r="E2" s="6" t="s">
        <v>29</v>
      </c>
      <c r="F2" s="7" t="s">
        <v>30</v>
      </c>
      <c r="G2" s="7" t="s">
        <v>31</v>
      </c>
      <c r="H2" s="6" t="s">
        <v>32</v>
      </c>
      <c r="I2" s="6" t="s">
        <v>33</v>
      </c>
      <c r="J2" s="6" t="s">
        <v>34</v>
      </c>
      <c r="K2" s="6" t="s">
        <v>35</v>
      </c>
      <c r="L2" s="6" t="s">
        <v>36</v>
      </c>
    </row>
    <row r="3" spans="2:12" x14ac:dyDescent="0.35">
      <c r="B3" t="s">
        <v>55</v>
      </c>
      <c r="C3" t="s">
        <v>2</v>
      </c>
      <c r="D3" t="b">
        <v>1</v>
      </c>
      <c r="E3">
        <v>0</v>
      </c>
      <c r="F3" s="8">
        <v>0</v>
      </c>
      <c r="G3" s="8">
        <v>0</v>
      </c>
      <c r="H3" t="s">
        <v>44</v>
      </c>
      <c r="I3" t="s">
        <v>44</v>
      </c>
      <c r="L3" t="b">
        <f>EXACT(Table003[[#This Row],[ExtractedValue]],Table003[[#This Row],[ActualValue]])</f>
        <v>0</v>
      </c>
    </row>
    <row r="4" spans="2:12" x14ac:dyDescent="0.35">
      <c r="B4" t="s">
        <v>56</v>
      </c>
      <c r="C4" t="s">
        <v>3</v>
      </c>
      <c r="D4" t="b">
        <v>0</v>
      </c>
      <c r="E4">
        <v>1</v>
      </c>
      <c r="F4" s="9">
        <v>0.97480601072311401</v>
      </c>
      <c r="G4" s="9">
        <v>0.98999994993209839</v>
      </c>
      <c r="H4" t="s">
        <v>73</v>
      </c>
      <c r="I4">
        <v>1</v>
      </c>
      <c r="L4" t="b">
        <f>EXACT(Table003[[#This Row],[ExtractedValue]],Table003[[#This Row],[ActualValue]])</f>
        <v>0</v>
      </c>
    </row>
    <row r="5" spans="2:12" x14ac:dyDescent="0.35">
      <c r="B5" t="s">
        <v>58</v>
      </c>
      <c r="C5" t="s">
        <v>4</v>
      </c>
      <c r="D5" t="b">
        <v>0</v>
      </c>
      <c r="E5">
        <v>1</v>
      </c>
      <c r="F5" s="9">
        <v>0.76923078298568726</v>
      </c>
      <c r="G5" s="9">
        <v>0.98999994993209839</v>
      </c>
      <c r="H5" t="s">
        <v>74</v>
      </c>
      <c r="I5">
        <v>1</v>
      </c>
      <c r="L5" t="b">
        <f>EXACT(Table003[[#This Row],[ExtractedValue]],Table003[[#This Row],[ActualValue]])</f>
        <v>0</v>
      </c>
    </row>
    <row r="6" spans="2:12" x14ac:dyDescent="0.35">
      <c r="B6" t="s">
        <v>60</v>
      </c>
      <c r="C6" t="s">
        <v>6</v>
      </c>
      <c r="D6" t="b">
        <v>0</v>
      </c>
      <c r="E6">
        <v>1</v>
      </c>
      <c r="F6" s="9">
        <v>0.93237864971160889</v>
      </c>
      <c r="G6" s="9">
        <v>0.78999996185302734</v>
      </c>
      <c r="H6" t="s">
        <v>75</v>
      </c>
      <c r="I6">
        <v>1</v>
      </c>
      <c r="L6" t="b">
        <f>EXACT(Table003[[#This Row],[ExtractedValue]],Table003[[#This Row],[ActualValue]])</f>
        <v>0</v>
      </c>
    </row>
    <row r="7" spans="2:12" x14ac:dyDescent="0.35">
      <c r="B7" t="s">
        <v>62</v>
      </c>
      <c r="C7" t="s">
        <v>5</v>
      </c>
      <c r="D7" t="b">
        <v>1</v>
      </c>
      <c r="E7">
        <v>0</v>
      </c>
      <c r="F7" s="9">
        <v>0</v>
      </c>
      <c r="G7" s="9">
        <v>0</v>
      </c>
      <c r="H7" t="s">
        <v>44</v>
      </c>
      <c r="I7" t="s">
        <v>44</v>
      </c>
      <c r="L7" t="b">
        <f>EXACT(Table003[[#This Row],[ExtractedValue]],Table003[[#This Row],[ActualValue]])</f>
        <v>0</v>
      </c>
    </row>
    <row r="8" spans="2:12" x14ac:dyDescent="0.35">
      <c r="B8" t="s">
        <v>64</v>
      </c>
      <c r="C8" t="s">
        <v>5</v>
      </c>
      <c r="D8" t="b">
        <v>1</v>
      </c>
      <c r="E8">
        <v>0</v>
      </c>
      <c r="F8" s="9">
        <v>0</v>
      </c>
      <c r="G8" s="9">
        <v>0</v>
      </c>
      <c r="H8" t="s">
        <v>44</v>
      </c>
      <c r="I8" t="s">
        <v>44</v>
      </c>
      <c r="L8" t="b">
        <f>EXACT(Table003[[#This Row],[ExtractedValue]],Table003[[#This Row],[ActualValue]])</f>
        <v>0</v>
      </c>
    </row>
    <row r="9" spans="2:12" x14ac:dyDescent="0.35">
      <c r="B9" t="s">
        <v>65</v>
      </c>
      <c r="C9" t="s">
        <v>6</v>
      </c>
      <c r="D9" t="b">
        <v>0</v>
      </c>
      <c r="E9">
        <v>2</v>
      </c>
      <c r="F9" s="9">
        <v>0.98276644945144653</v>
      </c>
      <c r="G9" s="9">
        <v>0.43999999761581421</v>
      </c>
      <c r="H9" t="s">
        <v>76</v>
      </c>
      <c r="I9">
        <v>1</v>
      </c>
      <c r="L9" t="b">
        <f>EXACT(Table003[[#This Row],[ExtractedValue]],Table003[[#This Row],[ActualValue]])</f>
        <v>0</v>
      </c>
    </row>
    <row r="10" spans="2:12" x14ac:dyDescent="0.35">
      <c r="B10" t="s">
        <v>67</v>
      </c>
      <c r="C10" t="s">
        <v>0</v>
      </c>
      <c r="D10" t="b">
        <v>0</v>
      </c>
      <c r="E10">
        <v>1</v>
      </c>
      <c r="F10" s="9">
        <v>1</v>
      </c>
      <c r="G10" s="9">
        <v>1</v>
      </c>
      <c r="H10" t="s">
        <v>70</v>
      </c>
      <c r="I10">
        <v>1</v>
      </c>
      <c r="L10" t="b">
        <f>EXACT(Table003[[#This Row],[ExtractedValue]],Table003[[#This Row],[ActualValue]])</f>
        <v>0</v>
      </c>
    </row>
    <row r="11" spans="2:12" x14ac:dyDescent="0.35">
      <c r="B11" t="s">
        <v>69</v>
      </c>
      <c r="C11" t="s">
        <v>0</v>
      </c>
      <c r="D11" t="b">
        <v>0</v>
      </c>
      <c r="E11">
        <v>1</v>
      </c>
      <c r="F11" s="9">
        <v>1</v>
      </c>
      <c r="G11" s="9">
        <v>1</v>
      </c>
      <c r="H11" t="s">
        <v>68</v>
      </c>
      <c r="I11">
        <v>1</v>
      </c>
      <c r="L11" t="b">
        <f>EXACT(Table003[[#This Row],[ExtractedValue]],Table003[[#This Row],[ActualValue]])</f>
        <v>0</v>
      </c>
    </row>
  </sheetData>
  <conditionalFormatting sqref="F1:G1048576">
    <cfRule type="colorScale" priority="3">
      <colorScale>
        <cfvo type="num" val="0"/>
        <cfvo type="num" val="1"/>
        <color theme="7" tint="0.59999389629810485"/>
        <color rgb="FF92D050"/>
      </colorScale>
    </cfRule>
  </conditionalFormatting>
  <conditionalFormatting sqref="L3:L11">
    <cfRule type="cellIs" dxfId="11" priority="1" operator="equal">
      <formula>TRUE</formula>
    </cfRule>
    <cfRule type="cellIs" dxfId="10" priority="2" operator="equal">
      <formula>FALSE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BE402-341C-4EDB-994D-AC1FE0ADB8A3}">
  <dimension ref="B2:L11"/>
  <sheetViews>
    <sheetView zoomScaleNormal="100" workbookViewId="0">
      <pane ySplit="2" topLeftCell="A3" activePane="bottomLeft" state="frozen"/>
      <selection pane="bottomLeft"/>
    </sheetView>
  </sheetViews>
  <sheetFormatPr defaultRowHeight="14.5" x14ac:dyDescent="0.35"/>
  <cols>
    <col min="1" max="1" width="3.26953125" customWidth="1"/>
    <col min="2" max="2" width="45.81640625" customWidth="1"/>
    <col min="3" max="3" width="12.81640625" customWidth="1"/>
    <col min="4" max="5" width="14.26953125" customWidth="1"/>
    <col min="6" max="6" width="13.26953125" style="9" customWidth="1"/>
    <col min="7" max="7" width="15.7265625" style="9" customWidth="1"/>
    <col min="8" max="8" width="37.453125" customWidth="1"/>
    <col min="9" max="9" width="15.26953125" customWidth="1"/>
    <col min="10" max="10" width="37.453125" customWidth="1"/>
    <col min="11" max="11" width="15.26953125" customWidth="1"/>
    <col min="12" max="12" width="10.26953125" customWidth="1"/>
  </cols>
  <sheetData>
    <row r="2" spans="2:12" x14ac:dyDescent="0.35">
      <c r="B2" s="6" t="s">
        <v>26</v>
      </c>
      <c r="C2" s="6" t="s">
        <v>27</v>
      </c>
      <c r="D2" s="6" t="s">
        <v>28</v>
      </c>
      <c r="E2" s="6" t="s">
        <v>29</v>
      </c>
      <c r="F2" s="7" t="s">
        <v>30</v>
      </c>
      <c r="G2" s="7" t="s">
        <v>31</v>
      </c>
      <c r="H2" s="6" t="s">
        <v>32</v>
      </c>
      <c r="I2" s="6" t="s">
        <v>33</v>
      </c>
      <c r="J2" s="6" t="s">
        <v>34</v>
      </c>
      <c r="K2" s="6" t="s">
        <v>35</v>
      </c>
      <c r="L2" s="6" t="s">
        <v>36</v>
      </c>
    </row>
    <row r="3" spans="2:12" x14ac:dyDescent="0.35">
      <c r="B3" t="s">
        <v>55</v>
      </c>
      <c r="C3" t="s">
        <v>2</v>
      </c>
      <c r="D3" t="b">
        <v>0</v>
      </c>
      <c r="E3">
        <v>1</v>
      </c>
      <c r="F3" s="8">
        <v>1</v>
      </c>
      <c r="G3" s="8">
        <v>1</v>
      </c>
      <c r="H3">
        <v>310</v>
      </c>
      <c r="I3">
        <v>1</v>
      </c>
      <c r="L3" t="b">
        <f>EXACT(Table004[[#This Row],[ExtractedValue]],Table004[[#This Row],[ActualValue]])</f>
        <v>0</v>
      </c>
    </row>
    <row r="4" spans="2:12" x14ac:dyDescent="0.35">
      <c r="B4" t="s">
        <v>56</v>
      </c>
      <c r="C4" t="s">
        <v>3</v>
      </c>
      <c r="D4" t="b">
        <v>0</v>
      </c>
      <c r="E4">
        <v>1</v>
      </c>
      <c r="F4" s="9">
        <v>1</v>
      </c>
      <c r="G4" s="9">
        <v>0.94999998807907104</v>
      </c>
      <c r="H4" t="s">
        <v>79</v>
      </c>
      <c r="I4">
        <v>1</v>
      </c>
      <c r="L4" t="b">
        <f>EXACT(Table004[[#This Row],[ExtractedValue]],Table004[[#This Row],[ActualValue]])</f>
        <v>0</v>
      </c>
    </row>
    <row r="5" spans="2:12" x14ac:dyDescent="0.35">
      <c r="B5" t="s">
        <v>58</v>
      </c>
      <c r="C5" t="s">
        <v>4</v>
      </c>
      <c r="D5" t="b">
        <v>1</v>
      </c>
      <c r="E5">
        <v>0</v>
      </c>
      <c r="F5" s="9">
        <v>0</v>
      </c>
      <c r="G5" s="9">
        <v>0</v>
      </c>
      <c r="H5" t="s">
        <v>44</v>
      </c>
      <c r="I5" t="s">
        <v>44</v>
      </c>
      <c r="L5" t="b">
        <f>EXACT(Table004[[#This Row],[ExtractedValue]],Table004[[#This Row],[ActualValue]])</f>
        <v>0</v>
      </c>
    </row>
    <row r="6" spans="2:12" x14ac:dyDescent="0.35">
      <c r="B6" t="s">
        <v>60</v>
      </c>
      <c r="C6" t="s">
        <v>6</v>
      </c>
      <c r="D6" t="b">
        <v>0</v>
      </c>
      <c r="E6">
        <v>1</v>
      </c>
      <c r="F6" s="9">
        <v>1</v>
      </c>
      <c r="G6" s="9">
        <v>0.98999994993209839</v>
      </c>
      <c r="H6" t="s">
        <v>80</v>
      </c>
      <c r="I6">
        <v>1</v>
      </c>
      <c r="L6" t="b">
        <f>EXACT(Table004[[#This Row],[ExtractedValue]],Table004[[#This Row],[ActualValue]])</f>
        <v>0</v>
      </c>
    </row>
    <row r="7" spans="2:12" x14ac:dyDescent="0.35">
      <c r="B7" t="s">
        <v>62</v>
      </c>
      <c r="C7" t="s">
        <v>5</v>
      </c>
      <c r="D7" t="b">
        <v>0</v>
      </c>
      <c r="E7">
        <v>1</v>
      </c>
      <c r="F7" s="9">
        <v>1</v>
      </c>
      <c r="G7" s="9">
        <v>1</v>
      </c>
      <c r="H7" t="s">
        <v>81</v>
      </c>
      <c r="I7">
        <v>1</v>
      </c>
      <c r="L7" t="b">
        <f>EXACT(Table004[[#This Row],[ExtractedValue]],Table004[[#This Row],[ActualValue]])</f>
        <v>0</v>
      </c>
    </row>
    <row r="8" spans="2:12" x14ac:dyDescent="0.35">
      <c r="B8" t="s">
        <v>64</v>
      </c>
      <c r="C8" t="s">
        <v>5</v>
      </c>
      <c r="D8" t="b">
        <v>1</v>
      </c>
      <c r="E8">
        <v>0</v>
      </c>
      <c r="F8" s="9">
        <v>0</v>
      </c>
      <c r="G8" s="9">
        <v>0</v>
      </c>
      <c r="H8" t="s">
        <v>44</v>
      </c>
      <c r="I8" t="s">
        <v>44</v>
      </c>
      <c r="L8" t="b">
        <f>EXACT(Table004[[#This Row],[ExtractedValue]],Table004[[#This Row],[ActualValue]])</f>
        <v>0</v>
      </c>
    </row>
    <row r="9" spans="2:12" x14ac:dyDescent="0.35">
      <c r="B9" t="s">
        <v>65</v>
      </c>
      <c r="C9" t="s">
        <v>6</v>
      </c>
      <c r="D9" t="b">
        <v>0</v>
      </c>
      <c r="E9">
        <v>3</v>
      </c>
      <c r="F9" s="9">
        <v>0.88818848133087158</v>
      </c>
      <c r="G9" s="9">
        <v>0.98999994993209839</v>
      </c>
      <c r="H9" t="s">
        <v>82</v>
      </c>
      <c r="I9">
        <v>1</v>
      </c>
      <c r="L9" t="b">
        <f>EXACT(Table004[[#This Row],[ExtractedValue]],Table004[[#This Row],[ActualValue]])</f>
        <v>0</v>
      </c>
    </row>
    <row r="10" spans="2:12" x14ac:dyDescent="0.35">
      <c r="B10" t="s">
        <v>67</v>
      </c>
      <c r="C10" t="s">
        <v>0</v>
      </c>
      <c r="D10" t="b">
        <v>0</v>
      </c>
      <c r="E10">
        <v>1</v>
      </c>
      <c r="F10" s="9">
        <v>1</v>
      </c>
      <c r="G10" s="9">
        <v>1</v>
      </c>
      <c r="H10" t="s">
        <v>70</v>
      </c>
      <c r="I10">
        <v>1</v>
      </c>
      <c r="L10" t="b">
        <f>EXACT(Table004[[#This Row],[ExtractedValue]],Table004[[#This Row],[ActualValue]])</f>
        <v>0</v>
      </c>
    </row>
    <row r="11" spans="2:12" x14ac:dyDescent="0.35">
      <c r="B11" t="s">
        <v>69</v>
      </c>
      <c r="C11" t="s">
        <v>0</v>
      </c>
      <c r="D11" t="b">
        <v>0</v>
      </c>
      <c r="E11">
        <v>1</v>
      </c>
      <c r="F11" s="9">
        <v>1</v>
      </c>
      <c r="G11" s="9">
        <v>1</v>
      </c>
      <c r="H11" t="s">
        <v>70</v>
      </c>
      <c r="I11">
        <v>1</v>
      </c>
      <c r="L11" t="b">
        <f>EXACT(Table004[[#This Row],[ExtractedValue]],Table004[[#This Row],[ActualValue]])</f>
        <v>0</v>
      </c>
    </row>
  </sheetData>
  <conditionalFormatting sqref="F1:G1048576">
    <cfRule type="colorScale" priority="3">
      <colorScale>
        <cfvo type="num" val="0"/>
        <cfvo type="num" val="1"/>
        <color theme="7" tint="0.59999389629810485"/>
        <color rgb="FF92D050"/>
      </colorScale>
    </cfRule>
  </conditionalFormatting>
  <conditionalFormatting sqref="L3:L11">
    <cfRule type="cellIs" dxfId="5" priority="1" operator="equal">
      <formula>TRUE</formula>
    </cfRule>
    <cfRule type="cellIs" dxfId="4" priority="2" operator="equal">
      <formula>FALSE</formula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C33730552-Id40.pdf</vt:lpstr>
      <vt:lpstr>C33887614-Id490.pdf</vt:lpstr>
      <vt:lpstr>C33887670-Id490.pdf</vt:lpstr>
      <vt:lpstr>C33908001-Id490.pdf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Masaki Kumamoto</dc:creator>
  <cp:lastModifiedBy>Aman Gupta</cp:lastModifiedBy>
  <dcterms:created xsi:type="dcterms:W3CDTF">2015-06-05T18:17:20Z</dcterms:created>
  <dcterms:modified xsi:type="dcterms:W3CDTF">2022-01-06T06:30:54Z</dcterms:modified>
</cp:coreProperties>
</file>