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SA381406\Desktop\luis\"/>
    </mc:Choice>
  </mc:AlternateContent>
  <bookViews>
    <workbookView xWindow="0" yWindow="0" windowWidth="21570" windowHeight="8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K32" i="1" l="1"/>
  <c r="I31" i="1"/>
  <c r="G31" i="1"/>
  <c r="E29" i="1"/>
  <c r="D29" i="1"/>
  <c r="F29" i="1" s="1"/>
  <c r="F26" i="1"/>
  <c r="J26" i="1" s="1"/>
  <c r="E26" i="1"/>
  <c r="D26" i="1"/>
  <c r="E25" i="1"/>
  <c r="D25" i="1"/>
  <c r="F25" i="1" s="1"/>
  <c r="E22" i="1"/>
  <c r="D22" i="1"/>
  <c r="F22" i="1" s="1"/>
  <c r="E21" i="1"/>
  <c r="D21" i="1"/>
  <c r="F21" i="1" s="1"/>
  <c r="F20" i="1"/>
  <c r="J20" i="1" s="1"/>
  <c r="E20" i="1"/>
  <c r="D20" i="1"/>
  <c r="E17" i="1"/>
  <c r="D17" i="1"/>
  <c r="F17" i="1" s="1"/>
  <c r="E16" i="1"/>
  <c r="D16" i="1"/>
  <c r="F16" i="1" s="1"/>
  <c r="E15" i="1"/>
  <c r="D15" i="1"/>
  <c r="F15" i="1" s="1"/>
  <c r="F12" i="1"/>
  <c r="J12" i="1" s="1"/>
  <c r="E12" i="1"/>
  <c r="D12" i="1"/>
  <c r="E11" i="1"/>
  <c r="D11" i="1"/>
  <c r="F11" i="1" s="1"/>
  <c r="E10" i="1"/>
  <c r="D10" i="1"/>
  <c r="F10" i="1" s="1"/>
  <c r="E9" i="1"/>
  <c r="F8" i="1" s="1"/>
  <c r="D9" i="1"/>
  <c r="F9" i="1" s="1"/>
  <c r="E8" i="1"/>
  <c r="D8" i="1"/>
  <c r="H7" i="1"/>
  <c r="F7" i="1"/>
  <c r="J7" i="1" s="1"/>
  <c r="E7" i="1"/>
  <c r="D7" i="1"/>
  <c r="E6" i="1"/>
  <c r="D6" i="1"/>
  <c r="F6" i="1" s="1"/>
  <c r="E5" i="1"/>
  <c r="D5" i="1"/>
  <c r="F5" i="1" s="1"/>
  <c r="F4" i="1"/>
  <c r="J4" i="1" s="1"/>
  <c r="E4" i="1"/>
  <c r="D4" i="1"/>
  <c r="E3" i="1"/>
  <c r="F3" i="1" s="1"/>
  <c r="D3" i="1"/>
  <c r="H16" i="1" l="1"/>
  <c r="J29" i="1"/>
  <c r="J30" i="1" s="1"/>
  <c r="H29" i="1"/>
  <c r="H6" i="1"/>
  <c r="J6" i="1"/>
  <c r="J9" i="1"/>
  <c r="H9" i="1"/>
  <c r="H11" i="1"/>
  <c r="J11" i="1"/>
  <c r="H22" i="1"/>
  <c r="J22" i="1"/>
  <c r="J8" i="1"/>
  <c r="H8" i="1"/>
  <c r="J15" i="1"/>
  <c r="H15" i="1"/>
  <c r="H17" i="1"/>
  <c r="J17" i="1"/>
  <c r="H3" i="1"/>
  <c r="J3" i="1"/>
  <c r="J5" i="1"/>
  <c r="H5" i="1"/>
  <c r="H10" i="1"/>
  <c r="J10" i="1"/>
  <c r="J21" i="1"/>
  <c r="H21" i="1"/>
  <c r="H25" i="1"/>
  <c r="J25" i="1"/>
  <c r="H4" i="1"/>
  <c r="H12" i="1"/>
  <c r="H20" i="1"/>
  <c r="H26" i="1"/>
  <c r="H31" i="1" l="1"/>
</calcChain>
</file>

<file path=xl/comments1.xml><?xml version="1.0" encoding="utf-8"?>
<comments xmlns="http://schemas.openxmlformats.org/spreadsheetml/2006/main">
  <authors>
    <author>Windows User</author>
  </authors>
  <commentList>
    <comment ref="L14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Anillos de compromiso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 PIEDRAS</t>
        </r>
      </text>
    </comment>
  </commentList>
</comments>
</file>

<file path=xl/sharedStrings.xml><?xml version="1.0" encoding="utf-8"?>
<sst xmlns="http://schemas.openxmlformats.org/spreadsheetml/2006/main" count="55" uniqueCount="49">
  <si>
    <t>SKW</t>
  </si>
  <si>
    <t>EN STOCK</t>
  </si>
  <si>
    <t>PRECIO DE VENTA SUGERIDO</t>
  </si>
  <si>
    <t>ARETES</t>
  </si>
  <si>
    <t>ERAR-PL4F</t>
  </si>
  <si>
    <t>ERAR-PLV</t>
  </si>
  <si>
    <t>ERAR-PLABG</t>
  </si>
  <si>
    <t>ERAR-PL3</t>
  </si>
  <si>
    <t>ERAR-PL4</t>
  </si>
  <si>
    <t>EGAR-PLAB</t>
  </si>
  <si>
    <t>ERAR-PLAB</t>
  </si>
  <si>
    <t>ERAR-PLCO</t>
  </si>
  <si>
    <t>ECAR-PL4</t>
  </si>
  <si>
    <t>ERAR-ORAB</t>
  </si>
  <si>
    <t>ANILLOS</t>
  </si>
  <si>
    <t>ECAN-PL4</t>
  </si>
  <si>
    <t>EGAN-PL4</t>
  </si>
  <si>
    <t>E3RAN-PLV</t>
  </si>
  <si>
    <t xml:space="preserve">COLLARES </t>
  </si>
  <si>
    <t>ERCO-PLAB</t>
  </si>
  <si>
    <t>ERCCO-PLAB</t>
  </si>
  <si>
    <t>EGCO-PLAB</t>
  </si>
  <si>
    <t>PULSERA</t>
  </si>
  <si>
    <t>E2RPU-PL4</t>
  </si>
  <si>
    <t>EPEPU-PLAB</t>
  </si>
  <si>
    <t>COSTO</t>
  </si>
  <si>
    <t>ADUANA</t>
  </si>
  <si>
    <t>VIATICOS</t>
  </si>
  <si>
    <t>COSTO FINAL</t>
  </si>
  <si>
    <t>utilidad min</t>
  </si>
  <si>
    <t>precio minimo</t>
  </si>
  <si>
    <t>utilidad max</t>
  </si>
  <si>
    <t>Descripcion</t>
  </si>
  <si>
    <t>Busqueda</t>
  </si>
  <si>
    <t>TIPO DE CAMBIO</t>
  </si>
  <si>
    <t xml:space="preserve">Aretes de plata ley .925 con  Esmeralda redonda </t>
  </si>
  <si>
    <t xml:space="preserve">Aretes de plata ley .925 con  Esmeralda en gota </t>
  </si>
  <si>
    <t xml:space="preserve">Aretes de plata ley .925 con  Esmeralda cuadrada </t>
  </si>
  <si>
    <t xml:space="preserve">Aretes de oro amarillo 14k con  Esmeralda redonda </t>
  </si>
  <si>
    <t>Anilo de plata ley .925 con Esmeralda cuadada</t>
  </si>
  <si>
    <t>Anilo de plata ley .925 con Esmeralda tipo gota</t>
  </si>
  <si>
    <t>Anilo de plata ley .925 con 3 Esmeraldas redondas</t>
  </si>
  <si>
    <t>Gargantilla de plata ley .925 con Emeralda redonda</t>
  </si>
  <si>
    <t>Gargantilla de plata ley .925 con Emeralda rectangular</t>
  </si>
  <si>
    <t>Gargantilla de plata ley .925 con Emeralda tipo gota</t>
  </si>
  <si>
    <t>Pulsera de plata ley .925 con 2 Esmeraldas redondas</t>
  </si>
  <si>
    <t>Pulsera de plata ley .925 con 3 Esmeraldas combinadas</t>
  </si>
  <si>
    <t>ESMERALDAS</t>
  </si>
  <si>
    <t>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</si>
</sst>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&quot;$&quot;#,##0.00"/>
    <numFmt numFmtId="165" formatCode="0.0%"/>
    <numFmt numFmtId="166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0" fontId="0" fillId="0" borderId="0" xfId="0" applyNumberFormat="1"/>
    <xf numFmtId="2" fontId="0" fillId="0" borderId="0" xfId="0" applyNumberFormat="1" applyAlignment="1">
      <alignment horizontal="right"/>
    </xf>
    <xf numFmtId="10" fontId="4" fillId="0" borderId="0" xfId="2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right"/>
    </xf>
    <xf numFmtId="10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44" fontId="4" fillId="0" borderId="0" xfId="1" applyFont="1" applyAlignment="1">
      <alignment horizontal="right"/>
    </xf>
    <xf numFmtId="44" fontId="4" fillId="0" borderId="0" xfId="1" applyFont="1"/>
    <xf numFmtId="166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tabSelected="1" workbookViewId="0">
      <selection activeCell="J20" sqref="J20"/>
    </sheetView>
  </sheetViews>
  <sheetFormatPr defaultRowHeight="15" outlineLevelRow="1" x14ac:dyDescent="0.25"/>
  <cols>
    <col min="1" max="1" width="20.85546875" bestFit="1" customWidth="1"/>
    <col min="2" max="2" width="9.5703125" bestFit="1" customWidth="1"/>
    <col min="3" max="4" width="8.7109375" hidden="1" customWidth="1"/>
    <col min="5" max="5" width="9.28515625" hidden="1" customWidth="1"/>
    <col min="6" max="6" width="12.5703125" hidden="1" customWidth="1"/>
    <col min="7" max="7" width="12.5703125" style="3" hidden="1" customWidth="1"/>
    <col min="8" max="9" width="14" style="3" hidden="1" customWidth="1"/>
    <col min="10" max="10" width="26.5703125" bestFit="1" customWidth="1"/>
    <col min="11" max="11" width="49" customWidth="1"/>
    <col min="12" max="12" width="11.5703125" bestFit="1" customWidth="1"/>
    <col min="13" max="13" width="15.7109375" bestFit="1" customWidth="1"/>
    <col min="21" max="21" width="18.28515625" bestFit="1" customWidth="1"/>
    <col min="22" max="22" width="18.140625" bestFit="1" customWidth="1"/>
    <col min="257" max="257" width="20.85546875" bestFit="1" customWidth="1"/>
    <col min="258" max="258" width="9.5703125" bestFit="1" customWidth="1"/>
    <col min="259" max="265" width="0" hidden="1" customWidth="1"/>
    <col min="266" max="266" width="26.5703125" bestFit="1" customWidth="1"/>
    <col min="267" max="267" width="49" customWidth="1"/>
    <col min="268" max="268" width="11.5703125" bestFit="1" customWidth="1"/>
    <col min="269" max="269" width="15.7109375" bestFit="1" customWidth="1"/>
    <col min="277" max="277" width="18.28515625" bestFit="1" customWidth="1"/>
    <col min="278" max="278" width="18.140625" bestFit="1" customWidth="1"/>
    <col min="513" max="513" width="20.85546875" bestFit="1" customWidth="1"/>
    <col min="514" max="514" width="9.5703125" bestFit="1" customWidth="1"/>
    <col min="515" max="521" width="0" hidden="1" customWidth="1"/>
    <col min="522" max="522" width="26.5703125" bestFit="1" customWidth="1"/>
    <col min="523" max="523" width="49" customWidth="1"/>
    <col min="524" max="524" width="11.5703125" bestFit="1" customWidth="1"/>
    <col min="525" max="525" width="15.7109375" bestFit="1" customWidth="1"/>
    <col min="533" max="533" width="18.28515625" bestFit="1" customWidth="1"/>
    <col min="534" max="534" width="18.140625" bestFit="1" customWidth="1"/>
    <col min="769" max="769" width="20.85546875" bestFit="1" customWidth="1"/>
    <col min="770" max="770" width="9.5703125" bestFit="1" customWidth="1"/>
    <col min="771" max="777" width="0" hidden="1" customWidth="1"/>
    <col min="778" max="778" width="26.5703125" bestFit="1" customWidth="1"/>
    <col min="779" max="779" width="49" customWidth="1"/>
    <col min="780" max="780" width="11.5703125" bestFit="1" customWidth="1"/>
    <col min="781" max="781" width="15.7109375" bestFit="1" customWidth="1"/>
    <col min="789" max="789" width="18.28515625" bestFit="1" customWidth="1"/>
    <col min="790" max="790" width="18.140625" bestFit="1" customWidth="1"/>
    <col min="1025" max="1025" width="20.85546875" bestFit="1" customWidth="1"/>
    <col min="1026" max="1026" width="9.5703125" bestFit="1" customWidth="1"/>
    <col min="1027" max="1033" width="0" hidden="1" customWidth="1"/>
    <col min="1034" max="1034" width="26.5703125" bestFit="1" customWidth="1"/>
    <col min="1035" max="1035" width="49" customWidth="1"/>
    <col min="1036" max="1036" width="11.5703125" bestFit="1" customWidth="1"/>
    <col min="1037" max="1037" width="15.7109375" bestFit="1" customWidth="1"/>
    <col min="1045" max="1045" width="18.28515625" bestFit="1" customWidth="1"/>
    <col min="1046" max="1046" width="18.140625" bestFit="1" customWidth="1"/>
    <col min="1281" max="1281" width="20.85546875" bestFit="1" customWidth="1"/>
    <col min="1282" max="1282" width="9.5703125" bestFit="1" customWidth="1"/>
    <col min="1283" max="1289" width="0" hidden="1" customWidth="1"/>
    <col min="1290" max="1290" width="26.5703125" bestFit="1" customWidth="1"/>
    <col min="1291" max="1291" width="49" customWidth="1"/>
    <col min="1292" max="1292" width="11.5703125" bestFit="1" customWidth="1"/>
    <col min="1293" max="1293" width="15.7109375" bestFit="1" customWidth="1"/>
    <col min="1301" max="1301" width="18.28515625" bestFit="1" customWidth="1"/>
    <col min="1302" max="1302" width="18.140625" bestFit="1" customWidth="1"/>
    <col min="1537" max="1537" width="20.85546875" bestFit="1" customWidth="1"/>
    <col min="1538" max="1538" width="9.5703125" bestFit="1" customWidth="1"/>
    <col min="1539" max="1545" width="0" hidden="1" customWidth="1"/>
    <col min="1546" max="1546" width="26.5703125" bestFit="1" customWidth="1"/>
    <col min="1547" max="1547" width="49" customWidth="1"/>
    <col min="1548" max="1548" width="11.5703125" bestFit="1" customWidth="1"/>
    <col min="1549" max="1549" width="15.7109375" bestFit="1" customWidth="1"/>
    <col min="1557" max="1557" width="18.28515625" bestFit="1" customWidth="1"/>
    <col min="1558" max="1558" width="18.140625" bestFit="1" customWidth="1"/>
    <col min="1793" max="1793" width="20.85546875" bestFit="1" customWidth="1"/>
    <col min="1794" max="1794" width="9.5703125" bestFit="1" customWidth="1"/>
    <col min="1795" max="1801" width="0" hidden="1" customWidth="1"/>
    <col min="1802" max="1802" width="26.5703125" bestFit="1" customWidth="1"/>
    <col min="1803" max="1803" width="49" customWidth="1"/>
    <col min="1804" max="1804" width="11.5703125" bestFit="1" customWidth="1"/>
    <col min="1805" max="1805" width="15.7109375" bestFit="1" customWidth="1"/>
    <col min="1813" max="1813" width="18.28515625" bestFit="1" customWidth="1"/>
    <col min="1814" max="1814" width="18.140625" bestFit="1" customWidth="1"/>
    <col min="2049" max="2049" width="20.85546875" bestFit="1" customWidth="1"/>
    <col min="2050" max="2050" width="9.5703125" bestFit="1" customWidth="1"/>
    <col min="2051" max="2057" width="0" hidden="1" customWidth="1"/>
    <col min="2058" max="2058" width="26.5703125" bestFit="1" customWidth="1"/>
    <col min="2059" max="2059" width="49" customWidth="1"/>
    <col min="2060" max="2060" width="11.5703125" bestFit="1" customWidth="1"/>
    <col min="2061" max="2061" width="15.7109375" bestFit="1" customWidth="1"/>
    <col min="2069" max="2069" width="18.28515625" bestFit="1" customWidth="1"/>
    <col min="2070" max="2070" width="18.140625" bestFit="1" customWidth="1"/>
    <col min="2305" max="2305" width="20.85546875" bestFit="1" customWidth="1"/>
    <col min="2306" max="2306" width="9.5703125" bestFit="1" customWidth="1"/>
    <col min="2307" max="2313" width="0" hidden="1" customWidth="1"/>
    <col min="2314" max="2314" width="26.5703125" bestFit="1" customWidth="1"/>
    <col min="2315" max="2315" width="49" customWidth="1"/>
    <col min="2316" max="2316" width="11.5703125" bestFit="1" customWidth="1"/>
    <col min="2317" max="2317" width="15.7109375" bestFit="1" customWidth="1"/>
    <col min="2325" max="2325" width="18.28515625" bestFit="1" customWidth="1"/>
    <col min="2326" max="2326" width="18.140625" bestFit="1" customWidth="1"/>
    <col min="2561" max="2561" width="20.85546875" bestFit="1" customWidth="1"/>
    <col min="2562" max="2562" width="9.5703125" bestFit="1" customWidth="1"/>
    <col min="2563" max="2569" width="0" hidden="1" customWidth="1"/>
    <col min="2570" max="2570" width="26.5703125" bestFit="1" customWidth="1"/>
    <col min="2571" max="2571" width="49" customWidth="1"/>
    <col min="2572" max="2572" width="11.5703125" bestFit="1" customWidth="1"/>
    <col min="2573" max="2573" width="15.7109375" bestFit="1" customWidth="1"/>
    <col min="2581" max="2581" width="18.28515625" bestFit="1" customWidth="1"/>
    <col min="2582" max="2582" width="18.140625" bestFit="1" customWidth="1"/>
    <col min="2817" max="2817" width="20.85546875" bestFit="1" customWidth="1"/>
    <col min="2818" max="2818" width="9.5703125" bestFit="1" customWidth="1"/>
    <col min="2819" max="2825" width="0" hidden="1" customWidth="1"/>
    <col min="2826" max="2826" width="26.5703125" bestFit="1" customWidth="1"/>
    <col min="2827" max="2827" width="49" customWidth="1"/>
    <col min="2828" max="2828" width="11.5703125" bestFit="1" customWidth="1"/>
    <col min="2829" max="2829" width="15.7109375" bestFit="1" customWidth="1"/>
    <col min="2837" max="2837" width="18.28515625" bestFit="1" customWidth="1"/>
    <col min="2838" max="2838" width="18.140625" bestFit="1" customWidth="1"/>
    <col min="3073" max="3073" width="20.85546875" bestFit="1" customWidth="1"/>
    <col min="3074" max="3074" width="9.5703125" bestFit="1" customWidth="1"/>
    <col min="3075" max="3081" width="0" hidden="1" customWidth="1"/>
    <col min="3082" max="3082" width="26.5703125" bestFit="1" customWidth="1"/>
    <col min="3083" max="3083" width="49" customWidth="1"/>
    <col min="3084" max="3084" width="11.5703125" bestFit="1" customWidth="1"/>
    <col min="3085" max="3085" width="15.7109375" bestFit="1" customWidth="1"/>
    <col min="3093" max="3093" width="18.28515625" bestFit="1" customWidth="1"/>
    <col min="3094" max="3094" width="18.140625" bestFit="1" customWidth="1"/>
    <col min="3329" max="3329" width="20.85546875" bestFit="1" customWidth="1"/>
    <col min="3330" max="3330" width="9.5703125" bestFit="1" customWidth="1"/>
    <col min="3331" max="3337" width="0" hidden="1" customWidth="1"/>
    <col min="3338" max="3338" width="26.5703125" bestFit="1" customWidth="1"/>
    <col min="3339" max="3339" width="49" customWidth="1"/>
    <col min="3340" max="3340" width="11.5703125" bestFit="1" customWidth="1"/>
    <col min="3341" max="3341" width="15.7109375" bestFit="1" customWidth="1"/>
    <col min="3349" max="3349" width="18.28515625" bestFit="1" customWidth="1"/>
    <col min="3350" max="3350" width="18.140625" bestFit="1" customWidth="1"/>
    <col min="3585" max="3585" width="20.85546875" bestFit="1" customWidth="1"/>
    <col min="3586" max="3586" width="9.5703125" bestFit="1" customWidth="1"/>
    <col min="3587" max="3593" width="0" hidden="1" customWidth="1"/>
    <col min="3594" max="3594" width="26.5703125" bestFit="1" customWidth="1"/>
    <col min="3595" max="3595" width="49" customWidth="1"/>
    <col min="3596" max="3596" width="11.5703125" bestFit="1" customWidth="1"/>
    <col min="3597" max="3597" width="15.7109375" bestFit="1" customWidth="1"/>
    <col min="3605" max="3605" width="18.28515625" bestFit="1" customWidth="1"/>
    <col min="3606" max="3606" width="18.140625" bestFit="1" customWidth="1"/>
    <col min="3841" max="3841" width="20.85546875" bestFit="1" customWidth="1"/>
    <col min="3842" max="3842" width="9.5703125" bestFit="1" customWidth="1"/>
    <col min="3843" max="3849" width="0" hidden="1" customWidth="1"/>
    <col min="3850" max="3850" width="26.5703125" bestFit="1" customWidth="1"/>
    <col min="3851" max="3851" width="49" customWidth="1"/>
    <col min="3852" max="3852" width="11.5703125" bestFit="1" customWidth="1"/>
    <col min="3853" max="3853" width="15.7109375" bestFit="1" customWidth="1"/>
    <col min="3861" max="3861" width="18.28515625" bestFit="1" customWidth="1"/>
    <col min="3862" max="3862" width="18.140625" bestFit="1" customWidth="1"/>
    <col min="4097" max="4097" width="20.85546875" bestFit="1" customWidth="1"/>
    <col min="4098" max="4098" width="9.5703125" bestFit="1" customWidth="1"/>
    <col min="4099" max="4105" width="0" hidden="1" customWidth="1"/>
    <col min="4106" max="4106" width="26.5703125" bestFit="1" customWidth="1"/>
    <col min="4107" max="4107" width="49" customWidth="1"/>
    <col min="4108" max="4108" width="11.5703125" bestFit="1" customWidth="1"/>
    <col min="4109" max="4109" width="15.7109375" bestFit="1" customWidth="1"/>
    <col min="4117" max="4117" width="18.28515625" bestFit="1" customWidth="1"/>
    <col min="4118" max="4118" width="18.140625" bestFit="1" customWidth="1"/>
    <col min="4353" max="4353" width="20.85546875" bestFit="1" customWidth="1"/>
    <col min="4354" max="4354" width="9.5703125" bestFit="1" customWidth="1"/>
    <col min="4355" max="4361" width="0" hidden="1" customWidth="1"/>
    <col min="4362" max="4362" width="26.5703125" bestFit="1" customWidth="1"/>
    <col min="4363" max="4363" width="49" customWidth="1"/>
    <col min="4364" max="4364" width="11.5703125" bestFit="1" customWidth="1"/>
    <col min="4365" max="4365" width="15.7109375" bestFit="1" customWidth="1"/>
    <col min="4373" max="4373" width="18.28515625" bestFit="1" customWidth="1"/>
    <col min="4374" max="4374" width="18.140625" bestFit="1" customWidth="1"/>
    <col min="4609" max="4609" width="20.85546875" bestFit="1" customWidth="1"/>
    <col min="4610" max="4610" width="9.5703125" bestFit="1" customWidth="1"/>
    <col min="4611" max="4617" width="0" hidden="1" customWidth="1"/>
    <col min="4618" max="4618" width="26.5703125" bestFit="1" customWidth="1"/>
    <col min="4619" max="4619" width="49" customWidth="1"/>
    <col min="4620" max="4620" width="11.5703125" bestFit="1" customWidth="1"/>
    <col min="4621" max="4621" width="15.7109375" bestFit="1" customWidth="1"/>
    <col min="4629" max="4629" width="18.28515625" bestFit="1" customWidth="1"/>
    <col min="4630" max="4630" width="18.140625" bestFit="1" customWidth="1"/>
    <col min="4865" max="4865" width="20.85546875" bestFit="1" customWidth="1"/>
    <col min="4866" max="4866" width="9.5703125" bestFit="1" customWidth="1"/>
    <col min="4867" max="4873" width="0" hidden="1" customWidth="1"/>
    <col min="4874" max="4874" width="26.5703125" bestFit="1" customWidth="1"/>
    <col min="4875" max="4875" width="49" customWidth="1"/>
    <col min="4876" max="4876" width="11.5703125" bestFit="1" customWidth="1"/>
    <col min="4877" max="4877" width="15.7109375" bestFit="1" customWidth="1"/>
    <col min="4885" max="4885" width="18.28515625" bestFit="1" customWidth="1"/>
    <col min="4886" max="4886" width="18.140625" bestFit="1" customWidth="1"/>
    <col min="5121" max="5121" width="20.85546875" bestFit="1" customWidth="1"/>
    <col min="5122" max="5122" width="9.5703125" bestFit="1" customWidth="1"/>
    <col min="5123" max="5129" width="0" hidden="1" customWidth="1"/>
    <col min="5130" max="5130" width="26.5703125" bestFit="1" customWidth="1"/>
    <col min="5131" max="5131" width="49" customWidth="1"/>
    <col min="5132" max="5132" width="11.5703125" bestFit="1" customWidth="1"/>
    <col min="5133" max="5133" width="15.7109375" bestFit="1" customWidth="1"/>
    <col min="5141" max="5141" width="18.28515625" bestFit="1" customWidth="1"/>
    <col min="5142" max="5142" width="18.140625" bestFit="1" customWidth="1"/>
    <col min="5377" max="5377" width="20.85546875" bestFit="1" customWidth="1"/>
    <col min="5378" max="5378" width="9.5703125" bestFit="1" customWidth="1"/>
    <col min="5379" max="5385" width="0" hidden="1" customWidth="1"/>
    <col min="5386" max="5386" width="26.5703125" bestFit="1" customWidth="1"/>
    <col min="5387" max="5387" width="49" customWidth="1"/>
    <col min="5388" max="5388" width="11.5703125" bestFit="1" customWidth="1"/>
    <col min="5389" max="5389" width="15.7109375" bestFit="1" customWidth="1"/>
    <col min="5397" max="5397" width="18.28515625" bestFit="1" customWidth="1"/>
    <col min="5398" max="5398" width="18.140625" bestFit="1" customWidth="1"/>
    <col min="5633" max="5633" width="20.85546875" bestFit="1" customWidth="1"/>
    <col min="5634" max="5634" width="9.5703125" bestFit="1" customWidth="1"/>
    <col min="5635" max="5641" width="0" hidden="1" customWidth="1"/>
    <col min="5642" max="5642" width="26.5703125" bestFit="1" customWidth="1"/>
    <col min="5643" max="5643" width="49" customWidth="1"/>
    <col min="5644" max="5644" width="11.5703125" bestFit="1" customWidth="1"/>
    <col min="5645" max="5645" width="15.7109375" bestFit="1" customWidth="1"/>
    <col min="5653" max="5653" width="18.28515625" bestFit="1" customWidth="1"/>
    <col min="5654" max="5654" width="18.140625" bestFit="1" customWidth="1"/>
    <col min="5889" max="5889" width="20.85546875" bestFit="1" customWidth="1"/>
    <col min="5890" max="5890" width="9.5703125" bestFit="1" customWidth="1"/>
    <col min="5891" max="5897" width="0" hidden="1" customWidth="1"/>
    <col min="5898" max="5898" width="26.5703125" bestFit="1" customWidth="1"/>
    <col min="5899" max="5899" width="49" customWidth="1"/>
    <col min="5900" max="5900" width="11.5703125" bestFit="1" customWidth="1"/>
    <col min="5901" max="5901" width="15.7109375" bestFit="1" customWidth="1"/>
    <col min="5909" max="5909" width="18.28515625" bestFit="1" customWidth="1"/>
    <col min="5910" max="5910" width="18.140625" bestFit="1" customWidth="1"/>
    <col min="6145" max="6145" width="20.85546875" bestFit="1" customWidth="1"/>
    <col min="6146" max="6146" width="9.5703125" bestFit="1" customWidth="1"/>
    <col min="6147" max="6153" width="0" hidden="1" customWidth="1"/>
    <col min="6154" max="6154" width="26.5703125" bestFit="1" customWidth="1"/>
    <col min="6155" max="6155" width="49" customWidth="1"/>
    <col min="6156" max="6156" width="11.5703125" bestFit="1" customWidth="1"/>
    <col min="6157" max="6157" width="15.7109375" bestFit="1" customWidth="1"/>
    <col min="6165" max="6165" width="18.28515625" bestFit="1" customWidth="1"/>
    <col min="6166" max="6166" width="18.140625" bestFit="1" customWidth="1"/>
    <col min="6401" max="6401" width="20.85546875" bestFit="1" customWidth="1"/>
    <col min="6402" max="6402" width="9.5703125" bestFit="1" customWidth="1"/>
    <col min="6403" max="6409" width="0" hidden="1" customWidth="1"/>
    <col min="6410" max="6410" width="26.5703125" bestFit="1" customWidth="1"/>
    <col min="6411" max="6411" width="49" customWidth="1"/>
    <col min="6412" max="6412" width="11.5703125" bestFit="1" customWidth="1"/>
    <col min="6413" max="6413" width="15.7109375" bestFit="1" customWidth="1"/>
    <col min="6421" max="6421" width="18.28515625" bestFit="1" customWidth="1"/>
    <col min="6422" max="6422" width="18.140625" bestFit="1" customWidth="1"/>
    <col min="6657" max="6657" width="20.85546875" bestFit="1" customWidth="1"/>
    <col min="6658" max="6658" width="9.5703125" bestFit="1" customWidth="1"/>
    <col min="6659" max="6665" width="0" hidden="1" customWidth="1"/>
    <col min="6666" max="6666" width="26.5703125" bestFit="1" customWidth="1"/>
    <col min="6667" max="6667" width="49" customWidth="1"/>
    <col min="6668" max="6668" width="11.5703125" bestFit="1" customWidth="1"/>
    <col min="6669" max="6669" width="15.7109375" bestFit="1" customWidth="1"/>
    <col min="6677" max="6677" width="18.28515625" bestFit="1" customWidth="1"/>
    <col min="6678" max="6678" width="18.140625" bestFit="1" customWidth="1"/>
    <col min="6913" max="6913" width="20.85546875" bestFit="1" customWidth="1"/>
    <col min="6914" max="6914" width="9.5703125" bestFit="1" customWidth="1"/>
    <col min="6915" max="6921" width="0" hidden="1" customWidth="1"/>
    <col min="6922" max="6922" width="26.5703125" bestFit="1" customWidth="1"/>
    <col min="6923" max="6923" width="49" customWidth="1"/>
    <col min="6924" max="6924" width="11.5703125" bestFit="1" customWidth="1"/>
    <col min="6925" max="6925" width="15.7109375" bestFit="1" customWidth="1"/>
    <col min="6933" max="6933" width="18.28515625" bestFit="1" customWidth="1"/>
    <col min="6934" max="6934" width="18.140625" bestFit="1" customWidth="1"/>
    <col min="7169" max="7169" width="20.85546875" bestFit="1" customWidth="1"/>
    <col min="7170" max="7170" width="9.5703125" bestFit="1" customWidth="1"/>
    <col min="7171" max="7177" width="0" hidden="1" customWidth="1"/>
    <col min="7178" max="7178" width="26.5703125" bestFit="1" customWidth="1"/>
    <col min="7179" max="7179" width="49" customWidth="1"/>
    <col min="7180" max="7180" width="11.5703125" bestFit="1" customWidth="1"/>
    <col min="7181" max="7181" width="15.7109375" bestFit="1" customWidth="1"/>
    <col min="7189" max="7189" width="18.28515625" bestFit="1" customWidth="1"/>
    <col min="7190" max="7190" width="18.140625" bestFit="1" customWidth="1"/>
    <col min="7425" max="7425" width="20.85546875" bestFit="1" customWidth="1"/>
    <col min="7426" max="7426" width="9.5703125" bestFit="1" customWidth="1"/>
    <col min="7427" max="7433" width="0" hidden="1" customWidth="1"/>
    <col min="7434" max="7434" width="26.5703125" bestFit="1" customWidth="1"/>
    <col min="7435" max="7435" width="49" customWidth="1"/>
    <col min="7436" max="7436" width="11.5703125" bestFit="1" customWidth="1"/>
    <col min="7437" max="7437" width="15.7109375" bestFit="1" customWidth="1"/>
    <col min="7445" max="7445" width="18.28515625" bestFit="1" customWidth="1"/>
    <col min="7446" max="7446" width="18.140625" bestFit="1" customWidth="1"/>
    <col min="7681" max="7681" width="20.85546875" bestFit="1" customWidth="1"/>
    <col min="7682" max="7682" width="9.5703125" bestFit="1" customWidth="1"/>
    <col min="7683" max="7689" width="0" hidden="1" customWidth="1"/>
    <col min="7690" max="7690" width="26.5703125" bestFit="1" customWidth="1"/>
    <col min="7691" max="7691" width="49" customWidth="1"/>
    <col min="7692" max="7692" width="11.5703125" bestFit="1" customWidth="1"/>
    <col min="7693" max="7693" width="15.7109375" bestFit="1" customWidth="1"/>
    <col min="7701" max="7701" width="18.28515625" bestFit="1" customWidth="1"/>
    <col min="7702" max="7702" width="18.140625" bestFit="1" customWidth="1"/>
    <col min="7937" max="7937" width="20.85546875" bestFit="1" customWidth="1"/>
    <col min="7938" max="7938" width="9.5703125" bestFit="1" customWidth="1"/>
    <col min="7939" max="7945" width="0" hidden="1" customWidth="1"/>
    <col min="7946" max="7946" width="26.5703125" bestFit="1" customWidth="1"/>
    <col min="7947" max="7947" width="49" customWidth="1"/>
    <col min="7948" max="7948" width="11.5703125" bestFit="1" customWidth="1"/>
    <col min="7949" max="7949" width="15.7109375" bestFit="1" customWidth="1"/>
    <col min="7957" max="7957" width="18.28515625" bestFit="1" customWidth="1"/>
    <col min="7958" max="7958" width="18.140625" bestFit="1" customWidth="1"/>
    <col min="8193" max="8193" width="20.85546875" bestFit="1" customWidth="1"/>
    <col min="8194" max="8194" width="9.5703125" bestFit="1" customWidth="1"/>
    <col min="8195" max="8201" width="0" hidden="1" customWidth="1"/>
    <col min="8202" max="8202" width="26.5703125" bestFit="1" customWidth="1"/>
    <col min="8203" max="8203" width="49" customWidth="1"/>
    <col min="8204" max="8204" width="11.5703125" bestFit="1" customWidth="1"/>
    <col min="8205" max="8205" width="15.7109375" bestFit="1" customWidth="1"/>
    <col min="8213" max="8213" width="18.28515625" bestFit="1" customWidth="1"/>
    <col min="8214" max="8214" width="18.140625" bestFit="1" customWidth="1"/>
    <col min="8449" max="8449" width="20.85546875" bestFit="1" customWidth="1"/>
    <col min="8450" max="8450" width="9.5703125" bestFit="1" customWidth="1"/>
    <col min="8451" max="8457" width="0" hidden="1" customWidth="1"/>
    <col min="8458" max="8458" width="26.5703125" bestFit="1" customWidth="1"/>
    <col min="8459" max="8459" width="49" customWidth="1"/>
    <col min="8460" max="8460" width="11.5703125" bestFit="1" customWidth="1"/>
    <col min="8461" max="8461" width="15.7109375" bestFit="1" customWidth="1"/>
    <col min="8469" max="8469" width="18.28515625" bestFit="1" customWidth="1"/>
    <col min="8470" max="8470" width="18.140625" bestFit="1" customWidth="1"/>
    <col min="8705" max="8705" width="20.85546875" bestFit="1" customWidth="1"/>
    <col min="8706" max="8706" width="9.5703125" bestFit="1" customWidth="1"/>
    <col min="8707" max="8713" width="0" hidden="1" customWidth="1"/>
    <col min="8714" max="8714" width="26.5703125" bestFit="1" customWidth="1"/>
    <col min="8715" max="8715" width="49" customWidth="1"/>
    <col min="8716" max="8716" width="11.5703125" bestFit="1" customWidth="1"/>
    <col min="8717" max="8717" width="15.7109375" bestFit="1" customWidth="1"/>
    <col min="8725" max="8725" width="18.28515625" bestFit="1" customWidth="1"/>
    <col min="8726" max="8726" width="18.140625" bestFit="1" customWidth="1"/>
    <col min="8961" max="8961" width="20.85546875" bestFit="1" customWidth="1"/>
    <col min="8962" max="8962" width="9.5703125" bestFit="1" customWidth="1"/>
    <col min="8963" max="8969" width="0" hidden="1" customWidth="1"/>
    <col min="8970" max="8970" width="26.5703125" bestFit="1" customWidth="1"/>
    <col min="8971" max="8971" width="49" customWidth="1"/>
    <col min="8972" max="8972" width="11.5703125" bestFit="1" customWidth="1"/>
    <col min="8973" max="8973" width="15.7109375" bestFit="1" customWidth="1"/>
    <col min="8981" max="8981" width="18.28515625" bestFit="1" customWidth="1"/>
    <col min="8982" max="8982" width="18.140625" bestFit="1" customWidth="1"/>
    <col min="9217" max="9217" width="20.85546875" bestFit="1" customWidth="1"/>
    <col min="9218" max="9218" width="9.5703125" bestFit="1" customWidth="1"/>
    <col min="9219" max="9225" width="0" hidden="1" customWidth="1"/>
    <col min="9226" max="9226" width="26.5703125" bestFit="1" customWidth="1"/>
    <col min="9227" max="9227" width="49" customWidth="1"/>
    <col min="9228" max="9228" width="11.5703125" bestFit="1" customWidth="1"/>
    <col min="9229" max="9229" width="15.7109375" bestFit="1" customWidth="1"/>
    <col min="9237" max="9237" width="18.28515625" bestFit="1" customWidth="1"/>
    <col min="9238" max="9238" width="18.140625" bestFit="1" customWidth="1"/>
    <col min="9473" max="9473" width="20.85546875" bestFit="1" customWidth="1"/>
    <col min="9474" max="9474" width="9.5703125" bestFit="1" customWidth="1"/>
    <col min="9475" max="9481" width="0" hidden="1" customWidth="1"/>
    <col min="9482" max="9482" width="26.5703125" bestFit="1" customWidth="1"/>
    <col min="9483" max="9483" width="49" customWidth="1"/>
    <col min="9484" max="9484" width="11.5703125" bestFit="1" customWidth="1"/>
    <col min="9485" max="9485" width="15.7109375" bestFit="1" customWidth="1"/>
    <col min="9493" max="9493" width="18.28515625" bestFit="1" customWidth="1"/>
    <col min="9494" max="9494" width="18.140625" bestFit="1" customWidth="1"/>
    <col min="9729" max="9729" width="20.85546875" bestFit="1" customWidth="1"/>
    <col min="9730" max="9730" width="9.5703125" bestFit="1" customWidth="1"/>
    <col min="9731" max="9737" width="0" hidden="1" customWidth="1"/>
    <col min="9738" max="9738" width="26.5703125" bestFit="1" customWidth="1"/>
    <col min="9739" max="9739" width="49" customWidth="1"/>
    <col min="9740" max="9740" width="11.5703125" bestFit="1" customWidth="1"/>
    <col min="9741" max="9741" width="15.7109375" bestFit="1" customWidth="1"/>
    <col min="9749" max="9749" width="18.28515625" bestFit="1" customWidth="1"/>
    <col min="9750" max="9750" width="18.140625" bestFit="1" customWidth="1"/>
    <col min="9985" max="9985" width="20.85546875" bestFit="1" customWidth="1"/>
    <col min="9986" max="9986" width="9.5703125" bestFit="1" customWidth="1"/>
    <col min="9987" max="9993" width="0" hidden="1" customWidth="1"/>
    <col min="9994" max="9994" width="26.5703125" bestFit="1" customWidth="1"/>
    <col min="9995" max="9995" width="49" customWidth="1"/>
    <col min="9996" max="9996" width="11.5703125" bestFit="1" customWidth="1"/>
    <col min="9997" max="9997" width="15.7109375" bestFit="1" customWidth="1"/>
    <col min="10005" max="10005" width="18.28515625" bestFit="1" customWidth="1"/>
    <col min="10006" max="10006" width="18.140625" bestFit="1" customWidth="1"/>
    <col min="10241" max="10241" width="20.85546875" bestFit="1" customWidth="1"/>
    <col min="10242" max="10242" width="9.5703125" bestFit="1" customWidth="1"/>
    <col min="10243" max="10249" width="0" hidden="1" customWidth="1"/>
    <col min="10250" max="10250" width="26.5703125" bestFit="1" customWidth="1"/>
    <col min="10251" max="10251" width="49" customWidth="1"/>
    <col min="10252" max="10252" width="11.5703125" bestFit="1" customWidth="1"/>
    <col min="10253" max="10253" width="15.7109375" bestFit="1" customWidth="1"/>
    <col min="10261" max="10261" width="18.28515625" bestFit="1" customWidth="1"/>
    <col min="10262" max="10262" width="18.140625" bestFit="1" customWidth="1"/>
    <col min="10497" max="10497" width="20.85546875" bestFit="1" customWidth="1"/>
    <col min="10498" max="10498" width="9.5703125" bestFit="1" customWidth="1"/>
    <col min="10499" max="10505" width="0" hidden="1" customWidth="1"/>
    <col min="10506" max="10506" width="26.5703125" bestFit="1" customWidth="1"/>
    <col min="10507" max="10507" width="49" customWidth="1"/>
    <col min="10508" max="10508" width="11.5703125" bestFit="1" customWidth="1"/>
    <col min="10509" max="10509" width="15.7109375" bestFit="1" customWidth="1"/>
    <col min="10517" max="10517" width="18.28515625" bestFit="1" customWidth="1"/>
    <col min="10518" max="10518" width="18.140625" bestFit="1" customWidth="1"/>
    <col min="10753" max="10753" width="20.85546875" bestFit="1" customWidth="1"/>
    <col min="10754" max="10754" width="9.5703125" bestFit="1" customWidth="1"/>
    <col min="10755" max="10761" width="0" hidden="1" customWidth="1"/>
    <col min="10762" max="10762" width="26.5703125" bestFit="1" customWidth="1"/>
    <col min="10763" max="10763" width="49" customWidth="1"/>
    <col min="10764" max="10764" width="11.5703125" bestFit="1" customWidth="1"/>
    <col min="10765" max="10765" width="15.7109375" bestFit="1" customWidth="1"/>
    <col min="10773" max="10773" width="18.28515625" bestFit="1" customWidth="1"/>
    <col min="10774" max="10774" width="18.140625" bestFit="1" customWidth="1"/>
    <col min="11009" max="11009" width="20.85546875" bestFit="1" customWidth="1"/>
    <col min="11010" max="11010" width="9.5703125" bestFit="1" customWidth="1"/>
    <col min="11011" max="11017" width="0" hidden="1" customWidth="1"/>
    <col min="11018" max="11018" width="26.5703125" bestFit="1" customWidth="1"/>
    <col min="11019" max="11019" width="49" customWidth="1"/>
    <col min="11020" max="11020" width="11.5703125" bestFit="1" customWidth="1"/>
    <col min="11021" max="11021" width="15.7109375" bestFit="1" customWidth="1"/>
    <col min="11029" max="11029" width="18.28515625" bestFit="1" customWidth="1"/>
    <col min="11030" max="11030" width="18.140625" bestFit="1" customWidth="1"/>
    <col min="11265" max="11265" width="20.85546875" bestFit="1" customWidth="1"/>
    <col min="11266" max="11266" width="9.5703125" bestFit="1" customWidth="1"/>
    <col min="11267" max="11273" width="0" hidden="1" customWidth="1"/>
    <col min="11274" max="11274" width="26.5703125" bestFit="1" customWidth="1"/>
    <col min="11275" max="11275" width="49" customWidth="1"/>
    <col min="11276" max="11276" width="11.5703125" bestFit="1" customWidth="1"/>
    <col min="11277" max="11277" width="15.7109375" bestFit="1" customWidth="1"/>
    <col min="11285" max="11285" width="18.28515625" bestFit="1" customWidth="1"/>
    <col min="11286" max="11286" width="18.140625" bestFit="1" customWidth="1"/>
    <col min="11521" max="11521" width="20.85546875" bestFit="1" customWidth="1"/>
    <col min="11522" max="11522" width="9.5703125" bestFit="1" customWidth="1"/>
    <col min="11523" max="11529" width="0" hidden="1" customWidth="1"/>
    <col min="11530" max="11530" width="26.5703125" bestFit="1" customWidth="1"/>
    <col min="11531" max="11531" width="49" customWidth="1"/>
    <col min="11532" max="11532" width="11.5703125" bestFit="1" customWidth="1"/>
    <col min="11533" max="11533" width="15.7109375" bestFit="1" customWidth="1"/>
    <col min="11541" max="11541" width="18.28515625" bestFit="1" customWidth="1"/>
    <col min="11542" max="11542" width="18.140625" bestFit="1" customWidth="1"/>
    <col min="11777" max="11777" width="20.85546875" bestFit="1" customWidth="1"/>
    <col min="11778" max="11778" width="9.5703125" bestFit="1" customWidth="1"/>
    <col min="11779" max="11785" width="0" hidden="1" customWidth="1"/>
    <col min="11786" max="11786" width="26.5703125" bestFit="1" customWidth="1"/>
    <col min="11787" max="11787" width="49" customWidth="1"/>
    <col min="11788" max="11788" width="11.5703125" bestFit="1" customWidth="1"/>
    <col min="11789" max="11789" width="15.7109375" bestFit="1" customWidth="1"/>
    <col min="11797" max="11797" width="18.28515625" bestFit="1" customWidth="1"/>
    <col min="11798" max="11798" width="18.140625" bestFit="1" customWidth="1"/>
    <col min="12033" max="12033" width="20.85546875" bestFit="1" customWidth="1"/>
    <col min="12034" max="12034" width="9.5703125" bestFit="1" customWidth="1"/>
    <col min="12035" max="12041" width="0" hidden="1" customWidth="1"/>
    <col min="12042" max="12042" width="26.5703125" bestFit="1" customWidth="1"/>
    <col min="12043" max="12043" width="49" customWidth="1"/>
    <col min="12044" max="12044" width="11.5703125" bestFit="1" customWidth="1"/>
    <col min="12045" max="12045" width="15.7109375" bestFit="1" customWidth="1"/>
    <col min="12053" max="12053" width="18.28515625" bestFit="1" customWidth="1"/>
    <col min="12054" max="12054" width="18.140625" bestFit="1" customWidth="1"/>
    <col min="12289" max="12289" width="20.85546875" bestFit="1" customWidth="1"/>
    <col min="12290" max="12290" width="9.5703125" bestFit="1" customWidth="1"/>
    <col min="12291" max="12297" width="0" hidden="1" customWidth="1"/>
    <col min="12298" max="12298" width="26.5703125" bestFit="1" customWidth="1"/>
    <col min="12299" max="12299" width="49" customWidth="1"/>
    <col min="12300" max="12300" width="11.5703125" bestFit="1" customWidth="1"/>
    <col min="12301" max="12301" width="15.7109375" bestFit="1" customWidth="1"/>
    <col min="12309" max="12309" width="18.28515625" bestFit="1" customWidth="1"/>
    <col min="12310" max="12310" width="18.140625" bestFit="1" customWidth="1"/>
    <col min="12545" max="12545" width="20.85546875" bestFit="1" customWidth="1"/>
    <col min="12546" max="12546" width="9.5703125" bestFit="1" customWidth="1"/>
    <col min="12547" max="12553" width="0" hidden="1" customWidth="1"/>
    <col min="12554" max="12554" width="26.5703125" bestFit="1" customWidth="1"/>
    <col min="12555" max="12555" width="49" customWidth="1"/>
    <col min="12556" max="12556" width="11.5703125" bestFit="1" customWidth="1"/>
    <col min="12557" max="12557" width="15.7109375" bestFit="1" customWidth="1"/>
    <col min="12565" max="12565" width="18.28515625" bestFit="1" customWidth="1"/>
    <col min="12566" max="12566" width="18.140625" bestFit="1" customWidth="1"/>
    <col min="12801" max="12801" width="20.85546875" bestFit="1" customWidth="1"/>
    <col min="12802" max="12802" width="9.5703125" bestFit="1" customWidth="1"/>
    <col min="12803" max="12809" width="0" hidden="1" customWidth="1"/>
    <col min="12810" max="12810" width="26.5703125" bestFit="1" customWidth="1"/>
    <col min="12811" max="12811" width="49" customWidth="1"/>
    <col min="12812" max="12812" width="11.5703125" bestFit="1" customWidth="1"/>
    <col min="12813" max="12813" width="15.7109375" bestFit="1" customWidth="1"/>
    <col min="12821" max="12821" width="18.28515625" bestFit="1" customWidth="1"/>
    <col min="12822" max="12822" width="18.140625" bestFit="1" customWidth="1"/>
    <col min="13057" max="13057" width="20.85546875" bestFit="1" customWidth="1"/>
    <col min="13058" max="13058" width="9.5703125" bestFit="1" customWidth="1"/>
    <col min="13059" max="13065" width="0" hidden="1" customWidth="1"/>
    <col min="13066" max="13066" width="26.5703125" bestFit="1" customWidth="1"/>
    <col min="13067" max="13067" width="49" customWidth="1"/>
    <col min="13068" max="13068" width="11.5703125" bestFit="1" customWidth="1"/>
    <col min="13069" max="13069" width="15.7109375" bestFit="1" customWidth="1"/>
    <col min="13077" max="13077" width="18.28515625" bestFit="1" customWidth="1"/>
    <col min="13078" max="13078" width="18.140625" bestFit="1" customWidth="1"/>
    <col min="13313" max="13313" width="20.85546875" bestFit="1" customWidth="1"/>
    <col min="13314" max="13314" width="9.5703125" bestFit="1" customWidth="1"/>
    <col min="13315" max="13321" width="0" hidden="1" customWidth="1"/>
    <col min="13322" max="13322" width="26.5703125" bestFit="1" customWidth="1"/>
    <col min="13323" max="13323" width="49" customWidth="1"/>
    <col min="13324" max="13324" width="11.5703125" bestFit="1" customWidth="1"/>
    <col min="13325" max="13325" width="15.7109375" bestFit="1" customWidth="1"/>
    <col min="13333" max="13333" width="18.28515625" bestFit="1" customWidth="1"/>
    <col min="13334" max="13334" width="18.140625" bestFit="1" customWidth="1"/>
    <col min="13569" max="13569" width="20.85546875" bestFit="1" customWidth="1"/>
    <col min="13570" max="13570" width="9.5703125" bestFit="1" customWidth="1"/>
    <col min="13571" max="13577" width="0" hidden="1" customWidth="1"/>
    <col min="13578" max="13578" width="26.5703125" bestFit="1" customWidth="1"/>
    <col min="13579" max="13579" width="49" customWidth="1"/>
    <col min="13580" max="13580" width="11.5703125" bestFit="1" customWidth="1"/>
    <col min="13581" max="13581" width="15.7109375" bestFit="1" customWidth="1"/>
    <col min="13589" max="13589" width="18.28515625" bestFit="1" customWidth="1"/>
    <col min="13590" max="13590" width="18.140625" bestFit="1" customWidth="1"/>
    <col min="13825" max="13825" width="20.85546875" bestFit="1" customWidth="1"/>
    <col min="13826" max="13826" width="9.5703125" bestFit="1" customWidth="1"/>
    <col min="13827" max="13833" width="0" hidden="1" customWidth="1"/>
    <col min="13834" max="13834" width="26.5703125" bestFit="1" customWidth="1"/>
    <col min="13835" max="13835" width="49" customWidth="1"/>
    <col min="13836" max="13836" width="11.5703125" bestFit="1" customWidth="1"/>
    <col min="13837" max="13837" width="15.7109375" bestFit="1" customWidth="1"/>
    <col min="13845" max="13845" width="18.28515625" bestFit="1" customWidth="1"/>
    <col min="13846" max="13846" width="18.140625" bestFit="1" customWidth="1"/>
    <col min="14081" max="14081" width="20.85546875" bestFit="1" customWidth="1"/>
    <col min="14082" max="14082" width="9.5703125" bestFit="1" customWidth="1"/>
    <col min="14083" max="14089" width="0" hidden="1" customWidth="1"/>
    <col min="14090" max="14090" width="26.5703125" bestFit="1" customWidth="1"/>
    <col min="14091" max="14091" width="49" customWidth="1"/>
    <col min="14092" max="14092" width="11.5703125" bestFit="1" customWidth="1"/>
    <col min="14093" max="14093" width="15.7109375" bestFit="1" customWidth="1"/>
    <col min="14101" max="14101" width="18.28515625" bestFit="1" customWidth="1"/>
    <col min="14102" max="14102" width="18.140625" bestFit="1" customWidth="1"/>
    <col min="14337" max="14337" width="20.85546875" bestFit="1" customWidth="1"/>
    <col min="14338" max="14338" width="9.5703125" bestFit="1" customWidth="1"/>
    <col min="14339" max="14345" width="0" hidden="1" customWidth="1"/>
    <col min="14346" max="14346" width="26.5703125" bestFit="1" customWidth="1"/>
    <col min="14347" max="14347" width="49" customWidth="1"/>
    <col min="14348" max="14348" width="11.5703125" bestFit="1" customWidth="1"/>
    <col min="14349" max="14349" width="15.7109375" bestFit="1" customWidth="1"/>
    <col min="14357" max="14357" width="18.28515625" bestFit="1" customWidth="1"/>
    <col min="14358" max="14358" width="18.140625" bestFit="1" customWidth="1"/>
    <col min="14593" max="14593" width="20.85546875" bestFit="1" customWidth="1"/>
    <col min="14594" max="14594" width="9.5703125" bestFit="1" customWidth="1"/>
    <col min="14595" max="14601" width="0" hidden="1" customWidth="1"/>
    <col min="14602" max="14602" width="26.5703125" bestFit="1" customWidth="1"/>
    <col min="14603" max="14603" width="49" customWidth="1"/>
    <col min="14604" max="14604" width="11.5703125" bestFit="1" customWidth="1"/>
    <col min="14605" max="14605" width="15.7109375" bestFit="1" customWidth="1"/>
    <col min="14613" max="14613" width="18.28515625" bestFit="1" customWidth="1"/>
    <col min="14614" max="14614" width="18.140625" bestFit="1" customWidth="1"/>
    <col min="14849" max="14849" width="20.85546875" bestFit="1" customWidth="1"/>
    <col min="14850" max="14850" width="9.5703125" bestFit="1" customWidth="1"/>
    <col min="14851" max="14857" width="0" hidden="1" customWidth="1"/>
    <col min="14858" max="14858" width="26.5703125" bestFit="1" customWidth="1"/>
    <col min="14859" max="14859" width="49" customWidth="1"/>
    <col min="14860" max="14860" width="11.5703125" bestFit="1" customWidth="1"/>
    <col min="14861" max="14861" width="15.7109375" bestFit="1" customWidth="1"/>
    <col min="14869" max="14869" width="18.28515625" bestFit="1" customWidth="1"/>
    <col min="14870" max="14870" width="18.140625" bestFit="1" customWidth="1"/>
    <col min="15105" max="15105" width="20.85546875" bestFit="1" customWidth="1"/>
    <col min="15106" max="15106" width="9.5703125" bestFit="1" customWidth="1"/>
    <col min="15107" max="15113" width="0" hidden="1" customWidth="1"/>
    <col min="15114" max="15114" width="26.5703125" bestFit="1" customWidth="1"/>
    <col min="15115" max="15115" width="49" customWidth="1"/>
    <col min="15116" max="15116" width="11.5703125" bestFit="1" customWidth="1"/>
    <col min="15117" max="15117" width="15.7109375" bestFit="1" customWidth="1"/>
    <col min="15125" max="15125" width="18.28515625" bestFit="1" customWidth="1"/>
    <col min="15126" max="15126" width="18.140625" bestFit="1" customWidth="1"/>
    <col min="15361" max="15361" width="20.85546875" bestFit="1" customWidth="1"/>
    <col min="15362" max="15362" width="9.5703125" bestFit="1" customWidth="1"/>
    <col min="15363" max="15369" width="0" hidden="1" customWidth="1"/>
    <col min="15370" max="15370" width="26.5703125" bestFit="1" customWidth="1"/>
    <col min="15371" max="15371" width="49" customWidth="1"/>
    <col min="15372" max="15372" width="11.5703125" bestFit="1" customWidth="1"/>
    <col min="15373" max="15373" width="15.7109375" bestFit="1" customWidth="1"/>
    <col min="15381" max="15381" width="18.28515625" bestFit="1" customWidth="1"/>
    <col min="15382" max="15382" width="18.140625" bestFit="1" customWidth="1"/>
    <col min="15617" max="15617" width="20.85546875" bestFit="1" customWidth="1"/>
    <col min="15618" max="15618" width="9.5703125" bestFit="1" customWidth="1"/>
    <col min="15619" max="15625" width="0" hidden="1" customWidth="1"/>
    <col min="15626" max="15626" width="26.5703125" bestFit="1" customWidth="1"/>
    <col min="15627" max="15627" width="49" customWidth="1"/>
    <col min="15628" max="15628" width="11.5703125" bestFit="1" customWidth="1"/>
    <col min="15629" max="15629" width="15.7109375" bestFit="1" customWidth="1"/>
    <col min="15637" max="15637" width="18.28515625" bestFit="1" customWidth="1"/>
    <col min="15638" max="15638" width="18.140625" bestFit="1" customWidth="1"/>
    <col min="15873" max="15873" width="20.85546875" bestFit="1" customWidth="1"/>
    <col min="15874" max="15874" width="9.5703125" bestFit="1" customWidth="1"/>
    <col min="15875" max="15881" width="0" hidden="1" customWidth="1"/>
    <col min="15882" max="15882" width="26.5703125" bestFit="1" customWidth="1"/>
    <col min="15883" max="15883" width="49" customWidth="1"/>
    <col min="15884" max="15884" width="11.5703125" bestFit="1" customWidth="1"/>
    <col min="15885" max="15885" width="15.7109375" bestFit="1" customWidth="1"/>
    <col min="15893" max="15893" width="18.28515625" bestFit="1" customWidth="1"/>
    <col min="15894" max="15894" width="18.140625" bestFit="1" customWidth="1"/>
    <col min="16129" max="16129" width="20.85546875" bestFit="1" customWidth="1"/>
    <col min="16130" max="16130" width="9.5703125" bestFit="1" customWidth="1"/>
    <col min="16131" max="16137" width="0" hidden="1" customWidth="1"/>
    <col min="16138" max="16138" width="26.5703125" bestFit="1" customWidth="1"/>
    <col min="16139" max="16139" width="49" customWidth="1"/>
    <col min="16140" max="16140" width="11.5703125" bestFit="1" customWidth="1"/>
    <col min="16141" max="16141" width="15.7109375" bestFit="1" customWidth="1"/>
    <col min="16149" max="16149" width="18.28515625" bestFit="1" customWidth="1"/>
    <col min="16150" max="16150" width="18.140625" bestFit="1" customWidth="1"/>
  </cols>
  <sheetData>
    <row r="1" spans="1:13" x14ac:dyDescent="0.25">
      <c r="A1" t="s">
        <v>0</v>
      </c>
      <c r="B1" t="s">
        <v>1</v>
      </c>
      <c r="C1" t="s">
        <v>25</v>
      </c>
      <c r="D1" t="s">
        <v>26</v>
      </c>
      <c r="E1" t="s">
        <v>27</v>
      </c>
      <c r="F1" t="s">
        <v>28</v>
      </c>
      <c r="G1" s="3" t="s">
        <v>29</v>
      </c>
      <c r="H1" s="3" t="s">
        <v>30</v>
      </c>
      <c r="I1" s="3" t="s">
        <v>31</v>
      </c>
      <c r="J1" t="s">
        <v>2</v>
      </c>
      <c r="K1" s="3" t="s">
        <v>32</v>
      </c>
      <c r="L1" s="3" t="s">
        <v>33</v>
      </c>
      <c r="M1" t="s">
        <v>34</v>
      </c>
    </row>
    <row r="2" spans="1:13" x14ac:dyDescent="0.25">
      <c r="A2" s="1" t="s">
        <v>3</v>
      </c>
    </row>
    <row r="3" spans="1:13" outlineLevel="1" x14ac:dyDescent="0.25">
      <c r="A3" t="s">
        <v>4</v>
      </c>
      <c r="B3" s="2">
        <v>4</v>
      </c>
      <c r="C3" s="2">
        <v>25</v>
      </c>
      <c r="D3" s="2">
        <f t="shared" ref="D3:D12" si="0">+C3*0.16</f>
        <v>4</v>
      </c>
      <c r="E3" s="4">
        <f t="shared" ref="E3:E12" si="1">400/24</f>
        <v>16.666666666666668</v>
      </c>
      <c r="F3" s="4">
        <f>+E3+D3+C3</f>
        <v>45.666666666666671</v>
      </c>
      <c r="G3" s="5">
        <v>1.3</v>
      </c>
      <c r="H3" s="6">
        <f>(F3*$M$3)*G3</f>
        <v>1038.9166666666667</v>
      </c>
      <c r="I3" s="5">
        <v>1.5</v>
      </c>
      <c r="J3" s="6">
        <f>(F3*$M$3)*I3</f>
        <v>1198.75</v>
      </c>
      <c r="K3" s="7" t="s">
        <v>35</v>
      </c>
      <c r="L3" s="4"/>
      <c r="M3" s="2">
        <v>17.5</v>
      </c>
    </row>
    <row r="4" spans="1:13" outlineLevel="1" x14ac:dyDescent="0.25">
      <c r="A4" t="s">
        <v>5</v>
      </c>
      <c r="B4" s="2">
        <v>1</v>
      </c>
      <c r="C4" s="2">
        <v>75</v>
      </c>
      <c r="D4" s="2">
        <f t="shared" si="0"/>
        <v>12</v>
      </c>
      <c r="E4" s="4">
        <f t="shared" si="1"/>
        <v>16.666666666666668</v>
      </c>
      <c r="F4" s="4">
        <f t="shared" ref="F4:F11" si="2">+E5+D4+C4</f>
        <v>103.66666666666667</v>
      </c>
      <c r="G4" s="5">
        <v>1.1000000000000001</v>
      </c>
      <c r="H4" s="6">
        <f t="shared" ref="H4:H12" si="3">(F4*$M$3)*G4</f>
        <v>1995.5833333333335</v>
      </c>
      <c r="I4" s="5">
        <v>1.3</v>
      </c>
      <c r="J4" s="6">
        <f t="shared" ref="J4:J12" si="4">(F4*$M$3)*I4</f>
        <v>2358.416666666667</v>
      </c>
      <c r="K4" s="7" t="s">
        <v>35</v>
      </c>
      <c r="L4" s="2"/>
      <c r="M4" s="2"/>
    </row>
    <row r="5" spans="1:13" outlineLevel="1" x14ac:dyDescent="0.25">
      <c r="A5" t="s">
        <v>6</v>
      </c>
      <c r="B5" s="2">
        <v>1</v>
      </c>
      <c r="C5" s="2">
        <v>88</v>
      </c>
      <c r="D5" s="2">
        <f t="shared" si="0"/>
        <v>14.08</v>
      </c>
      <c r="E5" s="4">
        <f t="shared" si="1"/>
        <v>16.666666666666668</v>
      </c>
      <c r="F5" s="4">
        <f t="shared" si="2"/>
        <v>118.74666666666667</v>
      </c>
      <c r="G5" s="5">
        <v>1.1000000000000001</v>
      </c>
      <c r="H5" s="6">
        <f t="shared" si="3"/>
        <v>2285.8733333333334</v>
      </c>
      <c r="I5" s="5">
        <v>1.3</v>
      </c>
      <c r="J5" s="6">
        <f t="shared" si="4"/>
        <v>2701.4866666666667</v>
      </c>
      <c r="K5" s="7" t="s">
        <v>35</v>
      </c>
      <c r="L5" s="2"/>
      <c r="M5" s="2"/>
    </row>
    <row r="6" spans="1:13" outlineLevel="1" x14ac:dyDescent="0.25">
      <c r="A6" t="s">
        <v>7</v>
      </c>
      <c r="B6" s="2">
        <v>1</v>
      </c>
      <c r="C6" s="2">
        <v>58</v>
      </c>
      <c r="D6" s="2">
        <f t="shared" si="0"/>
        <v>9.2799999999999994</v>
      </c>
      <c r="E6" s="4">
        <f t="shared" si="1"/>
        <v>16.666666666666668</v>
      </c>
      <c r="F6" s="4">
        <f t="shared" si="2"/>
        <v>83.946666666666658</v>
      </c>
      <c r="G6" s="5">
        <v>1.1000000000000001</v>
      </c>
      <c r="H6" s="6">
        <f t="shared" si="3"/>
        <v>1615.9733333333334</v>
      </c>
      <c r="I6" s="5">
        <v>1.3</v>
      </c>
      <c r="J6" s="6">
        <f t="shared" si="4"/>
        <v>1909.7866666666666</v>
      </c>
      <c r="K6" s="7" t="s">
        <v>35</v>
      </c>
      <c r="L6" s="2"/>
      <c r="M6" s="2"/>
    </row>
    <row r="7" spans="1:13" outlineLevel="1" x14ac:dyDescent="0.25">
      <c r="A7" t="s">
        <v>8</v>
      </c>
      <c r="B7" s="2">
        <v>1</v>
      </c>
      <c r="C7" s="2">
        <v>75</v>
      </c>
      <c r="D7" s="2">
        <f t="shared" si="0"/>
        <v>12</v>
      </c>
      <c r="E7" s="4">
        <f t="shared" si="1"/>
        <v>16.666666666666668</v>
      </c>
      <c r="F7" s="4">
        <f t="shared" si="2"/>
        <v>103.66666666666667</v>
      </c>
      <c r="G7" s="5">
        <v>1.1000000000000001</v>
      </c>
      <c r="H7" s="6">
        <f t="shared" si="3"/>
        <v>1995.5833333333335</v>
      </c>
      <c r="I7" s="5">
        <v>1.3</v>
      </c>
      <c r="J7" s="6">
        <f t="shared" si="4"/>
        <v>2358.416666666667</v>
      </c>
      <c r="K7" s="7" t="s">
        <v>35</v>
      </c>
      <c r="L7" s="2"/>
      <c r="M7" s="2"/>
    </row>
    <row r="8" spans="1:13" outlineLevel="1" x14ac:dyDescent="0.25">
      <c r="A8" t="s">
        <v>9</v>
      </c>
      <c r="B8" s="2">
        <v>1</v>
      </c>
      <c r="C8" s="2">
        <v>65</v>
      </c>
      <c r="D8" s="2">
        <f t="shared" si="0"/>
        <v>10.4</v>
      </c>
      <c r="E8" s="4">
        <f t="shared" si="1"/>
        <v>16.666666666666668</v>
      </c>
      <c r="F8" s="4">
        <f t="shared" si="2"/>
        <v>92.066666666666663</v>
      </c>
      <c r="G8" s="5">
        <v>1.1000000000000001</v>
      </c>
      <c r="H8" s="6">
        <f t="shared" si="3"/>
        <v>1772.2833333333333</v>
      </c>
      <c r="I8" s="5">
        <v>1.3</v>
      </c>
      <c r="J8" s="6">
        <f t="shared" si="4"/>
        <v>2094.5166666666664</v>
      </c>
      <c r="K8" s="7" t="s">
        <v>36</v>
      </c>
      <c r="L8" s="2"/>
      <c r="M8" s="2"/>
    </row>
    <row r="9" spans="1:13" outlineLevel="1" x14ac:dyDescent="0.25">
      <c r="A9" t="s">
        <v>10</v>
      </c>
      <c r="B9" s="2">
        <v>2</v>
      </c>
      <c r="C9" s="2">
        <v>55</v>
      </c>
      <c r="D9" s="2">
        <f t="shared" si="0"/>
        <v>8.8000000000000007</v>
      </c>
      <c r="E9" s="4">
        <f t="shared" si="1"/>
        <v>16.666666666666668</v>
      </c>
      <c r="F9" s="4">
        <f t="shared" si="2"/>
        <v>80.466666666666669</v>
      </c>
      <c r="G9" s="5">
        <v>1.1000000000000001</v>
      </c>
      <c r="H9" s="6">
        <f t="shared" si="3"/>
        <v>1548.9833333333336</v>
      </c>
      <c r="I9" s="5">
        <v>1.3</v>
      </c>
      <c r="J9" s="6">
        <f t="shared" si="4"/>
        <v>1830.6166666666668</v>
      </c>
      <c r="K9" s="7" t="s">
        <v>35</v>
      </c>
      <c r="L9" s="2"/>
      <c r="M9" s="2"/>
    </row>
    <row r="10" spans="1:13" outlineLevel="1" x14ac:dyDescent="0.25">
      <c r="A10" t="s">
        <v>11</v>
      </c>
      <c r="B10" s="2">
        <v>1</v>
      </c>
      <c r="C10" s="2">
        <v>65</v>
      </c>
      <c r="D10" s="2">
        <f t="shared" si="0"/>
        <v>10.4</v>
      </c>
      <c r="E10" s="4">
        <f t="shared" si="1"/>
        <v>16.666666666666668</v>
      </c>
      <c r="F10" s="4">
        <f t="shared" si="2"/>
        <v>92.066666666666663</v>
      </c>
      <c r="G10" s="5">
        <v>1.1000000000000001</v>
      </c>
      <c r="H10" s="6">
        <f t="shared" si="3"/>
        <v>1772.2833333333333</v>
      </c>
      <c r="I10" s="5">
        <v>1.3</v>
      </c>
      <c r="J10" s="6">
        <f t="shared" si="4"/>
        <v>2094.5166666666664</v>
      </c>
      <c r="K10" s="7" t="s">
        <v>35</v>
      </c>
      <c r="L10" s="2"/>
      <c r="M10" s="2"/>
    </row>
    <row r="11" spans="1:13" outlineLevel="1" x14ac:dyDescent="0.25">
      <c r="A11" t="s">
        <v>12</v>
      </c>
      <c r="B11" s="2">
        <v>1</v>
      </c>
      <c r="C11" s="2">
        <v>65</v>
      </c>
      <c r="D11" s="2">
        <f t="shared" si="0"/>
        <v>10.4</v>
      </c>
      <c r="E11" s="4">
        <f t="shared" si="1"/>
        <v>16.666666666666668</v>
      </c>
      <c r="F11" s="4">
        <f t="shared" si="2"/>
        <v>92.066666666666663</v>
      </c>
      <c r="G11" s="5">
        <v>1.1000000000000001</v>
      </c>
      <c r="H11" s="6">
        <f t="shared" si="3"/>
        <v>1772.2833333333333</v>
      </c>
      <c r="I11" s="5">
        <v>1.3</v>
      </c>
      <c r="J11" s="6">
        <f t="shared" si="4"/>
        <v>2094.5166666666664</v>
      </c>
      <c r="K11" s="7" t="s">
        <v>37</v>
      </c>
      <c r="L11" s="2"/>
      <c r="M11" s="2"/>
    </row>
    <row r="12" spans="1:13" outlineLevel="1" x14ac:dyDescent="0.25">
      <c r="A12" t="s">
        <v>13</v>
      </c>
      <c r="B12" s="2">
        <v>1</v>
      </c>
      <c r="C12" s="2">
        <v>230</v>
      </c>
      <c r="D12" s="2">
        <f t="shared" si="0"/>
        <v>36.800000000000004</v>
      </c>
      <c r="E12" s="4">
        <f t="shared" si="1"/>
        <v>16.666666666666668</v>
      </c>
      <c r="F12" s="4">
        <f>+E15+D12+C12</f>
        <v>283.4666666666667</v>
      </c>
      <c r="G12" s="5">
        <v>1.1000000000000001</v>
      </c>
      <c r="H12" s="6">
        <f t="shared" si="3"/>
        <v>5456.7333333333345</v>
      </c>
      <c r="I12" s="5">
        <v>1.3</v>
      </c>
      <c r="J12" s="6">
        <f t="shared" si="4"/>
        <v>6448.8666666666677</v>
      </c>
      <c r="K12" s="7" t="s">
        <v>38</v>
      </c>
      <c r="L12" s="2"/>
      <c r="M12" s="2"/>
    </row>
    <row r="13" spans="1:13" outlineLevel="1" x14ac:dyDescent="0.25">
      <c r="B13" s="2"/>
      <c r="C13" s="2"/>
      <c r="D13" s="2"/>
      <c r="E13" s="4"/>
      <c r="F13" s="4"/>
      <c r="G13" s="5"/>
      <c r="H13" s="5"/>
      <c r="I13" s="5"/>
      <c r="J13" s="6"/>
      <c r="K13" s="2"/>
      <c r="L13" s="2"/>
      <c r="M13" s="2"/>
    </row>
    <row r="14" spans="1:13" x14ac:dyDescent="0.25">
      <c r="A14" s="1" t="s">
        <v>14</v>
      </c>
      <c r="B14" s="2"/>
      <c r="C14" s="2"/>
      <c r="D14" s="2"/>
      <c r="E14" s="4"/>
      <c r="F14" s="4"/>
      <c r="G14" s="5"/>
      <c r="H14" s="5"/>
      <c r="I14" s="5"/>
      <c r="J14" s="8"/>
      <c r="K14" s="2"/>
      <c r="L14" s="2">
        <v>60500</v>
      </c>
      <c r="M14" s="2"/>
    </row>
    <row r="15" spans="1:13" outlineLevel="1" x14ac:dyDescent="0.25">
      <c r="A15" t="s">
        <v>15</v>
      </c>
      <c r="B15" s="2">
        <v>1</v>
      </c>
      <c r="C15" s="2">
        <v>75</v>
      </c>
      <c r="D15" s="2">
        <f>+C15*0.16</f>
        <v>12</v>
      </c>
      <c r="E15" s="4">
        <f>400/24</f>
        <v>16.666666666666668</v>
      </c>
      <c r="F15" s="4">
        <f>+E16+D15+C15</f>
        <v>103.66666666666667</v>
      </c>
      <c r="G15" s="5">
        <v>1.5</v>
      </c>
      <c r="H15" s="6">
        <f>(F15*$M$3)*G15</f>
        <v>2721.25</v>
      </c>
      <c r="I15" s="5">
        <v>1.7</v>
      </c>
      <c r="J15" s="6">
        <f>(F15*$M$3)*I15</f>
        <v>3084.0833333333335</v>
      </c>
      <c r="K15" s="9" t="s">
        <v>39</v>
      </c>
      <c r="L15" s="2"/>
      <c r="M15" s="2"/>
    </row>
    <row r="16" spans="1:13" outlineLevel="1" x14ac:dyDescent="0.25">
      <c r="A16" t="s">
        <v>16</v>
      </c>
      <c r="B16" s="2">
        <v>1</v>
      </c>
      <c r="C16" s="2">
        <v>75</v>
      </c>
      <c r="D16" s="2">
        <f>+C16*0.16</f>
        <v>12</v>
      </c>
      <c r="E16" s="4">
        <f>400/24</f>
        <v>16.666666666666668</v>
      </c>
      <c r="F16" s="4">
        <f>+E17+D16+C16</f>
        <v>103.66666666666667</v>
      </c>
      <c r="G16" s="5">
        <v>1.5</v>
      </c>
      <c r="H16" s="6">
        <f>(F16*$M$3)*G16</f>
        <v>2721.25</v>
      </c>
      <c r="I16" s="5">
        <v>1.7</v>
      </c>
      <c r="J16" s="6">
        <f>(F16*$M$3)*I16</f>
        <v>3084.0833333333335</v>
      </c>
      <c r="K16" s="9" t="s">
        <v>40</v>
      </c>
      <c r="L16" s="2"/>
      <c r="M16" s="2"/>
    </row>
    <row r="17" spans="1:13" outlineLevel="1" x14ac:dyDescent="0.25">
      <c r="A17" t="s">
        <v>17</v>
      </c>
      <c r="B17" s="2">
        <v>1</v>
      </c>
      <c r="C17" s="2">
        <v>75</v>
      </c>
      <c r="D17" s="2">
        <f>+C17*0.16</f>
        <v>12</v>
      </c>
      <c r="E17" s="4">
        <f>400/24</f>
        <v>16.666666666666668</v>
      </c>
      <c r="F17" s="4">
        <f>+E20+D17+C17</f>
        <v>103.66666666666667</v>
      </c>
      <c r="G17" s="5">
        <v>1.5</v>
      </c>
      <c r="H17" s="6">
        <f>(F17*$M$3)*G17</f>
        <v>2721.25</v>
      </c>
      <c r="I17" s="5">
        <v>1.7</v>
      </c>
      <c r="J17" s="6">
        <f>(F17*$M$3)*I17</f>
        <v>3084.0833333333335</v>
      </c>
      <c r="K17" s="9" t="s">
        <v>41</v>
      </c>
      <c r="L17" s="2"/>
      <c r="M17" s="2"/>
    </row>
    <row r="18" spans="1:13" outlineLevel="1" x14ac:dyDescent="0.25">
      <c r="B18" s="2"/>
      <c r="C18" s="2"/>
      <c r="D18" s="2"/>
      <c r="E18" s="4"/>
      <c r="F18" s="4"/>
      <c r="G18" s="5"/>
      <c r="H18" s="5"/>
      <c r="I18" s="5"/>
      <c r="J18" s="6"/>
      <c r="K18" s="2"/>
      <c r="L18" s="2"/>
      <c r="M18" s="2"/>
    </row>
    <row r="19" spans="1:13" x14ac:dyDescent="0.25">
      <c r="A19" s="1" t="s">
        <v>18</v>
      </c>
      <c r="B19" s="2"/>
      <c r="C19" s="2"/>
      <c r="D19" s="2"/>
      <c r="E19" s="4"/>
      <c r="F19" s="4"/>
      <c r="G19" s="5"/>
      <c r="H19" s="5"/>
      <c r="I19" s="5"/>
      <c r="J19" s="8"/>
      <c r="K19" s="2"/>
      <c r="L19" s="2"/>
      <c r="M19" s="2"/>
    </row>
    <row r="20" spans="1:13" outlineLevel="1" x14ac:dyDescent="0.25">
      <c r="A20" t="s">
        <v>19</v>
      </c>
      <c r="B20" s="2">
        <v>1</v>
      </c>
      <c r="C20" s="2">
        <v>77</v>
      </c>
      <c r="D20" s="2">
        <f>+C20*0.16</f>
        <v>12.32</v>
      </c>
      <c r="E20" s="4">
        <f>400/24</f>
        <v>16.666666666666668</v>
      </c>
      <c r="F20" s="4">
        <f>+E21+D20+C20</f>
        <v>105.98666666666666</v>
      </c>
      <c r="G20" s="5">
        <v>1.55</v>
      </c>
      <c r="H20" s="6">
        <f>(F20*$M$3)*G20</f>
        <v>2874.8883333333333</v>
      </c>
      <c r="I20" s="5">
        <v>1.75</v>
      </c>
      <c r="J20" s="6">
        <f>(F20*$M$3)*I20</f>
        <v>3245.8416666666667</v>
      </c>
      <c r="K20" s="9" t="s">
        <v>42</v>
      </c>
      <c r="L20" s="2"/>
      <c r="M20" s="2"/>
    </row>
    <row r="21" spans="1:13" outlineLevel="1" x14ac:dyDescent="0.25">
      <c r="A21" t="s">
        <v>20</v>
      </c>
      <c r="B21" s="2">
        <v>1</v>
      </c>
      <c r="C21" s="2">
        <v>77</v>
      </c>
      <c r="D21" s="2">
        <f>+C21*0.16</f>
        <v>12.32</v>
      </c>
      <c r="E21" s="4">
        <f>400/24</f>
        <v>16.666666666666668</v>
      </c>
      <c r="F21" s="4">
        <f>+E22+D21+C21</f>
        <v>105.98666666666666</v>
      </c>
      <c r="G21" s="5">
        <v>1.7</v>
      </c>
      <c r="H21" s="6">
        <f>(F21*$M$3)*G21</f>
        <v>3153.103333333333</v>
      </c>
      <c r="I21" s="5">
        <v>1.9</v>
      </c>
      <c r="J21" s="6">
        <f>(F21*$M$3)*I21</f>
        <v>3524.0566666666664</v>
      </c>
      <c r="K21" s="9" t="s">
        <v>43</v>
      </c>
      <c r="L21" s="2"/>
      <c r="M21" s="2"/>
    </row>
    <row r="22" spans="1:13" outlineLevel="1" x14ac:dyDescent="0.25">
      <c r="A22" t="s">
        <v>21</v>
      </c>
      <c r="B22" s="2">
        <v>1</v>
      </c>
      <c r="C22" s="2">
        <v>77</v>
      </c>
      <c r="D22" s="2">
        <f>+C22*0.16</f>
        <v>12.32</v>
      </c>
      <c r="E22" s="4">
        <f>400/24</f>
        <v>16.666666666666668</v>
      </c>
      <c r="F22" s="4">
        <f>+E25+D22+C22</f>
        <v>105.98666666666666</v>
      </c>
      <c r="G22" s="5">
        <v>1.55</v>
      </c>
      <c r="H22" s="6">
        <f>(F22*$M$3)*G22</f>
        <v>2874.8883333333333</v>
      </c>
      <c r="I22" s="5">
        <v>1.75</v>
      </c>
      <c r="J22" s="6">
        <f>(F22*$M$3)*I22</f>
        <v>3245.8416666666667</v>
      </c>
      <c r="K22" s="9" t="s">
        <v>44</v>
      </c>
      <c r="L22" s="2"/>
      <c r="M22" s="2"/>
    </row>
    <row r="23" spans="1:13" outlineLevel="1" x14ac:dyDescent="0.25">
      <c r="B23" s="2"/>
      <c r="C23" s="2"/>
      <c r="D23" s="2"/>
      <c r="E23" s="4"/>
      <c r="F23" s="4"/>
      <c r="G23" s="5"/>
      <c r="H23" s="5"/>
      <c r="I23" s="5"/>
      <c r="J23" s="10"/>
      <c r="K23" s="2"/>
      <c r="L23" s="2"/>
      <c r="M23" s="2"/>
    </row>
    <row r="24" spans="1:13" x14ac:dyDescent="0.25">
      <c r="A24" s="1" t="s">
        <v>22</v>
      </c>
      <c r="B24" s="2"/>
      <c r="C24" s="2"/>
      <c r="D24" s="2"/>
      <c r="E24" s="4"/>
      <c r="F24" s="4"/>
      <c r="G24" s="5"/>
      <c r="H24" s="5"/>
      <c r="I24" s="5"/>
      <c r="J24" s="8"/>
      <c r="K24" s="2"/>
      <c r="L24" s="2"/>
      <c r="M24" s="2"/>
    </row>
    <row r="25" spans="1:13" outlineLevel="1" x14ac:dyDescent="0.25">
      <c r="A25" t="s">
        <v>23</v>
      </c>
      <c r="B25" s="2">
        <v>1</v>
      </c>
      <c r="C25" s="2">
        <v>55</v>
      </c>
      <c r="D25" s="2">
        <f>+C25*0.16</f>
        <v>8.8000000000000007</v>
      </c>
      <c r="E25" s="4">
        <f>400/24</f>
        <v>16.666666666666668</v>
      </c>
      <c r="F25" s="4">
        <f>+E26+D25+C25</f>
        <v>80.466666666666669</v>
      </c>
      <c r="G25" s="5">
        <v>1.4</v>
      </c>
      <c r="H25" s="6">
        <f>(F25*$M$3)*G25</f>
        <v>1971.4333333333334</v>
      </c>
      <c r="I25" s="5">
        <v>1.75</v>
      </c>
      <c r="J25" s="6">
        <f>(F25*$M$3)*I25</f>
        <v>2464.291666666667</v>
      </c>
      <c r="K25" s="9" t="s">
        <v>45</v>
      </c>
      <c r="L25" s="2"/>
      <c r="M25" s="2"/>
    </row>
    <row r="26" spans="1:13" outlineLevel="1" x14ac:dyDescent="0.25">
      <c r="A26" t="s">
        <v>24</v>
      </c>
      <c r="B26" s="2">
        <v>1</v>
      </c>
      <c r="C26" s="2">
        <v>60</v>
      </c>
      <c r="D26" s="2">
        <f>+C26*0.16</f>
        <v>9.6</v>
      </c>
      <c r="E26" s="4">
        <f>400/24</f>
        <v>16.666666666666668</v>
      </c>
      <c r="F26" s="4">
        <f>+E29+D26+C26</f>
        <v>86.266666666666666</v>
      </c>
      <c r="G26" s="5">
        <v>1.4</v>
      </c>
      <c r="H26" s="6">
        <f>(F26*$M$3)*G26</f>
        <v>2113.5333333333333</v>
      </c>
      <c r="I26" s="5">
        <v>1.9</v>
      </c>
      <c r="J26" s="6">
        <f>(F26*$M$3)*I26</f>
        <v>2868.3666666666668</v>
      </c>
      <c r="K26" s="9" t="s">
        <v>46</v>
      </c>
      <c r="L26" s="2"/>
      <c r="M26" s="2"/>
    </row>
    <row r="27" spans="1:13" outlineLevel="1" x14ac:dyDescent="0.25">
      <c r="B27" s="2"/>
      <c r="C27" s="2"/>
      <c r="D27" s="2"/>
      <c r="E27" s="4"/>
      <c r="F27" s="4"/>
      <c r="G27" s="11"/>
      <c r="H27" s="11"/>
      <c r="I27" s="11"/>
      <c r="J27" s="10"/>
      <c r="K27" s="2"/>
      <c r="L27" s="2"/>
      <c r="M27" s="2"/>
    </row>
    <row r="28" spans="1:13" x14ac:dyDescent="0.25">
      <c r="A28" s="1" t="s">
        <v>47</v>
      </c>
      <c r="B28" s="2"/>
      <c r="C28" s="2"/>
      <c r="D28" s="2"/>
      <c r="E28" s="4"/>
      <c r="F28" s="4"/>
      <c r="G28" s="11"/>
      <c r="H28" s="11"/>
      <c r="I28" s="11"/>
      <c r="J28" s="8"/>
      <c r="K28" s="2"/>
      <c r="L28" s="2"/>
      <c r="M28" s="2"/>
    </row>
    <row r="29" spans="1:13" outlineLevel="1" x14ac:dyDescent="0.25">
      <c r="A29" t="s">
        <v>48</v>
      </c>
      <c r="B29" s="2">
        <v>2</v>
      </c>
      <c r="C29" s="2">
        <v>300</v>
      </c>
      <c r="D29" s="2">
        <f>+C29*0.16</f>
        <v>48</v>
      </c>
      <c r="E29" s="4">
        <f>400/24</f>
        <v>16.666666666666668</v>
      </c>
      <c r="F29" s="4">
        <f>+E30+D29+C29</f>
        <v>348</v>
      </c>
      <c r="G29" s="5">
        <v>1.4</v>
      </c>
      <c r="H29" s="6">
        <f>(F29*$M$3)*G29</f>
        <v>8526</v>
      </c>
      <c r="I29" s="5">
        <v>1.5</v>
      </c>
      <c r="J29" s="6">
        <f>(F29*$M$3)*I29</f>
        <v>9135</v>
      </c>
      <c r="K29" s="2"/>
      <c r="L29" s="2"/>
      <c r="M29" s="2"/>
    </row>
    <row r="30" spans="1:13" x14ac:dyDescent="0.25">
      <c r="D30" s="2"/>
      <c r="E30" s="4"/>
      <c r="F30" s="4"/>
      <c r="J30" s="10">
        <f>SUM(J29)</f>
        <v>9135</v>
      </c>
    </row>
    <row r="31" spans="1:13" x14ac:dyDescent="0.25">
      <c r="D31" s="2"/>
      <c r="E31" s="4"/>
      <c r="F31" s="4"/>
      <c r="G31" s="12">
        <f>AVERAGE(G3:G29)</f>
        <v>1.2999999999999998</v>
      </c>
      <c r="H31" s="13">
        <f>SUM(H3:H29)</f>
        <v>50932.093333333338</v>
      </c>
      <c r="I31" s="12">
        <f>AVERAGE(I3:I29)</f>
        <v>1.5184210526315789</v>
      </c>
      <c r="J31" s="8"/>
      <c r="L31" s="14"/>
    </row>
    <row r="32" spans="1:13" x14ac:dyDescent="0.25">
      <c r="D32" s="2"/>
      <c r="E32" s="4"/>
      <c r="F32" s="4"/>
      <c r="G32" s="11">
        <v>0.3</v>
      </c>
      <c r="H32" s="11"/>
      <c r="I32" s="11"/>
      <c r="J32" s="8"/>
      <c r="K32" s="15">
        <f>L31-L32</f>
        <v>0</v>
      </c>
      <c r="L32" s="14"/>
    </row>
    <row r="33" spans="4:11" x14ac:dyDescent="0.25">
      <c r="D33" s="2"/>
      <c r="E33" s="4"/>
      <c r="F33" s="4"/>
      <c r="G33" s="11"/>
      <c r="H33" s="11"/>
      <c r="I33" s="11"/>
      <c r="J33" s="8"/>
      <c r="K33" s="8"/>
    </row>
    <row r="34" spans="4:11" x14ac:dyDescent="0.25">
      <c r="D34" s="2"/>
      <c r="E34" s="4"/>
      <c r="F34" s="4"/>
      <c r="G34" s="11"/>
      <c r="H34" s="11"/>
      <c r="I34" s="11"/>
      <c r="J34" s="8"/>
    </row>
    <row r="35" spans="4:11" x14ac:dyDescent="0.25">
      <c r="D35" s="2"/>
      <c r="E35" s="4"/>
      <c r="F35" s="4"/>
      <c r="G35" s="11"/>
      <c r="H35" s="11"/>
      <c r="I35" s="11"/>
      <c r="J35" s="8"/>
    </row>
    <row r="36" spans="4:11" x14ac:dyDescent="0.25">
      <c r="D36" s="2"/>
      <c r="E36" s="4"/>
      <c r="F36" s="4"/>
      <c r="G36" s="11"/>
      <c r="H36" s="11"/>
      <c r="I36" s="11"/>
      <c r="J36" s="8"/>
    </row>
    <row r="37" spans="4:11" x14ac:dyDescent="0.25">
      <c r="D37" s="2"/>
      <c r="E37" s="4"/>
      <c r="F37" s="4"/>
      <c r="G37" s="11"/>
      <c r="H37" s="11"/>
      <c r="I37" s="11"/>
      <c r="J37" s="8"/>
    </row>
    <row r="38" spans="4:11" x14ac:dyDescent="0.25">
      <c r="D38" s="2"/>
      <c r="E38" s="4"/>
      <c r="F38" s="4"/>
      <c r="G38" s="11"/>
      <c r="H38" s="11"/>
      <c r="I38" s="11"/>
      <c r="J38" s="8"/>
    </row>
    <row r="39" spans="4:11" x14ac:dyDescent="0.25">
      <c r="D39" s="2"/>
      <c r="E39" s="4"/>
      <c r="F39" s="4"/>
      <c r="G39" s="11"/>
      <c r="H39" s="11"/>
      <c r="I39" s="11"/>
      <c r="J39" s="8"/>
    </row>
    <row r="40" spans="4:11" x14ac:dyDescent="0.25">
      <c r="D40" s="2"/>
      <c r="E40" s="4"/>
      <c r="F40" s="4"/>
      <c r="G40" s="11"/>
      <c r="H40" s="11"/>
      <c r="I40" s="11"/>
      <c r="J40" s="8"/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2016-04-08T16:42:35Z</dcterms:created>
  <dcterms:modified xsi:type="dcterms:W3CDTF">2016-05-18T21:46:50Z</dcterms:modified>
</cp:coreProperties>
</file>