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5E3982A4-B365-4B9D-BE1D-82BB14FB28B8}" xr6:coauthVersionLast="47" xr6:coauthVersionMax="47" xr10:uidLastSave="{00000000-0000-0000-0000-000000000000}"/>
  <bookViews>
    <workbookView xWindow="1140" yWindow="1140" windowWidth="21780" windowHeight="15370" xr2:uid="{00000000-000D-0000-FFFF-FFFF00000000}"/>
  </bookViews>
  <sheets>
    <sheet name="Quarterback Analysis" sheetId="15" r:id="rId1"/>
    <sheet name="pass-2011" sheetId="3" r:id="rId2"/>
  </sheets>
  <definedNames>
    <definedName name="Metric1">OFFSET('Quarterback Analysis'!$AQ$5,0,MATCH('Quarterback Analysis'!$BA$18,'Quarterback Analysis'!$AQ$4:$BB$4,0)-1,10,1)</definedName>
    <definedName name="Metric2">OFFSET('Quarterback Analysis'!$AQ$5,0,MATCH('Quarterback Analysis'!$BA$19,'Quarterback Analysis'!$AQ$4:$BB$4,0)-1,10,1)</definedName>
    <definedName name="QBS">'Quarterback Analysis'!$A$1:$O$690</definedName>
    <definedName name="Red">'pass-2011'!$A$89:$G$91</definedName>
    <definedName name="SeriesX">OFFSET('Quarterback Analysis'!$AH$2,'Quarterback Analysis'!$R$39,0,'Quarterback Analysis'!$R$38,1)</definedName>
    <definedName name="SeriesY1">OFFSET('Quarterback Analysis'!$AI$2,'Quarterback Analysis'!$R$39,0,'Quarterback Analysis'!$R$38,1)</definedName>
    <definedName name="SeriesY2">OFFSET('Quarterback Analysis'!$AJ$2,'Quarterback Analysis'!$R$39,0,'Quarterback Analysis'!$R$38,1)</definedName>
  </definedNames>
  <calcPr calcId="191029"/>
  <pivotCaches>
    <pivotCache cacheId="15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15" l="1"/>
  <c r="Z2" i="15"/>
  <c r="AA2" i="15" s="1"/>
  <c r="BA19" i="15"/>
  <c r="BA18" i="15"/>
  <c r="AS5" i="15"/>
  <c r="AS6" i="15"/>
  <c r="AS7" i="15"/>
  <c r="AS8" i="15"/>
  <c r="AS9" i="15"/>
  <c r="AS10" i="15"/>
  <c r="AS11" i="15"/>
  <c r="AS12" i="15"/>
  <c r="AS13" i="15"/>
  <c r="AS14" i="15"/>
  <c r="BB6" i="15"/>
  <c r="BB7" i="15"/>
  <c r="BB8" i="15"/>
  <c r="BB9" i="15"/>
  <c r="BB10" i="15"/>
  <c r="BB11" i="15"/>
  <c r="BB12" i="15"/>
  <c r="BB13" i="15"/>
  <c r="BB14" i="15"/>
  <c r="BB5" i="15"/>
  <c r="BA6" i="15"/>
  <c r="BA7" i="15"/>
  <c r="BA8" i="15"/>
  <c r="BA9" i="15"/>
  <c r="BA10" i="15"/>
  <c r="BA11" i="15"/>
  <c r="BA12" i="15"/>
  <c r="BA13" i="15"/>
  <c r="BA14" i="15"/>
  <c r="BA5" i="15"/>
  <c r="AY6" i="15"/>
  <c r="AY7" i="15"/>
  <c r="AY8" i="15"/>
  <c r="AY9" i="15"/>
  <c r="AY10" i="15"/>
  <c r="AY11" i="15"/>
  <c r="AY12" i="15"/>
  <c r="AY13" i="15"/>
  <c r="AY14" i="15"/>
  <c r="AY5" i="15"/>
  <c r="AW6" i="15"/>
  <c r="AW7" i="15"/>
  <c r="AW8" i="15"/>
  <c r="AW9" i="15"/>
  <c r="AW10" i="15"/>
  <c r="AW11" i="15"/>
  <c r="AW12" i="15"/>
  <c r="AW13" i="15"/>
  <c r="AW14" i="15"/>
  <c r="AW5" i="15"/>
  <c r="AT6" i="15"/>
  <c r="AT7" i="15"/>
  <c r="AT8" i="15"/>
  <c r="AT9" i="15"/>
  <c r="AT10" i="15"/>
  <c r="AT11" i="15"/>
  <c r="AT12" i="15"/>
  <c r="AT13" i="15"/>
  <c r="AT14" i="15"/>
  <c r="AT5" i="15"/>
  <c r="AR6" i="15"/>
  <c r="AR7" i="15"/>
  <c r="AR8" i="15"/>
  <c r="AR9" i="15"/>
  <c r="AR10" i="15"/>
  <c r="AR11" i="15"/>
  <c r="AU11" i="15" s="1"/>
  <c r="AR12" i="15"/>
  <c r="AR13" i="15"/>
  <c r="AR14" i="15"/>
  <c r="AR5" i="15"/>
  <c r="AQ6" i="15"/>
  <c r="AQ7" i="15"/>
  <c r="AQ8" i="15"/>
  <c r="AQ9" i="15"/>
  <c r="AQ10" i="15"/>
  <c r="AQ11" i="15"/>
  <c r="AQ12" i="15"/>
  <c r="AQ13" i="15"/>
  <c r="AQ14" i="15"/>
  <c r="AQ5" i="15"/>
  <c r="AI3" i="15"/>
  <c r="AI4" i="15"/>
  <c r="AI5" i="15"/>
  <c r="AI6" i="15"/>
  <c r="AI7" i="15"/>
  <c r="AI8" i="15"/>
  <c r="AI9" i="15"/>
  <c r="AI10" i="15"/>
  <c r="AI11" i="15"/>
  <c r="A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2" i="15"/>
  <c r="AE1" i="15"/>
  <c r="AA1" i="15"/>
  <c r="AD11" i="15"/>
  <c r="AE11" i="15" s="1"/>
  <c r="Z11" i="15"/>
  <c r="AA11" i="15" s="1"/>
  <c r="AD10" i="15"/>
  <c r="AE10" i="15" s="1"/>
  <c r="Z10" i="15"/>
  <c r="AA10" i="15" s="1"/>
  <c r="AD9" i="15"/>
  <c r="AE9" i="15" s="1"/>
  <c r="Z9" i="15"/>
  <c r="AA9" i="15" s="1"/>
  <c r="AD8" i="15"/>
  <c r="AE8" i="15" s="1"/>
  <c r="Z8" i="15"/>
  <c r="AA8" i="15" s="1"/>
  <c r="AD7" i="15"/>
  <c r="AE7" i="15" s="1"/>
  <c r="Z7" i="15"/>
  <c r="AA7" i="15" s="1"/>
  <c r="AD6" i="15"/>
  <c r="AE6" i="15" s="1"/>
  <c r="Z6" i="15"/>
  <c r="AA6" i="15" s="1"/>
  <c r="AD5" i="15"/>
  <c r="AE5" i="15" s="1"/>
  <c r="Z5" i="15"/>
  <c r="AA5" i="15" s="1"/>
  <c r="AD4" i="15"/>
  <c r="AE4" i="15" s="1"/>
  <c r="Z4" i="15"/>
  <c r="AA4" i="15" s="1"/>
  <c r="AD3" i="15"/>
  <c r="AE3" i="15" s="1"/>
  <c r="Z3" i="15"/>
  <c r="AA3" i="15" s="1"/>
  <c r="AD2" i="15"/>
  <c r="AE2" i="15" s="1"/>
  <c r="N2" i="3"/>
  <c r="Q48" i="3"/>
  <c r="B48" i="3" s="1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Q35" i="3" s="1"/>
  <c r="O36" i="3"/>
  <c r="P36" i="3" s="1"/>
  <c r="Q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Q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O56" i="3"/>
  <c r="O57" i="3"/>
  <c r="O58" i="3"/>
  <c r="O59" i="3"/>
  <c r="P59" i="3" s="1"/>
  <c r="O60" i="3"/>
  <c r="P60" i="3" s="1"/>
  <c r="O61" i="3"/>
  <c r="P61" i="3" s="1"/>
  <c r="Q61" i="3" s="1"/>
  <c r="O62" i="3"/>
  <c r="P62" i="3" s="1"/>
  <c r="Q62" i="3" s="1"/>
  <c r="O63" i="3"/>
  <c r="P63" i="3" s="1"/>
  <c r="Q63" i="3" s="1"/>
  <c r="O64" i="3"/>
  <c r="P64" i="3" s="1"/>
  <c r="O65" i="3"/>
  <c r="O66" i="3"/>
  <c r="P66" i="3" s="1"/>
  <c r="Q66" i="3" s="1"/>
  <c r="O67" i="3"/>
  <c r="O68" i="3"/>
  <c r="P68" i="3" s="1"/>
  <c r="O69" i="3"/>
  <c r="P69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O2" i="3"/>
  <c r="P2" i="3" s="1"/>
  <c r="AJ2" i="15" l="1"/>
  <c r="AX10" i="15"/>
  <c r="AX9" i="15"/>
  <c r="AX7" i="15"/>
  <c r="AX13" i="15"/>
  <c r="AX12" i="15"/>
  <c r="AV8" i="15"/>
  <c r="AV9" i="15"/>
  <c r="AX6" i="15"/>
  <c r="AZ14" i="15"/>
  <c r="AZ13" i="15"/>
  <c r="AU5" i="15"/>
  <c r="AV10" i="15"/>
  <c r="AX5" i="15"/>
  <c r="AZ12" i="15"/>
  <c r="AX14" i="15"/>
  <c r="AZ11" i="15"/>
  <c r="AV14" i="15"/>
  <c r="AZ10" i="15"/>
  <c r="AZ9" i="15"/>
  <c r="AV13" i="15"/>
  <c r="AV12" i="15"/>
  <c r="AZ8" i="15"/>
  <c r="AV5" i="15"/>
  <c r="AV11" i="15"/>
  <c r="AZ7" i="15"/>
  <c r="AZ6" i="15"/>
  <c r="AV7" i="15"/>
  <c r="AV6" i="15"/>
  <c r="AU10" i="15"/>
  <c r="AR15" i="15"/>
  <c r="AU14" i="15"/>
  <c r="AX11" i="15"/>
  <c r="AU13" i="15"/>
  <c r="AU12" i="15"/>
  <c r="AX8" i="15"/>
  <c r="AW15" i="15"/>
  <c r="AU8" i="15"/>
  <c r="AU9" i="15"/>
  <c r="AU7" i="15"/>
  <c r="AZ5" i="15"/>
  <c r="AU6" i="15"/>
  <c r="AS15" i="15"/>
  <c r="AT15" i="15"/>
  <c r="BA15" i="15"/>
  <c r="AQ15" i="15"/>
  <c r="BB15" i="15"/>
  <c r="AY15" i="15"/>
  <c r="AJ4" i="15"/>
  <c r="AJ5" i="15"/>
  <c r="AJ7" i="15"/>
  <c r="AJ3" i="15"/>
  <c r="AJ11" i="15"/>
  <c r="AJ8" i="15"/>
  <c r="AJ6" i="15"/>
  <c r="AJ9" i="15"/>
  <c r="AJ10" i="15"/>
  <c r="B63" i="3"/>
  <c r="Q47" i="3"/>
  <c r="B47" i="3" s="1"/>
  <c r="Q46" i="3"/>
  <c r="B46" i="3" s="1"/>
  <c r="B49" i="3"/>
  <c r="B66" i="3"/>
  <c r="B62" i="3"/>
  <c r="B61" i="3"/>
  <c r="B36" i="3"/>
  <c r="B35" i="3"/>
  <c r="Q38" i="3"/>
  <c r="B38" i="3" s="1"/>
  <c r="Q59" i="3"/>
  <c r="B59" i="3" s="1"/>
  <c r="Q42" i="3"/>
  <c r="B42" i="3" s="1"/>
  <c r="Q14" i="3"/>
  <c r="B14" i="3" s="1"/>
  <c r="Q13" i="3"/>
  <c r="B13" i="3" s="1"/>
  <c r="Q11" i="3"/>
  <c r="B11" i="3" s="1"/>
  <c r="Q41" i="3"/>
  <c r="B41" i="3" s="1"/>
  <c r="Q40" i="3"/>
  <c r="B40" i="3" s="1"/>
  <c r="Q37" i="3"/>
  <c r="B37" i="3" s="1"/>
  <c r="P65" i="3"/>
  <c r="Q65" i="3" s="1"/>
  <c r="B65" i="3" s="1"/>
  <c r="Q60" i="3"/>
  <c r="B60" i="3" s="1"/>
  <c r="Q45" i="3"/>
  <c r="B45" i="3" s="1"/>
  <c r="Q44" i="3"/>
  <c r="B44" i="3" s="1"/>
  <c r="P67" i="3"/>
  <c r="Q67" i="3" s="1"/>
  <c r="B67" i="3" s="1"/>
  <c r="Q43" i="3"/>
  <c r="B43" i="3" s="1"/>
  <c r="Q12" i="3"/>
  <c r="B12" i="3" s="1"/>
  <c r="Q39" i="3"/>
  <c r="B39" i="3" s="1"/>
  <c r="Q25" i="3"/>
  <c r="B25" i="3" s="1"/>
  <c r="Q26" i="3"/>
  <c r="B26" i="3" s="1"/>
  <c r="Q69" i="3"/>
  <c r="B69" i="3" s="1"/>
  <c r="Q22" i="3"/>
  <c r="B22" i="3" s="1"/>
  <c r="Q24" i="3"/>
  <c r="B24" i="3" s="1"/>
  <c r="Q23" i="3"/>
  <c r="B23" i="3" s="1"/>
  <c r="Q19" i="3"/>
  <c r="B19" i="3" s="1"/>
  <c r="Q2" i="3"/>
  <c r="B2" i="3" s="1"/>
  <c r="Q20" i="3"/>
  <c r="B20" i="3" s="1"/>
  <c r="Q64" i="3"/>
  <c r="B64" i="3" s="1"/>
  <c r="Q32" i="3"/>
  <c r="B32" i="3" s="1"/>
  <c r="Q17" i="3"/>
  <c r="B17" i="3" s="1"/>
  <c r="Q68" i="3"/>
  <c r="B68" i="3" s="1"/>
  <c r="Q33" i="3"/>
  <c r="B33" i="3" s="1"/>
  <c r="Q18" i="3"/>
  <c r="B18" i="3" s="1"/>
  <c r="Q31" i="3"/>
  <c r="B31" i="3" s="1"/>
  <c r="Q16" i="3"/>
  <c r="B16" i="3" s="1"/>
  <c r="Q21" i="3"/>
  <c r="B21" i="3" s="1"/>
  <c r="Q50" i="3"/>
  <c r="B50" i="3" s="1"/>
  <c r="Q15" i="3"/>
  <c r="B15" i="3" s="1"/>
  <c r="Q34" i="3"/>
  <c r="B34" i="3" s="1"/>
  <c r="P56" i="3"/>
  <c r="Q56" i="3" s="1"/>
  <c r="B56" i="3" s="1"/>
  <c r="Q8" i="3"/>
  <c r="B8" i="3" s="1"/>
  <c r="P55" i="3"/>
  <c r="Q55" i="3" s="1"/>
  <c r="B55" i="3" s="1"/>
  <c r="Q7" i="3"/>
  <c r="B7" i="3" s="1"/>
  <c r="P58" i="3"/>
  <c r="Q58" i="3" s="1"/>
  <c r="B58" i="3" s="1"/>
  <c r="Q10" i="3"/>
  <c r="B10" i="3" s="1"/>
  <c r="Q30" i="3"/>
  <c r="B30" i="3" s="1"/>
  <c r="Q53" i="3"/>
  <c r="B53" i="3" s="1"/>
  <c r="Q29" i="3"/>
  <c r="B29" i="3" s="1"/>
  <c r="Q5" i="3"/>
  <c r="B5" i="3" s="1"/>
  <c r="P57" i="3"/>
  <c r="Q57" i="3" s="1"/>
  <c r="B57" i="3" s="1"/>
  <c r="Q9" i="3"/>
  <c r="B9" i="3" s="1"/>
  <c r="Q6" i="3"/>
  <c r="B6" i="3" s="1"/>
  <c r="Q52" i="3"/>
  <c r="B52" i="3" s="1"/>
  <c r="Q28" i="3"/>
  <c r="B28" i="3" s="1"/>
  <c r="Q4" i="3"/>
  <c r="B4" i="3" s="1"/>
  <c r="Q54" i="3"/>
  <c r="B54" i="3" s="1"/>
  <c r="Q51" i="3"/>
  <c r="B51" i="3" s="1"/>
  <c r="Q27" i="3"/>
  <c r="B27" i="3" s="1"/>
  <c r="Q3" i="3"/>
  <c r="B3" i="3" s="1"/>
  <c r="AV15" i="15" l="1"/>
  <c r="AX15" i="15"/>
  <c r="AZ15" i="15"/>
  <c r="AU15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606DC9-F521-408C-A4E3-210938D87C76}" keepAlive="1" name="Query - 3" description="Connection to the '3' query in the workbook." type="5" refreshedVersion="0" background="1">
    <dbPr connection="Provider=Microsoft.Mashup.OleDb.1;Data Source=$Workbook$;Location=3;Extended Properties=&quot;&quot;" command="SELECT * FROM [3]"/>
  </connection>
  <connection id="2" xr16:uid="{AED82ED2-0D7A-44A0-B833-63886D89846A}" keepAlive="1" name="Query - 3 (2)" description="Connection to the '3 (2)' query in the workbook." type="5" refreshedVersion="0" background="1">
    <dbPr connection="Provider=Microsoft.Mashup.OleDb.1;Data Source=$Workbook$;Location=&quot;3 (2)&quot;;Extended Properties=&quot;&quot;" command="SELECT * FROM [3 (2)]"/>
  </connection>
</connections>
</file>

<file path=xl/sharedStrings.xml><?xml version="1.0" encoding="utf-8"?>
<sst xmlns="http://schemas.openxmlformats.org/spreadsheetml/2006/main" count="2037" uniqueCount="345">
  <si>
    <t>Player</t>
  </si>
  <si>
    <t>Tm</t>
  </si>
  <si>
    <t>Cmp</t>
  </si>
  <si>
    <t>Att</t>
  </si>
  <si>
    <t>Cmp%</t>
  </si>
  <si>
    <t>Yds</t>
  </si>
  <si>
    <t>TD</t>
  </si>
  <si>
    <t>Int</t>
  </si>
  <si>
    <t>Lng</t>
  </si>
  <si>
    <t>Y/G</t>
  </si>
  <si>
    <t>QBR</t>
  </si>
  <si>
    <t>Sk</t>
  </si>
  <si>
    <t>HOU</t>
  </si>
  <si>
    <t>IND</t>
  </si>
  <si>
    <t>Tom Brady*\BradTo00</t>
  </si>
  <si>
    <t>NWE</t>
  </si>
  <si>
    <t>Jay Cutler\CutlJa00</t>
  </si>
  <si>
    <t>CHI</t>
  </si>
  <si>
    <t>DAL</t>
  </si>
  <si>
    <t>Kyle Orton\OrtoKy00</t>
  </si>
  <si>
    <t>DEN</t>
  </si>
  <si>
    <t>GNB</t>
  </si>
  <si>
    <t>MIN</t>
  </si>
  <si>
    <t>JAX</t>
  </si>
  <si>
    <t>Drew Brees*\BreeDr00</t>
  </si>
  <si>
    <t>NOR</t>
  </si>
  <si>
    <t>ARI</t>
  </si>
  <si>
    <t>NYG</t>
  </si>
  <si>
    <t>Jason Campbell\CampJa00</t>
  </si>
  <si>
    <t>WAS</t>
  </si>
  <si>
    <t>PIT</t>
  </si>
  <si>
    <t>Joe Flacco\FlacJo00</t>
  </si>
  <si>
    <t>BAL</t>
  </si>
  <si>
    <t>Matt Cassel\CassMa00</t>
  </si>
  <si>
    <t>KAN</t>
  </si>
  <si>
    <t>Matt Hasselbeck\HassMa00</t>
  </si>
  <si>
    <t>SEA</t>
  </si>
  <si>
    <t>Philip Rivers*\RivePh00</t>
  </si>
  <si>
    <t>SDG</t>
  </si>
  <si>
    <t>Carson Palmer\PalmCa00</t>
  </si>
  <si>
    <t>CIN</t>
  </si>
  <si>
    <t>Chad Henne\HennCh01</t>
  </si>
  <si>
    <t>MIA</t>
  </si>
  <si>
    <t>Matt Ryan\RyanMa00</t>
  </si>
  <si>
    <t>ATL</t>
  </si>
  <si>
    <t>PHI</t>
  </si>
  <si>
    <t>Matthew Stafford\StafMa00</t>
  </si>
  <si>
    <t>DET</t>
  </si>
  <si>
    <t>Alex Smith\SmitAl03</t>
  </si>
  <si>
    <t>SFO</t>
  </si>
  <si>
    <t>Mark Sanchez\SancMa00</t>
  </si>
  <si>
    <t>NYJ</t>
  </si>
  <si>
    <t>Jake Delhomme\DelhJa00</t>
  </si>
  <si>
    <t>CAR</t>
  </si>
  <si>
    <t>Josh Freeman\FreeJo00</t>
  </si>
  <si>
    <t>TAM</t>
  </si>
  <si>
    <t>TEN</t>
  </si>
  <si>
    <t>CLE</t>
  </si>
  <si>
    <t>STL</t>
  </si>
  <si>
    <t>OAK</t>
  </si>
  <si>
    <t>Ryan Fitzpatrick\FitzRy00</t>
  </si>
  <si>
    <t>BUF</t>
  </si>
  <si>
    <t>Kerry Collins\CollKe00</t>
  </si>
  <si>
    <t>Kyle Boller\BollKy00</t>
  </si>
  <si>
    <t>Shaun Hill\HillSh00</t>
  </si>
  <si>
    <t>Bruce Gradkowski\GradBr00</t>
  </si>
  <si>
    <t>Matt Moore\MoorMa01</t>
  </si>
  <si>
    <t>Josh Johnson\JohnJo05</t>
  </si>
  <si>
    <t>Seneca Wallace\WallSe00</t>
  </si>
  <si>
    <t>Chris Redman\RedmCh00</t>
  </si>
  <si>
    <t>Kevin Kolb\KolbKe00</t>
  </si>
  <si>
    <t>Matt Leinart\LeinMa00</t>
  </si>
  <si>
    <t>Mark Brunell\BrunMa00</t>
  </si>
  <si>
    <t>Curtis Painter\PainCu00</t>
  </si>
  <si>
    <t>Kellen Clemens\ClemKe00</t>
  </si>
  <si>
    <t>Tarvaris Jackson\JackTa00</t>
  </si>
  <si>
    <t>Michael Vick\VickMi00</t>
  </si>
  <si>
    <t>Matt Flynn\FlynMa00</t>
  </si>
  <si>
    <t>Rex Grossman\GrosRe00</t>
  </si>
  <si>
    <t>Tyler Thigpen\ThigTy00</t>
  </si>
  <si>
    <t>Caleb Hanie\HaniCa00</t>
  </si>
  <si>
    <t>Josh McCown\McCoJo01</t>
  </si>
  <si>
    <t>Luke McCown\McCoLu00</t>
  </si>
  <si>
    <t>Charlie Batch\BatcCh00</t>
  </si>
  <si>
    <t>J.P. Losman\LosmJ.00</t>
  </si>
  <si>
    <t>Chase Daniel\DaniCh00</t>
  </si>
  <si>
    <t>Tyler Palko\PalkTy00</t>
  </si>
  <si>
    <t>Richard Bartel\BartRi00</t>
  </si>
  <si>
    <t>Tim Tebow\TeboTi00</t>
  </si>
  <si>
    <t>Charlie Whitehurst\WhitCh02</t>
  </si>
  <si>
    <t>John Skelton\SkelJo00</t>
  </si>
  <si>
    <t>Vince Young\YounVi00</t>
  </si>
  <si>
    <t>Tony Romo\RomoTo00</t>
  </si>
  <si>
    <t>Colt McCoy\McCoCo00</t>
  </si>
  <si>
    <t>Jon Kitna\KitnJo00</t>
  </si>
  <si>
    <t>Donovan McNabb\McNaDo00</t>
  </si>
  <si>
    <t>Matt Schaub\SchaMa00</t>
  </si>
  <si>
    <t>Sam Bradford\BradSa00</t>
  </si>
  <si>
    <t>Colin Kaepernick\KaepCo00</t>
  </si>
  <si>
    <t>Mike Kafka\KafkMi00</t>
  </si>
  <si>
    <t>Jake Locker\LockJa00</t>
  </si>
  <si>
    <t>A.J. Feeley\FeelA.00</t>
  </si>
  <si>
    <t>John Beck\BeckJo00</t>
  </si>
  <si>
    <t>T.J. Yates\YateT.00</t>
  </si>
  <si>
    <t>Dan Orlovsky\OrloDa00</t>
  </si>
  <si>
    <t>Christian Ponder\PondCh00</t>
  </si>
  <si>
    <t>Blaine Gabbert\GabbBl00</t>
  </si>
  <si>
    <t>Aaron Rodgers*+\RodgAa00</t>
  </si>
  <si>
    <t>Ben Roethlisberger*\RoetBe00</t>
  </si>
  <si>
    <t>Andy Dalton*\DaltAn00</t>
  </si>
  <si>
    <t>Cam Newton*\NewtCa00</t>
  </si>
  <si>
    <t>Eli Manning*\MannEl00</t>
  </si>
  <si>
    <t>3TM</t>
  </si>
  <si>
    <t>LAR</t>
  </si>
  <si>
    <t>LAC</t>
  </si>
  <si>
    <t>LVR</t>
  </si>
  <si>
    <t>2TM</t>
  </si>
  <si>
    <t>firstName</t>
  </si>
  <si>
    <t>lastNameMess</t>
  </si>
  <si>
    <t>lastNameNoFrwrd</t>
  </si>
  <si>
    <t>lastName</t>
  </si>
  <si>
    <t>PlayerMessy</t>
  </si>
  <si>
    <t>Year</t>
  </si>
  <si>
    <t>Stafford, Matthew</t>
  </si>
  <si>
    <t>Brees, Drew</t>
  </si>
  <si>
    <t>Brady, Tom</t>
  </si>
  <si>
    <t>Manning, Eli</t>
  </si>
  <si>
    <t>Rivers, Philip</t>
  </si>
  <si>
    <t>Fitzpatrick, Ryan</t>
  </si>
  <si>
    <t>Ryan, Matt</t>
  </si>
  <si>
    <t>Freeman, Josh</t>
  </si>
  <si>
    <t>Sanchez, Mark</t>
  </si>
  <si>
    <t>Flacco, Joe</t>
  </si>
  <si>
    <t>Romo, Tony</t>
  </si>
  <si>
    <t>Hasselbeck, Matt</t>
  </si>
  <si>
    <t>Newton, Cam</t>
  </si>
  <si>
    <t>Dalton, Andy</t>
  </si>
  <si>
    <t>Roethlisberger, Ben</t>
  </si>
  <si>
    <t>Rodgers, Aaron</t>
  </si>
  <si>
    <t>McCoy, Colt</t>
  </si>
  <si>
    <t>Grossman, Rex</t>
  </si>
  <si>
    <t>Jackson, Tarvaris</t>
  </si>
  <si>
    <t>Smith, Alex</t>
  </si>
  <si>
    <t>Vick, Michael</t>
  </si>
  <si>
    <t>Gabbert, Blaine</t>
  </si>
  <si>
    <t>Bradford, Sam</t>
  </si>
  <si>
    <t>Moore, Matt</t>
  </si>
  <si>
    <t>Palmer, Carson</t>
  </si>
  <si>
    <t>Cutler, Jay</t>
  </si>
  <si>
    <t>Schaub, Matt</t>
  </si>
  <si>
    <t>Ponder, Christian</t>
  </si>
  <si>
    <t>Skelton, John</t>
  </si>
  <si>
    <t>Tebow, Tim</t>
  </si>
  <si>
    <t>Cassel, Matt</t>
  </si>
  <si>
    <t>Kolb, Kevin</t>
  </si>
  <si>
    <t>Orton, Kyle</t>
  </si>
  <si>
    <t>Painter, Curtis</t>
  </si>
  <si>
    <t>Orlovsky, Dan</t>
  </si>
  <si>
    <t>Campbell, Jason</t>
  </si>
  <si>
    <t>McNabb, Donovan</t>
  </si>
  <si>
    <t>Palko, Tyler</t>
  </si>
  <si>
    <t>Yates, T.J.</t>
  </si>
  <si>
    <t>Beck, John</t>
  </si>
  <si>
    <t>Young, Vince</t>
  </si>
  <si>
    <t>Henne, Chad</t>
  </si>
  <si>
    <t>Wallace, Seneca</t>
  </si>
  <si>
    <t>Hanie, Caleb</t>
  </si>
  <si>
    <t>Collins, Kerry</t>
  </si>
  <si>
    <t>Feeley, A.J.</t>
  </si>
  <si>
    <t>Clemens, Kellen</t>
  </si>
  <si>
    <t>Locker, Jake</t>
  </si>
  <si>
    <t>McCown, Luke</t>
  </si>
  <si>
    <t>Whitehurst, Charlie</t>
  </si>
  <si>
    <t>McCown, Josh</t>
  </si>
  <si>
    <t>Flynn, Matt</t>
  </si>
  <si>
    <t>Johnson, Josh</t>
  </si>
  <si>
    <t>Boller, Kyle</t>
  </si>
  <si>
    <t>Delhomme, Jake</t>
  </si>
  <si>
    <t>Redman, Chris</t>
  </si>
  <si>
    <t>Batch, Charlie</t>
  </si>
  <si>
    <t>Bartel, Richard</t>
  </si>
  <si>
    <t>Gradkowski, Bruce</t>
  </si>
  <si>
    <t>Kafka, Mike</t>
  </si>
  <si>
    <t>Leinart, Matt</t>
  </si>
  <si>
    <t>Kitna, Jon</t>
  </si>
  <si>
    <t>Losman, J.P.</t>
  </si>
  <si>
    <t>Thigpen, Tyler</t>
  </si>
  <si>
    <t>Daniel, Chase</t>
  </si>
  <si>
    <t>Kaepernick, Colin</t>
  </si>
  <si>
    <t>Brunell, Mark</t>
  </si>
  <si>
    <t>Hill, Shaun</t>
  </si>
  <si>
    <t>Luck, Andrew</t>
  </si>
  <si>
    <t>Manning, Peyton</t>
  </si>
  <si>
    <t>Weeden, Brandon</t>
  </si>
  <si>
    <t>Tannehill, Ryan</t>
  </si>
  <si>
    <t>Griffin, Robert</t>
  </si>
  <si>
    <t>Wilson, Russell</t>
  </si>
  <si>
    <t>Foles, Nick</t>
  </si>
  <si>
    <t>Quinn, Brady</t>
  </si>
  <si>
    <t>Lindley, Ryan</t>
  </si>
  <si>
    <t>Hoyer, Brian</t>
  </si>
  <si>
    <t>Leftwich, Byron</t>
  </si>
  <si>
    <t>Cousins, Kirk</t>
  </si>
  <si>
    <t>Lewis, Thaddeus</t>
  </si>
  <si>
    <t>McElroy, Greg</t>
  </si>
  <si>
    <t>Pryor, Terrelle</t>
  </si>
  <si>
    <t>Taylor, Tyrod</t>
  </si>
  <si>
    <t>Smith, Rusty</t>
  </si>
  <si>
    <t>Anderson, Derek</t>
  </si>
  <si>
    <t>Harrell, Graham</t>
  </si>
  <si>
    <t>Mallett, Ryan</t>
  </si>
  <si>
    <t>Osweiler, Brock</t>
  </si>
  <si>
    <t>Carr, David</t>
  </si>
  <si>
    <t>Smith, Geno</t>
  </si>
  <si>
    <t>Glennon, Mike</t>
  </si>
  <si>
    <t>Manuel, EJ</t>
  </si>
  <si>
    <t>Keenum, Case</t>
  </si>
  <si>
    <t>McGloin, Matt</t>
  </si>
  <si>
    <t>Tolzien, Scott</t>
  </si>
  <si>
    <t>Tuel, Jeff</t>
  </si>
  <si>
    <t>Barkley, Matt</t>
  </si>
  <si>
    <t>Simms, Matt</t>
  </si>
  <si>
    <t>Cribbs, Josh</t>
  </si>
  <si>
    <t>Carr, Derek</t>
  </si>
  <si>
    <t>Bortles, Blake</t>
  </si>
  <si>
    <t>Bridgewater, Teddy</t>
  </si>
  <si>
    <t>Davis, Austin</t>
  </si>
  <si>
    <t>Stanton, Drew</t>
  </si>
  <si>
    <t>Mettenberger, Zach</t>
  </si>
  <si>
    <t>Clausen, Jimmy</t>
  </si>
  <si>
    <t>Manziel, Johnny</t>
  </si>
  <si>
    <t>Shaw, Connor</t>
  </si>
  <si>
    <t>Garoppolo, Jimmy</t>
  </si>
  <si>
    <t>Savage, Tom</t>
  </si>
  <si>
    <t>Thomas, Logan</t>
  </si>
  <si>
    <t>Nassib, Ryan</t>
  </si>
  <si>
    <t>Palmer, Jordan</t>
  </si>
  <si>
    <t>Winston, Jameis</t>
  </si>
  <si>
    <t>Mariota, Marcus</t>
  </si>
  <si>
    <t>McCarron, A.J.</t>
  </si>
  <si>
    <t>Moore, Kellen</t>
  </si>
  <si>
    <t>Jones, Landry</t>
  </si>
  <si>
    <t>Tanney, Alex</t>
  </si>
  <si>
    <t>Mannion, Sean</t>
  </si>
  <si>
    <t>Renfree, Sean</t>
  </si>
  <si>
    <t>Wentz, Carson</t>
  </si>
  <si>
    <t>Siemian, Trevor</t>
  </si>
  <si>
    <t>Prescott, Dak</t>
  </si>
  <si>
    <t>Goff, Jared</t>
  </si>
  <si>
    <t>Kessler, Cody</t>
  </si>
  <si>
    <t>Petty, Bryce</t>
  </si>
  <si>
    <t>Lynch, Paxton</t>
  </si>
  <si>
    <t>Brissett, Jacoby</t>
  </si>
  <si>
    <t>Hogan, Kevin</t>
  </si>
  <si>
    <t>Cook, Connor</t>
  </si>
  <si>
    <t>Boykin, Trevone</t>
  </si>
  <si>
    <t>Jones, Cardale</t>
  </si>
  <si>
    <t>Hundley, Brett</t>
  </si>
  <si>
    <t>Fales, David</t>
  </si>
  <si>
    <t>Kizer, DeShone</t>
  </si>
  <si>
    <t>Trubisky, Mitchell</t>
  </si>
  <si>
    <t>Beathard, C.J.</t>
  </si>
  <si>
    <t>Watson, Deshaun</t>
  </si>
  <si>
    <t>Peterman, Nathan</t>
  </si>
  <si>
    <t>Mahomes, Patrick</t>
  </si>
  <si>
    <t>Sudfeld, Nate</t>
  </si>
  <si>
    <t>Callahan, Joe</t>
  </si>
  <si>
    <t>Webb, Joe</t>
  </si>
  <si>
    <t>Rudock, Jake</t>
  </si>
  <si>
    <t>Mayfield, Baker</t>
  </si>
  <si>
    <t>Darnold, Sam</t>
  </si>
  <si>
    <t>Rosen, Josh</t>
  </si>
  <si>
    <t>Allen, Josh</t>
  </si>
  <si>
    <t>Mullens, Nick</t>
  </si>
  <si>
    <t>Driskel, Jeff</t>
  </si>
  <si>
    <t>Jackson, Lamar</t>
  </si>
  <si>
    <t>Heinicke, Taylor</t>
  </si>
  <si>
    <t>Allen, Kyle</t>
  </si>
  <si>
    <t>Dobbs, Joshua</t>
  </si>
  <si>
    <t>Hill, Taysom</t>
  </si>
  <si>
    <t>Gilbert, Garrett</t>
  </si>
  <si>
    <t>Murray, Kyler</t>
  </si>
  <si>
    <t>Minshew II, Gardner</t>
  </si>
  <si>
    <t>Jones, Daniel</t>
  </si>
  <si>
    <t>Rudolph, Mason</t>
  </si>
  <si>
    <t>Haskins, Dwayne</t>
  </si>
  <si>
    <t>Hodges, Devlin</t>
  </si>
  <si>
    <t>Lock, Drew</t>
  </si>
  <si>
    <t>Blough, David</t>
  </si>
  <si>
    <t>Allen, Brandon</t>
  </si>
  <si>
    <t>Finley, Ryan</t>
  </si>
  <si>
    <t>Falk, Luke</t>
  </si>
  <si>
    <t>Grier, Will</t>
  </si>
  <si>
    <t>Griffin III, Robert</t>
  </si>
  <si>
    <t>Samuels, Jaylen</t>
  </si>
  <si>
    <t>Sanders, Emmanuel</t>
  </si>
  <si>
    <t>White, James</t>
  </si>
  <si>
    <t>Lee, Andy</t>
  </si>
  <si>
    <t>Griffin, Ryan</t>
  </si>
  <si>
    <t>Cooke, Logan</t>
  </si>
  <si>
    <t>Pettis, Dante</t>
  </si>
  <si>
    <t>Boyle, Tim</t>
  </si>
  <si>
    <t>Kern, Brett</t>
  </si>
  <si>
    <t>Herbert, Justin</t>
  </si>
  <si>
    <t>Mahomes , Patrick</t>
  </si>
  <si>
    <t>Allen , Josh</t>
  </si>
  <si>
    <t>Murray , Kyler</t>
  </si>
  <si>
    <t>Wilson , Russell</t>
  </si>
  <si>
    <t>Watson , Deshaun</t>
  </si>
  <si>
    <t>Rodgers , Aaron</t>
  </si>
  <si>
    <t>Burrow, Joe</t>
  </si>
  <si>
    <t>Tagovailoa, Tua</t>
  </si>
  <si>
    <t>Hurts, Jalen</t>
  </si>
  <si>
    <t>Luton, Jake</t>
  </si>
  <si>
    <t>Walker, Phillip</t>
  </si>
  <si>
    <t>Stidham, Jarrett</t>
  </si>
  <si>
    <t>DiNucci, Ben</t>
  </si>
  <si>
    <t>Rypien, Brett</t>
  </si>
  <si>
    <t>Wolford, John</t>
  </si>
  <si>
    <t>Streveler, Chris</t>
  </si>
  <si>
    <t>McSorley, Trace</t>
  </si>
  <si>
    <t>Hinton, Kendall</t>
  </si>
  <si>
    <t>Bray, Tyler</t>
  </si>
  <si>
    <t>Huntley, Tyler</t>
  </si>
  <si>
    <t>Team 1:</t>
  </si>
  <si>
    <t>Team 2:</t>
  </si>
  <si>
    <t>Int%</t>
  </si>
  <si>
    <t>Scroll index:</t>
  </si>
  <si>
    <t>Zoom index:</t>
  </si>
  <si>
    <t>Max scroll:</t>
  </si>
  <si>
    <t>Scroll:</t>
  </si>
  <si>
    <t>Zoom:</t>
  </si>
  <si>
    <t>Y/A</t>
  </si>
  <si>
    <t>Y/C</t>
  </si>
  <si>
    <t>TD%</t>
  </si>
  <si>
    <t>Total:</t>
  </si>
  <si>
    <t>Select Player:</t>
  </si>
  <si>
    <t>`</t>
  </si>
  <si>
    <t>Select Metric 1:</t>
  </si>
  <si>
    <t>Select Metric 2:</t>
  </si>
  <si>
    <t>Row Labels</t>
  </si>
  <si>
    <t>Grand Total</t>
  </si>
  <si>
    <t>Sum of Yds</t>
  </si>
  <si>
    <t>The quarterback with the most overall passing yards during this ten-year span is: Matt Ryan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</si>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</sst>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34">
    <xf numFmtId="0" fontId="0" fillId="0" borderId="0" xfId="0"/>
    <xf numFmtId="0" fontId="1" fillId="22" borderId="0" xfId="31"/>
    <xf numFmtId="0" fontId="16" fillId="0" borderId="0" xfId="0" applyFont="1" applyAlignment="1">
      <alignment horizontal="right"/>
    </xf>
    <xf numFmtId="10" fontId="0" fillId="0" borderId="0" xfId="0" applyNumberFormat="1"/>
    <xf numFmtId="0" fontId="16" fillId="0" borderId="0" xfId="0" applyFont="1" applyFill="1"/>
    <xf numFmtId="0" fontId="0" fillId="0" borderId="0" xfId="0" applyFill="1"/>
    <xf numFmtId="0" fontId="19" fillId="0" borderId="0" xfId="43" applyFont="1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1" fillId="0" borderId="0" xfId="0" applyFont="1" applyAlignment="1">
      <alignment horizontal="right" vertical="center"/>
    </xf>
    <xf numFmtId="0" fontId="19" fillId="33" borderId="10" xfId="43" applyFont="1" applyFill="1" applyBorder="1" applyAlignment="1">
      <alignment horizontal="right"/>
    </xf>
    <xf numFmtId="3" fontId="0" fillId="35" borderId="11" xfId="0" applyNumberFormat="1" applyFont="1" applyFill="1" applyBorder="1" applyAlignment="1">
      <alignment horizontal="center"/>
    </xf>
    <xf numFmtId="3" fontId="22" fillId="36" borderId="11" xfId="0" applyNumberFormat="1" applyFont="1" applyFill="1" applyBorder="1" applyAlignment="1">
      <alignment horizontal="center" vertical="center"/>
    </xf>
    <xf numFmtId="1" fontId="1" fillId="35" borderId="11" xfId="42" applyNumberFormat="1" applyFont="1" applyFill="1" applyBorder="1" applyAlignment="1">
      <alignment horizontal="center"/>
    </xf>
    <xf numFmtId="1" fontId="22" fillId="36" borderId="11" xfId="42" applyNumberFormat="1" applyFont="1" applyFill="1" applyBorder="1" applyAlignment="1">
      <alignment horizontal="center" vertical="center"/>
    </xf>
    <xf numFmtId="10" fontId="0" fillId="35" borderId="11" xfId="0" applyNumberFormat="1" applyFont="1" applyFill="1" applyBorder="1" applyAlignment="1">
      <alignment horizontal="center"/>
    </xf>
    <xf numFmtId="1" fontId="22" fillId="36" borderId="11" xfId="0" applyNumberFormat="1" applyFont="1" applyFill="1" applyBorder="1" applyAlignment="1">
      <alignment horizontal="center" vertical="center"/>
    </xf>
    <xf numFmtId="10" fontId="22" fillId="36" borderId="11" xfId="0" applyNumberFormat="1" applyFont="1" applyFill="1" applyBorder="1" applyAlignment="1">
      <alignment horizontal="center" vertical="center"/>
    </xf>
    <xf numFmtId="0" fontId="18" fillId="0" borderId="0" xfId="43"/>
    <xf numFmtId="0" fontId="23" fillId="0" borderId="0" xfId="43" applyFont="1"/>
    <xf numFmtId="0" fontId="0" fillId="0" borderId="12" xfId="0" applyBorder="1"/>
    <xf numFmtId="0" fontId="16" fillId="0" borderId="13" xfId="0" applyFont="1" applyBorder="1" applyAlignment="1">
      <alignment horizontal="right"/>
    </xf>
    <xf numFmtId="0" fontId="24" fillId="22" borderId="4" xfId="3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37" borderId="0" xfId="0" applyFont="1" applyFill="1" applyBorder="1" applyAlignment="1">
      <alignment horizontal="left"/>
    </xf>
    <xf numFmtId="0" fontId="17" fillId="37" borderId="0" xfId="0" applyNumberFormat="1" applyFont="1" applyFill="1" applyBorder="1"/>
    <xf numFmtId="0" fontId="17" fillId="0" borderId="0" xfId="0" applyFont="1" applyBorder="1" applyAlignment="1">
      <alignment horizontal="left"/>
    </xf>
    <xf numFmtId="0" fontId="17" fillId="0" borderId="0" xfId="0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3" xr:uid="{A8297F32-FF2E-419D-97A7-223940F85510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'Quarterback Analysis'!$AA$1</c:f>
              <c:strCache>
                <c:ptCount val="1"/>
                <c:pt idx="0">
                  <c:v>DEN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cat>
            <c:numRef>
              <c:f>'Quarterback Analysis'!$AB$2:$AB$11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'Quarterback Analysis'!$AA$2:$AA$11</c:f>
              <c:numCache>
                <c:formatCode>General</c:formatCode>
                <c:ptCount val="10"/>
                <c:pt idx="0">
                  <c:v>1729</c:v>
                </c:pt>
                <c:pt idx="1">
                  <c:v>4671</c:v>
                </c:pt>
                <c:pt idx="2">
                  <c:v>5572</c:v>
                </c:pt>
                <c:pt idx="3">
                  <c:v>4779</c:v>
                </c:pt>
                <c:pt idx="4">
                  <c:v>4216</c:v>
                </c:pt>
                <c:pt idx="5">
                  <c:v>3898</c:v>
                </c:pt>
                <c:pt idx="6">
                  <c:v>3668</c:v>
                </c:pt>
                <c:pt idx="7">
                  <c:v>3890</c:v>
                </c:pt>
                <c:pt idx="8">
                  <c:v>3357</c:v>
                </c:pt>
                <c:pt idx="9">
                  <c:v>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41A7-858F-BC14523DE058}"/>
            </c:ext>
          </c:extLst>
        </c:ser>
        <c:ser>
          <c:idx val="1"/>
          <c:order val="1"/>
          <c:tx>
            <c:strRef>
              <c:f>'Quarterback Analysis'!$AE$1</c:f>
              <c:strCache>
                <c:ptCount val="1"/>
                <c:pt idx="0">
                  <c:v>TEN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cat>
            <c:numRef>
              <c:f>'Quarterback Analysis'!$AB$2:$AB$11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'Quarterback Analysis'!$AE$2:$AE$11</c:f>
              <c:numCache>
                <c:formatCode>General</c:formatCode>
                <c:ptCount val="10"/>
                <c:pt idx="0">
                  <c:v>4113</c:v>
                </c:pt>
                <c:pt idx="1">
                  <c:v>3577</c:v>
                </c:pt>
                <c:pt idx="2">
                  <c:v>3710</c:v>
                </c:pt>
                <c:pt idx="3">
                  <c:v>3738</c:v>
                </c:pt>
                <c:pt idx="4">
                  <c:v>3852</c:v>
                </c:pt>
                <c:pt idx="5">
                  <c:v>3710</c:v>
                </c:pt>
                <c:pt idx="6">
                  <c:v>3394</c:v>
                </c:pt>
                <c:pt idx="7">
                  <c:v>3154</c:v>
                </c:pt>
                <c:pt idx="8">
                  <c:v>3956</c:v>
                </c:pt>
                <c:pt idx="9">
                  <c:v>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D-41A7-858F-BC14523D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39167"/>
        <c:axId val="609742911"/>
      </c:areaChart>
      <c:catAx>
        <c:axId val="609739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42911"/>
        <c:crosses val="autoZero"/>
        <c:auto val="1"/>
        <c:lblAlgn val="ctr"/>
        <c:lblOffset val="100"/>
        <c:noMultiLvlLbl val="0"/>
      </c:catAx>
      <c:valAx>
        <c:axId val="6097429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97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'Quarterback Analysis'!$AI$1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[0]!SeriesX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[0]!SeriesY1</c:f>
              <c:numCache>
                <c:formatCode>General</c:formatCode>
                <c:ptCount val="7"/>
                <c:pt idx="0">
                  <c:v>753</c:v>
                </c:pt>
                <c:pt idx="1">
                  <c:v>799</c:v>
                </c:pt>
                <c:pt idx="2">
                  <c:v>803</c:v>
                </c:pt>
                <c:pt idx="3">
                  <c:v>840</c:v>
                </c:pt>
                <c:pt idx="4">
                  <c:v>779</c:v>
                </c:pt>
                <c:pt idx="5">
                  <c:v>738</c:v>
                </c:pt>
                <c:pt idx="6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4746-8A2B-DB0175C7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267751984"/>
        <c:axId val="267753232"/>
      </c:barChart>
      <c:lineChart>
        <c:grouping val="standard"/>
        <c:varyColors val="0"/>
        <c:ser>
          <c:idx val="1"/>
          <c:order val="1"/>
          <c:tx>
            <c:strRef>
              <c:f>'Quarterback Analysis'!$AJ$1</c:f>
              <c:strCache>
                <c:ptCount val="1"/>
                <c:pt idx="0">
                  <c:v>Int%</c:v>
                </c:pt>
              </c:strCache>
            </c:strRef>
          </c:tx>
          <c:spPr>
            <a:ln w="25400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24D-4BE7-9513-6AF64F3D3D43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24D-4BE7-9513-6AF64F3D3D43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5D5-4746-8A2B-DB0175C721AF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4D-4BE7-9513-6AF64F3D3D43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4D-4BE7-9513-6AF64F3D3D43}"/>
                </c:ext>
              </c:extLst>
            </c:dLbl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[0]!SeriesY2</c:f>
              <c:numCache>
                <c:formatCode>0.00%</c:formatCode>
                <c:ptCount val="7"/>
                <c:pt idx="0">
                  <c:v>3.180897769707719E-2</c:v>
                </c:pt>
                <c:pt idx="1">
                  <c:v>3.9624750096861429E-2</c:v>
                </c:pt>
                <c:pt idx="2">
                  <c:v>3.0450437231249617E-2</c:v>
                </c:pt>
                <c:pt idx="3">
                  <c:v>2.47945289880026E-2</c:v>
                </c:pt>
                <c:pt idx="4">
                  <c:v>3.1586381256619542E-2</c:v>
                </c:pt>
                <c:pt idx="5">
                  <c:v>3.254119977629899E-2</c:v>
                </c:pt>
                <c:pt idx="6">
                  <c:v>2.806314329331128E-2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D5-4746-8A2B-DB0175C7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756976"/>
        <c:axId val="267769456"/>
      </c:lineChart>
      <c:catAx>
        <c:axId val="2677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53232"/>
        <c:crosses val="autoZero"/>
        <c:auto val="1"/>
        <c:lblAlgn val="ctr"/>
        <c:lblOffset val="100"/>
        <c:noMultiLvlLbl val="0"/>
      </c:catAx>
      <c:valAx>
        <c:axId val="2677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51984"/>
        <c:crosses val="autoZero"/>
        <c:crossBetween val="between"/>
      </c:valAx>
      <c:valAx>
        <c:axId val="267769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Ints%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56976"/>
        <c:crosses val="max"/>
        <c:crossBetween val="between"/>
      </c:valAx>
      <c:catAx>
        <c:axId val="26775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76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'Quarterback Analysis'!$AW$4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'Quarterback Analysis'!$AP$5:$AP$14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'Quarterback Analysis'!$AW$5:$AW$14</c:f>
              <c:numCache>
                <c:formatCode>#,##0</c:formatCode>
                <c:ptCount val="10"/>
                <c:pt idx="0">
                  <c:v>29</c:v>
                </c:pt>
                <c:pt idx="1">
                  <c:v>32</c:v>
                </c:pt>
                <c:pt idx="2">
                  <c:v>26</c:v>
                </c:pt>
                <c:pt idx="3">
                  <c:v>28</c:v>
                </c:pt>
                <c:pt idx="4">
                  <c:v>21</c:v>
                </c:pt>
                <c:pt idx="5">
                  <c:v>38</c:v>
                </c:pt>
                <c:pt idx="6">
                  <c:v>20</c:v>
                </c:pt>
                <c:pt idx="7">
                  <c:v>35</c:v>
                </c:pt>
                <c:pt idx="8">
                  <c:v>26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4D0-46C1-874D-4D7184AE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06471264"/>
        <c:axId val="106456288"/>
      </c:barChart>
      <c:lineChart>
        <c:grouping val="standard"/>
        <c:varyColors val="0"/>
        <c:ser>
          <c:idx val="1"/>
          <c:order val="1"/>
          <c:tx>
            <c:strRef>
              <c:f>'Quarterback Analysis'!$AS$4</c:f>
              <c:strCache>
                <c:ptCount val="1"/>
                <c:pt idx="0">
                  <c:v>Cmp%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chemeClr val="bg1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C4D0-46C1-874D-4D7184AE2CF9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rgbClr val="002060"/>
                </a:solidFill>
                <a:ln w="9525">
                  <a:solidFill>
                    <a:schemeClr val="bg1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C4D0-46C1-874D-4D7184AE2CF9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4D0-46C1-874D-4D7184AE2CF9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4D0-46C1-874D-4D7184AE2CF9}"/>
                </c:ext>
              </c:extLst>
            </c:dLbl>
            <c:spPr>
              <a:solidFill>
                <a:srgbClr val="00206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'Quarterback Analysis'!$AP$5:$AP$14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'Quarterback Analysis'!$AS$5:$AS$14</c:f>
              <c:numCache>
                <c:formatCode>#,##0</c:formatCode>
                <c:ptCount val="10"/>
                <c:pt idx="0">
                  <c:v>61.3</c:v>
                </c:pt>
                <c:pt idx="1">
                  <c:v>68.599999999999994</c:v>
                </c:pt>
                <c:pt idx="2">
                  <c:v>67.400000000000006</c:v>
                </c:pt>
                <c:pt idx="3">
                  <c:v>66.099999999999994</c:v>
                </c:pt>
                <c:pt idx="4">
                  <c:v>66.3</c:v>
                </c:pt>
                <c:pt idx="5">
                  <c:v>69.900000000000006</c:v>
                </c:pt>
                <c:pt idx="6">
                  <c:v>64.7</c:v>
                </c:pt>
                <c:pt idx="7">
                  <c:v>69.400000000000006</c:v>
                </c:pt>
                <c:pt idx="8">
                  <c:v>66.2</c:v>
                </c:pt>
                <c:pt idx="9">
                  <c:v>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2-C4D0-46C1-874D-4D7184AE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783504"/>
        <c:axId val="292787664"/>
      </c:lineChart>
      <c:catAx>
        <c:axId val="1064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288"/>
        <c:crosses val="autoZero"/>
        <c:auto val="1"/>
        <c:lblAlgn val="ctr"/>
        <c:lblOffset val="100"/>
        <c:noMultiLvlLbl val="0"/>
      </c:catAx>
      <c:valAx>
        <c:axId val="1064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1264"/>
        <c:crosses val="autoZero"/>
        <c:crossBetween val="between"/>
      </c:valAx>
      <c:valAx>
        <c:axId val="292787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Cmp%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83504"/>
        <c:crosses val="max"/>
        <c:crossBetween val="between"/>
      </c:valAx>
      <c:catAx>
        <c:axId val="29278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8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'Quarterback Analysis'!$AW$4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'Quarterback Analysis'!$AP$5:$AP$14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[0]!Metric1</c:f>
              <c:numCache>
                <c:formatCode>#,##0</c:formatCode>
                <c:ptCount val="10"/>
                <c:pt idx="0">
                  <c:v>29</c:v>
                </c:pt>
                <c:pt idx="1">
                  <c:v>32</c:v>
                </c:pt>
                <c:pt idx="2">
                  <c:v>26</c:v>
                </c:pt>
                <c:pt idx="3">
                  <c:v>28</c:v>
                </c:pt>
                <c:pt idx="4">
                  <c:v>21</c:v>
                </c:pt>
                <c:pt idx="5">
                  <c:v>38</c:v>
                </c:pt>
                <c:pt idx="6">
                  <c:v>20</c:v>
                </c:pt>
                <c:pt idx="7">
                  <c:v>35</c:v>
                </c:pt>
                <c:pt idx="8">
                  <c:v>26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0-4A4A-8B6D-704F2A0D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06471264"/>
        <c:axId val="106456288"/>
      </c:barChart>
      <c:lineChart>
        <c:grouping val="standard"/>
        <c:varyColors val="0"/>
        <c:ser>
          <c:idx val="1"/>
          <c:order val="1"/>
          <c:tx>
            <c:strRef>
              <c:f>'Quarterback Analysis'!$AT$4</c:f>
              <c:strCache>
                <c:ptCount val="1"/>
                <c:pt idx="0">
                  <c:v>Yds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820-4A4A-8B6D-704F2A0D7508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bg1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820-4A4A-8B6D-704F2A0D7508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20-4A4A-8B6D-704F2A0D7508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20-4A4A-8B6D-704F2A0D7508}"/>
                </c:ext>
              </c:extLst>
            </c:dLbl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'Quarterback Analysis'!$AP$5:$AP$14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[0]!Metric2</c:f>
              <c:numCache>
                <c:formatCode>#,##0</c:formatCode>
                <c:ptCount val="10"/>
                <c:pt idx="0">
                  <c:v>4177</c:v>
                </c:pt>
                <c:pt idx="1">
                  <c:v>4719</c:v>
                </c:pt>
                <c:pt idx="2">
                  <c:v>4515</c:v>
                </c:pt>
                <c:pt idx="3">
                  <c:v>4694</c:v>
                </c:pt>
                <c:pt idx="4">
                  <c:v>4591</c:v>
                </c:pt>
                <c:pt idx="5">
                  <c:v>4944</c:v>
                </c:pt>
                <c:pt idx="6">
                  <c:v>4095</c:v>
                </c:pt>
                <c:pt idx="7">
                  <c:v>4924</c:v>
                </c:pt>
                <c:pt idx="8">
                  <c:v>4466</c:v>
                </c:pt>
                <c:pt idx="9">
                  <c:v>4581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20-4A4A-8B6D-704F2A0D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07615"/>
        <c:axId val="882204703"/>
      </c:lineChart>
      <c:catAx>
        <c:axId val="1064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288"/>
        <c:crosses val="autoZero"/>
        <c:auto val="1"/>
        <c:lblAlgn val="ctr"/>
        <c:lblOffset val="100"/>
        <c:noMultiLvlLbl val="0"/>
      </c:catAx>
      <c:valAx>
        <c:axId val="1064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1264"/>
        <c:crosses val="autoZero"/>
        <c:crossBetween val="between"/>
      </c:valAx>
      <c:valAx>
        <c:axId val="88220470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7615"/>
        <c:crosses val="max"/>
        <c:crossBetween val="between"/>
      </c:valAx>
      <c:catAx>
        <c:axId val="882207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2204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R$37" horiz="1" max="9" page="10"/>
</file>

<file path=xl/ctrlProps/ctrlProp2.xml><?xml version="1.0" encoding="utf-8"?>
<formControlPr xmlns="http://schemas.microsoft.com/office/spreadsheetml/2009/9/main" objectType="Scroll" dx="31" fmlaLink="$R$38" horiz="1" max="10" min="1" page="10" val="7"/>
</file>

<file path=xl/ctrlProps/ctrlProp3.xml><?xml version="1.0" encoding="utf-8"?>
<formControlPr xmlns="http://schemas.microsoft.com/office/spreadsheetml/2009/9/main" objectType="Spin" dx="31" fmlaLink="$AK$17" max="12" min="1" page="10" val="7"/>
</file>

<file path=xl/ctrlProps/ctrlProp4.xml><?xml version="1.0" encoding="utf-8"?>
<formControlPr xmlns="http://schemas.microsoft.com/office/spreadsheetml/2009/9/main" objectType="Spin" dx="31" fmlaLink="$AK$18" max="12" min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517525</xdr:colOff>
      <xdr:row>3</xdr:row>
      <xdr:rowOff>25400</xdr:rowOff>
    </xdr:from>
    <xdr:to>
      <xdr:col>23</xdr:col>
      <xdr:colOff>212725</xdr:colOff>
      <xdr:row>18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517525</xdr:colOff>
      <xdr:row>19</xdr:row>
      <xdr:rowOff>146050</xdr:rowOff>
    </xdr:from>
    <xdr:to>
      <xdr:col>23</xdr:col>
      <xdr:colOff>212725</xdr:colOff>
      <xdr:row>34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438150</xdr:colOff>
          <xdr:row>35</xdr:row>
          <xdr:rowOff>184150</xdr:rowOff>
        </xdr:from>
        <xdr:to>
          <xdr:col>39</xdr:col>
          <xdr:colOff>184150</xdr:colOff>
          <xdr:row>37</xdr:row>
          <xdr:rowOff>6350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444500</xdr:colOff>
          <xdr:row>38</xdr:row>
          <xdr:rowOff>0</xdr:rowOff>
        </xdr:from>
        <xdr:to>
          <xdr:col>39</xdr:col>
          <xdr:colOff>171450</xdr:colOff>
          <xdr:row>38</xdr:row>
          <xdr:rowOff>190500</xdr:rowOff>
        </xdr:to>
        <xdr:sp macro="" textlink="">
          <xdr:nvSpPr>
            <xdr:cNvPr id="2055" name="Scroll Ba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40</xdr:col>
      <xdr:colOff>720725</xdr:colOff>
      <xdr:row>22</xdr:row>
      <xdr:rowOff>25400</xdr:rowOff>
    </xdr:from>
    <xdr:to>
      <xdr:col>46</xdr:col>
      <xdr:colOff>95250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114300</xdr:colOff>
      <xdr:row>20</xdr:row>
      <xdr:rowOff>6350</xdr:rowOff>
    </xdr:from>
    <xdr:to>
      <xdr:col>56</xdr:col>
      <xdr:colOff>273050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46</xdr:col>
      <xdr:colOff>455095</xdr:colOff>
      <xdr:row>21</xdr:row>
      <xdr:rowOff>148155</xdr:rowOff>
    </xdr:from>
    <xdr:ext cx="264560" cy="1289050"/>
    <xdr:sp macro="" textlink="$BA$18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rot="16200000">
          <a:off x="28860750" y="4794250"/>
          <a:ext cx="1289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F1930F9-6AE1-4B98-AA48-3C7D8D4006F3}" type="TxLink">
            <a:rPr lang="en-US" sz="1100" b="0" i="0" u="none" strike="noStrike">
              <a:solidFill>
                <a:srgbClr val="3F3F76"/>
              </a:solidFill>
              <a:latin typeface="Calibri"/>
              <a:ea typeface="Calibri"/>
              <a:cs typeface="Calibri"/>
            </a:rPr>
            <a:pPr/>
            <a:t>TD</a:t>
          </a:fld>
          <a:endParaRPr lang="en-US" sz="1100" b="0"/>
        </a:p>
      </xdr:txBody>
    </xdr:sp>
    <xdr:clientData/>
  </xdr:oneCellAnchor>
  <xdr:oneCellAnchor>
    <xdr:from>
      <xdr:col>56</xdr:col>
      <xdr:colOff>273050</xdr:colOff>
      <xdr:row>26</xdr:row>
      <xdr:rowOff>114300</xdr:rowOff>
    </xdr:from>
    <xdr:ext cx="264560" cy="1289050"/>
    <xdr:sp macro="" textlink="$BA$19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5400000">
          <a:off x="34774705" y="5681145"/>
          <a:ext cx="12890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17545D-25FF-4D12-A201-AD3DA53131B7}" type="TxLink">
            <a:rPr lang="en-US" sz="1100" b="0" i="0" u="none" strike="noStrike">
              <a:solidFill>
                <a:srgbClr val="3F3F76"/>
              </a:solidFill>
              <a:latin typeface="Calibri"/>
              <a:ea typeface="Calibri"/>
              <a:cs typeface="Calibri"/>
            </a:rPr>
            <a:pPr/>
            <a:t>Yds</a:t>
          </a:fld>
          <a:endParaRPr lang="en-US" sz="1100" b="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571500</xdr:colOff>
          <xdr:row>16</xdr:row>
          <xdr:rowOff>57150</xdr:rowOff>
        </xdr:from>
        <xdr:to>
          <xdr:col>53</xdr:col>
          <xdr:colOff>266700</xdr:colOff>
          <xdr:row>17</xdr:row>
          <xdr:rowOff>171450</xdr:rowOff>
        </xdr:to>
        <xdr:sp macro="" textlink="">
          <xdr:nvSpPr>
            <xdr:cNvPr id="2057" name="Spinne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52</xdr:col>
          <xdr:colOff>584200</xdr:colOff>
          <xdr:row>18</xdr:row>
          <xdr:rowOff>50800</xdr:rowOff>
        </xdr:from>
        <xdr:to>
          <xdr:col>53</xdr:col>
          <xdr:colOff>279400</xdr:colOff>
          <xdr:row>19</xdr:row>
          <xdr:rowOff>114300</xdr:rowOff>
        </xdr:to>
        <xdr:sp macro="" textlink="">
          <xdr:nvSpPr>
            <xdr:cNvPr id="2059" name="Spinner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Rotunno" refreshedDate="44841.868621064816" createdVersion="8" refreshedVersion="8" minRefreshableVersion="3" recordCount="689" xr:uid="{F904C18A-7E0E-472C-914F-C44975B9FA31}">
  <cacheSource type="worksheet">
    <worksheetSource ref="BI1:BK690" sheet="Quarterback Analysis"/>
  </cacheSource>
  <cacheFields count="3">
    <cacheField name="Player" numFmtId="0">
      <sharedItems count="201">
        <s v="Stafford, Matthew"/>
        <s v="Brees, Drew"/>
        <s v="Brady, Tom"/>
        <s v="Manning, Eli"/>
        <s v="Rivers, Philip"/>
        <s v="Fitzpatrick, Ryan"/>
        <s v="Ryan, Matt"/>
        <s v="Freeman, Josh"/>
        <s v="Sanchez, Mark"/>
        <s v="Flacco, Joe"/>
        <s v="Romo, Tony"/>
        <s v="Hasselbeck, Matt"/>
        <s v="Newton, Cam"/>
        <s v="Dalton, Andy"/>
        <s v="Roethlisberger, Ben"/>
        <s v="Rodgers, Aaron"/>
        <s v="McCoy, Colt"/>
        <s v="Grossman, Rex"/>
        <s v="Jackson, Tarvaris"/>
        <s v="Smith, Alex"/>
        <s v="Vick, Michael"/>
        <s v="Gabbert, Blaine"/>
        <s v="Bradford, Sam"/>
        <s v="Moore, Matt"/>
        <s v="Palmer, Carson"/>
        <s v="Cutler, Jay"/>
        <s v="Schaub, Matt"/>
        <s v="Ponder, Christian"/>
        <s v="Skelton, John"/>
        <s v="Tebow, Tim"/>
        <s v="Cassel, Matt"/>
        <s v="Kolb, Kevin"/>
        <s v="Orton, Kyle"/>
        <s v="Painter, Curtis"/>
        <s v="Orlovsky, Dan"/>
        <s v="Campbell, Jason"/>
        <s v="McNabb, Donovan"/>
        <s v="Palko, Tyler"/>
        <s v="Yates, T.J."/>
        <s v="Beck, John"/>
        <s v="Young, Vince"/>
        <s v="Henne, Chad"/>
        <s v="Wallace, Seneca"/>
        <s v="Hanie, Caleb"/>
        <s v="Collins, Kerry"/>
        <s v="Feeley, A.J."/>
        <s v="Clemens, Kellen"/>
        <s v="Locker, Jake"/>
        <s v="McCown, Luke"/>
        <s v="Whitehurst, Charlie"/>
        <s v="McCown, Josh"/>
        <s v="Flynn, Matt"/>
        <s v="Johnson, Josh"/>
        <s v="Boller, Kyle"/>
        <s v="Delhomme, Jake"/>
        <s v="Redman, Chris"/>
        <s v="Batch, Charlie"/>
        <s v="Bartel, Richard"/>
        <s v="Gradkowski, Bruce"/>
        <s v="Kafka, Mike"/>
        <s v="Leinart, Matt"/>
        <s v="Kitna, Jon"/>
        <s v="Losman, J.P."/>
        <s v="Thigpen, Tyler"/>
        <s v="Daniel, Chase"/>
        <s v="Kaepernick, Colin"/>
        <s v="Brunell, Mark"/>
        <s v="Hill, Shaun"/>
        <s v="Luck, Andrew"/>
        <s v="Manning, Peyton"/>
        <s v="Weeden, Brandon"/>
        <s v="Tannehill, Ryan"/>
        <s v="Griffin, Robert"/>
        <s v="Wilson, Russell"/>
        <s v="Foles, Nick"/>
        <s v="Quinn, Brady"/>
        <s v="Lindley, Ryan"/>
        <s v="Hoyer, Brian"/>
        <s v="Leftwich, Byron"/>
        <s v="Cousins, Kirk"/>
        <s v="Lewis, Thaddeus"/>
        <s v="McElroy, Greg"/>
        <s v="Pryor, Terrelle"/>
        <s v="Taylor, Tyrod"/>
        <s v="Smith, Rusty"/>
        <s v="Anderson, Derek"/>
        <s v="Harrell, Graham"/>
        <s v="Mallett, Ryan"/>
        <s v="Osweiler, Brock"/>
        <s v="Carr, David"/>
        <s v="Smith, Geno"/>
        <s v="Glennon, Mike"/>
        <s v="Manuel, EJ"/>
        <s v="Keenum, Case"/>
        <s v="McGloin, Matt"/>
        <s v="Tolzien, Scott"/>
        <s v="Tuel, Jeff"/>
        <s v="Barkley, Matt"/>
        <s v="Simms, Matt"/>
        <s v="Cribbs, Josh"/>
        <s v="Carr, Derek"/>
        <s v="Bortles, Blake"/>
        <s v="Bridgewater, Teddy"/>
        <s v="Davis, Austin"/>
        <s v="Stanton, Drew"/>
        <s v="Mettenberger, Zach"/>
        <s v="Clausen, Jimmy"/>
        <s v="Manziel, Johnny"/>
        <s v="Shaw, Connor"/>
        <s v="Garoppolo, Jimmy"/>
        <s v="Savage, Tom"/>
        <s v="Thomas, Logan"/>
        <s v="Nassib, Ryan"/>
        <s v="Palmer, Jordan"/>
        <s v="Winston, Jameis"/>
        <s v="Mariota, Marcus"/>
        <s v="McCarron, A.J."/>
        <s v="Moore, Kellen"/>
        <s v="Jones, Landry"/>
        <s v="Tanney, Alex"/>
        <s v="Mannion, Sean"/>
        <s v="Renfree, Sean"/>
        <s v="Wentz, Carson"/>
        <s v="Siemian, Trevor"/>
        <s v="Prescott, Dak"/>
        <s v="Goff, Jared"/>
        <s v="Kessler, Cody"/>
        <s v="Petty, Bryce"/>
        <s v="Lynch, Paxton"/>
        <s v="Brissett, Jacoby"/>
        <s v="Hogan, Kevin"/>
        <s v="Cook, Connor"/>
        <s v="Boykin, Trevone"/>
        <s v="Jones, Cardale"/>
        <s v="Hundley, Brett"/>
        <s v="Fales, David"/>
        <s v="Kizer, DeShone"/>
        <s v="Trubisky, Mitchell"/>
        <s v="Beathard, C.J."/>
        <s v="Watson, Deshaun"/>
        <s v="Peterman, Nathan"/>
        <s v="Mahomes, Patrick"/>
        <s v="Sudfeld, Nate"/>
        <s v="Callahan, Joe"/>
        <s v="Webb, Joe"/>
        <s v="Rudock, Jake"/>
        <s v="Mayfield, Baker"/>
        <s v="Darnold, Sam"/>
        <s v="Rosen, Josh"/>
        <s v="Allen, Josh"/>
        <s v="Mullens, Nick"/>
        <s v="Driskel, Jeff"/>
        <s v="Jackson, Lamar"/>
        <s v="Heinicke, Taylor"/>
        <s v="Allen, Kyle"/>
        <s v="Dobbs, Joshua"/>
        <s v="Hill, Taysom"/>
        <s v="Gilbert, Garrett"/>
        <s v="Murray, Kyler"/>
        <s v="Minshew II, Gardner"/>
        <s v="Jones, Daniel"/>
        <s v="Rudolph, Mason"/>
        <s v="Haskins, Dwayne"/>
        <s v="Hodges, Devlin"/>
        <s v="Lock, Drew"/>
        <s v="Blough, David"/>
        <s v="Allen, Brandon"/>
        <s v="Finley, Ryan"/>
        <s v="Falk, Luke"/>
        <s v="Grier, Will"/>
        <s v="Griffin III, Robert"/>
        <s v="Samuels, Jaylen"/>
        <s v="Sanders, Emmanuel"/>
        <s v="White, James"/>
        <s v="Lee, Andy"/>
        <s v="Griffin, Ryan"/>
        <s v="Cooke, Logan"/>
        <s v="Pettis, Dante"/>
        <s v="Boyle, Tim"/>
        <s v="Kern, Brett"/>
        <s v="Herbert, Justin"/>
        <s v="Mahomes , Patrick"/>
        <s v="Allen , Josh"/>
        <s v="Murray , Kyler"/>
        <s v="Wilson , Russell"/>
        <s v="Watson , Deshaun"/>
        <s v="Rodgers , Aaron"/>
        <s v="Burrow, Joe"/>
        <s v="Tagovailoa, Tua"/>
        <s v="Hurts, Jalen"/>
        <s v="Luton, Jake"/>
        <s v="Walker, Phillip"/>
        <s v="Stidham, Jarrett"/>
        <s v="DiNucci, Ben"/>
        <s v="Rypien, Brett"/>
        <s v="Wolford, John"/>
        <s v="Streveler, Chris"/>
        <s v="McSorley, Trace"/>
        <s v="Hinton, Kendall"/>
        <s v="Bray, Tyler"/>
        <s v="Huntley, Tyler"/>
      </sharedItems>
    </cacheField>
    <cacheField name="Yds" numFmtId="0">
      <sharedItems containsSemiMixedTypes="0" containsString="0" containsNumber="1" containsInteger="1" minValue="0" maxValue="5477"/>
    </cacheField>
    <cacheField name="Year" numFmtId="0">
      <sharedItems containsSemiMixedTypes="0" containsString="0" containsNumber="1" containsInteger="1" minValue="2011" maxValue="2020" count="10">
        <n v="2011"/>
        <n v="2012"/>
        <n v="2013"/>
        <n v="2014"/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 pivotCacheId="4549222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x v="0"/>
    <n v="5038"/>
    <x v="0"/>
  </r>
  <r>
    <x v="1"/>
    <n v="5476"/>
    <x v="0"/>
  </r>
  <r>
    <x v="2"/>
    <n v="5235"/>
    <x v="0"/>
  </r>
  <r>
    <x v="3"/>
    <n v="4933"/>
    <x v="0"/>
  </r>
  <r>
    <x v="4"/>
    <n v="4624"/>
    <x v="0"/>
  </r>
  <r>
    <x v="5"/>
    <n v="3832"/>
    <x v="0"/>
  </r>
  <r>
    <x v="6"/>
    <n v="4177"/>
    <x v="0"/>
  </r>
  <r>
    <x v="7"/>
    <n v="3592"/>
    <x v="0"/>
  </r>
  <r>
    <x v="8"/>
    <n v="3474"/>
    <x v="0"/>
  </r>
  <r>
    <x v="9"/>
    <n v="3610"/>
    <x v="0"/>
  </r>
  <r>
    <x v="10"/>
    <n v="4184"/>
    <x v="0"/>
  </r>
  <r>
    <x v="11"/>
    <n v="3571"/>
    <x v="0"/>
  </r>
  <r>
    <x v="12"/>
    <n v="4051"/>
    <x v="0"/>
  </r>
  <r>
    <x v="13"/>
    <n v="3398"/>
    <x v="0"/>
  </r>
  <r>
    <x v="14"/>
    <n v="4077"/>
    <x v="0"/>
  </r>
  <r>
    <x v="15"/>
    <n v="4643"/>
    <x v="0"/>
  </r>
  <r>
    <x v="16"/>
    <n v="2733"/>
    <x v="0"/>
  </r>
  <r>
    <x v="17"/>
    <n v="3151"/>
    <x v="0"/>
  </r>
  <r>
    <x v="18"/>
    <n v="3091"/>
    <x v="0"/>
  </r>
  <r>
    <x v="19"/>
    <n v="3144"/>
    <x v="0"/>
  </r>
  <r>
    <x v="20"/>
    <n v="3303"/>
    <x v="0"/>
  </r>
  <r>
    <x v="21"/>
    <n v="2214"/>
    <x v="0"/>
  </r>
  <r>
    <x v="22"/>
    <n v="2164"/>
    <x v="0"/>
  </r>
  <r>
    <x v="23"/>
    <n v="2497"/>
    <x v="0"/>
  </r>
  <r>
    <x v="24"/>
    <n v="2753"/>
    <x v="0"/>
  </r>
  <r>
    <x v="25"/>
    <n v="2319"/>
    <x v="0"/>
  </r>
  <r>
    <x v="26"/>
    <n v="2479"/>
    <x v="0"/>
  </r>
  <r>
    <x v="27"/>
    <n v="1853"/>
    <x v="0"/>
  </r>
  <r>
    <x v="28"/>
    <n v="1913"/>
    <x v="0"/>
  </r>
  <r>
    <x v="29"/>
    <n v="1729"/>
    <x v="0"/>
  </r>
  <r>
    <x v="30"/>
    <n v="1713"/>
    <x v="0"/>
  </r>
  <r>
    <x v="31"/>
    <n v="1955"/>
    <x v="0"/>
  </r>
  <r>
    <x v="32"/>
    <n v="1758"/>
    <x v="0"/>
  </r>
  <r>
    <x v="33"/>
    <n v="1541"/>
    <x v="0"/>
  </r>
  <r>
    <x v="34"/>
    <n v="1201"/>
    <x v="0"/>
  </r>
  <r>
    <x v="35"/>
    <n v="1170"/>
    <x v="0"/>
  </r>
  <r>
    <x v="36"/>
    <n v="1026"/>
    <x v="0"/>
  </r>
  <r>
    <x v="37"/>
    <n v="796"/>
    <x v="0"/>
  </r>
  <r>
    <x v="38"/>
    <n v="949"/>
    <x v="0"/>
  </r>
  <r>
    <x v="39"/>
    <n v="858"/>
    <x v="0"/>
  </r>
  <r>
    <x v="40"/>
    <n v="866"/>
    <x v="0"/>
  </r>
  <r>
    <x v="41"/>
    <n v="868"/>
    <x v="0"/>
  </r>
  <r>
    <x v="42"/>
    <n v="567"/>
    <x v="0"/>
  </r>
  <r>
    <x v="43"/>
    <n v="613"/>
    <x v="0"/>
  </r>
  <r>
    <x v="44"/>
    <n v="481"/>
    <x v="0"/>
  </r>
  <r>
    <x v="45"/>
    <n v="548"/>
    <x v="0"/>
  </r>
  <r>
    <x v="46"/>
    <n v="546"/>
    <x v="0"/>
  </r>
  <r>
    <x v="47"/>
    <n v="542"/>
    <x v="0"/>
  </r>
  <r>
    <x v="48"/>
    <n v="296"/>
    <x v="0"/>
  </r>
  <r>
    <x v="49"/>
    <n v="298"/>
    <x v="0"/>
  </r>
  <r>
    <x v="50"/>
    <n v="414"/>
    <x v="0"/>
  </r>
  <r>
    <x v="51"/>
    <n v="518"/>
    <x v="0"/>
  </r>
  <r>
    <x v="52"/>
    <n v="246"/>
    <x v="0"/>
  </r>
  <r>
    <x v="53"/>
    <n v="161"/>
    <x v="0"/>
  </r>
  <r>
    <x v="54"/>
    <n v="211"/>
    <x v="0"/>
  </r>
  <r>
    <x v="55"/>
    <n v="188"/>
    <x v="0"/>
  </r>
  <r>
    <x v="56"/>
    <n v="208"/>
    <x v="0"/>
  </r>
  <r>
    <x v="57"/>
    <n v="86"/>
    <x v="0"/>
  </r>
  <r>
    <x v="58"/>
    <n v="109"/>
    <x v="0"/>
  </r>
  <r>
    <x v="59"/>
    <n v="107"/>
    <x v="0"/>
  </r>
  <r>
    <x v="60"/>
    <n v="57"/>
    <x v="0"/>
  </r>
  <r>
    <x v="61"/>
    <n v="87"/>
    <x v="0"/>
  </r>
  <r>
    <x v="62"/>
    <n v="60"/>
    <x v="0"/>
  </r>
  <r>
    <x v="63"/>
    <n v="25"/>
    <x v="0"/>
  </r>
  <r>
    <x v="64"/>
    <n v="29"/>
    <x v="0"/>
  </r>
  <r>
    <x v="65"/>
    <n v="35"/>
    <x v="0"/>
  </r>
  <r>
    <x v="66"/>
    <n v="27"/>
    <x v="0"/>
  </r>
  <r>
    <x v="67"/>
    <n v="33"/>
    <x v="0"/>
  </r>
  <r>
    <x v="0"/>
    <n v="4967"/>
    <x v="1"/>
  </r>
  <r>
    <x v="1"/>
    <n v="5177"/>
    <x v="1"/>
  </r>
  <r>
    <x v="10"/>
    <n v="4903"/>
    <x v="1"/>
  </r>
  <r>
    <x v="2"/>
    <n v="4827"/>
    <x v="1"/>
  </r>
  <r>
    <x v="68"/>
    <n v="4374"/>
    <x v="1"/>
  </r>
  <r>
    <x v="6"/>
    <n v="4719"/>
    <x v="1"/>
  </r>
  <r>
    <x v="69"/>
    <n v="4659"/>
    <x v="1"/>
  </r>
  <r>
    <x v="24"/>
    <n v="4018"/>
    <x v="1"/>
  </r>
  <r>
    <x v="7"/>
    <n v="4065"/>
    <x v="1"/>
  </r>
  <r>
    <x v="15"/>
    <n v="4295"/>
    <x v="1"/>
  </r>
  <r>
    <x v="22"/>
    <n v="3702"/>
    <x v="1"/>
  </r>
  <r>
    <x v="26"/>
    <n v="4008"/>
    <x v="1"/>
  </r>
  <r>
    <x v="3"/>
    <n v="3948"/>
    <x v="1"/>
  </r>
  <r>
    <x v="9"/>
    <n v="3817"/>
    <x v="1"/>
  </r>
  <r>
    <x v="13"/>
    <n v="3669"/>
    <x v="1"/>
  </r>
  <r>
    <x v="4"/>
    <n v="3606"/>
    <x v="1"/>
  </r>
  <r>
    <x v="70"/>
    <n v="3385"/>
    <x v="1"/>
  </r>
  <r>
    <x v="5"/>
    <n v="3400"/>
    <x v="1"/>
  </r>
  <r>
    <x v="12"/>
    <n v="3869"/>
    <x v="1"/>
  </r>
  <r>
    <x v="71"/>
    <n v="3294"/>
    <x v="1"/>
  </r>
  <r>
    <x v="27"/>
    <n v="2935"/>
    <x v="1"/>
  </r>
  <r>
    <x v="8"/>
    <n v="2883"/>
    <x v="1"/>
  </r>
  <r>
    <x v="14"/>
    <n v="3265"/>
    <x v="1"/>
  </r>
  <r>
    <x v="25"/>
    <n v="3033"/>
    <x v="1"/>
  </r>
  <r>
    <x v="72"/>
    <n v="3200"/>
    <x v="1"/>
  </r>
  <r>
    <x v="73"/>
    <n v="3118"/>
    <x v="1"/>
  </r>
  <r>
    <x v="20"/>
    <n v="2362"/>
    <x v="1"/>
  </r>
  <r>
    <x v="47"/>
    <n v="2176"/>
    <x v="1"/>
  </r>
  <r>
    <x v="41"/>
    <n v="2084"/>
    <x v="1"/>
  </r>
  <r>
    <x v="21"/>
    <n v="1662"/>
    <x v="1"/>
  </r>
  <r>
    <x v="30"/>
    <n v="1796"/>
    <x v="1"/>
  </r>
  <r>
    <x v="74"/>
    <n v="1699"/>
    <x v="1"/>
  </r>
  <r>
    <x v="11"/>
    <n v="1367"/>
    <x v="1"/>
  </r>
  <r>
    <x v="65"/>
    <n v="1814"/>
    <x v="1"/>
  </r>
  <r>
    <x v="19"/>
    <n v="1737"/>
    <x v="1"/>
  </r>
  <r>
    <x v="28"/>
    <n v="1132"/>
    <x v="1"/>
  </r>
  <r>
    <x v="75"/>
    <n v="1141"/>
    <x v="1"/>
  </r>
  <r>
    <x v="31"/>
    <n v="1169"/>
    <x v="1"/>
  </r>
  <r>
    <x v="76"/>
    <n v="752"/>
    <x v="1"/>
  </r>
  <r>
    <x v="56"/>
    <n v="475"/>
    <x v="1"/>
  </r>
  <r>
    <x v="77"/>
    <n v="330"/>
    <x v="1"/>
  </r>
  <r>
    <x v="78"/>
    <n v="272"/>
    <x v="1"/>
  </r>
  <r>
    <x v="35"/>
    <n v="265"/>
    <x v="1"/>
  </r>
  <r>
    <x v="79"/>
    <n v="466"/>
    <x v="1"/>
  </r>
  <r>
    <x v="60"/>
    <n v="115"/>
    <x v="1"/>
  </r>
  <r>
    <x v="80"/>
    <n v="204"/>
    <x v="1"/>
  </r>
  <r>
    <x v="81"/>
    <n v="214"/>
    <x v="1"/>
  </r>
  <r>
    <x v="82"/>
    <n v="155"/>
    <x v="1"/>
  </r>
  <r>
    <x v="83"/>
    <n v="179"/>
    <x v="1"/>
  </r>
  <r>
    <x v="23"/>
    <n v="131"/>
    <x v="1"/>
  </r>
  <r>
    <x v="16"/>
    <n v="79"/>
    <x v="1"/>
  </r>
  <r>
    <x v="67"/>
    <n v="172"/>
    <x v="1"/>
  </r>
  <r>
    <x v="58"/>
    <n v="65"/>
    <x v="1"/>
  </r>
  <r>
    <x v="32"/>
    <n v="89"/>
    <x v="1"/>
  </r>
  <r>
    <x v="38"/>
    <n v="38"/>
    <x v="1"/>
  </r>
  <r>
    <x v="51"/>
    <n v="68"/>
    <x v="1"/>
  </r>
  <r>
    <x v="29"/>
    <n v="39"/>
    <x v="1"/>
  </r>
  <r>
    <x v="34"/>
    <n v="51"/>
    <x v="1"/>
  </r>
  <r>
    <x v="84"/>
    <n v="34"/>
    <x v="1"/>
  </r>
  <r>
    <x v="63"/>
    <n v="30"/>
    <x v="1"/>
  </r>
  <r>
    <x v="85"/>
    <n v="58"/>
    <x v="1"/>
  </r>
  <r>
    <x v="86"/>
    <n v="20"/>
    <x v="1"/>
  </r>
  <r>
    <x v="87"/>
    <n v="17"/>
    <x v="1"/>
  </r>
  <r>
    <x v="88"/>
    <n v="12"/>
    <x v="1"/>
  </r>
  <r>
    <x v="89"/>
    <n v="19"/>
    <x v="1"/>
  </r>
  <r>
    <x v="46"/>
    <n v="39"/>
    <x v="1"/>
  </r>
  <r>
    <x v="69"/>
    <n v="5477"/>
    <x v="2"/>
  </r>
  <r>
    <x v="6"/>
    <n v="4515"/>
    <x v="2"/>
  </r>
  <r>
    <x v="1"/>
    <n v="5162"/>
    <x v="2"/>
  </r>
  <r>
    <x v="0"/>
    <n v="4650"/>
    <x v="2"/>
  </r>
  <r>
    <x v="2"/>
    <n v="4343"/>
    <x v="2"/>
  </r>
  <r>
    <x v="9"/>
    <n v="3912"/>
    <x v="2"/>
  </r>
  <r>
    <x v="71"/>
    <n v="3913"/>
    <x v="2"/>
  </r>
  <r>
    <x v="13"/>
    <n v="4293"/>
    <x v="2"/>
  </r>
  <r>
    <x v="14"/>
    <n v="4261"/>
    <x v="2"/>
  </r>
  <r>
    <x v="24"/>
    <n v="4274"/>
    <x v="2"/>
  </r>
  <r>
    <x v="68"/>
    <n v="3822"/>
    <x v="2"/>
  </r>
  <r>
    <x v="3"/>
    <n v="3818"/>
    <x v="2"/>
  </r>
  <r>
    <x v="4"/>
    <n v="4478"/>
    <x v="2"/>
  </r>
  <r>
    <x v="10"/>
    <n v="3828"/>
    <x v="2"/>
  </r>
  <r>
    <x v="19"/>
    <n v="3313"/>
    <x v="2"/>
  </r>
  <r>
    <x v="41"/>
    <n v="3241"/>
    <x v="2"/>
  </r>
  <r>
    <x v="12"/>
    <n v="3379"/>
    <x v="2"/>
  </r>
  <r>
    <x v="72"/>
    <n v="3203"/>
    <x v="2"/>
  </r>
  <r>
    <x v="90"/>
    <n v="3046"/>
    <x v="2"/>
  </r>
  <r>
    <x v="91"/>
    <n v="2608"/>
    <x v="2"/>
  </r>
  <r>
    <x v="65"/>
    <n v="3197"/>
    <x v="2"/>
  </r>
  <r>
    <x v="73"/>
    <n v="3357"/>
    <x v="2"/>
  </r>
  <r>
    <x v="26"/>
    <n v="2310"/>
    <x v="2"/>
  </r>
  <r>
    <x v="25"/>
    <n v="2621"/>
    <x v="2"/>
  </r>
  <r>
    <x v="5"/>
    <n v="2454"/>
    <x v="2"/>
  </r>
  <r>
    <x v="35"/>
    <n v="2015"/>
    <x v="2"/>
  </r>
  <r>
    <x v="74"/>
    <n v="2891"/>
    <x v="2"/>
  </r>
  <r>
    <x v="92"/>
    <n v="1972"/>
    <x v="2"/>
  </r>
  <r>
    <x v="15"/>
    <n v="2536"/>
    <x v="2"/>
  </r>
  <r>
    <x v="82"/>
    <n v="1798"/>
    <x v="2"/>
  </r>
  <r>
    <x v="70"/>
    <n v="1731"/>
    <x v="2"/>
  </r>
  <r>
    <x v="22"/>
    <n v="1687"/>
    <x v="2"/>
  </r>
  <r>
    <x v="30"/>
    <n v="1807"/>
    <x v="2"/>
  </r>
  <r>
    <x v="93"/>
    <n v="1760"/>
    <x v="2"/>
  </r>
  <r>
    <x v="46"/>
    <n v="1673"/>
    <x v="2"/>
  </r>
  <r>
    <x v="27"/>
    <n v="1648"/>
    <x v="2"/>
  </r>
  <r>
    <x v="50"/>
    <n v="1829"/>
    <x v="2"/>
  </r>
  <r>
    <x v="94"/>
    <n v="1547"/>
    <x v="2"/>
  </r>
  <r>
    <x v="51"/>
    <n v="1392"/>
    <x v="2"/>
  </r>
  <r>
    <x v="47"/>
    <n v="1256"/>
    <x v="2"/>
  </r>
  <r>
    <x v="80"/>
    <n v="1092"/>
    <x v="2"/>
  </r>
  <r>
    <x v="79"/>
    <n v="854"/>
    <x v="2"/>
  </r>
  <r>
    <x v="7"/>
    <n v="761"/>
    <x v="2"/>
  </r>
  <r>
    <x v="20"/>
    <n v="1215"/>
    <x v="2"/>
  </r>
  <r>
    <x v="77"/>
    <n v="615"/>
    <x v="2"/>
  </r>
  <r>
    <x v="95"/>
    <n v="717"/>
    <x v="2"/>
  </r>
  <r>
    <x v="21"/>
    <n v="481"/>
    <x v="2"/>
  </r>
  <r>
    <x v="96"/>
    <n v="309"/>
    <x v="2"/>
  </r>
  <r>
    <x v="32"/>
    <n v="398"/>
    <x v="2"/>
  </r>
  <r>
    <x v="97"/>
    <n v="300"/>
    <x v="2"/>
  </r>
  <r>
    <x v="64"/>
    <n v="248"/>
    <x v="2"/>
  </r>
  <r>
    <x v="98"/>
    <n v="156"/>
    <x v="2"/>
  </r>
  <r>
    <x v="42"/>
    <n v="139"/>
    <x v="2"/>
  </r>
  <r>
    <x v="38"/>
    <n v="113"/>
    <x v="2"/>
  </r>
  <r>
    <x v="88"/>
    <n v="95"/>
    <x v="2"/>
  </r>
  <r>
    <x v="33"/>
    <n v="57"/>
    <x v="2"/>
  </r>
  <r>
    <x v="18"/>
    <n v="151"/>
    <x v="2"/>
  </r>
  <r>
    <x v="11"/>
    <n v="130"/>
    <x v="2"/>
  </r>
  <r>
    <x v="23"/>
    <n v="53"/>
    <x v="2"/>
  </r>
  <r>
    <x v="83"/>
    <n v="2"/>
    <x v="2"/>
  </r>
  <r>
    <x v="99"/>
    <n v="38"/>
    <x v="2"/>
  </r>
  <r>
    <x v="16"/>
    <n v="13"/>
    <x v="2"/>
  </r>
  <r>
    <x v="1"/>
    <n v="4952"/>
    <x v="3"/>
  </r>
  <r>
    <x v="6"/>
    <n v="4694"/>
    <x v="3"/>
  </r>
  <r>
    <x v="68"/>
    <n v="4761"/>
    <x v="3"/>
  </r>
  <r>
    <x v="14"/>
    <n v="4952"/>
    <x v="3"/>
  </r>
  <r>
    <x v="0"/>
    <n v="4257"/>
    <x v="3"/>
  </r>
  <r>
    <x v="3"/>
    <n v="4410"/>
    <x v="3"/>
  </r>
  <r>
    <x v="100"/>
    <n v="3270"/>
    <x v="3"/>
  </r>
  <r>
    <x v="69"/>
    <n v="4727"/>
    <x v="3"/>
  </r>
  <r>
    <x v="71"/>
    <n v="4045"/>
    <x v="3"/>
  </r>
  <r>
    <x v="2"/>
    <n v="4109"/>
    <x v="3"/>
  </r>
  <r>
    <x v="4"/>
    <n v="4286"/>
    <x v="3"/>
  </r>
  <r>
    <x v="25"/>
    <n v="3812"/>
    <x v="3"/>
  </r>
  <r>
    <x v="9"/>
    <n v="3986"/>
    <x v="3"/>
  </r>
  <r>
    <x v="15"/>
    <n v="4381"/>
    <x v="3"/>
  </r>
  <r>
    <x v="13"/>
    <n v="3398"/>
    <x v="3"/>
  </r>
  <r>
    <x v="65"/>
    <n v="3369"/>
    <x v="3"/>
  </r>
  <r>
    <x v="101"/>
    <n v="2908"/>
    <x v="3"/>
  </r>
  <r>
    <x v="19"/>
    <n v="3265"/>
    <x v="3"/>
  </r>
  <r>
    <x v="73"/>
    <n v="3475"/>
    <x v="3"/>
  </r>
  <r>
    <x v="12"/>
    <n v="3127"/>
    <x v="3"/>
  </r>
  <r>
    <x v="32"/>
    <n v="3018"/>
    <x v="3"/>
  </r>
  <r>
    <x v="77"/>
    <n v="3326"/>
    <x v="3"/>
  </r>
  <r>
    <x v="10"/>
    <n v="3705"/>
    <x v="3"/>
  </r>
  <r>
    <x v="102"/>
    <n v="2919"/>
    <x v="3"/>
  </r>
  <r>
    <x v="90"/>
    <n v="2525"/>
    <x v="3"/>
  </r>
  <r>
    <x v="50"/>
    <n v="2206"/>
    <x v="3"/>
  </r>
  <r>
    <x v="5"/>
    <n v="2483"/>
    <x v="3"/>
  </r>
  <r>
    <x v="74"/>
    <n v="2163"/>
    <x v="3"/>
  </r>
  <r>
    <x v="8"/>
    <n v="2418"/>
    <x v="3"/>
  </r>
  <r>
    <x v="103"/>
    <n v="2001"/>
    <x v="3"/>
  </r>
  <r>
    <x v="104"/>
    <n v="1711"/>
    <x v="3"/>
  </r>
  <r>
    <x v="67"/>
    <n v="1657"/>
    <x v="3"/>
  </r>
  <r>
    <x v="24"/>
    <n v="1626"/>
    <x v="3"/>
  </r>
  <r>
    <x v="72"/>
    <n v="1694"/>
    <x v="3"/>
  </r>
  <r>
    <x v="79"/>
    <n v="1710"/>
    <x v="3"/>
  </r>
  <r>
    <x v="91"/>
    <n v="1417"/>
    <x v="3"/>
  </r>
  <r>
    <x v="49"/>
    <n v="1326"/>
    <x v="3"/>
  </r>
  <r>
    <x v="105"/>
    <n v="1412"/>
    <x v="3"/>
  </r>
  <r>
    <x v="47"/>
    <n v="993"/>
    <x v="3"/>
  </r>
  <r>
    <x v="92"/>
    <n v="838"/>
    <x v="3"/>
  </r>
  <r>
    <x v="16"/>
    <n v="1057"/>
    <x v="3"/>
  </r>
  <r>
    <x v="20"/>
    <n v="604"/>
    <x v="3"/>
  </r>
  <r>
    <x v="85"/>
    <n v="701"/>
    <x v="3"/>
  </r>
  <r>
    <x v="76"/>
    <n v="562"/>
    <x v="3"/>
  </r>
  <r>
    <x v="41"/>
    <n v="492"/>
    <x v="3"/>
  </r>
  <r>
    <x v="93"/>
    <n v="435"/>
    <x v="3"/>
  </r>
  <r>
    <x v="87"/>
    <n v="400"/>
    <x v="3"/>
  </r>
  <r>
    <x v="30"/>
    <n v="425"/>
    <x v="3"/>
  </r>
  <r>
    <x v="106"/>
    <n v="223"/>
    <x v="3"/>
  </r>
  <r>
    <x v="11"/>
    <n v="301"/>
    <x v="3"/>
  </r>
  <r>
    <x v="27"/>
    <n v="222"/>
    <x v="3"/>
  </r>
  <r>
    <x v="70"/>
    <n v="303"/>
    <x v="3"/>
  </r>
  <r>
    <x v="107"/>
    <n v="175"/>
    <x v="3"/>
  </r>
  <r>
    <x v="64"/>
    <n v="157"/>
    <x v="3"/>
  </r>
  <r>
    <x v="108"/>
    <n v="177"/>
    <x v="3"/>
  </r>
  <r>
    <x v="109"/>
    <n v="182"/>
    <x v="3"/>
  </r>
  <r>
    <x v="35"/>
    <n v="74"/>
    <x v="3"/>
  </r>
  <r>
    <x v="94"/>
    <n v="129"/>
    <x v="3"/>
  </r>
  <r>
    <x v="110"/>
    <n v="127"/>
    <x v="3"/>
  </r>
  <r>
    <x v="51"/>
    <n v="66"/>
    <x v="3"/>
  </r>
  <r>
    <x v="88"/>
    <n v="52"/>
    <x v="3"/>
  </r>
  <r>
    <x v="26"/>
    <n v="57"/>
    <x v="3"/>
  </r>
  <r>
    <x v="111"/>
    <n v="81"/>
    <x v="3"/>
  </r>
  <r>
    <x v="98"/>
    <n v="39"/>
    <x v="3"/>
  </r>
  <r>
    <x v="21"/>
    <n v="38"/>
    <x v="3"/>
  </r>
  <r>
    <x v="112"/>
    <n v="60"/>
    <x v="3"/>
  </r>
  <r>
    <x v="23"/>
    <n v="21"/>
    <x v="3"/>
  </r>
  <r>
    <x v="38"/>
    <n v="64"/>
    <x v="3"/>
  </r>
  <r>
    <x v="46"/>
    <n v="10"/>
    <x v="3"/>
  </r>
  <r>
    <x v="113"/>
    <n v="7"/>
    <x v="3"/>
  </r>
  <r>
    <x v="4"/>
    <n v="4792"/>
    <x v="4"/>
  </r>
  <r>
    <x v="1"/>
    <n v="4870"/>
    <x v="4"/>
  </r>
  <r>
    <x v="2"/>
    <n v="4770"/>
    <x v="4"/>
  </r>
  <r>
    <x v="3"/>
    <n v="4432"/>
    <x v="4"/>
  </r>
  <r>
    <x v="6"/>
    <n v="4591"/>
    <x v="4"/>
  </r>
  <r>
    <x v="101"/>
    <n v="4428"/>
    <x v="4"/>
  </r>
  <r>
    <x v="0"/>
    <n v="4262"/>
    <x v="4"/>
  </r>
  <r>
    <x v="71"/>
    <n v="4208"/>
    <x v="4"/>
  </r>
  <r>
    <x v="100"/>
    <n v="3987"/>
    <x v="4"/>
  </r>
  <r>
    <x v="15"/>
    <n v="3821"/>
    <x v="4"/>
  </r>
  <r>
    <x v="5"/>
    <n v="3905"/>
    <x v="4"/>
  </r>
  <r>
    <x v="79"/>
    <n v="4166"/>
    <x v="4"/>
  </r>
  <r>
    <x v="24"/>
    <n v="4671"/>
    <x v="4"/>
  </r>
  <r>
    <x v="114"/>
    <n v="4042"/>
    <x v="4"/>
  </r>
  <r>
    <x v="22"/>
    <n v="3725"/>
    <x v="4"/>
  </r>
  <r>
    <x v="12"/>
    <n v="3837"/>
    <x v="4"/>
  </r>
  <r>
    <x v="25"/>
    <n v="3659"/>
    <x v="4"/>
  </r>
  <r>
    <x v="73"/>
    <n v="4024"/>
    <x v="4"/>
  </r>
  <r>
    <x v="19"/>
    <n v="3486"/>
    <x v="4"/>
  </r>
  <r>
    <x v="14"/>
    <n v="3938"/>
    <x v="4"/>
  </r>
  <r>
    <x v="102"/>
    <n v="3231"/>
    <x v="4"/>
  </r>
  <r>
    <x v="9"/>
    <n v="2791"/>
    <x v="4"/>
  </r>
  <r>
    <x v="13"/>
    <n v="3250"/>
    <x v="4"/>
  </r>
  <r>
    <x v="83"/>
    <n v="3035"/>
    <x v="4"/>
  </r>
  <r>
    <x v="115"/>
    <n v="2818"/>
    <x v="4"/>
  </r>
  <r>
    <x v="77"/>
    <n v="2606"/>
    <x v="4"/>
  </r>
  <r>
    <x v="74"/>
    <n v="2052"/>
    <x v="4"/>
  </r>
  <r>
    <x v="69"/>
    <n v="2249"/>
    <x v="4"/>
  </r>
  <r>
    <x v="68"/>
    <n v="1881"/>
    <x v="4"/>
  </r>
  <r>
    <x v="50"/>
    <n v="2109"/>
    <x v="4"/>
  </r>
  <r>
    <x v="21"/>
    <n v="2031"/>
    <x v="4"/>
  </r>
  <r>
    <x v="88"/>
    <n v="1967"/>
    <x v="4"/>
  </r>
  <r>
    <x v="11"/>
    <n v="1690"/>
    <x v="4"/>
  </r>
  <r>
    <x v="65"/>
    <n v="1615"/>
    <x v="4"/>
  </r>
  <r>
    <x v="87"/>
    <n v="1336"/>
    <x v="4"/>
  </r>
  <r>
    <x v="107"/>
    <n v="1500"/>
    <x v="4"/>
  </r>
  <r>
    <x v="30"/>
    <n v="1276"/>
    <x v="4"/>
  </r>
  <r>
    <x v="105"/>
    <n v="935"/>
    <x v="4"/>
  </r>
  <r>
    <x v="70"/>
    <n v="1043"/>
    <x v="4"/>
  </r>
  <r>
    <x v="106"/>
    <n v="739"/>
    <x v="4"/>
  </r>
  <r>
    <x v="93"/>
    <n v="828"/>
    <x v="4"/>
  </r>
  <r>
    <x v="10"/>
    <n v="884"/>
    <x v="4"/>
  </r>
  <r>
    <x v="116"/>
    <n v="854"/>
    <x v="4"/>
  </r>
  <r>
    <x v="117"/>
    <n v="779"/>
    <x v="4"/>
  </r>
  <r>
    <x v="103"/>
    <n v="547"/>
    <x v="4"/>
  </r>
  <r>
    <x v="8"/>
    <n v="616"/>
    <x v="4"/>
  </r>
  <r>
    <x v="92"/>
    <n v="561"/>
    <x v="4"/>
  </r>
  <r>
    <x v="26"/>
    <n v="540"/>
    <x v="4"/>
  </r>
  <r>
    <x v="20"/>
    <n v="371"/>
    <x v="4"/>
  </r>
  <r>
    <x v="38"/>
    <n v="370"/>
    <x v="4"/>
  </r>
  <r>
    <x v="118"/>
    <n v="513"/>
    <x v="4"/>
  </r>
  <r>
    <x v="90"/>
    <n v="265"/>
    <x v="4"/>
  </r>
  <r>
    <x v="34"/>
    <n v="201"/>
    <x v="4"/>
  </r>
  <r>
    <x v="48"/>
    <n v="335"/>
    <x v="4"/>
  </r>
  <r>
    <x v="94"/>
    <n v="142"/>
    <x v="4"/>
  </r>
  <r>
    <x v="49"/>
    <n v="150"/>
    <x v="4"/>
  </r>
  <r>
    <x v="7"/>
    <n v="149"/>
    <x v="4"/>
  </r>
  <r>
    <x v="104"/>
    <n v="104"/>
    <x v="4"/>
  </r>
  <r>
    <x v="119"/>
    <n v="99"/>
    <x v="4"/>
  </r>
  <r>
    <x v="16"/>
    <n v="128"/>
    <x v="4"/>
  </r>
  <r>
    <x v="76"/>
    <n v="58"/>
    <x v="4"/>
  </r>
  <r>
    <x v="67"/>
    <n v="15"/>
    <x v="4"/>
  </r>
  <r>
    <x v="120"/>
    <n v="31"/>
    <x v="4"/>
  </r>
  <r>
    <x v="121"/>
    <n v="11"/>
    <x v="4"/>
  </r>
  <r>
    <x v="85"/>
    <n v="36"/>
    <x v="4"/>
  </r>
  <r>
    <x v="46"/>
    <n v="63"/>
    <x v="4"/>
  </r>
  <r>
    <x v="18"/>
    <n v="37"/>
    <x v="4"/>
  </r>
  <r>
    <x v="112"/>
    <n v="68"/>
    <x v="4"/>
  </r>
  <r>
    <x v="109"/>
    <n v="6"/>
    <x v="4"/>
  </r>
  <r>
    <x v="64"/>
    <n v="4"/>
    <x v="4"/>
  </r>
  <r>
    <x v="23"/>
    <n v="14"/>
    <x v="4"/>
  </r>
  <r>
    <x v="1"/>
    <n v="5208"/>
    <x v="5"/>
  </r>
  <r>
    <x v="9"/>
    <n v="4317"/>
    <x v="5"/>
  </r>
  <r>
    <x v="101"/>
    <n v="3905"/>
    <x v="5"/>
  </r>
  <r>
    <x v="15"/>
    <n v="4428"/>
    <x v="5"/>
  </r>
  <r>
    <x v="122"/>
    <n v="3782"/>
    <x v="5"/>
  </r>
  <r>
    <x v="79"/>
    <n v="4917"/>
    <x v="5"/>
  </r>
  <r>
    <x v="3"/>
    <n v="4027"/>
    <x v="5"/>
  </r>
  <r>
    <x v="24"/>
    <n v="4233"/>
    <x v="5"/>
  </r>
  <r>
    <x v="0"/>
    <n v="4327"/>
    <x v="5"/>
  </r>
  <r>
    <x v="4"/>
    <n v="4386"/>
    <x v="5"/>
  </r>
  <r>
    <x v="114"/>
    <n v="4090"/>
    <x v="5"/>
  </r>
  <r>
    <x v="13"/>
    <n v="4206"/>
    <x v="5"/>
  </r>
  <r>
    <x v="100"/>
    <n v="3937"/>
    <x v="5"/>
  </r>
  <r>
    <x v="22"/>
    <n v="3877"/>
    <x v="5"/>
  </r>
  <r>
    <x v="73"/>
    <n v="4219"/>
    <x v="5"/>
  </r>
  <r>
    <x v="68"/>
    <n v="4240"/>
    <x v="5"/>
  </r>
  <r>
    <x v="6"/>
    <n v="4944"/>
    <x v="5"/>
  </r>
  <r>
    <x v="12"/>
    <n v="3509"/>
    <x v="5"/>
  </r>
  <r>
    <x v="88"/>
    <n v="2957"/>
    <x v="5"/>
  </r>
  <r>
    <x v="14"/>
    <n v="3819"/>
    <x v="5"/>
  </r>
  <r>
    <x v="19"/>
    <n v="3502"/>
    <x v="5"/>
  </r>
  <r>
    <x v="123"/>
    <n v="3401"/>
    <x v="5"/>
  </r>
  <r>
    <x v="124"/>
    <n v="3667"/>
    <x v="5"/>
  </r>
  <r>
    <x v="115"/>
    <n v="3426"/>
    <x v="5"/>
  </r>
  <r>
    <x v="83"/>
    <n v="3023"/>
    <x v="5"/>
  </r>
  <r>
    <x v="2"/>
    <n v="3554"/>
    <x v="5"/>
  </r>
  <r>
    <x v="5"/>
    <n v="2710"/>
    <x v="5"/>
  </r>
  <r>
    <x v="71"/>
    <n v="2995"/>
    <x v="5"/>
  </r>
  <r>
    <x v="65"/>
    <n v="2241"/>
    <x v="5"/>
  </r>
  <r>
    <x v="93"/>
    <n v="2201"/>
    <x v="5"/>
  </r>
  <r>
    <x v="97"/>
    <n v="1611"/>
    <x v="5"/>
  </r>
  <r>
    <x v="125"/>
    <n v="1089"/>
    <x v="5"/>
  </r>
  <r>
    <x v="77"/>
    <n v="1445"/>
    <x v="5"/>
  </r>
  <r>
    <x v="126"/>
    <n v="1380"/>
    <x v="5"/>
  </r>
  <r>
    <x v="50"/>
    <n v="1100"/>
    <x v="5"/>
  </r>
  <r>
    <x v="21"/>
    <n v="925"/>
    <x v="5"/>
  </r>
  <r>
    <x v="72"/>
    <n v="886"/>
    <x v="5"/>
  </r>
  <r>
    <x v="25"/>
    <n v="1059"/>
    <x v="5"/>
  </r>
  <r>
    <x v="127"/>
    <n v="809"/>
    <x v="5"/>
  </r>
  <r>
    <x v="23"/>
    <n v="721"/>
    <x v="5"/>
  </r>
  <r>
    <x v="118"/>
    <n v="558"/>
    <x v="5"/>
  </r>
  <r>
    <x v="128"/>
    <n v="497"/>
    <x v="5"/>
  </r>
  <r>
    <x v="110"/>
    <n v="461"/>
    <x v="5"/>
  </r>
  <r>
    <x v="109"/>
    <n v="502"/>
    <x v="5"/>
  </r>
  <r>
    <x v="129"/>
    <n v="400"/>
    <x v="5"/>
  </r>
  <r>
    <x v="74"/>
    <n v="410"/>
    <x v="5"/>
  </r>
  <r>
    <x v="85"/>
    <n v="453"/>
    <x v="5"/>
  </r>
  <r>
    <x v="30"/>
    <n v="284"/>
    <x v="5"/>
  </r>
  <r>
    <x v="104"/>
    <n v="192"/>
    <x v="5"/>
  </r>
  <r>
    <x v="95"/>
    <n v="216"/>
    <x v="5"/>
  </r>
  <r>
    <x v="67"/>
    <n v="242"/>
    <x v="5"/>
  </r>
  <r>
    <x v="130"/>
    <n v="104"/>
    <x v="5"/>
  </r>
  <r>
    <x v="92"/>
    <n v="131"/>
    <x v="5"/>
  </r>
  <r>
    <x v="49"/>
    <n v="182"/>
    <x v="5"/>
  </r>
  <r>
    <x v="131"/>
    <n v="150"/>
    <x v="5"/>
  </r>
  <r>
    <x v="132"/>
    <n v="145"/>
    <x v="5"/>
  </r>
  <r>
    <x v="8"/>
    <n v="93"/>
    <x v="5"/>
  </r>
  <r>
    <x v="94"/>
    <n v="50"/>
    <x v="5"/>
  </r>
  <r>
    <x v="90"/>
    <n v="126"/>
    <x v="5"/>
  </r>
  <r>
    <x v="91"/>
    <n v="75"/>
    <x v="5"/>
  </r>
  <r>
    <x v="133"/>
    <n v="96"/>
    <x v="5"/>
  </r>
  <r>
    <x v="134"/>
    <n v="17"/>
    <x v="5"/>
  </r>
  <r>
    <x v="87"/>
    <n v="26"/>
    <x v="5"/>
  </r>
  <r>
    <x v="120"/>
    <n v="19"/>
    <x v="5"/>
  </r>
  <r>
    <x v="135"/>
    <n v="22"/>
    <x v="5"/>
  </r>
  <r>
    <x v="10"/>
    <n v="29"/>
    <x v="5"/>
  </r>
  <r>
    <x v="26"/>
    <n v="16"/>
    <x v="5"/>
  </r>
  <r>
    <x v="46"/>
    <n v="0"/>
    <x v="5"/>
  </r>
  <r>
    <x v="64"/>
    <n v="16"/>
    <x v="5"/>
  </r>
  <r>
    <x v="2"/>
    <n v="4577"/>
    <x v="6"/>
  </r>
  <r>
    <x v="4"/>
    <n v="4515"/>
    <x v="6"/>
  </r>
  <r>
    <x v="3"/>
    <n v="3468"/>
    <x v="6"/>
  </r>
  <r>
    <x v="0"/>
    <n v="4446"/>
    <x v="6"/>
  </r>
  <r>
    <x v="14"/>
    <n v="4251"/>
    <x v="6"/>
  </r>
  <r>
    <x v="73"/>
    <n v="3983"/>
    <x v="6"/>
  </r>
  <r>
    <x v="9"/>
    <n v="3141"/>
    <x v="6"/>
  </r>
  <r>
    <x v="79"/>
    <n v="4093"/>
    <x v="6"/>
  </r>
  <r>
    <x v="1"/>
    <n v="4334"/>
    <x v="6"/>
  </r>
  <r>
    <x v="6"/>
    <n v="4095"/>
    <x v="6"/>
  </r>
  <r>
    <x v="101"/>
    <n v="3687"/>
    <x v="6"/>
  </r>
  <r>
    <x v="100"/>
    <n v="3496"/>
    <x v="6"/>
  </r>
  <r>
    <x v="19"/>
    <n v="4042"/>
    <x v="6"/>
  </r>
  <r>
    <x v="13"/>
    <n v="3320"/>
    <x v="6"/>
  </r>
  <r>
    <x v="12"/>
    <n v="3302"/>
    <x v="6"/>
  </r>
  <r>
    <x v="124"/>
    <n v="3324"/>
    <x v="6"/>
  </r>
  <r>
    <x v="93"/>
    <n v="3547"/>
    <x v="6"/>
  </r>
  <r>
    <x v="125"/>
    <n v="3804"/>
    <x v="6"/>
  </r>
  <r>
    <x v="136"/>
    <n v="2894"/>
    <x v="6"/>
  </r>
  <r>
    <x v="129"/>
    <n v="3098"/>
    <x v="6"/>
  </r>
  <r>
    <x v="115"/>
    <n v="3232"/>
    <x v="6"/>
  </r>
  <r>
    <x v="114"/>
    <n v="3504"/>
    <x v="6"/>
  </r>
  <r>
    <x v="122"/>
    <n v="3296"/>
    <x v="6"/>
  </r>
  <r>
    <x v="25"/>
    <n v="2666"/>
    <x v="6"/>
  </r>
  <r>
    <x v="83"/>
    <n v="2799"/>
    <x v="6"/>
  </r>
  <r>
    <x v="50"/>
    <n v="2926"/>
    <x v="6"/>
  </r>
  <r>
    <x v="123"/>
    <n v="2285"/>
    <x v="6"/>
  </r>
  <r>
    <x v="137"/>
    <n v="2193"/>
    <x v="6"/>
  </r>
  <r>
    <x v="134"/>
    <n v="1836"/>
    <x v="6"/>
  </r>
  <r>
    <x v="24"/>
    <n v="1978"/>
    <x v="6"/>
  </r>
  <r>
    <x v="15"/>
    <n v="1675"/>
    <x v="6"/>
  </r>
  <r>
    <x v="138"/>
    <n v="1430"/>
    <x v="6"/>
  </r>
  <r>
    <x v="110"/>
    <n v="1412"/>
    <x v="6"/>
  </r>
  <r>
    <x v="77"/>
    <n v="1287"/>
    <x v="6"/>
  </r>
  <r>
    <x v="139"/>
    <n v="1699"/>
    <x v="6"/>
  </r>
  <r>
    <x v="109"/>
    <n v="1560"/>
    <x v="6"/>
  </r>
  <r>
    <x v="88"/>
    <n v="1088"/>
    <x v="6"/>
  </r>
  <r>
    <x v="21"/>
    <n v="1086"/>
    <x v="6"/>
  </r>
  <r>
    <x v="5"/>
    <n v="1103"/>
    <x v="6"/>
  </r>
  <r>
    <x v="104"/>
    <n v="894"/>
    <x v="6"/>
  </r>
  <r>
    <x v="91"/>
    <n v="833"/>
    <x v="6"/>
  </r>
  <r>
    <x v="23"/>
    <n v="861"/>
    <x v="6"/>
  </r>
  <r>
    <x v="127"/>
    <n v="544"/>
    <x v="6"/>
  </r>
  <r>
    <x v="74"/>
    <n v="537"/>
    <x v="6"/>
  </r>
  <r>
    <x v="38"/>
    <n v="523"/>
    <x v="6"/>
  </r>
  <r>
    <x v="130"/>
    <n v="517"/>
    <x v="6"/>
  </r>
  <r>
    <x v="140"/>
    <n v="252"/>
    <x v="6"/>
  </r>
  <r>
    <x v="128"/>
    <n v="295"/>
    <x v="6"/>
  </r>
  <r>
    <x v="22"/>
    <n v="382"/>
    <x v="6"/>
  </r>
  <r>
    <x v="135"/>
    <n v="265"/>
    <x v="6"/>
  </r>
  <r>
    <x v="92"/>
    <n v="265"/>
    <x v="6"/>
  </r>
  <r>
    <x v="30"/>
    <n v="162"/>
    <x v="6"/>
  </r>
  <r>
    <x v="120"/>
    <n v="185"/>
    <x v="6"/>
  </r>
  <r>
    <x v="90"/>
    <n v="212"/>
    <x v="6"/>
  </r>
  <r>
    <x v="141"/>
    <n v="284"/>
    <x v="6"/>
  </r>
  <r>
    <x v="118"/>
    <n v="239"/>
    <x v="6"/>
  </r>
  <r>
    <x v="126"/>
    <n v="126"/>
    <x v="6"/>
  </r>
  <r>
    <x v="142"/>
    <n v="134"/>
    <x v="6"/>
  </r>
  <r>
    <x v="95"/>
    <n v="128"/>
    <x v="6"/>
  </r>
  <r>
    <x v="87"/>
    <n v="56"/>
    <x v="6"/>
  </r>
  <r>
    <x v="116"/>
    <n v="66"/>
    <x v="6"/>
  </r>
  <r>
    <x v="85"/>
    <n v="17"/>
    <x v="6"/>
  </r>
  <r>
    <x v="46"/>
    <n v="36"/>
    <x v="6"/>
  </r>
  <r>
    <x v="143"/>
    <n v="11"/>
    <x v="6"/>
  </r>
  <r>
    <x v="144"/>
    <n v="35"/>
    <x v="6"/>
  </r>
  <r>
    <x v="145"/>
    <n v="24"/>
    <x v="6"/>
  </r>
  <r>
    <x v="14"/>
    <n v="5129"/>
    <x v="7"/>
  </r>
  <r>
    <x v="68"/>
    <n v="4593"/>
    <x v="7"/>
  </r>
  <r>
    <x v="6"/>
    <n v="4924"/>
    <x v="7"/>
  </r>
  <r>
    <x v="79"/>
    <n v="4298"/>
    <x v="7"/>
  </r>
  <r>
    <x v="15"/>
    <n v="4442"/>
    <x v="7"/>
  </r>
  <r>
    <x v="93"/>
    <n v="3890"/>
    <x v="7"/>
  </r>
  <r>
    <x v="141"/>
    <n v="5097"/>
    <x v="7"/>
  </r>
  <r>
    <x v="3"/>
    <n v="4299"/>
    <x v="7"/>
  </r>
  <r>
    <x v="2"/>
    <n v="4355"/>
    <x v="7"/>
  </r>
  <r>
    <x v="125"/>
    <n v="4688"/>
    <x v="7"/>
  </r>
  <r>
    <x v="0"/>
    <n v="3777"/>
    <x v="7"/>
  </r>
  <r>
    <x v="100"/>
    <n v="4049"/>
    <x v="7"/>
  </r>
  <r>
    <x v="124"/>
    <n v="3885"/>
    <x v="7"/>
  </r>
  <r>
    <x v="4"/>
    <n v="4308"/>
    <x v="7"/>
  </r>
  <r>
    <x v="139"/>
    <n v="4165"/>
    <x v="7"/>
  </r>
  <r>
    <x v="1"/>
    <n v="3992"/>
    <x v="7"/>
  </r>
  <r>
    <x v="146"/>
    <n v="3725"/>
    <x v="7"/>
  </r>
  <r>
    <x v="12"/>
    <n v="3395"/>
    <x v="7"/>
  </r>
  <r>
    <x v="137"/>
    <n v="3223"/>
    <x v="7"/>
  </r>
  <r>
    <x v="73"/>
    <n v="3448"/>
    <x v="7"/>
  </r>
  <r>
    <x v="147"/>
    <n v="2865"/>
    <x v="7"/>
  </r>
  <r>
    <x v="101"/>
    <n v="2718"/>
    <x v="7"/>
  </r>
  <r>
    <x v="122"/>
    <n v="3074"/>
    <x v="7"/>
  </r>
  <r>
    <x v="148"/>
    <n v="2278"/>
    <x v="7"/>
  </r>
  <r>
    <x v="9"/>
    <n v="2465"/>
    <x v="7"/>
  </r>
  <r>
    <x v="114"/>
    <n v="2992"/>
    <x v="7"/>
  </r>
  <r>
    <x v="13"/>
    <n v="2566"/>
    <x v="7"/>
  </r>
  <r>
    <x v="115"/>
    <n v="2528"/>
    <x v="7"/>
  </r>
  <r>
    <x v="19"/>
    <n v="2180"/>
    <x v="7"/>
  </r>
  <r>
    <x v="149"/>
    <n v="2074"/>
    <x v="7"/>
  </r>
  <r>
    <x v="150"/>
    <n v="2277"/>
    <x v="7"/>
  </r>
  <r>
    <x v="71"/>
    <n v="1979"/>
    <x v="7"/>
  </r>
  <r>
    <x v="5"/>
    <n v="2366"/>
    <x v="7"/>
  </r>
  <r>
    <x v="74"/>
    <n v="1413"/>
    <x v="7"/>
  </r>
  <r>
    <x v="88"/>
    <n v="1247"/>
    <x v="7"/>
  </r>
  <r>
    <x v="151"/>
    <n v="1003"/>
    <x v="7"/>
  </r>
  <r>
    <x v="152"/>
    <n v="1201"/>
    <x v="7"/>
  </r>
  <r>
    <x v="138"/>
    <n v="1252"/>
    <x v="7"/>
  </r>
  <r>
    <x v="126"/>
    <n v="709"/>
    <x v="7"/>
  </r>
  <r>
    <x v="50"/>
    <n v="539"/>
    <x v="7"/>
  </r>
  <r>
    <x v="21"/>
    <n v="626"/>
    <x v="7"/>
  </r>
  <r>
    <x v="52"/>
    <n v="590"/>
    <x v="7"/>
  </r>
  <r>
    <x v="109"/>
    <n v="718"/>
    <x v="7"/>
  </r>
  <r>
    <x v="83"/>
    <n v="473"/>
    <x v="7"/>
  </r>
  <r>
    <x v="140"/>
    <n v="296"/>
    <x v="7"/>
  </r>
  <r>
    <x v="22"/>
    <n v="400"/>
    <x v="7"/>
  </r>
  <r>
    <x v="64"/>
    <n v="515"/>
    <x v="7"/>
  </r>
  <r>
    <x v="85"/>
    <n v="465"/>
    <x v="7"/>
  </r>
  <r>
    <x v="153"/>
    <n v="320"/>
    <x v="7"/>
  </r>
  <r>
    <x v="16"/>
    <n v="372"/>
    <x v="7"/>
  </r>
  <r>
    <x v="136"/>
    <n v="187"/>
    <x v="7"/>
  </r>
  <r>
    <x v="8"/>
    <n v="138"/>
    <x v="7"/>
  </r>
  <r>
    <x v="154"/>
    <n v="266"/>
    <x v="7"/>
  </r>
  <r>
    <x v="97"/>
    <n v="232"/>
    <x v="7"/>
  </r>
  <r>
    <x v="102"/>
    <n v="118"/>
    <x v="7"/>
  </r>
  <r>
    <x v="91"/>
    <n v="174"/>
    <x v="7"/>
  </r>
  <r>
    <x v="30"/>
    <n v="59"/>
    <x v="7"/>
  </r>
  <r>
    <x v="155"/>
    <n v="43"/>
    <x v="7"/>
  </r>
  <r>
    <x v="156"/>
    <n v="64"/>
    <x v="7"/>
  </r>
  <r>
    <x v="26"/>
    <n v="20"/>
    <x v="7"/>
  </r>
  <r>
    <x v="72"/>
    <n v="21"/>
    <x v="7"/>
  </r>
  <r>
    <x v="129"/>
    <n v="2"/>
    <x v="7"/>
  </r>
  <r>
    <x v="90"/>
    <n v="8"/>
    <x v="7"/>
  </r>
  <r>
    <x v="157"/>
    <n v="40"/>
    <x v="7"/>
  </r>
  <r>
    <x v="41"/>
    <n v="29"/>
    <x v="7"/>
  </r>
  <r>
    <x v="120"/>
    <n v="23"/>
    <x v="7"/>
  </r>
  <r>
    <x v="77"/>
    <n v="7"/>
    <x v="7"/>
  </r>
  <r>
    <x v="114"/>
    <n v="5109"/>
    <x v="8"/>
  </r>
  <r>
    <x v="124"/>
    <n v="4902"/>
    <x v="8"/>
  </r>
  <r>
    <x v="125"/>
    <n v="4638"/>
    <x v="8"/>
  </r>
  <r>
    <x v="4"/>
    <n v="4615"/>
    <x v="8"/>
  </r>
  <r>
    <x v="6"/>
    <n v="4466"/>
    <x v="8"/>
  </r>
  <r>
    <x v="73"/>
    <n v="4110"/>
    <x v="8"/>
  </r>
  <r>
    <x v="2"/>
    <n v="4057"/>
    <x v="8"/>
  </r>
  <r>
    <x v="100"/>
    <n v="4054"/>
    <x v="8"/>
  </r>
  <r>
    <x v="122"/>
    <n v="4039"/>
    <x v="8"/>
  </r>
  <r>
    <x v="141"/>
    <n v="4031"/>
    <x v="8"/>
  </r>
  <r>
    <x v="15"/>
    <n v="4002"/>
    <x v="8"/>
  </r>
  <r>
    <x v="109"/>
    <n v="3978"/>
    <x v="8"/>
  </r>
  <r>
    <x v="139"/>
    <n v="3852"/>
    <x v="8"/>
  </r>
  <r>
    <x v="146"/>
    <n v="3827"/>
    <x v="8"/>
  </r>
  <r>
    <x v="158"/>
    <n v="3722"/>
    <x v="8"/>
  </r>
  <r>
    <x v="79"/>
    <n v="3603"/>
    <x v="8"/>
  </r>
  <r>
    <x v="5"/>
    <n v="3529"/>
    <x v="8"/>
  </r>
  <r>
    <x v="13"/>
    <n v="3494"/>
    <x v="8"/>
  </r>
  <r>
    <x v="154"/>
    <n v="3322"/>
    <x v="8"/>
  </r>
  <r>
    <x v="159"/>
    <n v="3271"/>
    <x v="8"/>
  </r>
  <r>
    <x v="137"/>
    <n v="3138"/>
    <x v="8"/>
  </r>
  <r>
    <x v="152"/>
    <n v="3127"/>
    <x v="8"/>
  </r>
  <r>
    <x v="149"/>
    <n v="3089"/>
    <x v="8"/>
  </r>
  <r>
    <x v="160"/>
    <n v="3027"/>
    <x v="8"/>
  </r>
  <r>
    <x v="147"/>
    <n v="3024"/>
    <x v="8"/>
  </r>
  <r>
    <x v="1"/>
    <n v="2979"/>
    <x v="8"/>
  </r>
  <r>
    <x v="129"/>
    <n v="2942"/>
    <x v="8"/>
  </r>
  <r>
    <x v="71"/>
    <n v="2742"/>
    <x v="8"/>
  </r>
  <r>
    <x v="0"/>
    <n v="2499"/>
    <x v="8"/>
  </r>
  <r>
    <x v="9"/>
    <n v="1822"/>
    <x v="8"/>
  </r>
  <r>
    <x v="161"/>
    <n v="1765"/>
    <x v="8"/>
  </r>
  <r>
    <x v="93"/>
    <n v="1707"/>
    <x v="8"/>
  </r>
  <r>
    <x v="102"/>
    <n v="1384"/>
    <x v="8"/>
  </r>
  <r>
    <x v="162"/>
    <n v="1365"/>
    <x v="8"/>
  </r>
  <r>
    <x v="115"/>
    <n v="1203"/>
    <x v="8"/>
  </r>
  <r>
    <x v="163"/>
    <n v="1063"/>
    <x v="8"/>
  </r>
  <r>
    <x v="3"/>
    <n v="1042"/>
    <x v="8"/>
  </r>
  <r>
    <x v="164"/>
    <n v="1020"/>
    <x v="8"/>
  </r>
  <r>
    <x v="165"/>
    <n v="984"/>
    <x v="8"/>
  </r>
  <r>
    <x v="74"/>
    <n v="736"/>
    <x v="8"/>
  </r>
  <r>
    <x v="151"/>
    <n v="685"/>
    <x v="8"/>
  </r>
  <r>
    <x v="23"/>
    <n v="659"/>
    <x v="8"/>
  </r>
  <r>
    <x v="26"/>
    <n v="580"/>
    <x v="8"/>
  </r>
  <r>
    <x v="12"/>
    <n v="572"/>
    <x v="8"/>
  </r>
  <r>
    <x v="148"/>
    <n v="567"/>
    <x v="8"/>
  </r>
  <r>
    <x v="166"/>
    <n v="515"/>
    <x v="8"/>
  </r>
  <r>
    <x v="167"/>
    <n v="474"/>
    <x v="8"/>
  </r>
  <r>
    <x v="64"/>
    <n v="435"/>
    <x v="8"/>
  </r>
  <r>
    <x v="168"/>
    <n v="416"/>
    <x v="8"/>
  </r>
  <r>
    <x v="77"/>
    <n v="372"/>
    <x v="8"/>
  </r>
  <r>
    <x v="97"/>
    <n v="359"/>
    <x v="8"/>
  </r>
  <r>
    <x v="14"/>
    <n v="351"/>
    <x v="8"/>
  </r>
  <r>
    <x v="169"/>
    <n v="228"/>
    <x v="8"/>
  </r>
  <r>
    <x v="170"/>
    <n v="225"/>
    <x v="8"/>
  </r>
  <r>
    <x v="116"/>
    <n v="225"/>
    <x v="8"/>
  </r>
  <r>
    <x v="120"/>
    <n v="126"/>
    <x v="8"/>
  </r>
  <r>
    <x v="16"/>
    <n v="122"/>
    <x v="8"/>
  </r>
  <r>
    <x v="91"/>
    <n v="56"/>
    <x v="8"/>
  </r>
  <r>
    <x v="156"/>
    <n v="55"/>
    <x v="8"/>
  </r>
  <r>
    <x v="134"/>
    <n v="49"/>
    <x v="8"/>
  </r>
  <r>
    <x v="171"/>
    <n v="35"/>
    <x v="8"/>
  </r>
  <r>
    <x v="172"/>
    <n v="35"/>
    <x v="8"/>
  </r>
  <r>
    <x v="173"/>
    <n v="35"/>
    <x v="8"/>
  </r>
  <r>
    <x v="83"/>
    <n v="33"/>
    <x v="8"/>
  </r>
  <r>
    <x v="174"/>
    <n v="26"/>
    <x v="8"/>
  </r>
  <r>
    <x v="50"/>
    <n v="24"/>
    <x v="8"/>
  </r>
  <r>
    <x v="175"/>
    <n v="18"/>
    <x v="8"/>
  </r>
  <r>
    <x v="176"/>
    <n v="16"/>
    <x v="8"/>
  </r>
  <r>
    <x v="177"/>
    <n v="16"/>
    <x v="8"/>
  </r>
  <r>
    <x v="178"/>
    <n v="15"/>
    <x v="8"/>
  </r>
  <r>
    <x v="179"/>
    <n v="11"/>
    <x v="8"/>
  </r>
  <r>
    <x v="101"/>
    <n v="3"/>
    <x v="8"/>
  </r>
  <r>
    <x v="123"/>
    <n v="3"/>
    <x v="8"/>
  </r>
  <r>
    <x v="6"/>
    <n v="4581"/>
    <x v="9"/>
  </r>
  <r>
    <x v="2"/>
    <n v="4633"/>
    <x v="9"/>
  </r>
  <r>
    <x v="14"/>
    <n v="3803"/>
    <x v="9"/>
  </r>
  <r>
    <x v="180"/>
    <n v="4336"/>
    <x v="9"/>
  </r>
  <r>
    <x v="181"/>
    <n v="4740"/>
    <x v="9"/>
  </r>
  <r>
    <x v="182"/>
    <n v="4544"/>
    <x v="9"/>
  </r>
  <r>
    <x v="183"/>
    <n v="3971"/>
    <x v="9"/>
  </r>
  <r>
    <x v="184"/>
    <n v="4212"/>
    <x v="9"/>
  </r>
  <r>
    <x v="125"/>
    <n v="3952"/>
    <x v="9"/>
  </r>
  <r>
    <x v="185"/>
    <n v="4823"/>
    <x v="9"/>
  </r>
  <r>
    <x v="4"/>
    <n v="4169"/>
    <x v="9"/>
  </r>
  <r>
    <x v="0"/>
    <n v="4084"/>
    <x v="9"/>
  </r>
  <r>
    <x v="186"/>
    <n v="4299"/>
    <x v="9"/>
  </r>
  <r>
    <x v="100"/>
    <n v="4103"/>
    <x v="9"/>
  </r>
  <r>
    <x v="79"/>
    <n v="4265"/>
    <x v="9"/>
  </r>
  <r>
    <x v="102"/>
    <n v="3733"/>
    <x v="9"/>
  </r>
  <r>
    <x v="146"/>
    <n v="3563"/>
    <x v="9"/>
  </r>
  <r>
    <x v="71"/>
    <n v="3819"/>
    <x v="9"/>
  </r>
  <r>
    <x v="160"/>
    <n v="2943"/>
    <x v="9"/>
  </r>
  <r>
    <x v="164"/>
    <n v="2933"/>
    <x v="9"/>
  </r>
  <r>
    <x v="122"/>
    <n v="2620"/>
    <x v="9"/>
  </r>
  <r>
    <x v="187"/>
    <n v="2688"/>
    <x v="9"/>
  </r>
  <r>
    <x v="1"/>
    <n v="2942"/>
    <x v="9"/>
  </r>
  <r>
    <x v="152"/>
    <n v="2757"/>
    <x v="9"/>
  </r>
  <r>
    <x v="12"/>
    <n v="2657"/>
    <x v="9"/>
  </r>
  <r>
    <x v="147"/>
    <n v="2208"/>
    <x v="9"/>
  </r>
  <r>
    <x v="13"/>
    <n v="2170"/>
    <x v="9"/>
  </r>
  <r>
    <x v="159"/>
    <n v="2259"/>
    <x v="9"/>
  </r>
  <r>
    <x v="150"/>
    <n v="2437"/>
    <x v="9"/>
  </r>
  <r>
    <x v="74"/>
    <n v="1852"/>
    <x v="9"/>
  </r>
  <r>
    <x v="137"/>
    <n v="2055"/>
    <x v="9"/>
  </r>
  <r>
    <x v="188"/>
    <n v="1814"/>
    <x v="9"/>
  </r>
  <r>
    <x v="5"/>
    <n v="2091"/>
    <x v="9"/>
  </r>
  <r>
    <x v="19"/>
    <n v="1582"/>
    <x v="9"/>
  </r>
  <r>
    <x v="162"/>
    <n v="1439"/>
    <x v="9"/>
  </r>
  <r>
    <x v="124"/>
    <n v="1856"/>
    <x v="9"/>
  </r>
  <r>
    <x v="91"/>
    <n v="1072"/>
    <x v="9"/>
  </r>
  <r>
    <x v="189"/>
    <n v="1061"/>
    <x v="9"/>
  </r>
  <r>
    <x v="166"/>
    <n v="925"/>
    <x v="9"/>
  </r>
  <r>
    <x v="109"/>
    <n v="1096"/>
    <x v="9"/>
  </r>
  <r>
    <x v="9"/>
    <n v="864"/>
    <x v="9"/>
  </r>
  <r>
    <x v="156"/>
    <n v="928"/>
    <x v="9"/>
  </r>
  <r>
    <x v="190"/>
    <n v="624"/>
    <x v="9"/>
  </r>
  <r>
    <x v="138"/>
    <n v="787"/>
    <x v="9"/>
  </r>
  <r>
    <x v="154"/>
    <n v="610"/>
    <x v="9"/>
  </r>
  <r>
    <x v="16"/>
    <n v="375"/>
    <x v="9"/>
  </r>
  <r>
    <x v="151"/>
    <n v="432"/>
    <x v="9"/>
  </r>
  <r>
    <x v="191"/>
    <n v="368"/>
    <x v="9"/>
  </r>
  <r>
    <x v="192"/>
    <n v="256"/>
    <x v="9"/>
  </r>
  <r>
    <x v="64"/>
    <n v="264"/>
    <x v="9"/>
  </r>
  <r>
    <x v="193"/>
    <n v="219"/>
    <x v="9"/>
  </r>
  <r>
    <x v="161"/>
    <n v="324"/>
    <x v="9"/>
  </r>
  <r>
    <x v="194"/>
    <n v="295"/>
    <x v="9"/>
  </r>
  <r>
    <x v="157"/>
    <n v="243"/>
    <x v="9"/>
  </r>
  <r>
    <x v="41"/>
    <n v="248"/>
    <x v="9"/>
  </r>
  <r>
    <x v="195"/>
    <n v="231"/>
    <x v="9"/>
  </r>
  <r>
    <x v="167"/>
    <n v="164"/>
    <x v="9"/>
  </r>
  <r>
    <x v="83"/>
    <n v="208"/>
    <x v="9"/>
  </r>
  <r>
    <x v="115"/>
    <n v="226"/>
    <x v="9"/>
  </r>
  <r>
    <x v="77"/>
    <n v="130"/>
    <x v="9"/>
  </r>
  <r>
    <x v="97"/>
    <n v="197"/>
    <x v="9"/>
  </r>
  <r>
    <x v="153"/>
    <n v="137"/>
    <x v="9"/>
  </r>
  <r>
    <x v="21"/>
    <n v="143"/>
    <x v="9"/>
  </r>
  <r>
    <x v="196"/>
    <n v="105"/>
    <x v="9"/>
  </r>
  <r>
    <x v="170"/>
    <n v="42"/>
    <x v="9"/>
  </r>
  <r>
    <x v="142"/>
    <n v="32"/>
    <x v="9"/>
  </r>
  <r>
    <x v="114"/>
    <n v="75"/>
    <x v="9"/>
  </r>
  <r>
    <x v="165"/>
    <n v="49"/>
    <x v="9"/>
  </r>
  <r>
    <x v="93"/>
    <n v="46"/>
    <x v="9"/>
  </r>
  <r>
    <x v="197"/>
    <n v="90"/>
    <x v="9"/>
  </r>
  <r>
    <x v="198"/>
    <n v="13"/>
    <x v="9"/>
  </r>
  <r>
    <x v="129"/>
    <n v="17"/>
    <x v="9"/>
  </r>
  <r>
    <x v="199"/>
    <n v="18"/>
    <x v="9"/>
  </r>
  <r>
    <x v="155"/>
    <n v="2"/>
    <x v="9"/>
  </r>
  <r>
    <x v="200"/>
    <n v="15"/>
    <x v="9"/>
  </r>
  <r>
    <x v="140"/>
    <n v="25"/>
    <x v="9"/>
  </r>
  <r>
    <x v="90"/>
    <n v="3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528E6-E342-49F7-B9E3-8C05C03CBD1D}" name="PivotTable92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F3:BG205" firstHeaderRow="1" firstDataRow="1" firstDataCol="1" rowPageCount="1" colPageCount="1"/>
  <pivotFields count="3">
    <pivotField axis="axisRow" showAll="0" sortType="descending">
      <items count="202">
        <item x="182"/>
        <item x="166"/>
        <item x="149"/>
        <item x="154"/>
        <item x="85"/>
        <item x="97"/>
        <item x="57"/>
        <item x="56"/>
        <item x="138"/>
        <item x="39"/>
        <item x="165"/>
        <item x="53"/>
        <item x="101"/>
        <item x="132"/>
        <item x="178"/>
        <item x="22"/>
        <item x="2"/>
        <item x="199"/>
        <item x="1"/>
        <item x="102"/>
        <item x="129"/>
        <item x="66"/>
        <item x="187"/>
        <item x="143"/>
        <item x="35"/>
        <item x="89"/>
        <item x="100"/>
        <item x="30"/>
        <item x="106"/>
        <item x="46"/>
        <item x="44"/>
        <item x="131"/>
        <item x="176"/>
        <item x="79"/>
        <item x="99"/>
        <item x="25"/>
        <item x="13"/>
        <item x="64"/>
        <item x="147"/>
        <item x="103"/>
        <item x="54"/>
        <item x="193"/>
        <item x="155"/>
        <item x="151"/>
        <item x="135"/>
        <item x="168"/>
        <item x="45"/>
        <item x="167"/>
        <item x="5"/>
        <item x="9"/>
        <item x="51"/>
        <item x="74"/>
        <item x="7"/>
        <item x="21"/>
        <item x="109"/>
        <item x="157"/>
        <item x="91"/>
        <item x="125"/>
        <item x="58"/>
        <item x="169"/>
        <item x="170"/>
        <item x="72"/>
        <item x="175"/>
        <item x="17"/>
        <item x="43"/>
        <item x="86"/>
        <item x="162"/>
        <item x="11"/>
        <item x="153"/>
        <item x="41"/>
        <item x="180"/>
        <item x="67"/>
        <item x="156"/>
        <item x="198"/>
        <item x="163"/>
        <item x="130"/>
        <item x="77"/>
        <item x="134"/>
        <item x="200"/>
        <item x="189"/>
        <item x="152"/>
        <item x="18"/>
        <item x="52"/>
        <item x="133"/>
        <item x="160"/>
        <item x="118"/>
        <item x="65"/>
        <item x="59"/>
        <item x="93"/>
        <item x="179"/>
        <item x="126"/>
        <item x="61"/>
        <item x="136"/>
        <item x="31"/>
        <item x="174"/>
        <item x="78"/>
        <item x="60"/>
        <item x="80"/>
        <item x="76"/>
        <item x="164"/>
        <item x="47"/>
        <item x="62"/>
        <item x="68"/>
        <item x="190"/>
        <item x="128"/>
        <item x="181"/>
        <item x="141"/>
        <item x="87"/>
        <item x="3"/>
        <item x="69"/>
        <item x="120"/>
        <item x="92"/>
        <item x="107"/>
        <item x="115"/>
        <item x="146"/>
        <item x="116"/>
        <item x="50"/>
        <item x="48"/>
        <item x="16"/>
        <item x="81"/>
        <item x="94"/>
        <item x="36"/>
        <item x="197"/>
        <item x="105"/>
        <item x="159"/>
        <item x="117"/>
        <item x="23"/>
        <item x="150"/>
        <item x="183"/>
        <item x="158"/>
        <item x="112"/>
        <item x="12"/>
        <item x="34"/>
        <item x="32"/>
        <item x="88"/>
        <item x="33"/>
        <item x="37"/>
        <item x="24"/>
        <item x="113"/>
        <item x="140"/>
        <item x="177"/>
        <item x="127"/>
        <item x="27"/>
        <item x="124"/>
        <item x="82"/>
        <item x="75"/>
        <item x="55"/>
        <item x="121"/>
        <item x="4"/>
        <item x="186"/>
        <item x="15"/>
        <item x="14"/>
        <item x="10"/>
        <item x="148"/>
        <item x="145"/>
        <item x="161"/>
        <item x="6"/>
        <item x="194"/>
        <item x="171"/>
        <item x="8"/>
        <item x="172"/>
        <item x="110"/>
        <item x="26"/>
        <item x="108"/>
        <item x="123"/>
        <item x="98"/>
        <item x="28"/>
        <item x="19"/>
        <item x="90"/>
        <item x="84"/>
        <item x="0"/>
        <item x="104"/>
        <item x="192"/>
        <item x="196"/>
        <item x="142"/>
        <item x="188"/>
        <item x="71"/>
        <item x="119"/>
        <item x="83"/>
        <item x="29"/>
        <item x="63"/>
        <item x="111"/>
        <item x="95"/>
        <item x="137"/>
        <item x="96"/>
        <item x="20"/>
        <item x="191"/>
        <item x="42"/>
        <item x="185"/>
        <item x="139"/>
        <item x="144"/>
        <item x="70"/>
        <item x="122"/>
        <item x="173"/>
        <item x="49"/>
        <item x="184"/>
        <item x="73"/>
        <item x="114"/>
        <item x="195"/>
        <item x="38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202">
    <i>
      <x v="156"/>
    </i>
    <i>
      <x v="18"/>
    </i>
    <i>
      <x v="16"/>
    </i>
    <i>
      <x v="148"/>
    </i>
    <i>
      <x v="170"/>
    </i>
    <i>
      <x v="151"/>
    </i>
    <i>
      <x v="108"/>
    </i>
    <i>
      <x v="150"/>
    </i>
    <i>
      <x v="36"/>
    </i>
    <i>
      <x v="131"/>
    </i>
    <i>
      <x v="49"/>
    </i>
    <i>
      <x v="196"/>
    </i>
    <i>
      <x v="33"/>
    </i>
    <i>
      <x v="48"/>
    </i>
    <i>
      <x v="176"/>
    </i>
    <i>
      <x v="26"/>
    </i>
    <i>
      <x v="167"/>
    </i>
    <i>
      <x v="102"/>
    </i>
    <i>
      <x v="137"/>
    </i>
    <i>
      <x v="197"/>
    </i>
    <i>
      <x v="35"/>
    </i>
    <i>
      <x v="57"/>
    </i>
    <i>
      <x v="12"/>
    </i>
    <i>
      <x v="143"/>
    </i>
    <i>
      <x v="152"/>
    </i>
    <i>
      <x v="109"/>
    </i>
    <i>
      <x v="192"/>
    </i>
    <i>
      <x v="15"/>
    </i>
    <i>
      <x v="88"/>
    </i>
    <i>
      <x v="51"/>
    </i>
    <i>
      <x v="113"/>
    </i>
    <i>
      <x v="86"/>
    </i>
    <i>
      <x v="19"/>
    </i>
    <i>
      <x v="116"/>
    </i>
    <i>
      <x v="114"/>
    </i>
    <i>
      <x v="183"/>
    </i>
    <i>
      <x v="76"/>
    </i>
    <i>
      <x v="162"/>
    </i>
    <i>
      <x v="178"/>
    </i>
    <i>
      <x v="189"/>
    </i>
    <i>
      <x v="159"/>
    </i>
    <i>
      <x v="106"/>
    </i>
    <i>
      <x v="53"/>
    </i>
    <i>
      <x v="61"/>
    </i>
    <i>
      <x v="52"/>
    </i>
    <i>
      <x v="38"/>
    </i>
    <i>
      <x v="54"/>
    </i>
    <i>
      <x v="185"/>
    </i>
    <i>
      <x v="27"/>
    </i>
    <i>
      <x v="134"/>
    </i>
    <i>
      <x v="80"/>
    </i>
    <i>
      <x v="67"/>
    </i>
    <i>
      <x v="69"/>
    </i>
    <i>
      <x v="142"/>
    </i>
    <i>
      <x v="191"/>
    </i>
    <i>
      <x v="20"/>
    </i>
    <i>
      <x v="56"/>
    </i>
    <i>
      <x v="168"/>
    </i>
    <i>
      <x v="84"/>
    </i>
    <i>
      <x v="164"/>
    </i>
    <i>
      <x v="124"/>
    </i>
    <i>
      <x v="133"/>
    </i>
    <i>
      <x v="2"/>
    </i>
    <i>
      <x v="100"/>
    </i>
    <i>
      <x v="126"/>
    </i>
    <i>
      <x v="118"/>
    </i>
    <i>
      <x v="188"/>
    </i>
    <i>
      <x v="105"/>
    </i>
    <i>
      <x v="127"/>
    </i>
    <i>
      <x/>
    </i>
    <i>
      <x v="70"/>
    </i>
    <i>
      <x v="149"/>
    </i>
    <i>
      <x v="195"/>
    </i>
    <i>
      <x v="3"/>
    </i>
    <i>
      <x v="128"/>
    </i>
    <i>
      <x v="99"/>
    </i>
    <i>
      <x v="111"/>
    </i>
    <i>
      <x v="129"/>
    </i>
    <i>
      <x v="24"/>
    </i>
    <i>
      <x v="8"/>
    </i>
    <i>
      <x v="81"/>
    </i>
    <i>
      <x v="63"/>
    </i>
    <i>
      <x v="93"/>
    </i>
    <i>
      <x v="92"/>
    </i>
    <i>
      <x v="166"/>
    </i>
    <i>
      <x v="171"/>
    </i>
    <i>
      <x v="153"/>
    </i>
    <i>
      <x v="66"/>
    </i>
    <i>
      <x v="5"/>
    </i>
    <i>
      <x v="22"/>
    </i>
    <i>
      <x v="39"/>
    </i>
    <i>
      <x v="29"/>
    </i>
    <i>
      <x v="123"/>
    </i>
    <i>
      <x v="90"/>
    </i>
    <i>
      <x v="43"/>
    </i>
    <i>
      <x v="71"/>
    </i>
    <i>
      <x v="155"/>
    </i>
    <i>
      <x v="199"/>
    </i>
    <i>
      <x v="50"/>
    </i>
    <i>
      <x v="161"/>
    </i>
    <i>
      <x v="194"/>
    </i>
    <i>
      <x v="144"/>
    </i>
    <i>
      <x v="77"/>
    </i>
    <i>
      <x v="120"/>
    </i>
    <i>
      <x v="107"/>
    </i>
    <i>
      <x v="175"/>
    </i>
    <i>
      <x v="179"/>
    </i>
    <i>
      <x v="4"/>
    </i>
    <i>
      <x v="112"/>
    </i>
    <i>
      <x v="37"/>
    </i>
    <i>
      <x v="135"/>
    </i>
    <i>
      <x v="132"/>
    </i>
    <i>
      <x v="1"/>
    </i>
    <i>
      <x v="98"/>
    </i>
    <i>
      <x v="141"/>
    </i>
    <i>
      <x v="85"/>
    </i>
    <i>
      <x v="97"/>
    </i>
    <i>
      <x v="115"/>
    </i>
    <i>
      <x v="145"/>
    </i>
    <i>
      <x v="74"/>
    </i>
    <i>
      <x v="182"/>
    </i>
    <i>
      <x v="79"/>
    </i>
    <i>
      <x v="72"/>
    </i>
    <i>
      <x v="10"/>
    </i>
    <i>
      <x v="121"/>
    </i>
    <i>
      <x v="28"/>
    </i>
    <i>
      <x v="200"/>
    </i>
    <i>
      <x v="9"/>
    </i>
    <i>
      <x v="82"/>
    </i>
    <i>
      <x v="136"/>
    </i>
    <i>
      <x v="104"/>
    </i>
    <i>
      <x v="125"/>
    </i>
    <i>
      <x v="187"/>
    </i>
    <i>
      <x v="7"/>
    </i>
    <i>
      <x v="47"/>
    </i>
    <i>
      <x v="117"/>
    </i>
    <i>
      <x v="103"/>
    </i>
    <i>
      <x v="75"/>
    </i>
    <i>
      <x v="64"/>
    </i>
    <i>
      <x v="139"/>
    </i>
    <i>
      <x v="46"/>
    </i>
    <i>
      <x v="30"/>
    </i>
    <i>
      <x v="68"/>
    </i>
    <i>
      <x v="45"/>
    </i>
    <i>
      <x v="110"/>
    </i>
    <i>
      <x v="186"/>
    </i>
    <i>
      <x v="184"/>
    </i>
    <i>
      <x v="157"/>
    </i>
    <i>
      <x v="44"/>
    </i>
    <i>
      <x v="55"/>
    </i>
    <i>
      <x v="95"/>
    </i>
    <i>
      <x v="60"/>
    </i>
    <i>
      <x v="172"/>
    </i>
    <i>
      <x v="198"/>
    </i>
    <i>
      <x v="59"/>
    </i>
    <i>
      <x v="41"/>
    </i>
    <i>
      <x v="119"/>
    </i>
    <i>
      <x v="40"/>
    </i>
    <i>
      <x v="165"/>
    </i>
    <i>
      <x v="146"/>
    </i>
    <i>
      <x v="163"/>
    </i>
    <i>
      <x v="58"/>
    </i>
    <i>
      <x v="96"/>
    </i>
    <i>
      <x v="174"/>
    </i>
    <i>
      <x v="11"/>
    </i>
    <i>
      <x v="31"/>
    </i>
    <i>
      <x v="13"/>
    </i>
    <i>
      <x v="130"/>
    </i>
    <i>
      <x v="87"/>
    </i>
    <i>
      <x v="173"/>
    </i>
    <i>
      <x v="177"/>
    </i>
    <i>
      <x v="83"/>
    </i>
    <i>
      <x v="122"/>
    </i>
    <i>
      <x v="91"/>
    </i>
    <i>
      <x v="6"/>
    </i>
    <i>
      <x v="181"/>
    </i>
    <i>
      <x v="101"/>
    </i>
    <i>
      <x v="180"/>
    </i>
    <i>
      <x v="42"/>
    </i>
    <i>
      <x v="34"/>
    </i>
    <i>
      <x v="158"/>
    </i>
    <i>
      <x v="193"/>
    </i>
    <i>
      <x v="160"/>
    </i>
    <i>
      <x v="190"/>
    </i>
    <i>
      <x v="169"/>
    </i>
    <i>
      <x v="21"/>
    </i>
    <i>
      <x v="94"/>
    </i>
    <i>
      <x v="154"/>
    </i>
    <i>
      <x v="65"/>
    </i>
    <i>
      <x v="25"/>
    </i>
    <i>
      <x v="17"/>
    </i>
    <i>
      <x v="62"/>
    </i>
    <i>
      <x v="32"/>
    </i>
    <i>
      <x v="140"/>
    </i>
    <i>
      <x v="78"/>
    </i>
    <i>
      <x v="14"/>
    </i>
    <i>
      <x v="73"/>
    </i>
    <i>
      <x v="147"/>
    </i>
    <i>
      <x v="23"/>
    </i>
    <i>
      <x v="89"/>
    </i>
    <i>
      <x v="138"/>
    </i>
    <i t="grand">
      <x/>
    </i>
  </rowItems>
  <colItems count="1">
    <i/>
  </colItems>
  <pageFields count="1">
    <pageField fld="2" hier="-1"/>
  </pageFields>
  <dataFields count="1">
    <dataField name="Sum of Yds" fld="1" baseField="0" baseItem="0"/>
  </dataFields>
  <formats count="10">
    <format dxfId="9">
      <pivotArea dataOnly="0" labelOnly="1" fieldPosition="0">
        <references count="1">
          <reference field="0" count="1">
            <x v="156"/>
          </reference>
        </references>
      </pivotArea>
    </format>
    <format dxfId="8">
      <pivotArea collapsedLevelsAreSubtotals="1" fieldPosition="0">
        <references count="1">
          <reference field="0" count="1">
            <x v="156"/>
          </reference>
        </references>
      </pivotArea>
    </format>
    <format dxfId="7">
      <pivotArea collapsedLevelsAreSubtotals="1" fieldPosition="0">
        <references count="1">
          <reference field="0" count="19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9"/>
            <x v="152"/>
            <x v="153"/>
            <x v="154"/>
            <x v="155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</reference>
        </references>
      </pivotArea>
    </format>
    <format dxfId="6">
      <pivotArea grandRow="1" outline="0" collapsedLevelsAreSubtotals="1" fieldPosition="0"/>
    </format>
    <format dxfId="5">
      <pivotArea dataOnly="0" labelOnly="1" fieldPosition="0">
        <references count="1">
          <reference field="0" count="50">
            <x v="12"/>
            <x v="15"/>
            <x v="19"/>
            <x v="20"/>
            <x v="26"/>
            <x v="27"/>
            <x v="33"/>
            <x v="35"/>
            <x v="38"/>
            <x v="48"/>
            <x v="49"/>
            <x v="51"/>
            <x v="52"/>
            <x v="53"/>
            <x v="54"/>
            <x v="56"/>
            <x v="57"/>
            <x v="61"/>
            <x v="67"/>
            <x v="69"/>
            <x v="76"/>
            <x v="80"/>
            <x v="84"/>
            <x v="86"/>
            <x v="88"/>
            <x v="102"/>
            <x v="106"/>
            <x v="109"/>
            <x v="113"/>
            <x v="114"/>
            <x v="116"/>
            <x v="134"/>
            <x v="137"/>
            <x v="142"/>
            <x v="143"/>
            <x v="152"/>
            <x v="159"/>
            <x v="162"/>
            <x v="164"/>
            <x v="167"/>
            <x v="168"/>
            <x v="176"/>
            <x v="178"/>
            <x v="183"/>
            <x v="185"/>
            <x v="189"/>
            <x v="191"/>
            <x v="192"/>
            <x v="196"/>
            <x v="197"/>
          </reference>
        </references>
      </pivotArea>
    </format>
    <format dxfId="4">
      <pivotArea dataOnly="0" labelOnly="1" fieldPosition="0">
        <references count="1">
          <reference field="0" count="50">
            <x v="0"/>
            <x v="2"/>
            <x v="3"/>
            <x v="4"/>
            <x v="5"/>
            <x v="8"/>
            <x v="22"/>
            <x v="24"/>
            <x v="29"/>
            <x v="37"/>
            <x v="39"/>
            <x v="43"/>
            <x v="50"/>
            <x v="63"/>
            <x v="66"/>
            <x v="70"/>
            <x v="71"/>
            <x v="77"/>
            <x v="81"/>
            <x v="90"/>
            <x v="92"/>
            <x v="93"/>
            <x v="99"/>
            <x v="100"/>
            <x v="105"/>
            <x v="107"/>
            <x v="111"/>
            <x v="112"/>
            <x v="118"/>
            <x v="120"/>
            <x v="123"/>
            <x v="124"/>
            <x v="126"/>
            <x v="127"/>
            <x v="128"/>
            <x v="129"/>
            <x v="133"/>
            <x v="144"/>
            <x v="149"/>
            <x v="153"/>
            <x v="155"/>
            <x v="161"/>
            <x v="166"/>
            <x v="171"/>
            <x v="175"/>
            <x v="179"/>
            <x v="188"/>
            <x v="194"/>
            <x v="195"/>
            <x v="199"/>
          </reference>
        </references>
      </pivotArea>
    </format>
    <format dxfId="3">
      <pivotArea dataOnly="0" labelOnly="1" fieldPosition="0">
        <references count="1">
          <reference field="0" count="50">
            <x v="1"/>
            <x v="7"/>
            <x v="9"/>
            <x v="10"/>
            <x v="28"/>
            <x v="30"/>
            <x v="40"/>
            <x v="41"/>
            <x v="44"/>
            <x v="45"/>
            <x v="46"/>
            <x v="47"/>
            <x v="55"/>
            <x v="59"/>
            <x v="60"/>
            <x v="64"/>
            <x v="68"/>
            <x v="72"/>
            <x v="74"/>
            <x v="75"/>
            <x v="79"/>
            <x v="82"/>
            <x v="85"/>
            <x v="95"/>
            <x v="97"/>
            <x v="98"/>
            <x v="103"/>
            <x v="104"/>
            <x v="110"/>
            <x v="115"/>
            <x v="117"/>
            <x v="119"/>
            <x v="121"/>
            <x v="125"/>
            <x v="132"/>
            <x v="135"/>
            <x v="136"/>
            <x v="139"/>
            <x v="141"/>
            <x v="145"/>
            <x v="146"/>
            <x v="157"/>
            <x v="165"/>
            <x v="172"/>
            <x v="182"/>
            <x v="184"/>
            <x v="186"/>
            <x v="187"/>
            <x v="198"/>
            <x v="200"/>
          </reference>
        </references>
      </pivotArea>
    </format>
    <format dxfId="2">
      <pivotArea dataOnly="0" labelOnly="1" fieldPosition="0">
        <references count="1">
          <reference field="0" count="41">
            <x v="6"/>
            <x v="11"/>
            <x v="13"/>
            <x v="14"/>
            <x v="17"/>
            <x v="21"/>
            <x v="23"/>
            <x v="25"/>
            <x v="31"/>
            <x v="32"/>
            <x v="34"/>
            <x v="42"/>
            <x v="58"/>
            <x v="62"/>
            <x v="65"/>
            <x v="73"/>
            <x v="78"/>
            <x v="83"/>
            <x v="87"/>
            <x v="89"/>
            <x v="91"/>
            <x v="94"/>
            <x v="96"/>
            <x v="101"/>
            <x v="122"/>
            <x v="130"/>
            <x v="138"/>
            <x v="140"/>
            <x v="147"/>
            <x v="154"/>
            <x v="158"/>
            <x v="160"/>
            <x v="163"/>
            <x v="169"/>
            <x v="173"/>
            <x v="174"/>
            <x v="177"/>
            <x v="180"/>
            <x v="181"/>
            <x v="190"/>
            <x v="193"/>
          </reference>
        </references>
      </pivotArea>
    </format>
    <format dxfId="1">
      <pivotArea dataOnly="0" labelOnly="1" grandRow="1" outline="0" fieldPosition="0"/>
    </format>
    <format dxfId="0">
      <pivotArea field="0" dataOnly="0" grandRow="1" axis="axisRow" fieldPosition="0">
        <references count="1">
          <reference field="0" count="1">
            <x v="138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0">
              <x v="16"/>
              <x v="18"/>
              <x v="36"/>
              <x v="108"/>
              <x v="131"/>
              <x v="148"/>
              <x v="150"/>
              <x v="151"/>
              <x v="156"/>
              <x v="17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1207-B0D7-4E9F-8975-878ACB9028CC}">
  <dimension ref="A1:BG690"/>
  <sheetViews>
    <sheetView showGridLines="0" tabSelected="1" topLeftCell="P1" zoomScale="70" zoomScaleNormal="70" workbookViewId="0">
      <selection activeCell="P1" sqref="P1"/>
    </sheetView>
  </sheetViews>
  <sheetFormatPr defaultRowHeight="14.5" outlineLevelCol="1" x14ac:dyDescent="0.35"/>
  <cols>
    <col min="1" max="1" width="17.1796875" hidden="1" customWidth="1" outlineLevel="1"/>
    <col min="2" max="13" width="8.7265625" hidden="1" customWidth="1" outlineLevel="1"/>
    <col min="14" max="14" width="2.81640625" hidden="1" customWidth="1" outlineLevel="1"/>
    <col min="15" max="15" width="4.81640625" hidden="1" customWidth="1" outlineLevel="1"/>
    <col min="16" max="16" width="8.7265625" collapsed="1"/>
    <col min="17" max="17" width="11.90625" bestFit="1" customWidth="1"/>
    <col min="24" max="39" width="8.7265625" hidden="1" customWidth="1" outlineLevel="1"/>
    <col min="40" max="40" width="8.7265625" customWidth="1" collapsed="1"/>
    <col min="41" max="41" width="11.7265625" bestFit="1" customWidth="1"/>
    <col min="42" max="42" width="16.453125" bestFit="1" customWidth="1"/>
    <col min="43" max="43" width="13.1796875" bestFit="1" customWidth="1"/>
    <col min="58" max="58" width="18" bestFit="1" customWidth="1"/>
    <col min="59" max="59" width="10" bestFit="1" customWidth="1"/>
    <col min="60" max="68" width="6.81640625" bestFit="1" customWidth="1"/>
    <col min="69" max="69" width="10.7265625" bestFit="1" customWidth="1"/>
  </cols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332</v>
      </c>
      <c r="H1" t="s">
        <v>6</v>
      </c>
      <c r="I1" t="s">
        <v>326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122</v>
      </c>
      <c r="X1">
        <v>1</v>
      </c>
      <c r="Y1" t="s">
        <v>26</v>
      </c>
      <c r="Z1" t="s">
        <v>1</v>
      </c>
      <c r="AA1" t="str">
        <f>S2</f>
        <v>DEN</v>
      </c>
      <c r="AB1" t="s">
        <v>122</v>
      </c>
      <c r="AD1" t="s">
        <v>1</v>
      </c>
      <c r="AE1" t="str">
        <f>V2</f>
        <v>TEN</v>
      </c>
      <c r="AF1" t="s">
        <v>122</v>
      </c>
      <c r="AH1" t="s">
        <v>122</v>
      </c>
      <c r="AI1" t="s">
        <v>6</v>
      </c>
      <c r="AJ1" t="s">
        <v>326</v>
      </c>
      <c r="AK1">
        <v>1</v>
      </c>
      <c r="AL1" t="s">
        <v>2</v>
      </c>
      <c r="AM1" t="s">
        <v>0</v>
      </c>
      <c r="BF1" s="23" t="s">
        <v>122</v>
      </c>
      <c r="BG1" t="s">
        <v>344</v>
      </c>
    </row>
    <row r="2" spans="1:59" ht="18.5" x14ac:dyDescent="0.45">
      <c r="A2" t="s">
        <v>123</v>
      </c>
      <c r="B2" t="s">
        <v>47</v>
      </c>
      <c r="C2">
        <v>421</v>
      </c>
      <c r="D2">
        <v>663</v>
      </c>
      <c r="E2">
        <v>63.5</v>
      </c>
      <c r="F2">
        <v>5038</v>
      </c>
      <c r="H2">
        <v>41</v>
      </c>
      <c r="I2" s="3">
        <f>J2/D2</f>
        <v>2.4132730015082957E-2</v>
      </c>
      <c r="J2">
        <v>16</v>
      </c>
      <c r="K2">
        <v>73</v>
      </c>
      <c r="L2">
        <v>314.89999999999998</v>
      </c>
      <c r="M2">
        <v>61.6</v>
      </c>
      <c r="N2">
        <v>36</v>
      </c>
      <c r="O2">
        <v>2011</v>
      </c>
      <c r="R2" s="2" t="s">
        <v>324</v>
      </c>
      <c r="S2" s="22" t="s">
        <v>20</v>
      </c>
      <c r="U2" s="2" t="s">
        <v>325</v>
      </c>
      <c r="V2" s="22" t="s">
        <v>56</v>
      </c>
      <c r="X2">
        <v>2</v>
      </c>
      <c r="Y2" t="s">
        <v>44</v>
      </c>
      <c r="Z2" t="str">
        <f>$S$2</f>
        <v>DEN</v>
      </c>
      <c r="AA2">
        <f>SUMIFS(F:F,B:B,Z2,O:O,AB2)</f>
        <v>1729</v>
      </c>
      <c r="AB2">
        <v>2011</v>
      </c>
      <c r="AD2" t="str">
        <f>$V$2</f>
        <v>TEN</v>
      </c>
      <c r="AE2">
        <f>SUMIFS(F:F,B:B,AD2,O:O,AF2)</f>
        <v>4113</v>
      </c>
      <c r="AF2">
        <v>2011</v>
      </c>
      <c r="AH2">
        <v>2011</v>
      </c>
      <c r="AI2">
        <f>SUMIFS(H:H,O:O,AH2)</f>
        <v>737</v>
      </c>
      <c r="AJ2" s="3">
        <f>AVERAGEIFS(I:I,O:O,AH2)</f>
        <v>3.5355727180961194E-2</v>
      </c>
      <c r="AK2">
        <v>2</v>
      </c>
      <c r="AL2" t="s">
        <v>3</v>
      </c>
      <c r="AM2" t="s">
        <v>305</v>
      </c>
      <c r="AP2" s="2" t="s">
        <v>336</v>
      </c>
      <c r="AQ2" s="22" t="s">
        <v>129</v>
      </c>
    </row>
    <row r="3" spans="1:59" ht="15" thickBot="1" x14ac:dyDescent="0.4">
      <c r="A3" t="s">
        <v>124</v>
      </c>
      <c r="B3" t="s">
        <v>25</v>
      </c>
      <c r="C3">
        <v>468</v>
      </c>
      <c r="D3">
        <v>657</v>
      </c>
      <c r="E3">
        <v>71.2</v>
      </c>
      <c r="F3">
        <v>5476</v>
      </c>
      <c r="H3">
        <v>46</v>
      </c>
      <c r="I3" s="3">
        <f t="shared" ref="I3:I66" si="0">J3/D3</f>
        <v>2.1308980213089801E-2</v>
      </c>
      <c r="J3">
        <v>14</v>
      </c>
      <c r="K3">
        <v>79</v>
      </c>
      <c r="L3">
        <v>342.3</v>
      </c>
      <c r="M3">
        <v>83</v>
      </c>
      <c r="N3">
        <v>24</v>
      </c>
      <c r="O3">
        <v>2011</v>
      </c>
      <c r="X3">
        <v>3</v>
      </c>
      <c r="Y3" t="s">
        <v>32</v>
      </c>
      <c r="Z3" t="str">
        <f t="shared" ref="Z3:Z11" si="1">$S$2</f>
        <v>DEN</v>
      </c>
      <c r="AA3">
        <f t="shared" ref="AA3:AA11" si="2">SUMIFS(F:F,B:B,Z3,O:O,AB3)</f>
        <v>4671</v>
      </c>
      <c r="AB3">
        <v>2012</v>
      </c>
      <c r="AD3" t="str">
        <f t="shared" ref="AD3:AD11" si="3">$V$2</f>
        <v>TEN</v>
      </c>
      <c r="AE3">
        <f>SUMIFS(F:F,B:B,AD3,O:O,AF3)</f>
        <v>3577</v>
      </c>
      <c r="AF3">
        <v>2012</v>
      </c>
      <c r="AH3">
        <v>2012</v>
      </c>
      <c r="AI3">
        <f t="shared" ref="AI3:AI11" si="4">SUMIFS(H:H,O:O,AH3)</f>
        <v>753</v>
      </c>
      <c r="AJ3" s="3">
        <f t="shared" ref="AJ3:AJ11" si="5">AVERAGEIFS(I:I,O:O,AH3)</f>
        <v>3.180897769707719E-2</v>
      </c>
      <c r="AK3">
        <v>3</v>
      </c>
      <c r="AL3" t="s">
        <v>4</v>
      </c>
      <c r="AM3" t="s">
        <v>289</v>
      </c>
      <c r="BF3" s="23" t="s">
        <v>340</v>
      </c>
      <c r="BG3" t="s">
        <v>342</v>
      </c>
    </row>
    <row r="4" spans="1:59" ht="15" thickBot="1" x14ac:dyDescent="0.4">
      <c r="A4" t="s">
        <v>125</v>
      </c>
      <c r="B4" t="s">
        <v>15</v>
      </c>
      <c r="C4">
        <v>401</v>
      </c>
      <c r="D4">
        <v>611</v>
      </c>
      <c r="E4">
        <v>65.599999999999994</v>
      </c>
      <c r="F4">
        <v>5235</v>
      </c>
      <c r="H4">
        <v>39</v>
      </c>
      <c r="I4" s="3">
        <f t="shared" si="0"/>
        <v>1.9639934533551555E-2</v>
      </c>
      <c r="J4">
        <v>12</v>
      </c>
      <c r="K4">
        <v>99</v>
      </c>
      <c r="L4">
        <v>327.2</v>
      </c>
      <c r="M4">
        <v>75.2</v>
      </c>
      <c r="N4">
        <v>32</v>
      </c>
      <c r="O4">
        <v>2011</v>
      </c>
      <c r="X4">
        <v>4</v>
      </c>
      <c r="Y4" t="s">
        <v>61</v>
      </c>
      <c r="Z4" t="str">
        <f t="shared" si="1"/>
        <v>DEN</v>
      </c>
      <c r="AA4">
        <f t="shared" si="2"/>
        <v>5572</v>
      </c>
      <c r="AB4">
        <v>2013</v>
      </c>
      <c r="AD4" t="str">
        <f t="shared" si="3"/>
        <v>TEN</v>
      </c>
      <c r="AE4">
        <f t="shared" ref="AE4:AE11" si="6">SUMIFS(F:F,B:B,AD4,O:O,AF4)</f>
        <v>3710</v>
      </c>
      <c r="AF4">
        <v>2013</v>
      </c>
      <c r="AH4">
        <v>2013</v>
      </c>
      <c r="AI4">
        <f t="shared" si="4"/>
        <v>799</v>
      </c>
      <c r="AJ4" s="3">
        <f t="shared" si="5"/>
        <v>3.9624750096861429E-2</v>
      </c>
      <c r="AK4">
        <v>4</v>
      </c>
      <c r="AL4" t="s">
        <v>5</v>
      </c>
      <c r="AM4" t="s">
        <v>272</v>
      </c>
      <c r="AQ4" s="7" t="s">
        <v>2</v>
      </c>
      <c r="AR4" s="7" t="s">
        <v>3</v>
      </c>
      <c r="AS4" s="7" t="s">
        <v>4</v>
      </c>
      <c r="AT4" s="7" t="s">
        <v>5</v>
      </c>
      <c r="AU4" s="7" t="s">
        <v>332</v>
      </c>
      <c r="AV4" s="7" t="s">
        <v>333</v>
      </c>
      <c r="AW4" s="7" t="s">
        <v>6</v>
      </c>
      <c r="AX4" s="7" t="s">
        <v>334</v>
      </c>
      <c r="AY4" s="7" t="s">
        <v>7</v>
      </c>
      <c r="AZ4" s="7" t="s">
        <v>326</v>
      </c>
      <c r="BA4" s="7" t="s">
        <v>8</v>
      </c>
      <c r="BB4" s="7" t="s">
        <v>9</v>
      </c>
      <c r="BF4" s="26" t="s">
        <v>129</v>
      </c>
      <c r="BG4" s="27">
        <v>45706</v>
      </c>
    </row>
    <row r="5" spans="1:59" ht="15" thickBot="1" x14ac:dyDescent="0.4">
      <c r="A5" t="s">
        <v>126</v>
      </c>
      <c r="B5" t="s">
        <v>27</v>
      </c>
      <c r="C5">
        <v>359</v>
      </c>
      <c r="D5">
        <v>589</v>
      </c>
      <c r="E5">
        <v>61</v>
      </c>
      <c r="F5">
        <v>4933</v>
      </c>
      <c r="H5">
        <v>29</v>
      </c>
      <c r="I5" s="3">
        <f t="shared" si="0"/>
        <v>2.7164685908319185E-2</v>
      </c>
      <c r="J5">
        <v>16</v>
      </c>
      <c r="K5">
        <v>99</v>
      </c>
      <c r="L5">
        <v>308.3</v>
      </c>
      <c r="M5">
        <v>64</v>
      </c>
      <c r="N5">
        <v>28</v>
      </c>
      <c r="O5">
        <v>2011</v>
      </c>
      <c r="X5">
        <v>5</v>
      </c>
      <c r="Y5" t="s">
        <v>53</v>
      </c>
      <c r="Z5" t="str">
        <f t="shared" si="1"/>
        <v>DEN</v>
      </c>
      <c r="AA5">
        <f t="shared" si="2"/>
        <v>4779</v>
      </c>
      <c r="AB5">
        <v>2014</v>
      </c>
      <c r="AD5" t="str">
        <f t="shared" si="3"/>
        <v>TEN</v>
      </c>
      <c r="AE5">
        <f t="shared" si="6"/>
        <v>3738</v>
      </c>
      <c r="AF5">
        <v>2014</v>
      </c>
      <c r="AH5">
        <v>2014</v>
      </c>
      <c r="AI5">
        <f t="shared" si="4"/>
        <v>803</v>
      </c>
      <c r="AJ5" s="3">
        <f t="shared" si="5"/>
        <v>3.0450437231249617E-2</v>
      </c>
      <c r="AK5">
        <v>5</v>
      </c>
      <c r="AL5" t="s">
        <v>332</v>
      </c>
      <c r="AM5" t="s">
        <v>277</v>
      </c>
      <c r="AP5" s="8">
        <v>2011</v>
      </c>
      <c r="AQ5" s="11">
        <f t="shared" ref="AQ5:AQ14" si="7">IFERROR(SUMIFS($C:$C,$A:$A,$AQ$2,$O:$O,$AP5),"-")</f>
        <v>347</v>
      </c>
      <c r="AR5" s="11">
        <f t="shared" ref="AR5:AR14" si="8">IFERROR(SUMIFS($D:$D,$A:$A,$AQ$2,$O:$O,$AP5),"-")</f>
        <v>566</v>
      </c>
      <c r="AS5" s="11">
        <f t="shared" ref="AS5:AS14" si="9">IFERROR(SUMIFS($E:$E,$A:$A,$AQ$2,$O:$O,$AP5),"-")</f>
        <v>61.3</v>
      </c>
      <c r="AT5" s="11">
        <f t="shared" ref="AT5:AT14" si="10">IFERROR(SUMIFS($F:$F,$A:$A,$AQ$2,$O:$O,$AP5),"-")</f>
        <v>4177</v>
      </c>
      <c r="AU5" s="11">
        <f>IFERROR(AT5/AR5,"-")</f>
        <v>7.3798586572438163</v>
      </c>
      <c r="AV5" s="11">
        <f>IFERROR(AT5/AQ5,"-")</f>
        <v>12.037463976945245</v>
      </c>
      <c r="AW5" s="11">
        <f t="shared" ref="AW5:AW14" si="11">IFERROR(SUMIFS($H:$H,$A:$A,$AQ$2,$O:$O,$AP5),"-")</f>
        <v>29</v>
      </c>
      <c r="AX5" s="15">
        <f>IFERROR(AW5/AR5,"-")</f>
        <v>5.1236749116607777E-2</v>
      </c>
      <c r="AY5" s="11">
        <f t="shared" ref="AY5:AY14" si="12">IFERROR(SUMIFS($J:$J,$A:$A,$AQ$2,$O:$O,$AP5),"-")</f>
        <v>12</v>
      </c>
      <c r="AZ5" s="15">
        <f>IFERROR(AY5/AR5,"-")</f>
        <v>2.1201413427561839E-2</v>
      </c>
      <c r="BA5" s="13">
        <f t="shared" ref="BA5:BA14" si="13">IFERROR(SUMIFS($K:$K,$A:$A,$AQ$2,$O:$O,$AP5),"-")</f>
        <v>80</v>
      </c>
      <c r="BB5" s="11">
        <f t="shared" ref="BB5:BB14" si="14">IFERROR(SUMIFS($L:$L,$A:$A,$AQ$2,$O:$O,$AP5),"-")</f>
        <v>261.10000000000002</v>
      </c>
      <c r="BF5" s="24" t="s">
        <v>124</v>
      </c>
      <c r="BG5" s="25">
        <v>45092</v>
      </c>
    </row>
    <row r="6" spans="1:59" ht="15" thickBot="1" x14ac:dyDescent="0.4">
      <c r="A6" t="s">
        <v>127</v>
      </c>
      <c r="B6" t="s">
        <v>38</v>
      </c>
      <c r="C6">
        <v>366</v>
      </c>
      <c r="D6">
        <v>582</v>
      </c>
      <c r="E6">
        <v>62.9</v>
      </c>
      <c r="F6">
        <v>4624</v>
      </c>
      <c r="H6">
        <v>27</v>
      </c>
      <c r="I6" s="3">
        <f t="shared" si="0"/>
        <v>3.4364261168384883E-2</v>
      </c>
      <c r="J6">
        <v>20</v>
      </c>
      <c r="K6">
        <v>58</v>
      </c>
      <c r="L6">
        <v>289</v>
      </c>
      <c r="M6">
        <v>64.099999999999994</v>
      </c>
      <c r="N6">
        <v>30</v>
      </c>
      <c r="O6">
        <v>2011</v>
      </c>
      <c r="X6">
        <v>6</v>
      </c>
      <c r="Y6" t="s">
        <v>17</v>
      </c>
      <c r="Z6" t="str">
        <f t="shared" si="1"/>
        <v>DEN</v>
      </c>
      <c r="AA6">
        <f t="shared" si="2"/>
        <v>4216</v>
      </c>
      <c r="AB6">
        <v>2015</v>
      </c>
      <c r="AD6" t="str">
        <f t="shared" si="3"/>
        <v>TEN</v>
      </c>
      <c r="AE6">
        <f t="shared" si="6"/>
        <v>3852</v>
      </c>
      <c r="AF6">
        <v>2015</v>
      </c>
      <c r="AH6">
        <v>2015</v>
      </c>
      <c r="AI6">
        <f t="shared" si="4"/>
        <v>840</v>
      </c>
      <c r="AJ6" s="3">
        <f t="shared" si="5"/>
        <v>2.47945289880026E-2</v>
      </c>
      <c r="AK6">
        <v>6</v>
      </c>
      <c r="AL6" t="s">
        <v>333</v>
      </c>
      <c r="AM6" t="s">
        <v>208</v>
      </c>
      <c r="AP6" s="8">
        <v>2012</v>
      </c>
      <c r="AQ6" s="11">
        <f t="shared" si="7"/>
        <v>422</v>
      </c>
      <c r="AR6" s="11">
        <f t="shared" si="8"/>
        <v>615</v>
      </c>
      <c r="AS6" s="11">
        <f t="shared" si="9"/>
        <v>68.599999999999994</v>
      </c>
      <c r="AT6" s="11">
        <f t="shared" si="10"/>
        <v>4719</v>
      </c>
      <c r="AU6" s="11">
        <f t="shared" ref="AU6:AU14" si="15">IFERROR(AT6/AR6,"-")</f>
        <v>7.6731707317073168</v>
      </c>
      <c r="AV6" s="11">
        <f t="shared" ref="AV6:AV14" si="16">IFERROR(AT6/AQ6,"-")</f>
        <v>11.182464454976303</v>
      </c>
      <c r="AW6" s="11">
        <f t="shared" si="11"/>
        <v>32</v>
      </c>
      <c r="AX6" s="15">
        <f t="shared" ref="AX6:AX14" si="17">IFERROR(AW6/AR6,"-")</f>
        <v>5.2032520325203252E-2</v>
      </c>
      <c r="AY6" s="11">
        <f t="shared" si="12"/>
        <v>14</v>
      </c>
      <c r="AZ6" s="15">
        <f t="shared" ref="AZ6:AZ14" si="18">IFERROR(AY6/AR6,"-")</f>
        <v>2.2764227642276424E-2</v>
      </c>
      <c r="BA6" s="13">
        <f t="shared" si="13"/>
        <v>80</v>
      </c>
      <c r="BB6" s="11">
        <f t="shared" si="14"/>
        <v>294.89999999999998</v>
      </c>
      <c r="BF6" s="24" t="s">
        <v>125</v>
      </c>
      <c r="BG6" s="25">
        <v>44460</v>
      </c>
    </row>
    <row r="7" spans="1:59" ht="15" thickBot="1" x14ac:dyDescent="0.4">
      <c r="A7" t="s">
        <v>128</v>
      </c>
      <c r="B7" t="s">
        <v>61</v>
      </c>
      <c r="C7">
        <v>353</v>
      </c>
      <c r="D7">
        <v>569</v>
      </c>
      <c r="E7">
        <v>62</v>
      </c>
      <c r="F7">
        <v>3832</v>
      </c>
      <c r="H7">
        <v>24</v>
      </c>
      <c r="I7" s="3">
        <f t="shared" si="0"/>
        <v>4.0421792618629174E-2</v>
      </c>
      <c r="J7">
        <v>23</v>
      </c>
      <c r="K7">
        <v>60</v>
      </c>
      <c r="L7">
        <v>239.5</v>
      </c>
      <c r="M7">
        <v>50.5</v>
      </c>
      <c r="N7">
        <v>22</v>
      </c>
      <c r="O7">
        <v>2011</v>
      </c>
      <c r="X7">
        <v>7</v>
      </c>
      <c r="Y7" t="s">
        <v>40</v>
      </c>
      <c r="Z7" t="str">
        <f t="shared" si="1"/>
        <v>DEN</v>
      </c>
      <c r="AA7">
        <f t="shared" si="2"/>
        <v>3898</v>
      </c>
      <c r="AB7">
        <v>2016</v>
      </c>
      <c r="AD7" t="str">
        <f t="shared" si="3"/>
        <v>TEN</v>
      </c>
      <c r="AE7">
        <f t="shared" si="6"/>
        <v>3710</v>
      </c>
      <c r="AF7">
        <v>2016</v>
      </c>
      <c r="AH7">
        <v>2016</v>
      </c>
      <c r="AI7">
        <f t="shared" si="4"/>
        <v>779</v>
      </c>
      <c r="AJ7" s="3">
        <f t="shared" si="5"/>
        <v>3.1586381256619542E-2</v>
      </c>
      <c r="AK7">
        <v>7</v>
      </c>
      <c r="AL7" t="s">
        <v>6</v>
      </c>
      <c r="AM7" t="s">
        <v>220</v>
      </c>
      <c r="AP7" s="8">
        <v>2013</v>
      </c>
      <c r="AQ7" s="11">
        <f t="shared" si="7"/>
        <v>439</v>
      </c>
      <c r="AR7" s="11">
        <f t="shared" si="8"/>
        <v>651</v>
      </c>
      <c r="AS7" s="11">
        <f t="shared" si="9"/>
        <v>67.400000000000006</v>
      </c>
      <c r="AT7" s="11">
        <f t="shared" si="10"/>
        <v>4515</v>
      </c>
      <c r="AU7" s="11">
        <f t="shared" si="15"/>
        <v>6.935483870967742</v>
      </c>
      <c r="AV7" s="11">
        <f t="shared" si="16"/>
        <v>10.284738041002278</v>
      </c>
      <c r="AW7" s="11">
        <f t="shared" si="11"/>
        <v>26</v>
      </c>
      <c r="AX7" s="15">
        <f t="shared" si="17"/>
        <v>3.9938556067588324E-2</v>
      </c>
      <c r="AY7" s="11">
        <f t="shared" si="12"/>
        <v>17</v>
      </c>
      <c r="AZ7" s="15">
        <f t="shared" si="18"/>
        <v>2.6113671274961597E-2</v>
      </c>
      <c r="BA7" s="13">
        <f t="shared" si="13"/>
        <v>81</v>
      </c>
      <c r="BB7" s="11">
        <f t="shared" si="14"/>
        <v>282.2</v>
      </c>
      <c r="BF7" s="24" t="s">
        <v>127</v>
      </c>
      <c r="BG7" s="25">
        <v>43779</v>
      </c>
    </row>
    <row r="8" spans="1:59" ht="15" thickBot="1" x14ac:dyDescent="0.4">
      <c r="A8" t="s">
        <v>129</v>
      </c>
      <c r="B8" t="s">
        <v>44</v>
      </c>
      <c r="C8">
        <v>347</v>
      </c>
      <c r="D8">
        <v>566</v>
      </c>
      <c r="E8">
        <v>61.3</v>
      </c>
      <c r="F8">
        <v>4177</v>
      </c>
      <c r="H8">
        <v>29</v>
      </c>
      <c r="I8" s="3">
        <f t="shared" si="0"/>
        <v>2.1201413427561839E-2</v>
      </c>
      <c r="J8">
        <v>12</v>
      </c>
      <c r="K8">
        <v>80</v>
      </c>
      <c r="L8">
        <v>261.10000000000002</v>
      </c>
      <c r="M8">
        <v>69.099999999999994</v>
      </c>
      <c r="N8">
        <v>26</v>
      </c>
      <c r="O8">
        <v>2011</v>
      </c>
      <c r="X8">
        <v>8</v>
      </c>
      <c r="Y8" t="s">
        <v>57</v>
      </c>
      <c r="Z8" t="str">
        <f t="shared" si="1"/>
        <v>DEN</v>
      </c>
      <c r="AA8">
        <f t="shared" si="2"/>
        <v>3668</v>
      </c>
      <c r="AB8">
        <v>2017</v>
      </c>
      <c r="AD8" t="str">
        <f t="shared" si="3"/>
        <v>TEN</v>
      </c>
      <c r="AE8">
        <f t="shared" si="6"/>
        <v>3394</v>
      </c>
      <c r="AF8">
        <v>2017</v>
      </c>
      <c r="AH8">
        <v>2017</v>
      </c>
      <c r="AI8">
        <f t="shared" si="4"/>
        <v>738</v>
      </c>
      <c r="AJ8" s="3">
        <f t="shared" si="5"/>
        <v>3.254119977629899E-2</v>
      </c>
      <c r="AK8">
        <v>8</v>
      </c>
      <c r="AL8" t="s">
        <v>334</v>
      </c>
      <c r="AM8" t="s">
        <v>180</v>
      </c>
      <c r="AP8" s="8">
        <v>2014</v>
      </c>
      <c r="AQ8" s="11">
        <f t="shared" si="7"/>
        <v>415</v>
      </c>
      <c r="AR8" s="11">
        <f t="shared" si="8"/>
        <v>628</v>
      </c>
      <c r="AS8" s="11">
        <f t="shared" si="9"/>
        <v>66.099999999999994</v>
      </c>
      <c r="AT8" s="11">
        <f t="shared" si="10"/>
        <v>4694</v>
      </c>
      <c r="AU8" s="11">
        <f t="shared" si="15"/>
        <v>7.4745222929936306</v>
      </c>
      <c r="AV8" s="11">
        <f t="shared" si="16"/>
        <v>11.310843373493976</v>
      </c>
      <c r="AW8" s="11">
        <f t="shared" si="11"/>
        <v>28</v>
      </c>
      <c r="AX8" s="15">
        <f t="shared" si="17"/>
        <v>4.4585987261146494E-2</v>
      </c>
      <c r="AY8" s="11">
        <f t="shared" si="12"/>
        <v>14</v>
      </c>
      <c r="AZ8" s="15">
        <f t="shared" si="18"/>
        <v>2.2292993630573247E-2</v>
      </c>
      <c r="BA8" s="13">
        <f t="shared" si="13"/>
        <v>79</v>
      </c>
      <c r="BB8" s="11">
        <f t="shared" si="14"/>
        <v>293.39999999999998</v>
      </c>
      <c r="BF8" s="24" t="s">
        <v>123</v>
      </c>
      <c r="BG8" s="25">
        <v>42307</v>
      </c>
    </row>
    <row r="9" spans="1:59" ht="15" thickBot="1" x14ac:dyDescent="0.4">
      <c r="A9" t="s">
        <v>130</v>
      </c>
      <c r="B9" t="s">
        <v>55</v>
      </c>
      <c r="C9">
        <v>346</v>
      </c>
      <c r="D9">
        <v>551</v>
      </c>
      <c r="E9">
        <v>62.8</v>
      </c>
      <c r="F9">
        <v>3592</v>
      </c>
      <c r="H9">
        <v>16</v>
      </c>
      <c r="I9" s="3">
        <f t="shared" si="0"/>
        <v>3.9927404718693285E-2</v>
      </c>
      <c r="J9">
        <v>22</v>
      </c>
      <c r="K9">
        <v>65</v>
      </c>
      <c r="L9">
        <v>239.5</v>
      </c>
      <c r="M9">
        <v>46.7</v>
      </c>
      <c r="N9">
        <v>29</v>
      </c>
      <c r="O9">
        <v>2011</v>
      </c>
      <c r="X9">
        <v>9</v>
      </c>
      <c r="Y9" t="s">
        <v>18</v>
      </c>
      <c r="Z9" t="str">
        <f t="shared" si="1"/>
        <v>DEN</v>
      </c>
      <c r="AA9">
        <f t="shared" si="2"/>
        <v>3890</v>
      </c>
      <c r="AB9">
        <v>2018</v>
      </c>
      <c r="AD9" t="str">
        <f t="shared" si="3"/>
        <v>TEN</v>
      </c>
      <c r="AE9">
        <f t="shared" si="6"/>
        <v>3154</v>
      </c>
      <c r="AF9">
        <v>2018</v>
      </c>
      <c r="AH9">
        <v>2018</v>
      </c>
      <c r="AI9">
        <f t="shared" si="4"/>
        <v>833</v>
      </c>
      <c r="AJ9" s="3">
        <f t="shared" si="5"/>
        <v>2.806314329331128E-2</v>
      </c>
      <c r="AK9">
        <v>9</v>
      </c>
      <c r="AL9" t="s">
        <v>326</v>
      </c>
      <c r="AM9" t="s">
        <v>179</v>
      </c>
      <c r="AP9" s="8">
        <v>2015</v>
      </c>
      <c r="AQ9" s="11">
        <f t="shared" si="7"/>
        <v>407</v>
      </c>
      <c r="AR9" s="11">
        <f t="shared" si="8"/>
        <v>614</v>
      </c>
      <c r="AS9" s="11">
        <f t="shared" si="9"/>
        <v>66.3</v>
      </c>
      <c r="AT9" s="11">
        <f t="shared" si="10"/>
        <v>4591</v>
      </c>
      <c r="AU9" s="11">
        <f t="shared" si="15"/>
        <v>7.4771986970684043</v>
      </c>
      <c r="AV9" s="11">
        <f t="shared" si="16"/>
        <v>11.280098280098279</v>
      </c>
      <c r="AW9" s="11">
        <f t="shared" si="11"/>
        <v>21</v>
      </c>
      <c r="AX9" s="15">
        <f t="shared" si="17"/>
        <v>3.4201954397394138E-2</v>
      </c>
      <c r="AY9" s="11">
        <f t="shared" si="12"/>
        <v>16</v>
      </c>
      <c r="AZ9" s="15">
        <f t="shared" si="18"/>
        <v>2.6058631921824105E-2</v>
      </c>
      <c r="BA9" s="13">
        <f t="shared" si="13"/>
        <v>70</v>
      </c>
      <c r="BB9" s="11">
        <f t="shared" si="14"/>
        <v>286.89999999999998</v>
      </c>
      <c r="BF9" s="24" t="s">
        <v>137</v>
      </c>
      <c r="BG9" s="25">
        <v>37846</v>
      </c>
    </row>
    <row r="10" spans="1:59" ht="15" thickBot="1" x14ac:dyDescent="0.4">
      <c r="A10" t="s">
        <v>131</v>
      </c>
      <c r="B10" t="s">
        <v>51</v>
      </c>
      <c r="C10">
        <v>308</v>
      </c>
      <c r="D10">
        <v>543</v>
      </c>
      <c r="E10">
        <v>56.7</v>
      </c>
      <c r="F10">
        <v>3474</v>
      </c>
      <c r="H10">
        <v>26</v>
      </c>
      <c r="I10" s="3">
        <f t="shared" si="0"/>
        <v>3.3149171270718231E-2</v>
      </c>
      <c r="J10">
        <v>18</v>
      </c>
      <c r="K10">
        <v>74</v>
      </c>
      <c r="L10">
        <v>217.1</v>
      </c>
      <c r="M10">
        <v>44.1</v>
      </c>
      <c r="N10">
        <v>39</v>
      </c>
      <c r="O10">
        <v>2011</v>
      </c>
      <c r="X10">
        <v>10</v>
      </c>
      <c r="Y10" t="s">
        <v>20</v>
      </c>
      <c r="Z10" t="str">
        <f t="shared" si="1"/>
        <v>DEN</v>
      </c>
      <c r="AA10">
        <f t="shared" si="2"/>
        <v>3357</v>
      </c>
      <c r="AB10">
        <v>2019</v>
      </c>
      <c r="AD10" t="str">
        <f t="shared" si="3"/>
        <v>TEN</v>
      </c>
      <c r="AE10">
        <f t="shared" si="6"/>
        <v>3956</v>
      </c>
      <c r="AF10">
        <v>2019</v>
      </c>
      <c r="AH10">
        <v>2019</v>
      </c>
      <c r="AI10">
        <f t="shared" si="4"/>
        <v>792</v>
      </c>
      <c r="AJ10" s="3">
        <f t="shared" si="5"/>
        <v>2.3966784254636497E-2</v>
      </c>
      <c r="AK10">
        <v>10</v>
      </c>
      <c r="AL10" t="s">
        <v>326</v>
      </c>
      <c r="AM10" t="s">
        <v>261</v>
      </c>
      <c r="AP10" s="8">
        <v>2016</v>
      </c>
      <c r="AQ10" s="11">
        <f t="shared" si="7"/>
        <v>373</v>
      </c>
      <c r="AR10" s="11">
        <f t="shared" si="8"/>
        <v>534</v>
      </c>
      <c r="AS10" s="11">
        <f t="shared" si="9"/>
        <v>69.900000000000006</v>
      </c>
      <c r="AT10" s="11">
        <f t="shared" si="10"/>
        <v>4944</v>
      </c>
      <c r="AU10" s="11">
        <f t="shared" si="15"/>
        <v>9.2584269662921344</v>
      </c>
      <c r="AV10" s="11">
        <f t="shared" si="16"/>
        <v>13.254691689008043</v>
      </c>
      <c r="AW10" s="11">
        <f t="shared" si="11"/>
        <v>38</v>
      </c>
      <c r="AX10" s="15">
        <f t="shared" si="17"/>
        <v>7.116104868913857E-2</v>
      </c>
      <c r="AY10" s="11">
        <f t="shared" si="12"/>
        <v>7</v>
      </c>
      <c r="AZ10" s="15">
        <f>IFERROR(AY10/AR10,"-")</f>
        <v>1.3108614232209739E-2</v>
      </c>
      <c r="BA10" s="13">
        <f t="shared" si="13"/>
        <v>76</v>
      </c>
      <c r="BB10" s="11">
        <f t="shared" si="14"/>
        <v>309</v>
      </c>
      <c r="BF10" s="24" t="s">
        <v>126</v>
      </c>
      <c r="BG10" s="25">
        <v>34377</v>
      </c>
    </row>
    <row r="11" spans="1:59" ht="15" thickBot="1" x14ac:dyDescent="0.4">
      <c r="A11" t="s">
        <v>132</v>
      </c>
      <c r="B11" t="s">
        <v>32</v>
      </c>
      <c r="C11">
        <v>312</v>
      </c>
      <c r="D11">
        <v>542</v>
      </c>
      <c r="E11">
        <v>57.6</v>
      </c>
      <c r="F11">
        <v>3610</v>
      </c>
      <c r="H11">
        <v>20</v>
      </c>
      <c r="I11" s="3">
        <f t="shared" si="0"/>
        <v>2.2140221402214021E-2</v>
      </c>
      <c r="J11">
        <v>12</v>
      </c>
      <c r="K11">
        <v>74</v>
      </c>
      <c r="L11">
        <v>225.6</v>
      </c>
      <c r="M11">
        <v>62.5</v>
      </c>
      <c r="N11">
        <v>31</v>
      </c>
      <c r="O11">
        <v>2011</v>
      </c>
      <c r="X11">
        <v>11</v>
      </c>
      <c r="Y11" t="s">
        <v>47</v>
      </c>
      <c r="Z11" t="str">
        <f t="shared" si="1"/>
        <v>DEN</v>
      </c>
      <c r="AA11">
        <f t="shared" si="2"/>
        <v>3673</v>
      </c>
      <c r="AB11">
        <v>2020</v>
      </c>
      <c r="AD11" t="str">
        <f t="shared" si="3"/>
        <v>TEN</v>
      </c>
      <c r="AE11">
        <f t="shared" si="6"/>
        <v>3819</v>
      </c>
      <c r="AF11">
        <v>2020</v>
      </c>
      <c r="AH11">
        <v>2020</v>
      </c>
      <c r="AI11">
        <f t="shared" si="4"/>
        <v>863</v>
      </c>
      <c r="AJ11" s="3">
        <f t="shared" si="5"/>
        <v>2.8920459054217446E-2</v>
      </c>
      <c r="AK11">
        <v>11</v>
      </c>
      <c r="AL11" t="s">
        <v>8</v>
      </c>
      <c r="AM11" t="s">
        <v>162</v>
      </c>
      <c r="AP11" s="8">
        <v>2017</v>
      </c>
      <c r="AQ11" s="11">
        <f t="shared" si="7"/>
        <v>342</v>
      </c>
      <c r="AR11" s="11">
        <f t="shared" si="8"/>
        <v>529</v>
      </c>
      <c r="AS11" s="11">
        <f t="shared" si="9"/>
        <v>64.7</v>
      </c>
      <c r="AT11" s="11">
        <f t="shared" si="10"/>
        <v>4095</v>
      </c>
      <c r="AU11" s="11">
        <f t="shared" si="15"/>
        <v>7.7410207939508506</v>
      </c>
      <c r="AV11" s="11">
        <f t="shared" si="16"/>
        <v>11.973684210526315</v>
      </c>
      <c r="AW11" s="11">
        <f t="shared" si="11"/>
        <v>20</v>
      </c>
      <c r="AX11" s="15">
        <f t="shared" si="17"/>
        <v>3.780718336483932E-2</v>
      </c>
      <c r="AY11" s="11">
        <f t="shared" si="12"/>
        <v>12</v>
      </c>
      <c r="AZ11" s="15">
        <f t="shared" si="18"/>
        <v>2.2684310018903593E-2</v>
      </c>
      <c r="BA11" s="13">
        <f t="shared" si="13"/>
        <v>88</v>
      </c>
      <c r="BB11" s="11">
        <f t="shared" si="14"/>
        <v>255.9</v>
      </c>
      <c r="BF11" s="24" t="s">
        <v>138</v>
      </c>
      <c r="BG11" s="25">
        <v>34223</v>
      </c>
    </row>
    <row r="12" spans="1:59" ht="15" thickBot="1" x14ac:dyDescent="0.4">
      <c r="A12" t="s">
        <v>133</v>
      </c>
      <c r="B12" t="s">
        <v>18</v>
      </c>
      <c r="C12">
        <v>346</v>
      </c>
      <c r="D12">
        <v>522</v>
      </c>
      <c r="E12">
        <v>66.3</v>
      </c>
      <c r="F12">
        <v>4184</v>
      </c>
      <c r="H12">
        <v>31</v>
      </c>
      <c r="I12" s="3">
        <f t="shared" si="0"/>
        <v>1.9157088122605363E-2</v>
      </c>
      <c r="J12">
        <v>10</v>
      </c>
      <c r="K12">
        <v>77</v>
      </c>
      <c r="L12">
        <v>261.5</v>
      </c>
      <c r="M12">
        <v>69.5</v>
      </c>
      <c r="N12">
        <v>36</v>
      </c>
      <c r="O12">
        <v>2011</v>
      </c>
      <c r="X12">
        <v>12</v>
      </c>
      <c r="Y12" t="s">
        <v>21</v>
      </c>
      <c r="AK12">
        <v>12</v>
      </c>
      <c r="AL12" t="s">
        <v>9</v>
      </c>
      <c r="AM12" t="s">
        <v>288</v>
      </c>
      <c r="AP12" s="8">
        <v>2018</v>
      </c>
      <c r="AQ12" s="11">
        <f t="shared" si="7"/>
        <v>422</v>
      </c>
      <c r="AR12" s="11">
        <f t="shared" si="8"/>
        <v>608</v>
      </c>
      <c r="AS12" s="11">
        <f t="shared" si="9"/>
        <v>69.400000000000006</v>
      </c>
      <c r="AT12" s="11">
        <f t="shared" si="10"/>
        <v>4924</v>
      </c>
      <c r="AU12" s="11">
        <f t="shared" si="15"/>
        <v>8.098684210526315</v>
      </c>
      <c r="AV12" s="11">
        <f t="shared" si="16"/>
        <v>11.66824644549763</v>
      </c>
      <c r="AW12" s="11">
        <f t="shared" si="11"/>
        <v>35</v>
      </c>
      <c r="AX12" s="15">
        <f t="shared" si="17"/>
        <v>5.7565789473684209E-2</v>
      </c>
      <c r="AY12" s="11">
        <f t="shared" si="12"/>
        <v>7</v>
      </c>
      <c r="AZ12" s="15">
        <f t="shared" si="18"/>
        <v>1.1513157894736841E-2</v>
      </c>
      <c r="BA12" s="13">
        <f t="shared" si="13"/>
        <v>75</v>
      </c>
      <c r="BB12" s="11">
        <f t="shared" si="14"/>
        <v>307.8</v>
      </c>
      <c r="BF12" s="24" t="s">
        <v>136</v>
      </c>
      <c r="BG12" s="25">
        <v>33764</v>
      </c>
    </row>
    <row r="13" spans="1:59" ht="15" thickBot="1" x14ac:dyDescent="0.4">
      <c r="A13" t="s">
        <v>134</v>
      </c>
      <c r="B13" t="s">
        <v>56</v>
      </c>
      <c r="C13">
        <v>319</v>
      </c>
      <c r="D13">
        <v>518</v>
      </c>
      <c r="E13">
        <v>61.6</v>
      </c>
      <c r="F13">
        <v>3571</v>
      </c>
      <c r="H13">
        <v>18</v>
      </c>
      <c r="I13" s="3">
        <f t="shared" si="0"/>
        <v>2.7027027027027029E-2</v>
      </c>
      <c r="J13">
        <v>14</v>
      </c>
      <c r="K13">
        <v>80</v>
      </c>
      <c r="L13">
        <v>223.2</v>
      </c>
      <c r="M13">
        <v>51.4</v>
      </c>
      <c r="N13">
        <v>19</v>
      </c>
      <c r="O13">
        <v>2011</v>
      </c>
      <c r="X13">
        <v>13</v>
      </c>
      <c r="Y13" t="s">
        <v>12</v>
      </c>
      <c r="AM13" t="s">
        <v>176</v>
      </c>
      <c r="AP13" s="8">
        <v>2019</v>
      </c>
      <c r="AQ13" s="11">
        <f t="shared" si="7"/>
        <v>408</v>
      </c>
      <c r="AR13" s="11">
        <f t="shared" si="8"/>
        <v>616</v>
      </c>
      <c r="AS13" s="11">
        <f t="shared" si="9"/>
        <v>66.2</v>
      </c>
      <c r="AT13" s="11">
        <f t="shared" si="10"/>
        <v>4466</v>
      </c>
      <c r="AU13" s="11">
        <f t="shared" si="15"/>
        <v>7.25</v>
      </c>
      <c r="AV13" s="11">
        <f t="shared" si="16"/>
        <v>10.946078431372548</v>
      </c>
      <c r="AW13" s="11">
        <f t="shared" si="11"/>
        <v>26</v>
      </c>
      <c r="AX13" s="15">
        <f t="shared" si="17"/>
        <v>4.2207792207792208E-2</v>
      </c>
      <c r="AY13" s="11">
        <f t="shared" si="12"/>
        <v>14</v>
      </c>
      <c r="AZ13" s="15">
        <f t="shared" si="18"/>
        <v>2.2727272727272728E-2</v>
      </c>
      <c r="BA13" s="13">
        <f t="shared" si="13"/>
        <v>93</v>
      </c>
      <c r="BB13" s="11">
        <f t="shared" si="14"/>
        <v>297.7</v>
      </c>
      <c r="BF13" s="24" t="s">
        <v>135</v>
      </c>
      <c r="BG13" s="25">
        <v>31698</v>
      </c>
    </row>
    <row r="14" spans="1:59" ht="15" thickBot="1" x14ac:dyDescent="0.4">
      <c r="A14" t="s">
        <v>135</v>
      </c>
      <c r="B14" t="s">
        <v>53</v>
      </c>
      <c r="C14">
        <v>310</v>
      </c>
      <c r="D14">
        <v>517</v>
      </c>
      <c r="E14">
        <v>60</v>
      </c>
      <c r="F14">
        <v>4051</v>
      </c>
      <c r="H14">
        <v>21</v>
      </c>
      <c r="I14" s="3">
        <f t="shared" si="0"/>
        <v>3.2882011605415859E-2</v>
      </c>
      <c r="J14">
        <v>17</v>
      </c>
      <c r="K14">
        <v>91</v>
      </c>
      <c r="L14">
        <v>253.2</v>
      </c>
      <c r="M14">
        <v>58.1</v>
      </c>
      <c r="N14">
        <v>35</v>
      </c>
      <c r="O14">
        <v>2011</v>
      </c>
      <c r="X14">
        <v>14</v>
      </c>
      <c r="Y14" t="s">
        <v>13</v>
      </c>
      <c r="AM14" t="s">
        <v>224</v>
      </c>
      <c r="AP14" s="8">
        <v>2020</v>
      </c>
      <c r="AQ14" s="11">
        <f t="shared" si="7"/>
        <v>407</v>
      </c>
      <c r="AR14" s="11">
        <f t="shared" si="8"/>
        <v>626</v>
      </c>
      <c r="AS14" s="11">
        <f t="shared" si="9"/>
        <v>65</v>
      </c>
      <c r="AT14" s="11">
        <f t="shared" si="10"/>
        <v>4581</v>
      </c>
      <c r="AU14" s="11">
        <f t="shared" si="15"/>
        <v>7.3178913738019169</v>
      </c>
      <c r="AV14" s="11">
        <f t="shared" si="16"/>
        <v>11.255528255528256</v>
      </c>
      <c r="AW14" s="11">
        <f t="shared" si="11"/>
        <v>26</v>
      </c>
      <c r="AX14" s="15">
        <f t="shared" si="17"/>
        <v>4.1533546325878593E-2</v>
      </c>
      <c r="AY14" s="11">
        <f t="shared" si="12"/>
        <v>11</v>
      </c>
      <c r="AZ14" s="15">
        <f t="shared" si="18"/>
        <v>1.7571884984025558E-2</v>
      </c>
      <c r="BA14" s="13">
        <f t="shared" si="13"/>
        <v>63</v>
      </c>
      <c r="BB14" s="11">
        <f t="shared" si="14"/>
        <v>286.3</v>
      </c>
      <c r="BF14" s="28" t="s">
        <v>132</v>
      </c>
      <c r="BG14" s="29">
        <v>30725</v>
      </c>
    </row>
    <row r="15" spans="1:59" ht="16" thickBot="1" x14ac:dyDescent="0.4">
      <c r="A15" t="s">
        <v>136</v>
      </c>
      <c r="B15" t="s">
        <v>40</v>
      </c>
      <c r="C15">
        <v>300</v>
      </c>
      <c r="D15">
        <v>516</v>
      </c>
      <c r="E15">
        <v>58.1</v>
      </c>
      <c r="F15">
        <v>3398</v>
      </c>
      <c r="H15">
        <v>20</v>
      </c>
      <c r="I15" s="3">
        <f t="shared" si="0"/>
        <v>2.5193798449612403E-2</v>
      </c>
      <c r="J15">
        <v>13</v>
      </c>
      <c r="K15">
        <v>84</v>
      </c>
      <c r="L15">
        <v>212.4</v>
      </c>
      <c r="M15">
        <v>46.9</v>
      </c>
      <c r="N15">
        <v>24</v>
      </c>
      <c r="O15">
        <v>2011</v>
      </c>
      <c r="X15">
        <v>15</v>
      </c>
      <c r="Y15" t="s">
        <v>23</v>
      </c>
      <c r="AM15" t="s">
        <v>255</v>
      </c>
      <c r="AP15" s="9" t="s">
        <v>335</v>
      </c>
      <c r="AQ15" s="12">
        <f>SUM(AQ5:AQ14)</f>
        <v>3982</v>
      </c>
      <c r="AR15" s="12">
        <f>SUM(AR5:AR14)</f>
        <v>5987</v>
      </c>
      <c r="AS15" s="16">
        <f>SUM(AS5:AS14)</f>
        <v>664.90000000000009</v>
      </c>
      <c r="AT15" s="12">
        <f>SUM(AT5:AT14)</f>
        <v>45706</v>
      </c>
      <c r="AU15" s="12">
        <f>IFERROR(SUM(AU5:AU14),"-")</f>
        <v>76.606257594552133</v>
      </c>
      <c r="AV15" s="12">
        <f>IFERROR(SUM(AV5:AV14),"-")</f>
        <v>115.19383715844889</v>
      </c>
      <c r="AW15" s="12">
        <f>SUM(AW5:AW14)</f>
        <v>281</v>
      </c>
      <c r="AX15" s="17">
        <f>IFERROR(AW15/AR15,"-")</f>
        <v>4.6935025889427093E-2</v>
      </c>
      <c r="AY15" s="12">
        <f>SUM(AY5:AY14)</f>
        <v>124</v>
      </c>
      <c r="AZ15" s="17">
        <f>IFERROR(AY15/AR15,"-")</f>
        <v>2.071154167362619E-2</v>
      </c>
      <c r="BA15" s="14">
        <f>SUM(BA5:BA14)</f>
        <v>785</v>
      </c>
      <c r="BB15" s="12">
        <f>SUM(BB5:BB14)</f>
        <v>2875.2000000000003</v>
      </c>
      <c r="BF15" s="28" t="s">
        <v>196</v>
      </c>
      <c r="BG15" s="29">
        <v>29734</v>
      </c>
    </row>
    <row r="16" spans="1:59" x14ac:dyDescent="0.35">
      <c r="A16" t="s">
        <v>137</v>
      </c>
      <c r="B16" t="s">
        <v>30</v>
      </c>
      <c r="C16">
        <v>324</v>
      </c>
      <c r="D16">
        <v>513</v>
      </c>
      <c r="E16">
        <v>63.2</v>
      </c>
      <c r="F16">
        <v>4077</v>
      </c>
      <c r="H16">
        <v>21</v>
      </c>
      <c r="I16" s="3">
        <f t="shared" si="0"/>
        <v>2.7290448343079921E-2</v>
      </c>
      <c r="J16">
        <v>14</v>
      </c>
      <c r="K16">
        <v>95</v>
      </c>
      <c r="L16">
        <v>271.8</v>
      </c>
      <c r="M16">
        <v>65</v>
      </c>
      <c r="N16">
        <v>40</v>
      </c>
      <c r="O16">
        <v>2011</v>
      </c>
      <c r="X16">
        <v>16</v>
      </c>
      <c r="Y16" t="s">
        <v>34</v>
      </c>
      <c r="AM16" t="s">
        <v>301</v>
      </c>
      <c r="BF16" s="28" t="s">
        <v>202</v>
      </c>
      <c r="BG16" s="29">
        <v>28372</v>
      </c>
    </row>
    <row r="17" spans="1:59" ht="15" thickBot="1" x14ac:dyDescent="0.4">
      <c r="A17" t="s">
        <v>138</v>
      </c>
      <c r="B17" t="s">
        <v>21</v>
      </c>
      <c r="C17">
        <v>343</v>
      </c>
      <c r="D17">
        <v>502</v>
      </c>
      <c r="E17">
        <v>68.3</v>
      </c>
      <c r="F17">
        <v>4643</v>
      </c>
      <c r="H17">
        <v>45</v>
      </c>
      <c r="I17" s="3">
        <f t="shared" si="0"/>
        <v>1.1952191235059761E-2</v>
      </c>
      <c r="J17">
        <v>6</v>
      </c>
      <c r="K17">
        <v>93</v>
      </c>
      <c r="L17">
        <v>309.5</v>
      </c>
      <c r="M17">
        <v>84.5</v>
      </c>
      <c r="N17">
        <v>36</v>
      </c>
      <c r="O17">
        <v>2011</v>
      </c>
      <c r="X17">
        <v>17</v>
      </c>
      <c r="Y17" t="s">
        <v>114</v>
      </c>
      <c r="AK17">
        <v>7</v>
      </c>
      <c r="AM17" t="s">
        <v>145</v>
      </c>
      <c r="BF17" s="28" t="s">
        <v>128</v>
      </c>
      <c r="BG17" s="29">
        <v>27873</v>
      </c>
    </row>
    <row r="18" spans="1:59" ht="19" thickBot="1" x14ac:dyDescent="0.5">
      <c r="A18" t="s">
        <v>139</v>
      </c>
      <c r="B18" t="s">
        <v>57</v>
      </c>
      <c r="C18">
        <v>265</v>
      </c>
      <c r="D18">
        <v>463</v>
      </c>
      <c r="E18">
        <v>57.2</v>
      </c>
      <c r="F18">
        <v>2733</v>
      </c>
      <c r="H18">
        <v>14</v>
      </c>
      <c r="I18" s="3">
        <f t="shared" si="0"/>
        <v>2.3758099352051837E-2</v>
      </c>
      <c r="J18">
        <v>11</v>
      </c>
      <c r="K18">
        <v>56</v>
      </c>
      <c r="L18">
        <v>210.2</v>
      </c>
      <c r="M18">
        <v>44.4</v>
      </c>
      <c r="N18">
        <v>32</v>
      </c>
      <c r="O18">
        <v>2011</v>
      </c>
      <c r="X18">
        <v>18</v>
      </c>
      <c r="Y18" t="s">
        <v>113</v>
      </c>
      <c r="AK18">
        <v>4</v>
      </c>
      <c r="AM18" t="s">
        <v>125</v>
      </c>
      <c r="AY18" s="20"/>
      <c r="AZ18" s="21" t="s">
        <v>338</v>
      </c>
      <c r="BA18" s="22" t="str">
        <f>VLOOKUP(AK17,AK1:AL15,2,FALSE)</f>
        <v>TD</v>
      </c>
      <c r="BF18" s="28" t="s">
        <v>194</v>
      </c>
      <c r="BG18" s="29">
        <v>26995</v>
      </c>
    </row>
    <row r="19" spans="1:59" ht="19" thickBot="1" x14ac:dyDescent="0.5">
      <c r="A19" t="s">
        <v>140</v>
      </c>
      <c r="B19" t="s">
        <v>29</v>
      </c>
      <c r="C19">
        <v>265</v>
      </c>
      <c r="D19">
        <v>458</v>
      </c>
      <c r="E19">
        <v>57.9</v>
      </c>
      <c r="F19">
        <v>3151</v>
      </c>
      <c r="H19">
        <v>16</v>
      </c>
      <c r="I19" s="3">
        <f t="shared" si="0"/>
        <v>4.3668122270742356E-2</v>
      </c>
      <c r="J19">
        <v>20</v>
      </c>
      <c r="K19">
        <v>51</v>
      </c>
      <c r="L19">
        <v>242.4</v>
      </c>
      <c r="M19">
        <v>42.7</v>
      </c>
      <c r="N19">
        <v>25</v>
      </c>
      <c r="O19">
        <v>2011</v>
      </c>
      <c r="X19">
        <v>19</v>
      </c>
      <c r="Y19" t="s">
        <v>115</v>
      </c>
      <c r="AM19" t="s">
        <v>322</v>
      </c>
      <c r="AT19" t="s">
        <v>337</v>
      </c>
      <c r="AY19" s="20"/>
      <c r="AZ19" s="21" t="s">
        <v>339</v>
      </c>
      <c r="BA19" s="22" t="str">
        <f>VLOOKUP(AK18,AK1:AL15,2,FALSE)</f>
        <v>Yds</v>
      </c>
      <c r="BF19" s="28" t="s">
        <v>223</v>
      </c>
      <c r="BG19" s="29">
        <v>26896</v>
      </c>
    </row>
    <row r="20" spans="1:59" x14ac:dyDescent="0.35">
      <c r="A20" t="s">
        <v>141</v>
      </c>
      <c r="B20" t="s">
        <v>36</v>
      </c>
      <c r="C20">
        <v>271</v>
      </c>
      <c r="D20">
        <v>450</v>
      </c>
      <c r="E20">
        <v>60.2</v>
      </c>
      <c r="F20">
        <v>3091</v>
      </c>
      <c r="H20">
        <v>14</v>
      </c>
      <c r="I20" s="3">
        <f t="shared" si="0"/>
        <v>2.8888888888888888E-2</v>
      </c>
      <c r="J20">
        <v>13</v>
      </c>
      <c r="K20">
        <v>61</v>
      </c>
      <c r="L20">
        <v>206.1</v>
      </c>
      <c r="M20">
        <v>44.7</v>
      </c>
      <c r="N20">
        <v>42</v>
      </c>
      <c r="O20">
        <v>2011</v>
      </c>
      <c r="X20">
        <v>20</v>
      </c>
      <c r="Y20" t="s">
        <v>42</v>
      </c>
      <c r="AM20" t="s">
        <v>124</v>
      </c>
      <c r="BF20" s="28" t="s">
        <v>142</v>
      </c>
      <c r="BG20" s="29">
        <v>26251</v>
      </c>
    </row>
    <row r="21" spans="1:59" x14ac:dyDescent="0.35">
      <c r="A21" t="s">
        <v>142</v>
      </c>
      <c r="B21" t="s">
        <v>49</v>
      </c>
      <c r="C21">
        <v>273</v>
      </c>
      <c r="D21">
        <v>445</v>
      </c>
      <c r="E21">
        <v>61.3</v>
      </c>
      <c r="F21">
        <v>3144</v>
      </c>
      <c r="H21">
        <v>17</v>
      </c>
      <c r="I21" s="3">
        <f t="shared" si="0"/>
        <v>1.1235955056179775E-2</v>
      </c>
      <c r="J21">
        <v>5</v>
      </c>
      <c r="K21">
        <v>56</v>
      </c>
      <c r="L21">
        <v>196.5</v>
      </c>
      <c r="M21">
        <v>53</v>
      </c>
      <c r="N21">
        <v>44</v>
      </c>
      <c r="O21">
        <v>2011</v>
      </c>
      <c r="X21">
        <v>21</v>
      </c>
      <c r="Y21" t="s">
        <v>22</v>
      </c>
      <c r="AM21" t="s">
        <v>225</v>
      </c>
      <c r="BF21" s="28" t="s">
        <v>191</v>
      </c>
      <c r="BG21" s="29">
        <v>23671</v>
      </c>
    </row>
    <row r="22" spans="1:59" x14ac:dyDescent="0.35">
      <c r="A22" t="s">
        <v>143</v>
      </c>
      <c r="B22" t="s">
        <v>45</v>
      </c>
      <c r="C22">
        <v>253</v>
      </c>
      <c r="D22">
        <v>423</v>
      </c>
      <c r="E22">
        <v>59.8</v>
      </c>
      <c r="F22">
        <v>3303</v>
      </c>
      <c r="H22">
        <v>18</v>
      </c>
      <c r="I22" s="3">
        <f t="shared" si="0"/>
        <v>3.309692671394799E-2</v>
      </c>
      <c r="J22">
        <v>14</v>
      </c>
      <c r="K22">
        <v>73</v>
      </c>
      <c r="L22">
        <v>254.1</v>
      </c>
      <c r="M22">
        <v>60.9</v>
      </c>
      <c r="N22">
        <v>23</v>
      </c>
      <c r="O22">
        <v>2011</v>
      </c>
      <c r="X22">
        <v>22</v>
      </c>
      <c r="Y22" t="s">
        <v>25</v>
      </c>
      <c r="AM22" t="s">
        <v>252</v>
      </c>
      <c r="BF22" s="28" t="s">
        <v>147</v>
      </c>
      <c r="BG22" s="29">
        <v>23553</v>
      </c>
    </row>
    <row r="23" spans="1:59" x14ac:dyDescent="0.35">
      <c r="A23" t="s">
        <v>144</v>
      </c>
      <c r="B23" t="s">
        <v>23</v>
      </c>
      <c r="C23">
        <v>210</v>
      </c>
      <c r="D23">
        <v>413</v>
      </c>
      <c r="E23">
        <v>50.8</v>
      </c>
      <c r="F23">
        <v>2214</v>
      </c>
      <c r="H23">
        <v>12</v>
      </c>
      <c r="I23" s="3">
        <f t="shared" si="0"/>
        <v>2.6634382566585957E-2</v>
      </c>
      <c r="J23">
        <v>11</v>
      </c>
      <c r="K23">
        <v>74</v>
      </c>
      <c r="L23">
        <v>147.6</v>
      </c>
      <c r="M23">
        <v>22.1</v>
      </c>
      <c r="N23">
        <v>40</v>
      </c>
      <c r="O23">
        <v>2011</v>
      </c>
      <c r="X23">
        <v>23</v>
      </c>
      <c r="Y23" t="s">
        <v>15</v>
      </c>
      <c r="AM23" t="s">
        <v>189</v>
      </c>
      <c r="BF23" s="28" t="s">
        <v>237</v>
      </c>
      <c r="BG23" s="29">
        <v>19812</v>
      </c>
    </row>
    <row r="24" spans="1:59" x14ac:dyDescent="0.35">
      <c r="A24" t="s">
        <v>145</v>
      </c>
      <c r="B24" t="s">
        <v>58</v>
      </c>
      <c r="C24">
        <v>191</v>
      </c>
      <c r="D24">
        <v>357</v>
      </c>
      <c r="E24">
        <v>53.5</v>
      </c>
      <c r="F24">
        <v>2164</v>
      </c>
      <c r="H24">
        <v>6</v>
      </c>
      <c r="I24" s="3">
        <f t="shared" si="0"/>
        <v>1.680672268907563E-2</v>
      </c>
      <c r="J24">
        <v>6</v>
      </c>
      <c r="K24">
        <v>68</v>
      </c>
      <c r="L24">
        <v>216.4</v>
      </c>
      <c r="M24">
        <v>30.5</v>
      </c>
      <c r="N24">
        <v>36</v>
      </c>
      <c r="O24">
        <v>2011</v>
      </c>
      <c r="X24">
        <v>24</v>
      </c>
      <c r="Y24" t="s">
        <v>27</v>
      </c>
      <c r="AM24" t="s">
        <v>310</v>
      </c>
      <c r="BF24" s="28" t="s">
        <v>148</v>
      </c>
      <c r="BG24" s="29">
        <v>19169</v>
      </c>
    </row>
    <row r="25" spans="1:59" x14ac:dyDescent="0.35">
      <c r="A25" t="s">
        <v>146</v>
      </c>
      <c r="B25" t="s">
        <v>42</v>
      </c>
      <c r="C25">
        <v>210</v>
      </c>
      <c r="D25">
        <v>347</v>
      </c>
      <c r="E25">
        <v>60.5</v>
      </c>
      <c r="F25">
        <v>2497</v>
      </c>
      <c r="H25">
        <v>16</v>
      </c>
      <c r="I25" s="3">
        <f t="shared" si="0"/>
        <v>2.5936599423631124E-2</v>
      </c>
      <c r="J25">
        <v>9</v>
      </c>
      <c r="K25">
        <v>65</v>
      </c>
      <c r="L25">
        <v>192.1</v>
      </c>
      <c r="M25">
        <v>57.2</v>
      </c>
      <c r="N25">
        <v>36</v>
      </c>
      <c r="O25">
        <v>2011</v>
      </c>
      <c r="X25">
        <v>25</v>
      </c>
      <c r="Y25" t="s">
        <v>51</v>
      </c>
      <c r="AM25" t="s">
        <v>266</v>
      </c>
      <c r="BF25" s="28" t="s">
        <v>248</v>
      </c>
      <c r="BG25" s="29">
        <v>18171</v>
      </c>
    </row>
    <row r="26" spans="1:59" x14ac:dyDescent="0.35">
      <c r="A26" t="s">
        <v>147</v>
      </c>
      <c r="B26" t="s">
        <v>59</v>
      </c>
      <c r="C26">
        <v>199</v>
      </c>
      <c r="D26">
        <v>328</v>
      </c>
      <c r="E26">
        <v>60.7</v>
      </c>
      <c r="F26">
        <v>2753</v>
      </c>
      <c r="H26">
        <v>13</v>
      </c>
      <c r="I26" s="3">
        <f t="shared" si="0"/>
        <v>4.878048780487805E-2</v>
      </c>
      <c r="J26">
        <v>16</v>
      </c>
      <c r="K26">
        <v>78</v>
      </c>
      <c r="L26">
        <v>275.3</v>
      </c>
      <c r="M26">
        <v>55.7</v>
      </c>
      <c r="N26">
        <v>17</v>
      </c>
      <c r="O26">
        <v>2011</v>
      </c>
      <c r="X26">
        <v>26</v>
      </c>
      <c r="Y26" t="s">
        <v>59</v>
      </c>
      <c r="AM26" t="s">
        <v>158</v>
      </c>
      <c r="BF26" s="28" t="s">
        <v>224</v>
      </c>
      <c r="BG26" s="29">
        <v>17649</v>
      </c>
    </row>
    <row r="27" spans="1:59" x14ac:dyDescent="0.35">
      <c r="A27" t="s">
        <v>148</v>
      </c>
      <c r="B27" t="s">
        <v>17</v>
      </c>
      <c r="C27">
        <v>182</v>
      </c>
      <c r="D27">
        <v>314</v>
      </c>
      <c r="E27">
        <v>58</v>
      </c>
      <c r="F27">
        <v>2319</v>
      </c>
      <c r="H27">
        <v>13</v>
      </c>
      <c r="I27" s="3">
        <f t="shared" si="0"/>
        <v>2.2292993630573247E-2</v>
      </c>
      <c r="J27">
        <v>7</v>
      </c>
      <c r="K27">
        <v>56</v>
      </c>
      <c r="L27">
        <v>231.9</v>
      </c>
      <c r="M27">
        <v>63.6</v>
      </c>
      <c r="N27">
        <v>23</v>
      </c>
      <c r="O27">
        <v>2011</v>
      </c>
      <c r="X27">
        <v>27</v>
      </c>
      <c r="Y27" t="s">
        <v>45</v>
      </c>
      <c r="AM27" t="s">
        <v>212</v>
      </c>
      <c r="BF27" s="28" t="s">
        <v>247</v>
      </c>
      <c r="BG27" s="29">
        <v>17634</v>
      </c>
    </row>
    <row r="28" spans="1:59" x14ac:dyDescent="0.35">
      <c r="A28" t="s">
        <v>149</v>
      </c>
      <c r="B28" t="s">
        <v>12</v>
      </c>
      <c r="C28">
        <v>178</v>
      </c>
      <c r="D28">
        <v>292</v>
      </c>
      <c r="E28">
        <v>61</v>
      </c>
      <c r="F28">
        <v>2479</v>
      </c>
      <c r="H28">
        <v>15</v>
      </c>
      <c r="I28" s="3">
        <f t="shared" si="0"/>
        <v>2.0547945205479451E-2</v>
      </c>
      <c r="J28">
        <v>6</v>
      </c>
      <c r="K28">
        <v>80</v>
      </c>
      <c r="L28">
        <v>247.9</v>
      </c>
      <c r="M28">
        <v>72.900000000000006</v>
      </c>
      <c r="N28">
        <v>16</v>
      </c>
      <c r="O28">
        <v>2011</v>
      </c>
      <c r="X28">
        <v>28</v>
      </c>
      <c r="Y28" t="s">
        <v>30</v>
      </c>
      <c r="AM28" t="s">
        <v>223</v>
      </c>
      <c r="BF28" s="28" t="s">
        <v>133</v>
      </c>
      <c r="BG28" s="29">
        <v>17533</v>
      </c>
    </row>
    <row r="29" spans="1:59" x14ac:dyDescent="0.35">
      <c r="A29" t="s">
        <v>150</v>
      </c>
      <c r="B29" t="s">
        <v>22</v>
      </c>
      <c r="C29">
        <v>158</v>
      </c>
      <c r="D29">
        <v>291</v>
      </c>
      <c r="E29">
        <v>54.3</v>
      </c>
      <c r="F29">
        <v>1853</v>
      </c>
      <c r="H29">
        <v>13</v>
      </c>
      <c r="I29" s="3">
        <f t="shared" si="0"/>
        <v>4.4673539518900345E-2</v>
      </c>
      <c r="J29">
        <v>13</v>
      </c>
      <c r="K29">
        <v>72</v>
      </c>
      <c r="L29">
        <v>168.5</v>
      </c>
      <c r="M29">
        <v>33.4</v>
      </c>
      <c r="N29">
        <v>30</v>
      </c>
      <c r="O29">
        <v>2011</v>
      </c>
      <c r="X29">
        <v>29</v>
      </c>
      <c r="Y29" t="s">
        <v>38</v>
      </c>
      <c r="AM29" t="s">
        <v>153</v>
      </c>
      <c r="BF29" s="28" t="s">
        <v>192</v>
      </c>
      <c r="BG29" s="29">
        <v>17112</v>
      </c>
    </row>
    <row r="30" spans="1:59" x14ac:dyDescent="0.35">
      <c r="A30" t="s">
        <v>151</v>
      </c>
      <c r="B30" t="s">
        <v>26</v>
      </c>
      <c r="C30">
        <v>151</v>
      </c>
      <c r="D30">
        <v>275</v>
      </c>
      <c r="E30">
        <v>54.9</v>
      </c>
      <c r="F30">
        <v>1913</v>
      </c>
      <c r="H30">
        <v>11</v>
      </c>
      <c r="I30" s="3">
        <f t="shared" si="0"/>
        <v>5.0909090909090911E-2</v>
      </c>
      <c r="J30">
        <v>14</v>
      </c>
      <c r="K30">
        <v>60</v>
      </c>
      <c r="L30">
        <v>239.1</v>
      </c>
      <c r="M30">
        <v>34.9</v>
      </c>
      <c r="N30">
        <v>23</v>
      </c>
      <c r="O30">
        <v>2011</v>
      </c>
      <c r="X30">
        <v>30</v>
      </c>
      <c r="Y30" t="s">
        <v>36</v>
      </c>
      <c r="AM30" t="s">
        <v>229</v>
      </c>
      <c r="BF30" s="28" t="s">
        <v>245</v>
      </c>
      <c r="BG30" s="29">
        <v>16811</v>
      </c>
    </row>
    <row r="31" spans="1:59" x14ac:dyDescent="0.35">
      <c r="A31" t="s">
        <v>152</v>
      </c>
      <c r="B31" t="s">
        <v>20</v>
      </c>
      <c r="C31">
        <v>126</v>
      </c>
      <c r="D31">
        <v>271</v>
      </c>
      <c r="E31">
        <v>46.5</v>
      </c>
      <c r="F31">
        <v>1729</v>
      </c>
      <c r="H31">
        <v>12</v>
      </c>
      <c r="I31" s="3">
        <f t="shared" si="0"/>
        <v>2.2140221402214021E-2</v>
      </c>
      <c r="J31">
        <v>6</v>
      </c>
      <c r="K31">
        <v>56</v>
      </c>
      <c r="L31">
        <v>123.5</v>
      </c>
      <c r="M31">
        <v>39.6</v>
      </c>
      <c r="N31">
        <v>33</v>
      </c>
      <c r="O31">
        <v>2011</v>
      </c>
      <c r="X31">
        <v>31</v>
      </c>
      <c r="Y31" t="s">
        <v>49</v>
      </c>
      <c r="AM31" t="s">
        <v>169</v>
      </c>
      <c r="BF31" s="28" t="s">
        <v>145</v>
      </c>
      <c r="BG31" s="29">
        <v>15937</v>
      </c>
    </row>
    <row r="32" spans="1:59" x14ac:dyDescent="0.35">
      <c r="A32" t="s">
        <v>153</v>
      </c>
      <c r="B32" t="s">
        <v>34</v>
      </c>
      <c r="C32">
        <v>160</v>
      </c>
      <c r="D32">
        <v>269</v>
      </c>
      <c r="E32">
        <v>59.5</v>
      </c>
      <c r="F32">
        <v>1713</v>
      </c>
      <c r="H32">
        <v>10</v>
      </c>
      <c r="I32" s="3">
        <f t="shared" si="0"/>
        <v>3.3457249070631967E-2</v>
      </c>
      <c r="J32">
        <v>9</v>
      </c>
      <c r="K32">
        <v>52</v>
      </c>
      <c r="L32">
        <v>190.3</v>
      </c>
      <c r="M32">
        <v>54.7</v>
      </c>
      <c r="N32">
        <v>22</v>
      </c>
      <c r="O32">
        <v>2011</v>
      </c>
      <c r="X32">
        <v>32</v>
      </c>
      <c r="Y32" t="s">
        <v>58</v>
      </c>
      <c r="AM32" t="s">
        <v>167</v>
      </c>
      <c r="BF32" s="28" t="s">
        <v>216</v>
      </c>
      <c r="BG32" s="29">
        <v>14414</v>
      </c>
    </row>
    <row r="33" spans="1:59" x14ac:dyDescent="0.35">
      <c r="A33" t="s">
        <v>154</v>
      </c>
      <c r="B33" t="s">
        <v>26</v>
      </c>
      <c r="C33">
        <v>146</v>
      </c>
      <c r="D33">
        <v>253</v>
      </c>
      <c r="E33">
        <v>57.7</v>
      </c>
      <c r="F33">
        <v>1955</v>
      </c>
      <c r="H33">
        <v>9</v>
      </c>
      <c r="I33" s="3">
        <f t="shared" si="0"/>
        <v>3.1620553359683792E-2</v>
      </c>
      <c r="J33">
        <v>8</v>
      </c>
      <c r="K33">
        <v>73</v>
      </c>
      <c r="L33">
        <v>217.2</v>
      </c>
      <c r="M33">
        <v>34</v>
      </c>
      <c r="N33">
        <v>30</v>
      </c>
      <c r="O33">
        <v>2011</v>
      </c>
      <c r="X33">
        <v>33</v>
      </c>
      <c r="Y33" t="s">
        <v>55</v>
      </c>
      <c r="AM33" t="s">
        <v>254</v>
      </c>
      <c r="BF33" s="28" t="s">
        <v>197</v>
      </c>
      <c r="BG33" s="29">
        <v>13753</v>
      </c>
    </row>
    <row r="34" spans="1:59" x14ac:dyDescent="0.35">
      <c r="A34" t="s">
        <v>155</v>
      </c>
      <c r="B34" t="s">
        <v>17</v>
      </c>
      <c r="C34">
        <v>150</v>
      </c>
      <c r="D34">
        <v>252</v>
      </c>
      <c r="E34">
        <v>59.5</v>
      </c>
      <c r="F34">
        <v>1758</v>
      </c>
      <c r="H34">
        <v>9</v>
      </c>
      <c r="I34" s="3">
        <f t="shared" si="0"/>
        <v>3.5714285714285712E-2</v>
      </c>
      <c r="J34">
        <v>9</v>
      </c>
      <c r="K34">
        <v>52</v>
      </c>
      <c r="L34">
        <v>195.3</v>
      </c>
      <c r="M34">
        <v>34</v>
      </c>
      <c r="N34">
        <v>10</v>
      </c>
      <c r="O34">
        <v>2011</v>
      </c>
      <c r="X34">
        <v>34</v>
      </c>
      <c r="Y34" t="s">
        <v>56</v>
      </c>
      <c r="AM34" t="s">
        <v>299</v>
      </c>
      <c r="BF34" s="28" t="s">
        <v>238</v>
      </c>
      <c r="BG34" s="29">
        <v>13433</v>
      </c>
    </row>
    <row r="35" spans="1:59" x14ac:dyDescent="0.35">
      <c r="A35" t="s">
        <v>156</v>
      </c>
      <c r="B35" t="s">
        <v>13</v>
      </c>
      <c r="C35">
        <v>132</v>
      </c>
      <c r="D35">
        <v>243</v>
      </c>
      <c r="E35">
        <v>54.3</v>
      </c>
      <c r="F35">
        <v>1541</v>
      </c>
      <c r="H35">
        <v>6</v>
      </c>
      <c r="I35" s="3">
        <f t="shared" si="0"/>
        <v>3.7037037037037035E-2</v>
      </c>
      <c r="J35">
        <v>9</v>
      </c>
      <c r="K35">
        <v>87</v>
      </c>
      <c r="L35">
        <v>171.2</v>
      </c>
      <c r="M35">
        <v>30.4</v>
      </c>
      <c r="N35">
        <v>16</v>
      </c>
      <c r="O35">
        <v>2011</v>
      </c>
      <c r="X35">
        <v>35</v>
      </c>
      <c r="Y35" t="s">
        <v>29</v>
      </c>
      <c r="AM35" t="s">
        <v>202</v>
      </c>
      <c r="BF35" s="28" t="s">
        <v>188</v>
      </c>
      <c r="BG35" s="29">
        <v>12271</v>
      </c>
    </row>
    <row r="36" spans="1:59" ht="15" thickBot="1" x14ac:dyDescent="0.4">
      <c r="A36" t="s">
        <v>157</v>
      </c>
      <c r="B36" t="s">
        <v>13</v>
      </c>
      <c r="C36">
        <v>122</v>
      </c>
      <c r="D36">
        <v>193</v>
      </c>
      <c r="E36">
        <v>63.2</v>
      </c>
      <c r="F36">
        <v>1201</v>
      </c>
      <c r="H36">
        <v>6</v>
      </c>
      <c r="I36" s="3">
        <f t="shared" si="0"/>
        <v>2.072538860103627E-2</v>
      </c>
      <c r="J36">
        <v>4</v>
      </c>
      <c r="K36">
        <v>40</v>
      </c>
      <c r="L36">
        <v>150.1</v>
      </c>
      <c r="M36">
        <v>44.3</v>
      </c>
      <c r="N36">
        <v>14</v>
      </c>
      <c r="O36">
        <v>2011</v>
      </c>
      <c r="AM36" t="s">
        <v>222</v>
      </c>
      <c r="BF36" s="28" t="s">
        <v>225</v>
      </c>
      <c r="BG36" s="29">
        <v>11385</v>
      </c>
    </row>
    <row r="37" spans="1:59" ht="15.5" thickTop="1" thickBot="1" x14ac:dyDescent="0.4">
      <c r="A37" t="s">
        <v>158</v>
      </c>
      <c r="B37" t="s">
        <v>59</v>
      </c>
      <c r="C37">
        <v>100</v>
      </c>
      <c r="D37">
        <v>165</v>
      </c>
      <c r="E37">
        <v>60.6</v>
      </c>
      <c r="F37">
        <v>1170</v>
      </c>
      <c r="H37">
        <v>6</v>
      </c>
      <c r="I37" s="3">
        <f t="shared" si="0"/>
        <v>2.4242424242424242E-2</v>
      </c>
      <c r="J37">
        <v>4</v>
      </c>
      <c r="K37">
        <v>58</v>
      </c>
      <c r="L37">
        <v>195</v>
      </c>
      <c r="M37">
        <v>55.1</v>
      </c>
      <c r="N37">
        <v>5</v>
      </c>
      <c r="O37">
        <v>2011</v>
      </c>
      <c r="P37" s="5"/>
      <c r="Q37" s="10" t="s">
        <v>327</v>
      </c>
      <c r="R37" s="6">
        <v>1</v>
      </c>
      <c r="T37" s="4" t="s">
        <v>330</v>
      </c>
      <c r="AM37" t="s">
        <v>148</v>
      </c>
      <c r="BF37" s="28" t="s">
        <v>173</v>
      </c>
      <c r="BG37" s="29">
        <v>11147</v>
      </c>
    </row>
    <row r="38" spans="1:59" ht="15.5" thickTop="1" thickBot="1" x14ac:dyDescent="0.4">
      <c r="A38" t="s">
        <v>159</v>
      </c>
      <c r="B38" t="s">
        <v>22</v>
      </c>
      <c r="C38">
        <v>94</v>
      </c>
      <c r="D38">
        <v>156</v>
      </c>
      <c r="E38">
        <v>60.3</v>
      </c>
      <c r="F38">
        <v>1026</v>
      </c>
      <c r="H38">
        <v>4</v>
      </c>
      <c r="I38" s="3">
        <f t="shared" si="0"/>
        <v>1.282051282051282E-2</v>
      </c>
      <c r="J38">
        <v>2</v>
      </c>
      <c r="K38">
        <v>60</v>
      </c>
      <c r="L38">
        <v>171</v>
      </c>
      <c r="M38">
        <v>55.3</v>
      </c>
      <c r="N38">
        <v>16</v>
      </c>
      <c r="O38">
        <v>2011</v>
      </c>
      <c r="P38" s="5"/>
      <c r="Q38" s="10" t="s">
        <v>328</v>
      </c>
      <c r="R38" s="6">
        <v>7</v>
      </c>
      <c r="T38" s="4"/>
      <c r="AM38" t="s">
        <v>136</v>
      </c>
      <c r="BF38" s="28" t="s">
        <v>269</v>
      </c>
      <c r="BG38" s="29">
        <v>11115</v>
      </c>
    </row>
    <row r="39" spans="1:59" ht="15.5" thickTop="1" thickBot="1" x14ac:dyDescent="0.4">
      <c r="A39" t="s">
        <v>160</v>
      </c>
      <c r="B39" t="s">
        <v>34</v>
      </c>
      <c r="C39">
        <v>80</v>
      </c>
      <c r="D39">
        <v>134</v>
      </c>
      <c r="E39">
        <v>59.7</v>
      </c>
      <c r="F39">
        <v>796</v>
      </c>
      <c r="H39">
        <v>2</v>
      </c>
      <c r="I39" s="3">
        <f t="shared" si="0"/>
        <v>5.2238805970149252E-2</v>
      </c>
      <c r="J39">
        <v>7</v>
      </c>
      <c r="K39">
        <v>38</v>
      </c>
      <c r="L39">
        <v>132.69999999999999</v>
      </c>
      <c r="M39">
        <v>29.6</v>
      </c>
      <c r="N39">
        <v>11</v>
      </c>
      <c r="O39">
        <v>2011</v>
      </c>
      <c r="P39" s="5"/>
      <c r="Q39" s="10" t="s">
        <v>329</v>
      </c>
      <c r="R39" s="6">
        <f>IF(R38+R37&lt;=10,R37,10-R38)</f>
        <v>1</v>
      </c>
      <c r="T39" s="4" t="s">
        <v>331</v>
      </c>
      <c r="AM39" t="s">
        <v>187</v>
      </c>
      <c r="BF39" s="28" t="s">
        <v>260</v>
      </c>
      <c r="BG39" s="29">
        <v>10609</v>
      </c>
    </row>
    <row r="40" spans="1:59" ht="15" thickTop="1" x14ac:dyDescent="0.35">
      <c r="A40" t="s">
        <v>161</v>
      </c>
      <c r="B40" t="s">
        <v>12</v>
      </c>
      <c r="C40">
        <v>82</v>
      </c>
      <c r="D40">
        <v>134</v>
      </c>
      <c r="E40">
        <v>61.2</v>
      </c>
      <c r="F40">
        <v>949</v>
      </c>
      <c r="H40">
        <v>3</v>
      </c>
      <c r="I40" s="3">
        <f t="shared" si="0"/>
        <v>2.2388059701492536E-2</v>
      </c>
      <c r="J40">
        <v>3</v>
      </c>
      <c r="K40">
        <v>50</v>
      </c>
      <c r="L40">
        <v>158.19999999999999</v>
      </c>
      <c r="M40">
        <v>43.6</v>
      </c>
      <c r="N40">
        <v>15</v>
      </c>
      <c r="O40">
        <v>2011</v>
      </c>
      <c r="AM40" t="s">
        <v>270</v>
      </c>
      <c r="BF40" s="28" t="s">
        <v>200</v>
      </c>
      <c r="BG40" s="29">
        <v>10118</v>
      </c>
    </row>
    <row r="41" spans="1:59" x14ac:dyDescent="0.35">
      <c r="A41" t="s">
        <v>162</v>
      </c>
      <c r="B41" t="s">
        <v>29</v>
      </c>
      <c r="C41">
        <v>80</v>
      </c>
      <c r="D41">
        <v>132</v>
      </c>
      <c r="E41">
        <v>60.6</v>
      </c>
      <c r="F41">
        <v>858</v>
      </c>
      <c r="H41">
        <v>2</v>
      </c>
      <c r="I41" s="3">
        <f t="shared" si="0"/>
        <v>3.0303030303030304E-2</v>
      </c>
      <c r="J41">
        <v>4</v>
      </c>
      <c r="K41">
        <v>32</v>
      </c>
      <c r="L41">
        <v>214.5</v>
      </c>
      <c r="M41">
        <v>39.1</v>
      </c>
      <c r="N41">
        <v>16</v>
      </c>
      <c r="O41">
        <v>2011</v>
      </c>
      <c r="AM41" t="s">
        <v>226</v>
      </c>
      <c r="BF41" s="28" t="s">
        <v>149</v>
      </c>
      <c r="BG41" s="29">
        <v>10010</v>
      </c>
    </row>
    <row r="42" spans="1:59" x14ac:dyDescent="0.35">
      <c r="A42" t="s">
        <v>163</v>
      </c>
      <c r="B42" t="s">
        <v>45</v>
      </c>
      <c r="C42">
        <v>66</v>
      </c>
      <c r="D42">
        <v>114</v>
      </c>
      <c r="E42">
        <v>57.9</v>
      </c>
      <c r="F42">
        <v>866</v>
      </c>
      <c r="H42">
        <v>4</v>
      </c>
      <c r="I42" s="3">
        <f t="shared" si="0"/>
        <v>7.8947368421052627E-2</v>
      </c>
      <c r="J42">
        <v>9</v>
      </c>
      <c r="K42">
        <v>58</v>
      </c>
      <c r="L42">
        <v>144.30000000000001</v>
      </c>
      <c r="M42">
        <v>41.9</v>
      </c>
      <c r="N42">
        <v>8</v>
      </c>
      <c r="O42">
        <v>2011</v>
      </c>
      <c r="AM42" t="s">
        <v>177</v>
      </c>
      <c r="BF42" s="28" t="s">
        <v>206</v>
      </c>
      <c r="BG42" s="29">
        <v>9752</v>
      </c>
    </row>
    <row r="43" spans="1:59" x14ac:dyDescent="0.35">
      <c r="A43" t="s">
        <v>164</v>
      </c>
      <c r="B43" t="s">
        <v>42</v>
      </c>
      <c r="C43">
        <v>64</v>
      </c>
      <c r="D43">
        <v>112</v>
      </c>
      <c r="E43">
        <v>57.1</v>
      </c>
      <c r="F43">
        <v>868</v>
      </c>
      <c r="H43">
        <v>4</v>
      </c>
      <c r="I43" s="3">
        <f t="shared" si="0"/>
        <v>3.5714285714285712E-2</v>
      </c>
      <c r="J43">
        <v>4</v>
      </c>
      <c r="K43">
        <v>41</v>
      </c>
      <c r="L43">
        <v>217</v>
      </c>
      <c r="M43">
        <v>62.8</v>
      </c>
      <c r="N43">
        <v>11</v>
      </c>
      <c r="O43">
        <v>2011</v>
      </c>
      <c r="AM43" t="s">
        <v>316</v>
      </c>
      <c r="BF43" s="28" t="s">
        <v>262</v>
      </c>
      <c r="BG43" s="29">
        <v>9716</v>
      </c>
    </row>
    <row r="44" spans="1:59" x14ac:dyDescent="0.35">
      <c r="A44" t="s">
        <v>165</v>
      </c>
      <c r="B44" t="s">
        <v>57</v>
      </c>
      <c r="C44">
        <v>55</v>
      </c>
      <c r="D44">
        <v>107</v>
      </c>
      <c r="E44">
        <v>51.4</v>
      </c>
      <c r="F44">
        <v>567</v>
      </c>
      <c r="H44">
        <v>2</v>
      </c>
      <c r="I44" s="3">
        <f t="shared" si="0"/>
        <v>1.8691588785046728E-2</v>
      </c>
      <c r="J44">
        <v>2</v>
      </c>
      <c r="K44">
        <v>76</v>
      </c>
      <c r="L44">
        <v>94.5</v>
      </c>
      <c r="M44">
        <v>54.4</v>
      </c>
      <c r="N44">
        <v>6</v>
      </c>
      <c r="O44">
        <v>2011</v>
      </c>
      <c r="AM44" t="s">
        <v>278</v>
      </c>
      <c r="BF44" s="28" t="s">
        <v>131</v>
      </c>
      <c r="BG44" s="29">
        <v>9622</v>
      </c>
    </row>
    <row r="45" spans="1:59" x14ac:dyDescent="0.35">
      <c r="A45" t="s">
        <v>166</v>
      </c>
      <c r="B45" t="s">
        <v>17</v>
      </c>
      <c r="C45">
        <v>51</v>
      </c>
      <c r="D45">
        <v>102</v>
      </c>
      <c r="E45">
        <v>50</v>
      </c>
      <c r="F45">
        <v>613</v>
      </c>
      <c r="H45">
        <v>3</v>
      </c>
      <c r="I45" s="3">
        <f t="shared" si="0"/>
        <v>8.8235294117647065E-2</v>
      </c>
      <c r="J45">
        <v>9</v>
      </c>
      <c r="K45">
        <v>81</v>
      </c>
      <c r="L45">
        <v>102.2</v>
      </c>
      <c r="M45">
        <v>17.3</v>
      </c>
      <c r="N45">
        <v>19</v>
      </c>
      <c r="O45">
        <v>2011</v>
      </c>
      <c r="AM45" t="s">
        <v>274</v>
      </c>
      <c r="BF45" s="28" t="s">
        <v>264</v>
      </c>
      <c r="BG45" s="29">
        <v>9412</v>
      </c>
    </row>
    <row r="46" spans="1:59" x14ac:dyDescent="0.35">
      <c r="A46" t="s">
        <v>167</v>
      </c>
      <c r="B46" t="s">
        <v>13</v>
      </c>
      <c r="C46">
        <v>48</v>
      </c>
      <c r="D46">
        <v>98</v>
      </c>
      <c r="E46">
        <v>49</v>
      </c>
      <c r="F46">
        <v>481</v>
      </c>
      <c r="H46">
        <v>2</v>
      </c>
      <c r="I46" s="3">
        <f t="shared" si="0"/>
        <v>1.020408163265306E-2</v>
      </c>
      <c r="J46">
        <v>1</v>
      </c>
      <c r="K46">
        <v>36</v>
      </c>
      <c r="L46">
        <v>160.30000000000001</v>
      </c>
      <c r="M46">
        <v>16.399999999999999</v>
      </c>
      <c r="N46">
        <v>5</v>
      </c>
      <c r="O46">
        <v>2011</v>
      </c>
      <c r="AM46" t="s">
        <v>258</v>
      </c>
      <c r="BF46" s="28" t="s">
        <v>144</v>
      </c>
      <c r="BG46" s="29">
        <v>9206</v>
      </c>
    </row>
    <row r="47" spans="1:59" x14ac:dyDescent="0.35">
      <c r="A47" t="s">
        <v>168</v>
      </c>
      <c r="B47" t="s">
        <v>58</v>
      </c>
      <c r="C47">
        <v>53</v>
      </c>
      <c r="D47">
        <v>97</v>
      </c>
      <c r="E47">
        <v>54.6</v>
      </c>
      <c r="F47">
        <v>548</v>
      </c>
      <c r="H47">
        <v>1</v>
      </c>
      <c r="I47" s="3">
        <f t="shared" si="0"/>
        <v>2.0618556701030927E-2</v>
      </c>
      <c r="J47">
        <v>2</v>
      </c>
      <c r="K47">
        <v>34</v>
      </c>
      <c r="L47">
        <v>109.6</v>
      </c>
      <c r="M47">
        <v>27.3</v>
      </c>
      <c r="N47">
        <v>10</v>
      </c>
      <c r="O47">
        <v>2011</v>
      </c>
      <c r="AM47" t="s">
        <v>291</v>
      </c>
      <c r="BF47" s="28" t="s">
        <v>195</v>
      </c>
      <c r="BG47" s="29">
        <v>9004</v>
      </c>
    </row>
    <row r="48" spans="1:59" x14ac:dyDescent="0.35">
      <c r="A48" t="s">
        <v>169</v>
      </c>
      <c r="B48" t="s">
        <v>58</v>
      </c>
      <c r="C48">
        <v>48</v>
      </c>
      <c r="D48">
        <v>91</v>
      </c>
      <c r="E48">
        <v>52.7</v>
      </c>
      <c r="F48">
        <v>546</v>
      </c>
      <c r="H48">
        <v>2</v>
      </c>
      <c r="I48" s="3">
        <f t="shared" si="0"/>
        <v>1.098901098901099E-2</v>
      </c>
      <c r="J48">
        <v>1</v>
      </c>
      <c r="K48">
        <v>36</v>
      </c>
      <c r="L48">
        <v>182</v>
      </c>
      <c r="M48">
        <v>33.1</v>
      </c>
      <c r="N48">
        <v>9</v>
      </c>
      <c r="O48">
        <v>2011</v>
      </c>
      <c r="AM48" t="s">
        <v>168</v>
      </c>
      <c r="BF48" s="28" t="s">
        <v>130</v>
      </c>
      <c r="BG48" s="29">
        <v>8567</v>
      </c>
    </row>
    <row r="49" spans="1:59" x14ac:dyDescent="0.35">
      <c r="A49" t="s">
        <v>170</v>
      </c>
      <c r="B49" t="s">
        <v>56</v>
      </c>
      <c r="C49">
        <v>34</v>
      </c>
      <c r="D49">
        <v>66</v>
      </c>
      <c r="E49">
        <v>51.5</v>
      </c>
      <c r="F49">
        <v>542</v>
      </c>
      <c r="H49">
        <v>4</v>
      </c>
      <c r="I49" s="3">
        <f t="shared" si="0"/>
        <v>0</v>
      </c>
      <c r="J49">
        <v>0</v>
      </c>
      <c r="K49">
        <v>54</v>
      </c>
      <c r="L49">
        <v>108.4</v>
      </c>
      <c r="M49">
        <v>66.3</v>
      </c>
      <c r="N49">
        <v>5</v>
      </c>
      <c r="O49">
        <v>2011</v>
      </c>
      <c r="AM49" t="s">
        <v>290</v>
      </c>
      <c r="BF49" s="28" t="s">
        <v>270</v>
      </c>
      <c r="BG49" s="29">
        <v>8097</v>
      </c>
    </row>
    <row r="50" spans="1:59" x14ac:dyDescent="0.35">
      <c r="A50" t="s">
        <v>171</v>
      </c>
      <c r="B50" t="s">
        <v>23</v>
      </c>
      <c r="C50">
        <v>30</v>
      </c>
      <c r="D50">
        <v>56</v>
      </c>
      <c r="E50">
        <v>53.6</v>
      </c>
      <c r="F50">
        <v>296</v>
      </c>
      <c r="H50">
        <v>0</v>
      </c>
      <c r="I50" s="3">
        <f t="shared" si="0"/>
        <v>7.1428571428571425E-2</v>
      </c>
      <c r="J50">
        <v>4</v>
      </c>
      <c r="K50">
        <v>26</v>
      </c>
      <c r="L50">
        <v>74</v>
      </c>
      <c r="M50">
        <v>21.6</v>
      </c>
      <c r="N50">
        <v>4</v>
      </c>
      <c r="O50">
        <v>2011</v>
      </c>
      <c r="AM50" t="s">
        <v>128</v>
      </c>
      <c r="BF50" s="28" t="s">
        <v>232</v>
      </c>
      <c r="BG50" s="29">
        <v>8042</v>
      </c>
    </row>
    <row r="51" spans="1:59" x14ac:dyDescent="0.35">
      <c r="A51" t="s">
        <v>172</v>
      </c>
      <c r="B51" t="s">
        <v>36</v>
      </c>
      <c r="C51">
        <v>27</v>
      </c>
      <c r="D51">
        <v>56</v>
      </c>
      <c r="E51">
        <v>48.2</v>
      </c>
      <c r="F51">
        <v>298</v>
      </c>
      <c r="H51">
        <v>1</v>
      </c>
      <c r="I51" s="3">
        <f t="shared" si="0"/>
        <v>1.7857142857142856E-2</v>
      </c>
      <c r="J51">
        <v>1</v>
      </c>
      <c r="K51">
        <v>38</v>
      </c>
      <c r="L51">
        <v>99.3</v>
      </c>
      <c r="M51">
        <v>18.600000000000001</v>
      </c>
      <c r="N51">
        <v>8</v>
      </c>
      <c r="O51">
        <v>2011</v>
      </c>
      <c r="AM51" t="s">
        <v>132</v>
      </c>
      <c r="BF51" s="28" t="s">
        <v>143</v>
      </c>
      <c r="BG51" s="29">
        <v>7855</v>
      </c>
    </row>
    <row r="52" spans="1:59" x14ac:dyDescent="0.35">
      <c r="A52" t="s">
        <v>173</v>
      </c>
      <c r="B52" t="s">
        <v>17</v>
      </c>
      <c r="C52">
        <v>35</v>
      </c>
      <c r="D52">
        <v>55</v>
      </c>
      <c r="E52">
        <v>63.6</v>
      </c>
      <c r="F52">
        <v>414</v>
      </c>
      <c r="H52">
        <v>2</v>
      </c>
      <c r="I52" s="3">
        <f t="shared" si="0"/>
        <v>7.2727272727272724E-2</v>
      </c>
      <c r="J52">
        <v>4</v>
      </c>
      <c r="K52">
        <v>49</v>
      </c>
      <c r="L52">
        <v>138</v>
      </c>
      <c r="M52">
        <v>33.9</v>
      </c>
      <c r="N52">
        <v>7</v>
      </c>
      <c r="O52">
        <v>2011</v>
      </c>
      <c r="AM52" t="s">
        <v>174</v>
      </c>
      <c r="BF52" s="28" t="s">
        <v>153</v>
      </c>
      <c r="BG52" s="29">
        <v>7522</v>
      </c>
    </row>
    <row r="53" spans="1:59" x14ac:dyDescent="0.35">
      <c r="A53" t="s">
        <v>174</v>
      </c>
      <c r="B53" t="s">
        <v>21</v>
      </c>
      <c r="C53">
        <v>33</v>
      </c>
      <c r="D53">
        <v>49</v>
      </c>
      <c r="E53">
        <v>67.3</v>
      </c>
      <c r="F53">
        <v>518</v>
      </c>
      <c r="H53">
        <v>6</v>
      </c>
      <c r="I53" s="3">
        <f t="shared" si="0"/>
        <v>4.0816326530612242E-2</v>
      </c>
      <c r="J53">
        <v>2</v>
      </c>
      <c r="K53">
        <v>80</v>
      </c>
      <c r="L53">
        <v>103.6</v>
      </c>
      <c r="M53">
        <v>85.6</v>
      </c>
      <c r="N53">
        <v>5</v>
      </c>
      <c r="O53">
        <v>2011</v>
      </c>
      <c r="AM53" t="s">
        <v>197</v>
      </c>
      <c r="BF53" s="28" t="s">
        <v>211</v>
      </c>
      <c r="BG53" s="29">
        <v>7418</v>
      </c>
    </row>
    <row r="54" spans="1:59" x14ac:dyDescent="0.35">
      <c r="A54" t="s">
        <v>175</v>
      </c>
      <c r="B54" t="s">
        <v>55</v>
      </c>
      <c r="C54">
        <v>19</v>
      </c>
      <c r="D54">
        <v>36</v>
      </c>
      <c r="E54">
        <v>52.8</v>
      </c>
      <c r="F54">
        <v>246</v>
      </c>
      <c r="H54">
        <v>1</v>
      </c>
      <c r="I54" s="3">
        <f t="shared" si="0"/>
        <v>5.5555555555555552E-2</v>
      </c>
      <c r="J54">
        <v>2</v>
      </c>
      <c r="K54">
        <v>42</v>
      </c>
      <c r="L54">
        <v>27.3</v>
      </c>
      <c r="M54">
        <v>49</v>
      </c>
      <c r="N54">
        <v>3</v>
      </c>
      <c r="O54">
        <v>2011</v>
      </c>
      <c r="AM54" t="s">
        <v>130</v>
      </c>
      <c r="BF54" s="28" t="s">
        <v>275</v>
      </c>
      <c r="BG54" s="29">
        <v>7085</v>
      </c>
    </row>
    <row r="55" spans="1:59" x14ac:dyDescent="0.35">
      <c r="A55" t="s">
        <v>176</v>
      </c>
      <c r="B55" t="s">
        <v>59</v>
      </c>
      <c r="C55">
        <v>15</v>
      </c>
      <c r="D55">
        <v>28</v>
      </c>
      <c r="E55">
        <v>53.6</v>
      </c>
      <c r="F55">
        <v>161</v>
      </c>
      <c r="H55">
        <v>0</v>
      </c>
      <c r="I55" s="3">
        <f t="shared" si="0"/>
        <v>0.10714285714285714</v>
      </c>
      <c r="J55">
        <v>3</v>
      </c>
      <c r="K55">
        <v>27</v>
      </c>
      <c r="L55">
        <v>80.5</v>
      </c>
      <c r="M55">
        <v>6.8</v>
      </c>
      <c r="N55">
        <v>3</v>
      </c>
      <c r="O55">
        <v>2011</v>
      </c>
      <c r="AM55" t="s">
        <v>144</v>
      </c>
      <c r="BF55" s="28" t="s">
        <v>134</v>
      </c>
      <c r="BG55" s="29">
        <v>7059</v>
      </c>
    </row>
    <row r="56" spans="1:59" x14ac:dyDescent="0.35">
      <c r="A56" t="s">
        <v>177</v>
      </c>
      <c r="B56" t="s">
        <v>12</v>
      </c>
      <c r="C56">
        <v>18</v>
      </c>
      <c r="D56">
        <v>28</v>
      </c>
      <c r="E56">
        <v>64.3</v>
      </c>
      <c r="F56">
        <v>211</v>
      </c>
      <c r="H56">
        <v>1</v>
      </c>
      <c r="I56" s="3">
        <f t="shared" si="0"/>
        <v>0</v>
      </c>
      <c r="J56">
        <v>0</v>
      </c>
      <c r="K56">
        <v>40</v>
      </c>
      <c r="L56">
        <v>211</v>
      </c>
      <c r="M56">
        <v>61.5</v>
      </c>
      <c r="N56">
        <v>2</v>
      </c>
      <c r="O56">
        <v>2011</v>
      </c>
      <c r="AM56" t="s">
        <v>232</v>
      </c>
      <c r="BF56" s="28" t="s">
        <v>164</v>
      </c>
      <c r="BG56" s="29">
        <v>6962</v>
      </c>
    </row>
    <row r="57" spans="1:59" x14ac:dyDescent="0.35">
      <c r="A57" t="s">
        <v>178</v>
      </c>
      <c r="B57" t="s">
        <v>44</v>
      </c>
      <c r="C57">
        <v>18</v>
      </c>
      <c r="D57">
        <v>28</v>
      </c>
      <c r="E57">
        <v>64.3</v>
      </c>
      <c r="F57">
        <v>188</v>
      </c>
      <c r="H57">
        <v>0</v>
      </c>
      <c r="I57" s="3">
        <f t="shared" si="0"/>
        <v>3.5714285714285712E-2</v>
      </c>
      <c r="J57">
        <v>1</v>
      </c>
      <c r="K57">
        <v>22</v>
      </c>
      <c r="L57">
        <v>37.6</v>
      </c>
      <c r="M57">
        <v>22.4</v>
      </c>
      <c r="N57">
        <v>0</v>
      </c>
      <c r="O57">
        <v>2011</v>
      </c>
      <c r="AM57" t="s">
        <v>280</v>
      </c>
      <c r="BF57" s="28" t="s">
        <v>150</v>
      </c>
      <c r="BG57" s="29">
        <v>6658</v>
      </c>
    </row>
    <row r="58" spans="1:59" x14ac:dyDescent="0.35">
      <c r="A58" t="s">
        <v>179</v>
      </c>
      <c r="B58" t="s">
        <v>30</v>
      </c>
      <c r="C58">
        <v>15</v>
      </c>
      <c r="D58">
        <v>24</v>
      </c>
      <c r="E58">
        <v>62.5</v>
      </c>
      <c r="F58">
        <v>208</v>
      </c>
      <c r="H58">
        <v>0</v>
      </c>
      <c r="I58" s="3">
        <f t="shared" si="0"/>
        <v>4.1666666666666664E-2</v>
      </c>
      <c r="J58">
        <v>1</v>
      </c>
      <c r="K58">
        <v>46</v>
      </c>
      <c r="L58">
        <v>52</v>
      </c>
      <c r="M58">
        <v>22.5</v>
      </c>
      <c r="N58">
        <v>2</v>
      </c>
      <c r="O58">
        <v>2011</v>
      </c>
      <c r="AM58" t="s">
        <v>214</v>
      </c>
      <c r="BF58" s="28" t="s">
        <v>193</v>
      </c>
      <c r="BG58" s="29">
        <v>6462</v>
      </c>
    </row>
    <row r="59" spans="1:59" x14ac:dyDescent="0.35">
      <c r="A59" t="s">
        <v>180</v>
      </c>
      <c r="B59" t="s">
        <v>26</v>
      </c>
      <c r="C59">
        <v>10</v>
      </c>
      <c r="D59">
        <v>22</v>
      </c>
      <c r="E59">
        <v>45.5</v>
      </c>
      <c r="F59">
        <v>86</v>
      </c>
      <c r="H59">
        <v>1</v>
      </c>
      <c r="I59" s="3">
        <f t="shared" si="0"/>
        <v>4.5454545454545456E-2</v>
      </c>
      <c r="J59">
        <v>1</v>
      </c>
      <c r="K59">
        <v>23</v>
      </c>
      <c r="L59">
        <v>43</v>
      </c>
      <c r="M59">
        <v>17.100000000000001</v>
      </c>
      <c r="N59">
        <v>1</v>
      </c>
      <c r="O59">
        <v>2011</v>
      </c>
      <c r="AM59" t="s">
        <v>248</v>
      </c>
      <c r="BF59" s="28" t="s">
        <v>252</v>
      </c>
      <c r="BG59" s="29">
        <v>6459</v>
      </c>
    </row>
    <row r="60" spans="1:59" x14ac:dyDescent="0.35">
      <c r="A60" t="s">
        <v>181</v>
      </c>
      <c r="B60" t="s">
        <v>40</v>
      </c>
      <c r="C60">
        <v>8</v>
      </c>
      <c r="D60">
        <v>18</v>
      </c>
      <c r="E60">
        <v>44.4</v>
      </c>
      <c r="F60">
        <v>109</v>
      </c>
      <c r="H60">
        <v>1</v>
      </c>
      <c r="I60" s="3">
        <f t="shared" si="0"/>
        <v>5.5555555555555552E-2</v>
      </c>
      <c r="J60">
        <v>1</v>
      </c>
      <c r="K60">
        <v>41</v>
      </c>
      <c r="L60">
        <v>54.5</v>
      </c>
      <c r="M60">
        <v>16.899999999999999</v>
      </c>
      <c r="N60">
        <v>1</v>
      </c>
      <c r="O60">
        <v>2011</v>
      </c>
      <c r="AM60" t="s">
        <v>181</v>
      </c>
      <c r="BF60" s="28" t="s">
        <v>214</v>
      </c>
      <c r="BG60" s="29">
        <v>6235</v>
      </c>
    </row>
    <row r="61" spans="1:59" x14ac:dyDescent="0.35">
      <c r="A61" t="s">
        <v>182</v>
      </c>
      <c r="B61" t="s">
        <v>45</v>
      </c>
      <c r="C61">
        <v>11</v>
      </c>
      <c r="D61">
        <v>16</v>
      </c>
      <c r="E61">
        <v>68.8</v>
      </c>
      <c r="F61">
        <v>107</v>
      </c>
      <c r="H61">
        <v>0</v>
      </c>
      <c r="I61" s="3">
        <f t="shared" si="0"/>
        <v>0.125</v>
      </c>
      <c r="J61">
        <v>2</v>
      </c>
      <c r="K61">
        <v>43</v>
      </c>
      <c r="L61">
        <v>26.8</v>
      </c>
      <c r="M61">
        <v>10.9</v>
      </c>
      <c r="N61">
        <v>1</v>
      </c>
      <c r="O61">
        <v>2011</v>
      </c>
      <c r="AM61" t="s">
        <v>292</v>
      </c>
      <c r="BF61" s="28" t="s">
        <v>213</v>
      </c>
      <c r="BG61" s="29">
        <v>6215</v>
      </c>
    </row>
    <row r="62" spans="1:59" x14ac:dyDescent="0.35">
      <c r="A62" t="s">
        <v>183</v>
      </c>
      <c r="B62" t="s">
        <v>12</v>
      </c>
      <c r="C62">
        <v>10</v>
      </c>
      <c r="D62">
        <v>13</v>
      </c>
      <c r="E62">
        <v>76.900000000000006</v>
      </c>
      <c r="F62">
        <v>57</v>
      </c>
      <c r="H62">
        <v>1</v>
      </c>
      <c r="I62" s="3">
        <f t="shared" si="0"/>
        <v>0</v>
      </c>
      <c r="J62">
        <v>0</v>
      </c>
      <c r="K62">
        <v>20</v>
      </c>
      <c r="L62">
        <v>28.5</v>
      </c>
      <c r="M62">
        <v>38.1</v>
      </c>
      <c r="N62">
        <v>0</v>
      </c>
      <c r="O62">
        <v>2011</v>
      </c>
      <c r="AM62" t="s">
        <v>293</v>
      </c>
      <c r="BF62" s="28" t="s">
        <v>283</v>
      </c>
      <c r="BG62" s="29">
        <v>5970</v>
      </c>
    </row>
    <row r="63" spans="1:59" x14ac:dyDescent="0.35">
      <c r="A63" t="s">
        <v>184</v>
      </c>
      <c r="B63" t="s">
        <v>18</v>
      </c>
      <c r="C63">
        <v>6</v>
      </c>
      <c r="D63">
        <v>10</v>
      </c>
      <c r="E63">
        <v>60</v>
      </c>
      <c r="F63">
        <v>87</v>
      </c>
      <c r="H63">
        <v>1</v>
      </c>
      <c r="I63" s="3">
        <f t="shared" si="0"/>
        <v>0.2</v>
      </c>
      <c r="J63">
        <v>2</v>
      </c>
      <c r="K63">
        <v>33</v>
      </c>
      <c r="L63">
        <v>29</v>
      </c>
      <c r="M63">
        <v>56.5</v>
      </c>
      <c r="N63">
        <v>0</v>
      </c>
      <c r="O63">
        <v>2011</v>
      </c>
      <c r="AM63" t="s">
        <v>195</v>
      </c>
      <c r="BF63" s="28" t="s">
        <v>246</v>
      </c>
      <c r="BG63" s="29">
        <v>5689</v>
      </c>
    </row>
    <row r="64" spans="1:59" x14ac:dyDescent="0.35">
      <c r="A64" t="s">
        <v>185</v>
      </c>
      <c r="B64" t="s">
        <v>42</v>
      </c>
      <c r="C64">
        <v>6</v>
      </c>
      <c r="D64">
        <v>10</v>
      </c>
      <c r="E64">
        <v>60</v>
      </c>
      <c r="F64">
        <v>60</v>
      </c>
      <c r="H64">
        <v>0</v>
      </c>
      <c r="I64" s="3">
        <f t="shared" si="0"/>
        <v>0</v>
      </c>
      <c r="J64">
        <v>0</v>
      </c>
      <c r="K64">
        <v>25</v>
      </c>
      <c r="L64">
        <v>30</v>
      </c>
      <c r="M64">
        <v>4.4000000000000004</v>
      </c>
      <c r="N64">
        <v>5</v>
      </c>
      <c r="O64">
        <v>2011</v>
      </c>
      <c r="AM64" t="s">
        <v>298</v>
      </c>
      <c r="BF64" s="28" t="s">
        <v>282</v>
      </c>
      <c r="BG64" s="29">
        <v>5530</v>
      </c>
    </row>
    <row r="65" spans="1:59" x14ac:dyDescent="0.35">
      <c r="A65" t="s">
        <v>186</v>
      </c>
      <c r="B65" t="s">
        <v>61</v>
      </c>
      <c r="C65">
        <v>3</v>
      </c>
      <c r="D65">
        <v>8</v>
      </c>
      <c r="E65">
        <v>37.5</v>
      </c>
      <c r="F65">
        <v>25</v>
      </c>
      <c r="H65">
        <v>0</v>
      </c>
      <c r="I65" s="3">
        <f t="shared" si="0"/>
        <v>0.125</v>
      </c>
      <c r="J65">
        <v>1</v>
      </c>
      <c r="K65">
        <v>13</v>
      </c>
      <c r="L65">
        <v>8.3000000000000007</v>
      </c>
      <c r="M65">
        <v>27.7</v>
      </c>
      <c r="N65">
        <v>0</v>
      </c>
      <c r="O65">
        <v>2011</v>
      </c>
      <c r="AM65" t="s">
        <v>140</v>
      </c>
      <c r="BF65" s="28" t="s">
        <v>155</v>
      </c>
      <c r="BG65" s="29">
        <v>5263</v>
      </c>
    </row>
    <row r="66" spans="1:59" x14ac:dyDescent="0.35">
      <c r="A66" t="s">
        <v>187</v>
      </c>
      <c r="B66" t="s">
        <v>25</v>
      </c>
      <c r="C66">
        <v>4</v>
      </c>
      <c r="D66">
        <v>5</v>
      </c>
      <c r="E66">
        <v>80</v>
      </c>
      <c r="F66">
        <v>29</v>
      </c>
      <c r="H66">
        <v>0</v>
      </c>
      <c r="I66" s="3">
        <f t="shared" si="0"/>
        <v>0</v>
      </c>
      <c r="J66">
        <v>0</v>
      </c>
      <c r="K66">
        <v>14</v>
      </c>
      <c r="L66">
        <v>1.8</v>
      </c>
      <c r="M66">
        <v>37.200000000000003</v>
      </c>
      <c r="N66">
        <v>0</v>
      </c>
      <c r="O66">
        <v>2011</v>
      </c>
      <c r="AM66" t="s">
        <v>166</v>
      </c>
      <c r="BF66" s="28" t="s">
        <v>272</v>
      </c>
      <c r="BG66" s="29">
        <v>5163</v>
      </c>
    </row>
    <row r="67" spans="1:59" x14ac:dyDescent="0.35">
      <c r="A67" t="s">
        <v>188</v>
      </c>
      <c r="B67" t="s">
        <v>49</v>
      </c>
      <c r="C67">
        <v>3</v>
      </c>
      <c r="D67">
        <v>5</v>
      </c>
      <c r="E67">
        <v>60</v>
      </c>
      <c r="F67">
        <v>35</v>
      </c>
      <c r="H67">
        <v>0</v>
      </c>
      <c r="I67" s="3">
        <f t="shared" ref="I67:I130" si="19">J67/D67</f>
        <v>0</v>
      </c>
      <c r="J67">
        <v>0</v>
      </c>
      <c r="K67">
        <v>19</v>
      </c>
      <c r="L67">
        <v>11.7</v>
      </c>
      <c r="M67">
        <v>74.400000000000006</v>
      </c>
      <c r="N67">
        <v>0</v>
      </c>
      <c r="O67">
        <v>2011</v>
      </c>
      <c r="AM67" t="s">
        <v>209</v>
      </c>
      <c r="BF67" s="28" t="s">
        <v>170</v>
      </c>
      <c r="BG67" s="29">
        <v>4967</v>
      </c>
    </row>
    <row r="68" spans="1:59" x14ac:dyDescent="0.35">
      <c r="A68" t="s">
        <v>189</v>
      </c>
      <c r="B68" t="s">
        <v>51</v>
      </c>
      <c r="C68">
        <v>1</v>
      </c>
      <c r="D68">
        <v>3</v>
      </c>
      <c r="E68">
        <v>33.299999999999997</v>
      </c>
      <c r="F68">
        <v>27</v>
      </c>
      <c r="H68">
        <v>0</v>
      </c>
      <c r="I68" s="3">
        <f t="shared" si="19"/>
        <v>0</v>
      </c>
      <c r="J68">
        <v>0</v>
      </c>
      <c r="K68">
        <v>27</v>
      </c>
      <c r="L68">
        <v>1.7</v>
      </c>
      <c r="M68">
        <v>2.4</v>
      </c>
      <c r="N68">
        <v>0</v>
      </c>
      <c r="O68">
        <v>2011</v>
      </c>
      <c r="AM68" t="s">
        <v>285</v>
      </c>
      <c r="BF68" s="28" t="s">
        <v>146</v>
      </c>
      <c r="BG68" s="29">
        <v>4957</v>
      </c>
    </row>
    <row r="69" spans="1:59" x14ac:dyDescent="0.35">
      <c r="A69" t="s">
        <v>190</v>
      </c>
      <c r="B69" t="s">
        <v>47</v>
      </c>
      <c r="C69">
        <v>2</v>
      </c>
      <c r="D69">
        <v>3</v>
      </c>
      <c r="E69">
        <v>66.7</v>
      </c>
      <c r="F69">
        <v>33</v>
      </c>
      <c r="H69">
        <v>0</v>
      </c>
      <c r="I69" s="3">
        <f t="shared" si="19"/>
        <v>0</v>
      </c>
      <c r="J69">
        <v>0</v>
      </c>
      <c r="K69">
        <v>28</v>
      </c>
      <c r="L69">
        <v>16.5</v>
      </c>
      <c r="M69">
        <v>61.2</v>
      </c>
      <c r="N69">
        <v>0</v>
      </c>
      <c r="O69">
        <v>2011</v>
      </c>
      <c r="AM69" t="s">
        <v>134</v>
      </c>
      <c r="BF69" s="28" t="s">
        <v>139</v>
      </c>
      <c r="BG69" s="29">
        <v>4879</v>
      </c>
    </row>
    <row r="70" spans="1:59" x14ac:dyDescent="0.35">
      <c r="A70" t="s">
        <v>123</v>
      </c>
      <c r="B70" t="s">
        <v>47</v>
      </c>
      <c r="C70">
        <v>435</v>
      </c>
      <c r="D70">
        <v>727</v>
      </c>
      <c r="E70">
        <v>59.8</v>
      </c>
      <c r="F70">
        <v>4967</v>
      </c>
      <c r="H70">
        <v>20</v>
      </c>
      <c r="I70" s="3">
        <f t="shared" si="19"/>
        <v>2.3383768913342505E-2</v>
      </c>
      <c r="J70">
        <v>17</v>
      </c>
      <c r="K70">
        <v>57</v>
      </c>
      <c r="L70">
        <v>310.39999999999998</v>
      </c>
      <c r="M70">
        <v>56.1</v>
      </c>
      <c r="N70">
        <v>29</v>
      </c>
      <c r="O70">
        <v>2012</v>
      </c>
      <c r="AM70" t="s">
        <v>276</v>
      </c>
      <c r="BF70" s="28" t="s">
        <v>308</v>
      </c>
      <c r="BG70" s="29">
        <v>4823</v>
      </c>
    </row>
    <row r="71" spans="1:59" x14ac:dyDescent="0.35">
      <c r="A71" t="s">
        <v>124</v>
      </c>
      <c r="B71" t="s">
        <v>25</v>
      </c>
      <c r="C71">
        <v>422</v>
      </c>
      <c r="D71">
        <v>670</v>
      </c>
      <c r="E71">
        <v>63</v>
      </c>
      <c r="F71">
        <v>5177</v>
      </c>
      <c r="H71">
        <v>43</v>
      </c>
      <c r="I71" s="3">
        <f t="shared" si="19"/>
        <v>2.8358208955223882E-2</v>
      </c>
      <c r="J71">
        <v>19</v>
      </c>
      <c r="K71">
        <v>80</v>
      </c>
      <c r="L71">
        <v>323.60000000000002</v>
      </c>
      <c r="M71">
        <v>68.7</v>
      </c>
      <c r="N71">
        <v>26</v>
      </c>
      <c r="O71">
        <v>2012</v>
      </c>
      <c r="AM71" t="s">
        <v>164</v>
      </c>
      <c r="BF71" s="28" t="s">
        <v>304</v>
      </c>
      <c r="BG71" s="29">
        <v>4740</v>
      </c>
    </row>
    <row r="72" spans="1:59" x14ac:dyDescent="0.35">
      <c r="A72" t="s">
        <v>133</v>
      </c>
      <c r="B72" t="s">
        <v>18</v>
      </c>
      <c r="C72">
        <v>425</v>
      </c>
      <c r="D72">
        <v>648</v>
      </c>
      <c r="E72">
        <v>65.599999999999994</v>
      </c>
      <c r="F72">
        <v>4903</v>
      </c>
      <c r="H72">
        <v>28</v>
      </c>
      <c r="I72" s="3">
        <f t="shared" si="19"/>
        <v>2.9320987654320986E-2</v>
      </c>
      <c r="J72">
        <v>19</v>
      </c>
      <c r="K72">
        <v>85</v>
      </c>
      <c r="L72">
        <v>306.39999999999998</v>
      </c>
      <c r="M72">
        <v>65.400000000000006</v>
      </c>
      <c r="N72">
        <v>36</v>
      </c>
      <c r="O72">
        <v>2012</v>
      </c>
      <c r="AM72" t="s">
        <v>303</v>
      </c>
      <c r="BF72" s="28" t="s">
        <v>273</v>
      </c>
      <c r="BG72" s="29">
        <v>4714</v>
      </c>
    </row>
    <row r="73" spans="1:59" x14ac:dyDescent="0.35">
      <c r="A73" t="s">
        <v>125</v>
      </c>
      <c r="B73" t="s">
        <v>15</v>
      </c>
      <c r="C73">
        <v>401</v>
      </c>
      <c r="D73">
        <v>637</v>
      </c>
      <c r="E73">
        <v>63</v>
      </c>
      <c r="F73">
        <v>4827</v>
      </c>
      <c r="H73">
        <v>34</v>
      </c>
      <c r="I73" s="3">
        <f t="shared" si="19"/>
        <v>1.2558869701726845E-2</v>
      </c>
      <c r="J73">
        <v>8</v>
      </c>
      <c r="K73">
        <v>83</v>
      </c>
      <c r="L73">
        <v>301.7</v>
      </c>
      <c r="M73">
        <v>76.099999999999994</v>
      </c>
      <c r="N73">
        <v>27</v>
      </c>
      <c r="O73">
        <v>2012</v>
      </c>
      <c r="AM73" t="s">
        <v>190</v>
      </c>
      <c r="BF73" s="28" t="s">
        <v>305</v>
      </c>
      <c r="BG73" s="29">
        <v>4544</v>
      </c>
    </row>
    <row r="74" spans="1:59" x14ac:dyDescent="0.35">
      <c r="A74" t="s">
        <v>191</v>
      </c>
      <c r="B74" t="s">
        <v>13</v>
      </c>
      <c r="C74">
        <v>339</v>
      </c>
      <c r="D74">
        <v>627</v>
      </c>
      <c r="E74">
        <v>54.1</v>
      </c>
      <c r="F74">
        <v>4374</v>
      </c>
      <c r="H74">
        <v>23</v>
      </c>
      <c r="I74" s="3">
        <f t="shared" si="19"/>
        <v>2.8708133971291867E-2</v>
      </c>
      <c r="J74">
        <v>18</v>
      </c>
      <c r="K74">
        <v>70</v>
      </c>
      <c r="L74">
        <v>273.39999999999998</v>
      </c>
      <c r="M74">
        <v>65.599999999999994</v>
      </c>
      <c r="N74">
        <v>41</v>
      </c>
      <c r="O74">
        <v>2012</v>
      </c>
      <c r="AM74" t="s">
        <v>279</v>
      </c>
      <c r="BF74" s="28" t="s">
        <v>303</v>
      </c>
      <c r="BG74" s="29">
        <v>4336</v>
      </c>
    </row>
    <row r="75" spans="1:59" x14ac:dyDescent="0.35">
      <c r="A75" t="s">
        <v>129</v>
      </c>
      <c r="B75" t="s">
        <v>44</v>
      </c>
      <c r="C75">
        <v>422</v>
      </c>
      <c r="D75">
        <v>615</v>
      </c>
      <c r="E75">
        <v>68.599999999999994</v>
      </c>
      <c r="F75">
        <v>4719</v>
      </c>
      <c r="H75">
        <v>32</v>
      </c>
      <c r="I75" s="3">
        <f t="shared" si="19"/>
        <v>2.2764227642276424E-2</v>
      </c>
      <c r="J75">
        <v>14</v>
      </c>
      <c r="K75">
        <v>80</v>
      </c>
      <c r="L75">
        <v>294.89999999999998</v>
      </c>
      <c r="M75">
        <v>71.599999999999994</v>
      </c>
      <c r="N75">
        <v>28</v>
      </c>
      <c r="O75">
        <v>2012</v>
      </c>
      <c r="AM75" t="s">
        <v>321</v>
      </c>
      <c r="BF75" s="28" t="s">
        <v>309</v>
      </c>
      <c r="BG75" s="29">
        <v>4299</v>
      </c>
    </row>
    <row r="76" spans="1:59" x14ac:dyDescent="0.35">
      <c r="A76" t="s">
        <v>192</v>
      </c>
      <c r="B76" t="s">
        <v>20</v>
      </c>
      <c r="C76">
        <v>400</v>
      </c>
      <c r="D76">
        <v>583</v>
      </c>
      <c r="E76">
        <v>68.599999999999994</v>
      </c>
      <c r="F76">
        <v>4659</v>
      </c>
      <c r="H76">
        <v>37</v>
      </c>
      <c r="I76" s="3">
        <f t="shared" si="19"/>
        <v>1.8867924528301886E-2</v>
      </c>
      <c r="J76">
        <v>11</v>
      </c>
      <c r="K76">
        <v>71</v>
      </c>
      <c r="L76">
        <v>291.2</v>
      </c>
      <c r="M76">
        <v>79.599999999999994</v>
      </c>
      <c r="N76">
        <v>21</v>
      </c>
      <c r="O76">
        <v>2012</v>
      </c>
      <c r="AM76" t="s">
        <v>286</v>
      </c>
      <c r="BF76" s="28" t="s">
        <v>307</v>
      </c>
      <c r="BG76" s="29">
        <v>4212</v>
      </c>
    </row>
    <row r="77" spans="1:59" x14ac:dyDescent="0.35">
      <c r="A77" t="s">
        <v>147</v>
      </c>
      <c r="B77" t="s">
        <v>59</v>
      </c>
      <c r="C77">
        <v>345</v>
      </c>
      <c r="D77">
        <v>565</v>
      </c>
      <c r="E77">
        <v>61.1</v>
      </c>
      <c r="F77">
        <v>4018</v>
      </c>
      <c r="H77">
        <v>22</v>
      </c>
      <c r="I77" s="3">
        <f t="shared" si="19"/>
        <v>2.4778761061946902E-2</v>
      </c>
      <c r="J77">
        <v>14</v>
      </c>
      <c r="K77">
        <v>64</v>
      </c>
      <c r="L77">
        <v>267.89999999999998</v>
      </c>
      <c r="M77">
        <v>46.6</v>
      </c>
      <c r="N77">
        <v>26</v>
      </c>
      <c r="O77">
        <v>2012</v>
      </c>
      <c r="AM77" t="s">
        <v>253</v>
      </c>
      <c r="BF77" s="28" t="s">
        <v>277</v>
      </c>
      <c r="BG77" s="29">
        <v>4198</v>
      </c>
    </row>
    <row r="78" spans="1:59" x14ac:dyDescent="0.35">
      <c r="A78" t="s">
        <v>130</v>
      </c>
      <c r="B78" t="s">
        <v>55</v>
      </c>
      <c r="C78">
        <v>306</v>
      </c>
      <c r="D78">
        <v>558</v>
      </c>
      <c r="E78">
        <v>54.8</v>
      </c>
      <c r="F78">
        <v>4065</v>
      </c>
      <c r="H78">
        <v>27</v>
      </c>
      <c r="I78" s="3">
        <f t="shared" si="19"/>
        <v>3.046594982078853E-2</v>
      </c>
      <c r="J78">
        <v>17</v>
      </c>
      <c r="K78">
        <v>95</v>
      </c>
      <c r="L78">
        <v>254.1</v>
      </c>
      <c r="M78">
        <v>49.4</v>
      </c>
      <c r="N78">
        <v>26</v>
      </c>
      <c r="O78">
        <v>2012</v>
      </c>
      <c r="AM78" t="s">
        <v>200</v>
      </c>
      <c r="BF78" s="28" t="s">
        <v>306</v>
      </c>
      <c r="BG78" s="29">
        <v>3971</v>
      </c>
    </row>
    <row r="79" spans="1:59" x14ac:dyDescent="0.35">
      <c r="A79" t="s">
        <v>138</v>
      </c>
      <c r="B79" t="s">
        <v>21</v>
      </c>
      <c r="C79">
        <v>371</v>
      </c>
      <c r="D79">
        <v>552</v>
      </c>
      <c r="E79">
        <v>67.2</v>
      </c>
      <c r="F79">
        <v>4295</v>
      </c>
      <c r="H79">
        <v>39</v>
      </c>
      <c r="I79" s="3">
        <f t="shared" si="19"/>
        <v>1.4492753623188406E-2</v>
      </c>
      <c r="J79">
        <v>8</v>
      </c>
      <c r="K79">
        <v>73</v>
      </c>
      <c r="L79">
        <v>268.39999999999998</v>
      </c>
      <c r="M79">
        <v>71.2</v>
      </c>
      <c r="N79">
        <v>51</v>
      </c>
      <c r="O79">
        <v>2012</v>
      </c>
      <c r="AM79" t="s">
        <v>257</v>
      </c>
      <c r="BF79" s="28" t="s">
        <v>287</v>
      </c>
      <c r="BG79" s="29">
        <v>3953</v>
      </c>
    </row>
    <row r="80" spans="1:59" x14ac:dyDescent="0.35">
      <c r="A80" t="s">
        <v>145</v>
      </c>
      <c r="B80" t="s">
        <v>58</v>
      </c>
      <c r="C80">
        <v>328</v>
      </c>
      <c r="D80">
        <v>551</v>
      </c>
      <c r="E80">
        <v>59.5</v>
      </c>
      <c r="F80">
        <v>3702</v>
      </c>
      <c r="H80">
        <v>21</v>
      </c>
      <c r="I80" s="3">
        <f t="shared" si="19"/>
        <v>2.3593466424682397E-2</v>
      </c>
      <c r="J80">
        <v>13</v>
      </c>
      <c r="K80">
        <v>80</v>
      </c>
      <c r="L80">
        <v>231.4</v>
      </c>
      <c r="M80">
        <v>51.6</v>
      </c>
      <c r="N80">
        <v>35</v>
      </c>
      <c r="O80">
        <v>2012</v>
      </c>
      <c r="AM80" t="s">
        <v>323</v>
      </c>
      <c r="BF80" s="28" t="s">
        <v>215</v>
      </c>
      <c r="BG80" s="29">
        <v>3767</v>
      </c>
    </row>
    <row r="81" spans="1:59" x14ac:dyDescent="0.35">
      <c r="A81" t="s">
        <v>149</v>
      </c>
      <c r="B81" t="s">
        <v>12</v>
      </c>
      <c r="C81">
        <v>350</v>
      </c>
      <c r="D81">
        <v>544</v>
      </c>
      <c r="E81">
        <v>64.3</v>
      </c>
      <c r="F81">
        <v>4008</v>
      </c>
      <c r="H81">
        <v>22</v>
      </c>
      <c r="I81" s="3">
        <f t="shared" si="19"/>
        <v>2.2058823529411766E-2</v>
      </c>
      <c r="J81">
        <v>12</v>
      </c>
      <c r="K81">
        <v>60</v>
      </c>
      <c r="L81">
        <v>250.5</v>
      </c>
      <c r="M81">
        <v>61.3</v>
      </c>
      <c r="N81">
        <v>27</v>
      </c>
      <c r="O81">
        <v>2012</v>
      </c>
      <c r="AM81" t="s">
        <v>312</v>
      </c>
      <c r="BF81" s="28" t="s">
        <v>281</v>
      </c>
      <c r="BG81" s="29">
        <v>3722</v>
      </c>
    </row>
    <row r="82" spans="1:59" x14ac:dyDescent="0.35">
      <c r="A82" t="s">
        <v>126</v>
      </c>
      <c r="B82" t="s">
        <v>27</v>
      </c>
      <c r="C82">
        <v>321</v>
      </c>
      <c r="D82">
        <v>536</v>
      </c>
      <c r="E82">
        <v>59.9</v>
      </c>
      <c r="F82">
        <v>3948</v>
      </c>
      <c r="H82">
        <v>26</v>
      </c>
      <c r="I82" s="3">
        <f t="shared" si="19"/>
        <v>2.7985074626865673E-2</v>
      </c>
      <c r="J82">
        <v>15</v>
      </c>
      <c r="K82">
        <v>80</v>
      </c>
      <c r="L82">
        <v>246.8</v>
      </c>
      <c r="M82">
        <v>67</v>
      </c>
      <c r="N82">
        <v>19</v>
      </c>
      <c r="O82">
        <v>2012</v>
      </c>
      <c r="AM82" t="s">
        <v>275</v>
      </c>
      <c r="BF82" s="28" t="s">
        <v>158</v>
      </c>
      <c r="BG82" s="29">
        <v>3524</v>
      </c>
    </row>
    <row r="83" spans="1:59" x14ac:dyDescent="0.35">
      <c r="A83" t="s">
        <v>132</v>
      </c>
      <c r="B83" t="s">
        <v>32</v>
      </c>
      <c r="C83">
        <v>317</v>
      </c>
      <c r="D83">
        <v>531</v>
      </c>
      <c r="E83">
        <v>59.7</v>
      </c>
      <c r="F83">
        <v>3817</v>
      </c>
      <c r="H83">
        <v>22</v>
      </c>
      <c r="I83" s="3">
        <f t="shared" si="19"/>
        <v>1.8832391713747645E-2</v>
      </c>
      <c r="J83">
        <v>10</v>
      </c>
      <c r="K83">
        <v>61</v>
      </c>
      <c r="L83">
        <v>238.6</v>
      </c>
      <c r="M83">
        <v>51.1</v>
      </c>
      <c r="N83">
        <v>35</v>
      </c>
      <c r="O83">
        <v>2012</v>
      </c>
      <c r="AM83" t="s">
        <v>141</v>
      </c>
      <c r="BF83" s="28" t="s">
        <v>261</v>
      </c>
      <c r="BG83" s="29">
        <v>3469</v>
      </c>
    </row>
    <row r="84" spans="1:59" x14ac:dyDescent="0.35">
      <c r="A84" t="s">
        <v>136</v>
      </c>
      <c r="B84" t="s">
        <v>40</v>
      </c>
      <c r="C84">
        <v>329</v>
      </c>
      <c r="D84">
        <v>528</v>
      </c>
      <c r="E84">
        <v>62.3</v>
      </c>
      <c r="F84">
        <v>3669</v>
      </c>
      <c r="H84">
        <v>27</v>
      </c>
      <c r="I84" s="3">
        <f t="shared" si="19"/>
        <v>3.0303030303030304E-2</v>
      </c>
      <c r="J84">
        <v>16</v>
      </c>
      <c r="K84">
        <v>59</v>
      </c>
      <c r="L84">
        <v>229.3</v>
      </c>
      <c r="M84">
        <v>47.7</v>
      </c>
      <c r="N84">
        <v>46</v>
      </c>
      <c r="O84">
        <v>2012</v>
      </c>
      <c r="AM84" t="s">
        <v>175</v>
      </c>
      <c r="BF84" s="28" t="s">
        <v>141</v>
      </c>
      <c r="BG84" s="29">
        <v>3279</v>
      </c>
    </row>
    <row r="85" spans="1:59" x14ac:dyDescent="0.35">
      <c r="A85" t="s">
        <v>127</v>
      </c>
      <c r="B85" t="s">
        <v>38</v>
      </c>
      <c r="C85">
        <v>338</v>
      </c>
      <c r="D85">
        <v>527</v>
      </c>
      <c r="E85">
        <v>64.099999999999994</v>
      </c>
      <c r="F85">
        <v>3606</v>
      </c>
      <c r="H85">
        <v>26</v>
      </c>
      <c r="I85" s="3">
        <f t="shared" si="19"/>
        <v>2.8462998102466792E-2</v>
      </c>
      <c r="J85">
        <v>15</v>
      </c>
      <c r="K85">
        <v>80</v>
      </c>
      <c r="L85">
        <v>225.4</v>
      </c>
      <c r="M85">
        <v>42.6</v>
      </c>
      <c r="N85">
        <v>49</v>
      </c>
      <c r="O85">
        <v>2012</v>
      </c>
      <c r="AM85" t="s">
        <v>256</v>
      </c>
      <c r="BF85" s="28" t="s">
        <v>140</v>
      </c>
      <c r="BG85" s="29">
        <v>3151</v>
      </c>
    </row>
    <row r="86" spans="1:59" x14ac:dyDescent="0.35">
      <c r="A86" t="s">
        <v>193</v>
      </c>
      <c r="B86" t="s">
        <v>57</v>
      </c>
      <c r="C86">
        <v>297</v>
      </c>
      <c r="D86">
        <v>517</v>
      </c>
      <c r="E86">
        <v>57.4</v>
      </c>
      <c r="F86">
        <v>3385</v>
      </c>
      <c r="H86">
        <v>14</v>
      </c>
      <c r="I86" s="3">
        <f t="shared" si="19"/>
        <v>3.2882011605415859E-2</v>
      </c>
      <c r="J86">
        <v>17</v>
      </c>
      <c r="K86">
        <v>71</v>
      </c>
      <c r="L86">
        <v>225.7</v>
      </c>
      <c r="M86">
        <v>33.9</v>
      </c>
      <c r="N86">
        <v>28</v>
      </c>
      <c r="O86">
        <v>2012</v>
      </c>
      <c r="AM86" t="s">
        <v>283</v>
      </c>
      <c r="BF86" s="28" t="s">
        <v>154</v>
      </c>
      <c r="BG86" s="29">
        <v>3124</v>
      </c>
    </row>
    <row r="87" spans="1:59" x14ac:dyDescent="0.35">
      <c r="A87" t="s">
        <v>128</v>
      </c>
      <c r="B87" t="s">
        <v>61</v>
      </c>
      <c r="C87">
        <v>306</v>
      </c>
      <c r="D87">
        <v>505</v>
      </c>
      <c r="E87">
        <v>60.6</v>
      </c>
      <c r="F87">
        <v>3400</v>
      </c>
      <c r="H87">
        <v>24</v>
      </c>
      <c r="I87" s="3">
        <f t="shared" si="19"/>
        <v>3.1683168316831684E-2</v>
      </c>
      <c r="J87">
        <v>16</v>
      </c>
      <c r="K87">
        <v>68</v>
      </c>
      <c r="L87">
        <v>212.5</v>
      </c>
      <c r="M87">
        <v>43.8</v>
      </c>
      <c r="N87">
        <v>30</v>
      </c>
      <c r="O87">
        <v>2012</v>
      </c>
      <c r="AM87" t="s">
        <v>241</v>
      </c>
      <c r="BF87" s="28" t="s">
        <v>259</v>
      </c>
      <c r="BG87" s="29">
        <v>3081</v>
      </c>
    </row>
    <row r="88" spans="1:59" x14ac:dyDescent="0.35">
      <c r="A88" t="s">
        <v>135</v>
      </c>
      <c r="B88" t="s">
        <v>53</v>
      </c>
      <c r="C88">
        <v>280</v>
      </c>
      <c r="D88">
        <v>485</v>
      </c>
      <c r="E88">
        <v>57.7</v>
      </c>
      <c r="F88">
        <v>3869</v>
      </c>
      <c r="H88">
        <v>19</v>
      </c>
      <c r="I88" s="3">
        <f t="shared" si="19"/>
        <v>2.4742268041237112E-2</v>
      </c>
      <c r="J88">
        <v>12</v>
      </c>
      <c r="K88">
        <v>82</v>
      </c>
      <c r="L88">
        <v>241.8</v>
      </c>
      <c r="M88">
        <v>58.3</v>
      </c>
      <c r="N88">
        <v>36</v>
      </c>
      <c r="O88">
        <v>2012</v>
      </c>
      <c r="AM88" t="s">
        <v>188</v>
      </c>
      <c r="BF88" s="28" t="s">
        <v>151</v>
      </c>
      <c r="BG88" s="29">
        <v>3045</v>
      </c>
    </row>
    <row r="89" spans="1:59" x14ac:dyDescent="0.35">
      <c r="A89" t="s">
        <v>194</v>
      </c>
      <c r="B89" t="s">
        <v>42</v>
      </c>
      <c r="C89">
        <v>282</v>
      </c>
      <c r="D89">
        <v>484</v>
      </c>
      <c r="E89">
        <v>58.3</v>
      </c>
      <c r="F89">
        <v>3294</v>
      </c>
      <c r="H89">
        <v>12</v>
      </c>
      <c r="I89" s="3">
        <f t="shared" si="19"/>
        <v>2.6859504132231406E-2</v>
      </c>
      <c r="J89">
        <v>13</v>
      </c>
      <c r="K89">
        <v>80</v>
      </c>
      <c r="L89">
        <v>205.9</v>
      </c>
      <c r="M89">
        <v>48.4</v>
      </c>
      <c r="N89">
        <v>35</v>
      </c>
      <c r="O89">
        <v>2012</v>
      </c>
      <c r="AM89" t="s">
        <v>182</v>
      </c>
      <c r="BF89" s="28" t="s">
        <v>227</v>
      </c>
      <c r="BG89" s="29">
        <v>2901</v>
      </c>
    </row>
    <row r="90" spans="1:59" x14ac:dyDescent="0.35">
      <c r="A90" t="s">
        <v>150</v>
      </c>
      <c r="B90" t="s">
        <v>22</v>
      </c>
      <c r="C90">
        <v>300</v>
      </c>
      <c r="D90">
        <v>483</v>
      </c>
      <c r="E90">
        <v>62.1</v>
      </c>
      <c r="F90">
        <v>2935</v>
      </c>
      <c r="H90">
        <v>18</v>
      </c>
      <c r="I90" s="3">
        <f t="shared" si="19"/>
        <v>2.4844720496894408E-2</v>
      </c>
      <c r="J90">
        <v>12</v>
      </c>
      <c r="K90">
        <v>65</v>
      </c>
      <c r="L90">
        <v>183.4</v>
      </c>
      <c r="M90">
        <v>52.1</v>
      </c>
      <c r="N90">
        <v>32</v>
      </c>
      <c r="O90">
        <v>2012</v>
      </c>
      <c r="AM90" t="s">
        <v>216</v>
      </c>
      <c r="BF90" s="28" t="s">
        <v>271</v>
      </c>
      <c r="BG90" s="29">
        <v>2845</v>
      </c>
    </row>
    <row r="91" spans="1:59" x14ac:dyDescent="0.35">
      <c r="A91" t="s">
        <v>131</v>
      </c>
      <c r="B91" t="s">
        <v>51</v>
      </c>
      <c r="C91">
        <v>246</v>
      </c>
      <c r="D91">
        <v>453</v>
      </c>
      <c r="E91">
        <v>54.3</v>
      </c>
      <c r="F91">
        <v>2883</v>
      </c>
      <c r="H91">
        <v>13</v>
      </c>
      <c r="I91" s="3">
        <f t="shared" si="19"/>
        <v>3.9735099337748346E-2</v>
      </c>
      <c r="J91">
        <v>18</v>
      </c>
      <c r="K91">
        <v>66</v>
      </c>
      <c r="L91">
        <v>192.2</v>
      </c>
      <c r="M91">
        <v>27.1</v>
      </c>
      <c r="N91">
        <v>34</v>
      </c>
      <c r="O91">
        <v>2012</v>
      </c>
      <c r="AM91" t="s">
        <v>302</v>
      </c>
      <c r="BF91" s="28" t="s">
        <v>285</v>
      </c>
      <c r="BG91" s="29">
        <v>2804</v>
      </c>
    </row>
    <row r="92" spans="1:59" x14ac:dyDescent="0.35">
      <c r="A92" t="s">
        <v>137</v>
      </c>
      <c r="B92" t="s">
        <v>30</v>
      </c>
      <c r="C92">
        <v>284</v>
      </c>
      <c r="D92">
        <v>449</v>
      </c>
      <c r="E92">
        <v>63.3</v>
      </c>
      <c r="F92">
        <v>3265</v>
      </c>
      <c r="H92">
        <v>26</v>
      </c>
      <c r="I92" s="3">
        <f t="shared" si="19"/>
        <v>1.7817371937639197E-2</v>
      </c>
      <c r="J92">
        <v>8</v>
      </c>
      <c r="K92">
        <v>82</v>
      </c>
      <c r="L92">
        <v>251.2</v>
      </c>
      <c r="M92">
        <v>71.3</v>
      </c>
      <c r="N92">
        <v>30</v>
      </c>
      <c r="O92">
        <v>2012</v>
      </c>
      <c r="AM92" t="s">
        <v>249</v>
      </c>
      <c r="BF92" s="28" t="s">
        <v>220</v>
      </c>
      <c r="BG92" s="29">
        <v>2699</v>
      </c>
    </row>
    <row r="93" spans="1:59" x14ac:dyDescent="0.35">
      <c r="A93" t="s">
        <v>148</v>
      </c>
      <c r="B93" t="s">
        <v>17</v>
      </c>
      <c r="C93">
        <v>255</v>
      </c>
      <c r="D93">
        <v>434</v>
      </c>
      <c r="E93">
        <v>58.8</v>
      </c>
      <c r="F93">
        <v>3033</v>
      </c>
      <c r="H93">
        <v>19</v>
      </c>
      <c r="I93" s="3">
        <f t="shared" si="19"/>
        <v>3.2258064516129031E-2</v>
      </c>
      <c r="J93">
        <v>14</v>
      </c>
      <c r="K93">
        <v>60</v>
      </c>
      <c r="L93">
        <v>202.2</v>
      </c>
      <c r="M93">
        <v>48.1</v>
      </c>
      <c r="N93">
        <v>38</v>
      </c>
      <c r="O93">
        <v>2012</v>
      </c>
      <c r="AM93" t="s">
        <v>184</v>
      </c>
      <c r="BF93" s="28" t="s">
        <v>310</v>
      </c>
      <c r="BG93" s="29">
        <v>2688</v>
      </c>
    </row>
    <row r="94" spans="1:59" x14ac:dyDescent="0.35">
      <c r="A94" t="s">
        <v>195</v>
      </c>
      <c r="B94" t="s">
        <v>29</v>
      </c>
      <c r="C94">
        <v>258</v>
      </c>
      <c r="D94">
        <v>393</v>
      </c>
      <c r="E94">
        <v>65.599999999999994</v>
      </c>
      <c r="F94">
        <v>3200</v>
      </c>
      <c r="H94">
        <v>20</v>
      </c>
      <c r="I94" s="3">
        <f t="shared" si="19"/>
        <v>1.2722646310432569E-2</v>
      </c>
      <c r="J94">
        <v>5</v>
      </c>
      <c r="K94">
        <v>88</v>
      </c>
      <c r="L94">
        <v>213.3</v>
      </c>
      <c r="M94">
        <v>69.400000000000006</v>
      </c>
      <c r="N94">
        <v>30</v>
      </c>
      <c r="O94">
        <v>2012</v>
      </c>
      <c r="AM94" t="s">
        <v>259</v>
      </c>
      <c r="BF94" s="28" t="s">
        <v>226</v>
      </c>
      <c r="BG94" s="29">
        <v>2548</v>
      </c>
    </row>
    <row r="95" spans="1:59" x14ac:dyDescent="0.35">
      <c r="A95" t="s">
        <v>196</v>
      </c>
      <c r="B95" t="s">
        <v>36</v>
      </c>
      <c r="C95">
        <v>252</v>
      </c>
      <c r="D95">
        <v>393</v>
      </c>
      <c r="E95">
        <v>64.099999999999994</v>
      </c>
      <c r="F95">
        <v>3118</v>
      </c>
      <c r="H95">
        <v>26</v>
      </c>
      <c r="I95" s="3">
        <f t="shared" si="19"/>
        <v>2.5445292620865138E-2</v>
      </c>
      <c r="J95">
        <v>10</v>
      </c>
      <c r="K95">
        <v>67</v>
      </c>
      <c r="L95">
        <v>194.9</v>
      </c>
      <c r="M95">
        <v>72.7</v>
      </c>
      <c r="N95">
        <v>33</v>
      </c>
      <c r="O95">
        <v>2012</v>
      </c>
      <c r="AM95" t="s">
        <v>154</v>
      </c>
      <c r="BF95" s="28" t="s">
        <v>169</v>
      </c>
      <c r="BG95" s="29">
        <v>2367</v>
      </c>
    </row>
    <row r="96" spans="1:59" x14ac:dyDescent="0.35">
      <c r="A96" t="s">
        <v>143</v>
      </c>
      <c r="B96" t="s">
        <v>45</v>
      </c>
      <c r="C96">
        <v>204</v>
      </c>
      <c r="D96">
        <v>351</v>
      </c>
      <c r="E96">
        <v>58.1</v>
      </c>
      <c r="F96">
        <v>2362</v>
      </c>
      <c r="H96">
        <v>12</v>
      </c>
      <c r="I96" s="3">
        <f t="shared" si="19"/>
        <v>2.8490028490028491E-2</v>
      </c>
      <c r="J96">
        <v>10</v>
      </c>
      <c r="K96">
        <v>77</v>
      </c>
      <c r="L96">
        <v>236.2</v>
      </c>
      <c r="M96">
        <v>47</v>
      </c>
      <c r="N96">
        <v>28</v>
      </c>
      <c r="O96">
        <v>2012</v>
      </c>
      <c r="AM96" t="s">
        <v>297</v>
      </c>
      <c r="BF96" s="28" t="s">
        <v>228</v>
      </c>
      <c r="BG96" s="29">
        <v>2347</v>
      </c>
    </row>
    <row r="97" spans="1:59" x14ac:dyDescent="0.35">
      <c r="A97" t="s">
        <v>170</v>
      </c>
      <c r="B97" t="s">
        <v>56</v>
      </c>
      <c r="C97">
        <v>177</v>
      </c>
      <c r="D97">
        <v>314</v>
      </c>
      <c r="E97">
        <v>56.4</v>
      </c>
      <c r="F97">
        <v>2176</v>
      </c>
      <c r="H97">
        <v>10</v>
      </c>
      <c r="I97" s="3">
        <f t="shared" si="19"/>
        <v>3.5031847133757961E-2</v>
      </c>
      <c r="J97">
        <v>11</v>
      </c>
      <c r="K97">
        <v>71</v>
      </c>
      <c r="L97">
        <v>197.8</v>
      </c>
      <c r="M97">
        <v>42</v>
      </c>
      <c r="N97">
        <v>25</v>
      </c>
      <c r="O97">
        <v>2012</v>
      </c>
      <c r="AM97" t="s">
        <v>201</v>
      </c>
      <c r="BF97" s="28" t="s">
        <v>249</v>
      </c>
      <c r="BG97" s="29">
        <v>2215</v>
      </c>
    </row>
    <row r="98" spans="1:59" x14ac:dyDescent="0.35">
      <c r="A98" t="s">
        <v>164</v>
      </c>
      <c r="B98" t="s">
        <v>23</v>
      </c>
      <c r="C98">
        <v>166</v>
      </c>
      <c r="D98">
        <v>308</v>
      </c>
      <c r="E98">
        <v>53.9</v>
      </c>
      <c r="F98">
        <v>2084</v>
      </c>
      <c r="H98">
        <v>11</v>
      </c>
      <c r="I98" s="3">
        <f t="shared" si="19"/>
        <v>3.5714285714285712E-2</v>
      </c>
      <c r="J98">
        <v>11</v>
      </c>
      <c r="K98">
        <v>81</v>
      </c>
      <c r="L98">
        <v>208.4</v>
      </c>
      <c r="M98">
        <v>27.7</v>
      </c>
      <c r="N98">
        <v>28</v>
      </c>
      <c r="O98">
        <v>2012</v>
      </c>
      <c r="AM98" t="s">
        <v>183</v>
      </c>
      <c r="BF98" s="28" t="s">
        <v>274</v>
      </c>
      <c r="BG98" s="29">
        <v>2120</v>
      </c>
    </row>
    <row r="99" spans="1:59" x14ac:dyDescent="0.35">
      <c r="A99" t="s">
        <v>144</v>
      </c>
      <c r="B99" t="s">
        <v>23</v>
      </c>
      <c r="C99">
        <v>162</v>
      </c>
      <c r="D99">
        <v>278</v>
      </c>
      <c r="E99">
        <v>58.3</v>
      </c>
      <c r="F99">
        <v>1662</v>
      </c>
      <c r="H99">
        <v>9</v>
      </c>
      <c r="I99" s="3">
        <f t="shared" si="19"/>
        <v>2.1582733812949641E-2</v>
      </c>
      <c r="J99">
        <v>6</v>
      </c>
      <c r="K99">
        <v>80</v>
      </c>
      <c r="L99">
        <v>166.2</v>
      </c>
      <c r="M99">
        <v>36.1</v>
      </c>
      <c r="N99">
        <v>22</v>
      </c>
      <c r="O99">
        <v>2012</v>
      </c>
      <c r="AM99" t="s">
        <v>203</v>
      </c>
      <c r="BF99" s="28" t="s">
        <v>190</v>
      </c>
      <c r="BG99" s="29">
        <v>2119</v>
      </c>
    </row>
    <row r="100" spans="1:59" x14ac:dyDescent="0.35">
      <c r="A100" t="s">
        <v>153</v>
      </c>
      <c r="B100" t="s">
        <v>34</v>
      </c>
      <c r="C100">
        <v>161</v>
      </c>
      <c r="D100">
        <v>277</v>
      </c>
      <c r="E100">
        <v>58.1</v>
      </c>
      <c r="F100">
        <v>1796</v>
      </c>
      <c r="H100">
        <v>6</v>
      </c>
      <c r="I100" s="3">
        <f t="shared" si="19"/>
        <v>4.3321299638989168E-2</v>
      </c>
      <c r="J100">
        <v>12</v>
      </c>
      <c r="K100">
        <v>46</v>
      </c>
      <c r="L100">
        <v>199.6</v>
      </c>
      <c r="M100">
        <v>26.3</v>
      </c>
      <c r="N100">
        <v>19</v>
      </c>
      <c r="O100">
        <v>2012</v>
      </c>
      <c r="AM100" t="s">
        <v>199</v>
      </c>
      <c r="BF100" s="28" t="s">
        <v>284</v>
      </c>
      <c r="BG100" s="29">
        <v>2089</v>
      </c>
    </row>
    <row r="101" spans="1:59" x14ac:dyDescent="0.35">
      <c r="A101" t="s">
        <v>197</v>
      </c>
      <c r="B101" t="s">
        <v>45</v>
      </c>
      <c r="C101">
        <v>161</v>
      </c>
      <c r="D101">
        <v>265</v>
      </c>
      <c r="E101">
        <v>60.8</v>
      </c>
      <c r="F101">
        <v>1699</v>
      </c>
      <c r="H101">
        <v>6</v>
      </c>
      <c r="I101" s="3">
        <f t="shared" si="19"/>
        <v>1.8867924528301886E-2</v>
      </c>
      <c r="J101">
        <v>5</v>
      </c>
      <c r="K101">
        <v>46</v>
      </c>
      <c r="L101">
        <v>242.7</v>
      </c>
      <c r="M101">
        <v>51.2</v>
      </c>
      <c r="N101">
        <v>20</v>
      </c>
      <c r="O101">
        <v>2012</v>
      </c>
      <c r="AM101" t="s">
        <v>287</v>
      </c>
      <c r="BF101" s="28" t="s">
        <v>161</v>
      </c>
      <c r="BG101" s="29">
        <v>2057</v>
      </c>
    </row>
    <row r="102" spans="1:59" x14ac:dyDescent="0.35">
      <c r="A102" t="s">
        <v>134</v>
      </c>
      <c r="B102" t="s">
        <v>56</v>
      </c>
      <c r="C102">
        <v>138</v>
      </c>
      <c r="D102">
        <v>221</v>
      </c>
      <c r="E102">
        <v>62.4</v>
      </c>
      <c r="F102">
        <v>1367</v>
      </c>
      <c r="H102">
        <v>7</v>
      </c>
      <c r="I102" s="3">
        <f t="shared" si="19"/>
        <v>2.2624434389140271E-2</v>
      </c>
      <c r="J102">
        <v>5</v>
      </c>
      <c r="K102">
        <v>37</v>
      </c>
      <c r="L102">
        <v>170.9</v>
      </c>
      <c r="M102">
        <v>45</v>
      </c>
      <c r="N102">
        <v>14</v>
      </c>
      <c r="O102">
        <v>2012</v>
      </c>
      <c r="AM102" t="s">
        <v>170</v>
      </c>
      <c r="BF102" s="28" t="s">
        <v>174</v>
      </c>
      <c r="BG102" s="29">
        <v>2044</v>
      </c>
    </row>
    <row r="103" spans="1:59" x14ac:dyDescent="0.35">
      <c r="A103" t="s">
        <v>188</v>
      </c>
      <c r="B103" t="s">
        <v>49</v>
      </c>
      <c r="C103">
        <v>136</v>
      </c>
      <c r="D103">
        <v>218</v>
      </c>
      <c r="E103">
        <v>62.4</v>
      </c>
      <c r="F103">
        <v>1814</v>
      </c>
      <c r="H103">
        <v>10</v>
      </c>
      <c r="I103" s="3">
        <f t="shared" si="19"/>
        <v>1.3761467889908258E-2</v>
      </c>
      <c r="J103">
        <v>3</v>
      </c>
      <c r="K103">
        <v>57</v>
      </c>
      <c r="L103">
        <v>139.5</v>
      </c>
      <c r="M103">
        <v>71.8</v>
      </c>
      <c r="N103">
        <v>16</v>
      </c>
      <c r="O103">
        <v>2012</v>
      </c>
      <c r="AM103" t="s">
        <v>185</v>
      </c>
      <c r="BF103" s="28" t="s">
        <v>233</v>
      </c>
      <c r="BG103" s="29">
        <v>2000</v>
      </c>
    </row>
    <row r="104" spans="1:59" x14ac:dyDescent="0.35">
      <c r="A104" t="s">
        <v>142</v>
      </c>
      <c r="B104" t="s">
        <v>49</v>
      </c>
      <c r="C104">
        <v>153</v>
      </c>
      <c r="D104">
        <v>218</v>
      </c>
      <c r="E104">
        <v>70.2</v>
      </c>
      <c r="F104">
        <v>1737</v>
      </c>
      <c r="H104">
        <v>13</v>
      </c>
      <c r="I104" s="3">
        <f t="shared" si="19"/>
        <v>2.2935779816513763E-2</v>
      </c>
      <c r="J104">
        <v>5</v>
      </c>
      <c r="K104">
        <v>55</v>
      </c>
      <c r="L104">
        <v>173.7</v>
      </c>
      <c r="M104">
        <v>65.099999999999994</v>
      </c>
      <c r="N104">
        <v>24</v>
      </c>
      <c r="O104">
        <v>2012</v>
      </c>
      <c r="AM104" t="s">
        <v>191</v>
      </c>
      <c r="BF104" s="28" t="s">
        <v>172</v>
      </c>
      <c r="BG104" s="29">
        <v>1956</v>
      </c>
    </row>
    <row r="105" spans="1:59" x14ac:dyDescent="0.35">
      <c r="A105" t="s">
        <v>151</v>
      </c>
      <c r="B105" t="s">
        <v>26</v>
      </c>
      <c r="C105">
        <v>109</v>
      </c>
      <c r="D105">
        <v>201</v>
      </c>
      <c r="E105">
        <v>54.2</v>
      </c>
      <c r="F105">
        <v>1132</v>
      </c>
      <c r="H105">
        <v>2</v>
      </c>
      <c r="I105" s="3">
        <f t="shared" si="19"/>
        <v>4.4776119402985072E-2</v>
      </c>
      <c r="J105">
        <v>9</v>
      </c>
      <c r="K105">
        <v>40</v>
      </c>
      <c r="L105">
        <v>161.69999999999999</v>
      </c>
      <c r="M105">
        <v>18.3</v>
      </c>
      <c r="N105">
        <v>15</v>
      </c>
      <c r="O105">
        <v>2012</v>
      </c>
      <c r="AM105" t="s">
        <v>313</v>
      </c>
      <c r="BF105" s="28" t="s">
        <v>205</v>
      </c>
      <c r="BG105" s="29">
        <v>1953</v>
      </c>
    </row>
    <row r="106" spans="1:59" x14ac:dyDescent="0.35">
      <c r="A106" t="s">
        <v>198</v>
      </c>
      <c r="B106" t="s">
        <v>34</v>
      </c>
      <c r="C106">
        <v>112</v>
      </c>
      <c r="D106">
        <v>197</v>
      </c>
      <c r="E106">
        <v>56.9</v>
      </c>
      <c r="F106">
        <v>1141</v>
      </c>
      <c r="H106">
        <v>2</v>
      </c>
      <c r="I106" s="3">
        <f t="shared" si="19"/>
        <v>4.060913705583756E-2</v>
      </c>
      <c r="J106">
        <v>8</v>
      </c>
      <c r="K106">
        <v>57</v>
      </c>
      <c r="L106">
        <v>114.1</v>
      </c>
      <c r="M106">
        <v>26</v>
      </c>
      <c r="N106">
        <v>21</v>
      </c>
      <c r="O106">
        <v>2012</v>
      </c>
      <c r="AM106" t="s">
        <v>251</v>
      </c>
      <c r="BF106" s="28" t="s">
        <v>257</v>
      </c>
      <c r="BG106" s="29">
        <v>1902</v>
      </c>
    </row>
    <row r="107" spans="1:59" x14ac:dyDescent="0.35">
      <c r="A107" t="s">
        <v>154</v>
      </c>
      <c r="B107" t="s">
        <v>26</v>
      </c>
      <c r="C107">
        <v>109</v>
      </c>
      <c r="D107">
        <v>183</v>
      </c>
      <c r="E107">
        <v>59.6</v>
      </c>
      <c r="F107">
        <v>1169</v>
      </c>
      <c r="H107">
        <v>8</v>
      </c>
      <c r="I107" s="3">
        <f t="shared" si="19"/>
        <v>1.6393442622950821E-2</v>
      </c>
      <c r="J107">
        <v>3</v>
      </c>
      <c r="K107">
        <v>46</v>
      </c>
      <c r="L107">
        <v>194.8</v>
      </c>
      <c r="M107">
        <v>42.7</v>
      </c>
      <c r="N107">
        <v>27</v>
      </c>
      <c r="O107">
        <v>2012</v>
      </c>
      <c r="AM107" t="s">
        <v>304</v>
      </c>
      <c r="BF107" s="28" t="s">
        <v>217</v>
      </c>
      <c r="BG107" s="29">
        <v>1868</v>
      </c>
    </row>
    <row r="108" spans="1:59" x14ac:dyDescent="0.35">
      <c r="A108" t="s">
        <v>199</v>
      </c>
      <c r="B108" t="s">
        <v>26</v>
      </c>
      <c r="C108">
        <v>89</v>
      </c>
      <c r="D108">
        <v>171</v>
      </c>
      <c r="E108">
        <v>52</v>
      </c>
      <c r="F108">
        <v>752</v>
      </c>
      <c r="H108">
        <v>0</v>
      </c>
      <c r="I108" s="3">
        <f t="shared" si="19"/>
        <v>4.0935672514619881E-2</v>
      </c>
      <c r="J108">
        <v>7</v>
      </c>
      <c r="K108">
        <v>28</v>
      </c>
      <c r="L108">
        <v>125.3</v>
      </c>
      <c r="M108">
        <v>9.1999999999999993</v>
      </c>
      <c r="N108">
        <v>12</v>
      </c>
      <c r="O108">
        <v>2012</v>
      </c>
      <c r="AM108" t="s">
        <v>264</v>
      </c>
      <c r="BF108" s="28" t="s">
        <v>210</v>
      </c>
      <c r="BG108" s="29">
        <v>1835</v>
      </c>
    </row>
    <row r="109" spans="1:59" x14ac:dyDescent="0.35">
      <c r="A109" t="s">
        <v>179</v>
      </c>
      <c r="B109" t="s">
        <v>30</v>
      </c>
      <c r="C109">
        <v>45</v>
      </c>
      <c r="D109">
        <v>70</v>
      </c>
      <c r="E109">
        <v>64.3</v>
      </c>
      <c r="F109">
        <v>475</v>
      </c>
      <c r="H109">
        <v>1</v>
      </c>
      <c r="I109" s="3">
        <f t="shared" si="19"/>
        <v>5.7142857142857141E-2</v>
      </c>
      <c r="J109">
        <v>4</v>
      </c>
      <c r="K109">
        <v>43</v>
      </c>
      <c r="L109">
        <v>237.5</v>
      </c>
      <c r="M109">
        <v>35.9</v>
      </c>
      <c r="N109">
        <v>3</v>
      </c>
      <c r="O109">
        <v>2012</v>
      </c>
      <c r="AM109" t="s">
        <v>210</v>
      </c>
      <c r="BF109" s="28" t="s">
        <v>311</v>
      </c>
      <c r="BG109" s="29">
        <v>1814</v>
      </c>
    </row>
    <row r="110" spans="1:59" x14ac:dyDescent="0.35">
      <c r="A110" t="s">
        <v>200</v>
      </c>
      <c r="B110" t="s">
        <v>26</v>
      </c>
      <c r="C110">
        <v>30</v>
      </c>
      <c r="D110">
        <v>53</v>
      </c>
      <c r="E110">
        <v>56.6</v>
      </c>
      <c r="F110">
        <v>330</v>
      </c>
      <c r="H110">
        <v>1</v>
      </c>
      <c r="I110" s="3">
        <f t="shared" si="19"/>
        <v>3.7735849056603772E-2</v>
      </c>
      <c r="J110">
        <v>2</v>
      </c>
      <c r="K110">
        <v>53</v>
      </c>
      <c r="L110">
        <v>165</v>
      </c>
      <c r="M110">
        <v>28.7</v>
      </c>
      <c r="N110">
        <v>4</v>
      </c>
      <c r="O110">
        <v>2012</v>
      </c>
      <c r="AM110" t="s">
        <v>126</v>
      </c>
      <c r="BF110" s="28" t="s">
        <v>152</v>
      </c>
      <c r="BG110" s="29">
        <v>1768</v>
      </c>
    </row>
    <row r="111" spans="1:59" x14ac:dyDescent="0.35">
      <c r="A111" t="s">
        <v>201</v>
      </c>
      <c r="B111" t="s">
        <v>30</v>
      </c>
      <c r="C111">
        <v>25</v>
      </c>
      <c r="D111">
        <v>53</v>
      </c>
      <c r="E111">
        <v>47.2</v>
      </c>
      <c r="F111">
        <v>272</v>
      </c>
      <c r="H111">
        <v>0</v>
      </c>
      <c r="I111" s="3">
        <f t="shared" si="19"/>
        <v>1.8867924528301886E-2</v>
      </c>
      <c r="J111">
        <v>1</v>
      </c>
      <c r="K111">
        <v>37</v>
      </c>
      <c r="L111">
        <v>136</v>
      </c>
      <c r="M111">
        <v>28.8</v>
      </c>
      <c r="N111">
        <v>3</v>
      </c>
      <c r="O111">
        <v>2012</v>
      </c>
      <c r="AM111" t="s">
        <v>192</v>
      </c>
      <c r="BF111" s="28" t="s">
        <v>208</v>
      </c>
      <c r="BG111" s="29">
        <v>1730</v>
      </c>
    </row>
    <row r="112" spans="1:59" x14ac:dyDescent="0.35">
      <c r="A112" t="s">
        <v>158</v>
      </c>
      <c r="B112" t="s">
        <v>17</v>
      </c>
      <c r="C112">
        <v>32</v>
      </c>
      <c r="D112">
        <v>51</v>
      </c>
      <c r="E112">
        <v>62.7</v>
      </c>
      <c r="F112">
        <v>265</v>
      </c>
      <c r="H112">
        <v>2</v>
      </c>
      <c r="I112" s="3">
        <f t="shared" si="19"/>
        <v>3.9215686274509803E-2</v>
      </c>
      <c r="J112">
        <v>2</v>
      </c>
      <c r="K112">
        <v>45</v>
      </c>
      <c r="L112">
        <v>44.2</v>
      </c>
      <c r="M112">
        <v>9.1999999999999993</v>
      </c>
      <c r="N112">
        <v>6</v>
      </c>
      <c r="O112">
        <v>2012</v>
      </c>
      <c r="AM112" t="s">
        <v>243</v>
      </c>
      <c r="BF112" s="28" t="s">
        <v>230</v>
      </c>
      <c r="BG112" s="29">
        <v>1675</v>
      </c>
    </row>
    <row r="113" spans="1:59" x14ac:dyDescent="0.35">
      <c r="A113" t="s">
        <v>202</v>
      </c>
      <c r="B113" t="s">
        <v>29</v>
      </c>
      <c r="C113">
        <v>33</v>
      </c>
      <c r="D113">
        <v>48</v>
      </c>
      <c r="E113">
        <v>68.8</v>
      </c>
      <c r="F113">
        <v>466</v>
      </c>
      <c r="H113">
        <v>4</v>
      </c>
      <c r="I113" s="3">
        <f t="shared" si="19"/>
        <v>6.25E-2</v>
      </c>
      <c r="J113">
        <v>3</v>
      </c>
      <c r="K113">
        <v>77</v>
      </c>
      <c r="L113">
        <v>155.30000000000001</v>
      </c>
      <c r="M113">
        <v>77.7</v>
      </c>
      <c r="N113">
        <v>3</v>
      </c>
      <c r="O113">
        <v>2012</v>
      </c>
      <c r="AM113" t="s">
        <v>215</v>
      </c>
      <c r="BF113" s="28" t="s">
        <v>187</v>
      </c>
      <c r="BG113" s="29">
        <v>1668</v>
      </c>
    </row>
    <row r="114" spans="1:59" x14ac:dyDescent="0.35">
      <c r="A114" t="s">
        <v>183</v>
      </c>
      <c r="B114" t="s">
        <v>59</v>
      </c>
      <c r="C114">
        <v>16</v>
      </c>
      <c r="D114">
        <v>33</v>
      </c>
      <c r="E114">
        <v>48.5</v>
      </c>
      <c r="F114">
        <v>115</v>
      </c>
      <c r="H114">
        <v>0</v>
      </c>
      <c r="I114" s="3">
        <f t="shared" si="19"/>
        <v>3.0303030303030304E-2</v>
      </c>
      <c r="J114">
        <v>1</v>
      </c>
      <c r="K114">
        <v>20</v>
      </c>
      <c r="L114">
        <v>57.5</v>
      </c>
      <c r="M114">
        <v>24</v>
      </c>
      <c r="N114">
        <v>1</v>
      </c>
      <c r="O114">
        <v>2012</v>
      </c>
      <c r="AM114" t="s">
        <v>230</v>
      </c>
      <c r="BF114" s="28" t="s">
        <v>156</v>
      </c>
      <c r="BG114" s="29">
        <v>1598</v>
      </c>
    </row>
    <row r="115" spans="1:59" x14ac:dyDescent="0.35">
      <c r="A115" t="s">
        <v>203</v>
      </c>
      <c r="B115" t="s">
        <v>57</v>
      </c>
      <c r="C115">
        <v>22</v>
      </c>
      <c r="D115">
        <v>32</v>
      </c>
      <c r="E115">
        <v>68.8</v>
      </c>
      <c r="F115">
        <v>204</v>
      </c>
      <c r="H115">
        <v>1</v>
      </c>
      <c r="I115" s="3">
        <f t="shared" si="19"/>
        <v>3.125E-2</v>
      </c>
      <c r="J115">
        <v>1</v>
      </c>
      <c r="K115">
        <v>23</v>
      </c>
      <c r="L115">
        <v>204</v>
      </c>
      <c r="M115">
        <v>54.5</v>
      </c>
      <c r="N115">
        <v>3</v>
      </c>
      <c r="O115">
        <v>2012</v>
      </c>
      <c r="AM115" t="s">
        <v>238</v>
      </c>
      <c r="BF115" s="28" t="s">
        <v>157</v>
      </c>
      <c r="BG115" s="29">
        <v>1453</v>
      </c>
    </row>
    <row r="116" spans="1:59" x14ac:dyDescent="0.35">
      <c r="A116" t="s">
        <v>204</v>
      </c>
      <c r="B116" t="s">
        <v>51</v>
      </c>
      <c r="C116">
        <v>19</v>
      </c>
      <c r="D116">
        <v>31</v>
      </c>
      <c r="E116">
        <v>61.3</v>
      </c>
      <c r="F116">
        <v>214</v>
      </c>
      <c r="H116">
        <v>1</v>
      </c>
      <c r="I116" s="3">
        <f t="shared" si="19"/>
        <v>3.2258064516129031E-2</v>
      </c>
      <c r="J116">
        <v>1</v>
      </c>
      <c r="K116">
        <v>30</v>
      </c>
      <c r="L116">
        <v>107</v>
      </c>
      <c r="M116">
        <v>16.600000000000001</v>
      </c>
      <c r="N116">
        <v>11</v>
      </c>
      <c r="O116">
        <v>2012</v>
      </c>
      <c r="AM116" t="s">
        <v>269</v>
      </c>
      <c r="BF116" s="28" t="s">
        <v>289</v>
      </c>
      <c r="BG116" s="29">
        <v>1440</v>
      </c>
    </row>
    <row r="117" spans="1:59" x14ac:dyDescent="0.35">
      <c r="A117" t="s">
        <v>205</v>
      </c>
      <c r="B117" t="s">
        <v>59</v>
      </c>
      <c r="C117">
        <v>14</v>
      </c>
      <c r="D117">
        <v>30</v>
      </c>
      <c r="E117">
        <v>46.7</v>
      </c>
      <c r="F117">
        <v>155</v>
      </c>
      <c r="H117">
        <v>2</v>
      </c>
      <c r="I117" s="3">
        <f t="shared" si="19"/>
        <v>3.3333333333333333E-2</v>
      </c>
      <c r="J117">
        <v>1</v>
      </c>
      <c r="K117">
        <v>38</v>
      </c>
      <c r="L117">
        <v>51.7</v>
      </c>
      <c r="M117">
        <v>53.8</v>
      </c>
      <c r="N117">
        <v>0</v>
      </c>
      <c r="O117">
        <v>2012</v>
      </c>
      <c r="AM117" t="s">
        <v>239</v>
      </c>
      <c r="BF117" s="28" t="s">
        <v>199</v>
      </c>
      <c r="BG117" s="29">
        <v>1372</v>
      </c>
    </row>
    <row r="118" spans="1:59" x14ac:dyDescent="0.35">
      <c r="A118" t="s">
        <v>206</v>
      </c>
      <c r="B118" t="s">
        <v>32</v>
      </c>
      <c r="C118">
        <v>17</v>
      </c>
      <c r="D118">
        <v>29</v>
      </c>
      <c r="E118">
        <v>58.6</v>
      </c>
      <c r="F118">
        <v>179</v>
      </c>
      <c r="H118">
        <v>0</v>
      </c>
      <c r="I118" s="3">
        <f t="shared" si="19"/>
        <v>3.4482758620689655E-2</v>
      </c>
      <c r="J118">
        <v>1</v>
      </c>
      <c r="K118">
        <v>25</v>
      </c>
      <c r="L118">
        <v>25.6</v>
      </c>
      <c r="M118">
        <v>52.3</v>
      </c>
      <c r="N118">
        <v>3</v>
      </c>
      <c r="O118">
        <v>2012</v>
      </c>
      <c r="AM118" t="s">
        <v>173</v>
      </c>
      <c r="BF118" s="28" t="s">
        <v>250</v>
      </c>
      <c r="BG118" s="29">
        <v>1353</v>
      </c>
    </row>
    <row r="119" spans="1:59" x14ac:dyDescent="0.35">
      <c r="A119" t="s">
        <v>146</v>
      </c>
      <c r="B119" t="s">
        <v>42</v>
      </c>
      <c r="C119">
        <v>11</v>
      </c>
      <c r="D119">
        <v>19</v>
      </c>
      <c r="E119">
        <v>57.9</v>
      </c>
      <c r="F119">
        <v>131</v>
      </c>
      <c r="H119">
        <v>1</v>
      </c>
      <c r="I119" s="3">
        <f t="shared" si="19"/>
        <v>0</v>
      </c>
      <c r="J119">
        <v>0</v>
      </c>
      <c r="K119">
        <v>37</v>
      </c>
      <c r="L119">
        <v>65.5</v>
      </c>
      <c r="M119">
        <v>62</v>
      </c>
      <c r="N119">
        <v>2</v>
      </c>
      <c r="O119">
        <v>2012</v>
      </c>
      <c r="AM119" t="s">
        <v>171</v>
      </c>
      <c r="BF119" s="28" t="s">
        <v>241</v>
      </c>
      <c r="BG119" s="29">
        <v>1310</v>
      </c>
    </row>
    <row r="120" spans="1:59" x14ac:dyDescent="0.35">
      <c r="A120" t="s">
        <v>139</v>
      </c>
      <c r="B120" t="s">
        <v>57</v>
      </c>
      <c r="C120">
        <v>9</v>
      </c>
      <c r="D120">
        <v>17</v>
      </c>
      <c r="E120">
        <v>52.9</v>
      </c>
      <c r="F120">
        <v>79</v>
      </c>
      <c r="H120">
        <v>1</v>
      </c>
      <c r="I120" s="3">
        <f t="shared" si="19"/>
        <v>0</v>
      </c>
      <c r="J120">
        <v>0</v>
      </c>
      <c r="K120">
        <v>21</v>
      </c>
      <c r="L120">
        <v>26.3</v>
      </c>
      <c r="M120">
        <v>17.8</v>
      </c>
      <c r="N120">
        <v>4</v>
      </c>
      <c r="O120">
        <v>2012</v>
      </c>
      <c r="AM120" t="s">
        <v>139</v>
      </c>
      <c r="BF120" s="28" t="s">
        <v>203</v>
      </c>
      <c r="BG120" s="29">
        <v>1296</v>
      </c>
    </row>
    <row r="121" spans="1:59" x14ac:dyDescent="0.35">
      <c r="A121" t="s">
        <v>190</v>
      </c>
      <c r="B121" t="s">
        <v>47</v>
      </c>
      <c r="C121">
        <v>10</v>
      </c>
      <c r="D121">
        <v>13</v>
      </c>
      <c r="E121">
        <v>76.900000000000006</v>
      </c>
      <c r="F121">
        <v>172</v>
      </c>
      <c r="H121">
        <v>2</v>
      </c>
      <c r="I121" s="3">
        <f t="shared" si="19"/>
        <v>0</v>
      </c>
      <c r="J121">
        <v>0</v>
      </c>
      <c r="K121">
        <v>46</v>
      </c>
      <c r="L121">
        <v>172</v>
      </c>
      <c r="M121">
        <v>44.2</v>
      </c>
      <c r="N121">
        <v>0</v>
      </c>
      <c r="O121">
        <v>2012</v>
      </c>
      <c r="AM121" t="s">
        <v>204</v>
      </c>
      <c r="BF121" s="28" t="s">
        <v>239</v>
      </c>
      <c r="BG121" s="29">
        <v>1145</v>
      </c>
    </row>
    <row r="122" spans="1:59" x14ac:dyDescent="0.35">
      <c r="A122" t="s">
        <v>181</v>
      </c>
      <c r="B122" t="s">
        <v>40</v>
      </c>
      <c r="C122">
        <v>5</v>
      </c>
      <c r="D122">
        <v>11</v>
      </c>
      <c r="E122">
        <v>45.5</v>
      </c>
      <c r="F122">
        <v>65</v>
      </c>
      <c r="H122">
        <v>0</v>
      </c>
      <c r="I122" s="3">
        <f t="shared" si="19"/>
        <v>0</v>
      </c>
      <c r="J122">
        <v>0</v>
      </c>
      <c r="K122">
        <v>44</v>
      </c>
      <c r="L122">
        <v>32.5</v>
      </c>
      <c r="M122">
        <v>33.6</v>
      </c>
      <c r="N122">
        <v>0</v>
      </c>
      <c r="O122">
        <v>2012</v>
      </c>
      <c r="AM122" t="s">
        <v>217</v>
      </c>
      <c r="BF122" s="28" t="s">
        <v>198</v>
      </c>
      <c r="BG122" s="29">
        <v>1141</v>
      </c>
    </row>
    <row r="123" spans="1:59" x14ac:dyDescent="0.35">
      <c r="A123" t="s">
        <v>155</v>
      </c>
      <c r="B123" t="s">
        <v>18</v>
      </c>
      <c r="C123">
        <v>9</v>
      </c>
      <c r="D123">
        <v>10</v>
      </c>
      <c r="E123">
        <v>90</v>
      </c>
      <c r="F123">
        <v>89</v>
      </c>
      <c r="H123">
        <v>1</v>
      </c>
      <c r="I123" s="3">
        <f t="shared" si="19"/>
        <v>0</v>
      </c>
      <c r="J123">
        <v>0</v>
      </c>
      <c r="K123">
        <v>21</v>
      </c>
      <c r="L123">
        <v>89</v>
      </c>
      <c r="M123">
        <v>99.5</v>
      </c>
      <c r="N123">
        <v>0</v>
      </c>
      <c r="O123">
        <v>2012</v>
      </c>
      <c r="AM123" t="s">
        <v>159</v>
      </c>
      <c r="BF123" s="28" t="s">
        <v>286</v>
      </c>
      <c r="BG123" s="29">
        <v>1063</v>
      </c>
    </row>
    <row r="124" spans="1:59" x14ac:dyDescent="0.35">
      <c r="A124" t="s">
        <v>161</v>
      </c>
      <c r="B124" t="s">
        <v>12</v>
      </c>
      <c r="C124">
        <v>4</v>
      </c>
      <c r="D124">
        <v>10</v>
      </c>
      <c r="E124">
        <v>40</v>
      </c>
      <c r="F124">
        <v>38</v>
      </c>
      <c r="H124">
        <v>0</v>
      </c>
      <c r="I124" s="3">
        <f t="shared" si="19"/>
        <v>0.1</v>
      </c>
      <c r="J124">
        <v>1</v>
      </c>
      <c r="K124">
        <v>19</v>
      </c>
      <c r="L124">
        <v>9.5</v>
      </c>
      <c r="M124">
        <v>44.8</v>
      </c>
      <c r="N124">
        <v>1</v>
      </c>
      <c r="O124">
        <v>2012</v>
      </c>
      <c r="AM124" t="s">
        <v>320</v>
      </c>
      <c r="BF124" s="28" t="s">
        <v>218</v>
      </c>
      <c r="BG124" s="29">
        <v>1061</v>
      </c>
    </row>
    <row r="125" spans="1:59" x14ac:dyDescent="0.35">
      <c r="A125" t="s">
        <v>174</v>
      </c>
      <c r="B125" t="s">
        <v>36</v>
      </c>
      <c r="C125">
        <v>5</v>
      </c>
      <c r="D125">
        <v>9</v>
      </c>
      <c r="E125">
        <v>55.6</v>
      </c>
      <c r="F125">
        <v>68</v>
      </c>
      <c r="H125">
        <v>0</v>
      </c>
      <c r="I125" s="3">
        <f t="shared" si="19"/>
        <v>0</v>
      </c>
      <c r="J125">
        <v>0</v>
      </c>
      <c r="K125">
        <v>27</v>
      </c>
      <c r="L125">
        <v>22.7</v>
      </c>
      <c r="M125">
        <v>23.1</v>
      </c>
      <c r="N125">
        <v>0</v>
      </c>
      <c r="O125">
        <v>2012</v>
      </c>
      <c r="AM125" t="s">
        <v>228</v>
      </c>
      <c r="BF125" s="28" t="s">
        <v>312</v>
      </c>
      <c r="BG125" s="29">
        <v>1061</v>
      </c>
    </row>
    <row r="126" spans="1:59" x14ac:dyDescent="0.35">
      <c r="A126" t="s">
        <v>152</v>
      </c>
      <c r="B126" t="s">
        <v>51</v>
      </c>
      <c r="C126">
        <v>6</v>
      </c>
      <c r="D126">
        <v>8</v>
      </c>
      <c r="E126">
        <v>75</v>
      </c>
      <c r="F126">
        <v>39</v>
      </c>
      <c r="H126">
        <v>0</v>
      </c>
      <c r="I126" s="3">
        <f t="shared" si="19"/>
        <v>0</v>
      </c>
      <c r="J126">
        <v>0</v>
      </c>
      <c r="K126">
        <v>23</v>
      </c>
      <c r="L126">
        <v>3.3</v>
      </c>
      <c r="M126">
        <v>25.4</v>
      </c>
      <c r="N126">
        <v>2</v>
      </c>
      <c r="O126">
        <v>2012</v>
      </c>
      <c r="AM126" t="s">
        <v>282</v>
      </c>
      <c r="BF126" s="28" t="s">
        <v>279</v>
      </c>
      <c r="BG126" s="29">
        <v>1047</v>
      </c>
    </row>
    <row r="127" spans="1:59" x14ac:dyDescent="0.35">
      <c r="A127" t="s">
        <v>157</v>
      </c>
      <c r="B127" t="s">
        <v>55</v>
      </c>
      <c r="C127">
        <v>4</v>
      </c>
      <c r="D127">
        <v>7</v>
      </c>
      <c r="E127">
        <v>57.1</v>
      </c>
      <c r="F127">
        <v>51</v>
      </c>
      <c r="H127">
        <v>0</v>
      </c>
      <c r="I127" s="3">
        <f t="shared" si="19"/>
        <v>0</v>
      </c>
      <c r="J127">
        <v>0</v>
      </c>
      <c r="K127">
        <v>24</v>
      </c>
      <c r="L127">
        <v>51</v>
      </c>
      <c r="M127">
        <v>56.8</v>
      </c>
      <c r="N127">
        <v>0</v>
      </c>
      <c r="O127">
        <v>2012</v>
      </c>
      <c r="AM127" t="s">
        <v>240</v>
      </c>
      <c r="BF127" s="28" t="s">
        <v>288</v>
      </c>
      <c r="BG127" s="29">
        <v>1033</v>
      </c>
    </row>
    <row r="128" spans="1:59" x14ac:dyDescent="0.35">
      <c r="A128" t="s">
        <v>207</v>
      </c>
      <c r="B128" t="s">
        <v>56</v>
      </c>
      <c r="C128">
        <v>3</v>
      </c>
      <c r="D128">
        <v>5</v>
      </c>
      <c r="E128">
        <v>60</v>
      </c>
      <c r="F128">
        <v>34</v>
      </c>
      <c r="H128">
        <v>0</v>
      </c>
      <c r="I128" s="3">
        <f t="shared" si="19"/>
        <v>0</v>
      </c>
      <c r="J128">
        <v>0</v>
      </c>
      <c r="K128">
        <v>17</v>
      </c>
      <c r="L128">
        <v>34</v>
      </c>
      <c r="M128">
        <v>37.200000000000003</v>
      </c>
      <c r="N128">
        <v>0</v>
      </c>
      <c r="O128">
        <v>2012</v>
      </c>
      <c r="AM128" t="s">
        <v>146</v>
      </c>
      <c r="BF128" s="28" t="s">
        <v>159</v>
      </c>
      <c r="BG128" s="29">
        <v>1026</v>
      </c>
    </row>
    <row r="129" spans="1:59" x14ac:dyDescent="0.35">
      <c r="A129" t="s">
        <v>186</v>
      </c>
      <c r="B129" t="s">
        <v>61</v>
      </c>
      <c r="C129">
        <v>3</v>
      </c>
      <c r="D129">
        <v>5</v>
      </c>
      <c r="E129">
        <v>60</v>
      </c>
      <c r="F129">
        <v>30</v>
      </c>
      <c r="H129">
        <v>0</v>
      </c>
      <c r="I129" s="3">
        <f t="shared" si="19"/>
        <v>0</v>
      </c>
      <c r="J129">
        <v>0</v>
      </c>
      <c r="K129">
        <v>12</v>
      </c>
      <c r="L129">
        <v>7.5</v>
      </c>
      <c r="M129">
        <v>35.9</v>
      </c>
      <c r="N129">
        <v>0</v>
      </c>
      <c r="O129">
        <v>2012</v>
      </c>
      <c r="AM129" t="s">
        <v>273</v>
      </c>
      <c r="BF129" s="28" t="s">
        <v>229</v>
      </c>
      <c r="BG129" s="29">
        <v>962</v>
      </c>
    </row>
    <row r="130" spans="1:59" x14ac:dyDescent="0.35">
      <c r="A130" t="s">
        <v>208</v>
      </c>
      <c r="B130" t="s">
        <v>53</v>
      </c>
      <c r="C130">
        <v>4</v>
      </c>
      <c r="D130">
        <v>4</v>
      </c>
      <c r="E130">
        <v>100</v>
      </c>
      <c r="F130">
        <v>58</v>
      </c>
      <c r="H130">
        <v>0</v>
      </c>
      <c r="I130" s="3">
        <f t="shared" si="19"/>
        <v>0</v>
      </c>
      <c r="J130">
        <v>0</v>
      </c>
      <c r="K130">
        <v>23</v>
      </c>
      <c r="L130">
        <v>29</v>
      </c>
      <c r="M130">
        <v>90.9</v>
      </c>
      <c r="N130">
        <v>0</v>
      </c>
      <c r="O130">
        <v>2012</v>
      </c>
      <c r="AM130" t="s">
        <v>306</v>
      </c>
      <c r="BF130" s="28" t="s">
        <v>163</v>
      </c>
      <c r="BG130" s="29">
        <v>866</v>
      </c>
    </row>
    <row r="131" spans="1:59" x14ac:dyDescent="0.35">
      <c r="A131" t="s">
        <v>209</v>
      </c>
      <c r="B131" t="s">
        <v>21</v>
      </c>
      <c r="C131">
        <v>2</v>
      </c>
      <c r="D131">
        <v>4</v>
      </c>
      <c r="E131">
        <v>50</v>
      </c>
      <c r="F131">
        <v>20</v>
      </c>
      <c r="H131">
        <v>0</v>
      </c>
      <c r="I131" s="3">
        <f t="shared" ref="I131:I194" si="20">J131/D131</f>
        <v>0</v>
      </c>
      <c r="J131">
        <v>0</v>
      </c>
      <c r="K131">
        <v>11</v>
      </c>
      <c r="L131">
        <v>5</v>
      </c>
      <c r="M131">
        <v>0</v>
      </c>
      <c r="N131">
        <v>0</v>
      </c>
      <c r="O131">
        <v>2012</v>
      </c>
      <c r="AM131" t="s">
        <v>281</v>
      </c>
      <c r="BF131" s="28" t="s">
        <v>162</v>
      </c>
      <c r="BG131" s="29">
        <v>858</v>
      </c>
    </row>
    <row r="132" spans="1:59" x14ac:dyDescent="0.35">
      <c r="A132" t="s">
        <v>210</v>
      </c>
      <c r="B132" t="s">
        <v>15</v>
      </c>
      <c r="C132">
        <v>1</v>
      </c>
      <c r="D132">
        <v>4</v>
      </c>
      <c r="E132">
        <v>25</v>
      </c>
      <c r="F132">
        <v>17</v>
      </c>
      <c r="H132">
        <v>0</v>
      </c>
      <c r="I132" s="3">
        <f t="shared" si="20"/>
        <v>0.25</v>
      </c>
      <c r="J132">
        <v>1</v>
      </c>
      <c r="K132">
        <v>17</v>
      </c>
      <c r="L132">
        <v>4.3</v>
      </c>
      <c r="M132">
        <v>0.5</v>
      </c>
      <c r="N132">
        <v>0</v>
      </c>
      <c r="O132">
        <v>2012</v>
      </c>
      <c r="AM132" t="s">
        <v>235</v>
      </c>
      <c r="BF132" s="28" t="s">
        <v>175</v>
      </c>
      <c r="BG132" s="29">
        <v>836</v>
      </c>
    </row>
    <row r="133" spans="1:59" x14ac:dyDescent="0.35">
      <c r="A133" t="s">
        <v>211</v>
      </c>
      <c r="B133" t="s">
        <v>20</v>
      </c>
      <c r="C133">
        <v>2</v>
      </c>
      <c r="D133">
        <v>4</v>
      </c>
      <c r="E133">
        <v>50</v>
      </c>
      <c r="F133">
        <v>12</v>
      </c>
      <c r="H133">
        <v>0</v>
      </c>
      <c r="I133" s="3">
        <f t="shared" si="20"/>
        <v>0</v>
      </c>
      <c r="J133">
        <v>0</v>
      </c>
      <c r="K133">
        <v>7</v>
      </c>
      <c r="L133">
        <v>2.4</v>
      </c>
      <c r="M133">
        <v>85.3</v>
      </c>
      <c r="N133">
        <v>0</v>
      </c>
      <c r="O133">
        <v>2012</v>
      </c>
      <c r="AM133" t="s">
        <v>135</v>
      </c>
      <c r="BF133" s="28" t="s">
        <v>160</v>
      </c>
      <c r="BG133" s="29">
        <v>796</v>
      </c>
    </row>
    <row r="134" spans="1:59" x14ac:dyDescent="0.35">
      <c r="A134" t="s">
        <v>212</v>
      </c>
      <c r="B134" t="s">
        <v>27</v>
      </c>
      <c r="C134">
        <v>2</v>
      </c>
      <c r="D134">
        <v>3</v>
      </c>
      <c r="E134">
        <v>66.7</v>
      </c>
      <c r="F134">
        <v>19</v>
      </c>
      <c r="H134">
        <v>0</v>
      </c>
      <c r="I134" s="3">
        <f t="shared" si="20"/>
        <v>0</v>
      </c>
      <c r="J134">
        <v>0</v>
      </c>
      <c r="K134">
        <v>15</v>
      </c>
      <c r="L134">
        <v>9.5</v>
      </c>
      <c r="M134">
        <v>2.2999999999999998</v>
      </c>
      <c r="N134">
        <v>1</v>
      </c>
      <c r="O134">
        <v>2012</v>
      </c>
      <c r="AM134" t="s">
        <v>157</v>
      </c>
      <c r="BF134" s="28" t="s">
        <v>251</v>
      </c>
      <c r="BG134" s="29">
        <v>792</v>
      </c>
    </row>
    <row r="135" spans="1:59" x14ac:dyDescent="0.35">
      <c r="A135" t="s">
        <v>169</v>
      </c>
      <c r="B135" t="s">
        <v>58</v>
      </c>
      <c r="C135">
        <v>1</v>
      </c>
      <c r="D135">
        <v>3</v>
      </c>
      <c r="E135">
        <v>33.299999999999997</v>
      </c>
      <c r="F135">
        <v>39</v>
      </c>
      <c r="H135">
        <v>0</v>
      </c>
      <c r="I135" s="3">
        <f t="shared" si="20"/>
        <v>0.33333333333333331</v>
      </c>
      <c r="J135">
        <v>1</v>
      </c>
      <c r="K135">
        <v>39</v>
      </c>
      <c r="L135">
        <v>19.5</v>
      </c>
      <c r="M135">
        <v>5.2</v>
      </c>
      <c r="N135">
        <v>0</v>
      </c>
      <c r="O135">
        <v>2012</v>
      </c>
      <c r="AM135" t="s">
        <v>155</v>
      </c>
      <c r="BF135" s="28" t="s">
        <v>240</v>
      </c>
      <c r="BG135" s="29">
        <v>779</v>
      </c>
    </row>
    <row r="136" spans="1:59" x14ac:dyDescent="0.35">
      <c r="A136" t="s">
        <v>192</v>
      </c>
      <c r="B136" t="s">
        <v>20</v>
      </c>
      <c r="C136">
        <v>450</v>
      </c>
      <c r="D136">
        <v>659</v>
      </c>
      <c r="E136">
        <v>68.3</v>
      </c>
      <c r="F136">
        <v>5477</v>
      </c>
      <c r="H136">
        <v>55</v>
      </c>
      <c r="I136" s="3">
        <f t="shared" si="20"/>
        <v>1.5174506828528073E-2</v>
      </c>
      <c r="J136">
        <v>10</v>
      </c>
      <c r="K136">
        <v>78</v>
      </c>
      <c r="L136">
        <v>342.3</v>
      </c>
      <c r="M136">
        <v>80.900000000000006</v>
      </c>
      <c r="N136">
        <v>18</v>
      </c>
      <c r="O136">
        <v>2013</v>
      </c>
      <c r="AM136" t="s">
        <v>211</v>
      </c>
      <c r="BF136" s="28" t="s">
        <v>165</v>
      </c>
      <c r="BG136" s="29">
        <v>706</v>
      </c>
    </row>
    <row r="137" spans="1:59" x14ac:dyDescent="0.35">
      <c r="A137" t="s">
        <v>129</v>
      </c>
      <c r="B137" t="s">
        <v>44</v>
      </c>
      <c r="C137">
        <v>439</v>
      </c>
      <c r="D137">
        <v>651</v>
      </c>
      <c r="E137">
        <v>67.400000000000006</v>
      </c>
      <c r="F137">
        <v>4515</v>
      </c>
      <c r="H137">
        <v>26</v>
      </c>
      <c r="I137" s="3">
        <f t="shared" si="20"/>
        <v>2.6113671274961597E-2</v>
      </c>
      <c r="J137">
        <v>17</v>
      </c>
      <c r="K137">
        <v>81</v>
      </c>
      <c r="L137">
        <v>282.2</v>
      </c>
      <c r="M137">
        <v>65</v>
      </c>
      <c r="N137">
        <v>44</v>
      </c>
      <c r="O137">
        <v>2013</v>
      </c>
      <c r="AM137" t="s">
        <v>156</v>
      </c>
      <c r="BF137" s="28" t="s">
        <v>179</v>
      </c>
      <c r="BG137" s="29">
        <v>683</v>
      </c>
    </row>
    <row r="138" spans="1:59" x14ac:dyDescent="0.35">
      <c r="A138" t="s">
        <v>124</v>
      </c>
      <c r="B138" t="s">
        <v>25</v>
      </c>
      <c r="C138">
        <v>446</v>
      </c>
      <c r="D138">
        <v>650</v>
      </c>
      <c r="E138">
        <v>68.599999999999994</v>
      </c>
      <c r="F138">
        <v>5162</v>
      </c>
      <c r="H138">
        <v>39</v>
      </c>
      <c r="I138" s="3">
        <f t="shared" si="20"/>
        <v>1.8461538461538463E-2</v>
      </c>
      <c r="J138">
        <v>12</v>
      </c>
      <c r="K138">
        <v>76</v>
      </c>
      <c r="L138">
        <v>322.60000000000002</v>
      </c>
      <c r="M138">
        <v>69.2</v>
      </c>
      <c r="N138">
        <v>37</v>
      </c>
      <c r="O138">
        <v>2013</v>
      </c>
      <c r="AM138" t="s">
        <v>160</v>
      </c>
      <c r="BF138" s="28" t="s">
        <v>290</v>
      </c>
      <c r="BG138" s="29">
        <v>638</v>
      </c>
    </row>
    <row r="139" spans="1:59" x14ac:dyDescent="0.35">
      <c r="A139" t="s">
        <v>123</v>
      </c>
      <c r="B139" t="s">
        <v>47</v>
      </c>
      <c r="C139">
        <v>371</v>
      </c>
      <c r="D139">
        <v>634</v>
      </c>
      <c r="E139">
        <v>58.5</v>
      </c>
      <c r="F139">
        <v>4650</v>
      </c>
      <c r="H139">
        <v>29</v>
      </c>
      <c r="I139" s="3">
        <f t="shared" si="20"/>
        <v>2.996845425867508E-2</v>
      </c>
      <c r="J139">
        <v>19</v>
      </c>
      <c r="K139">
        <v>87</v>
      </c>
      <c r="L139">
        <v>290.60000000000002</v>
      </c>
      <c r="M139">
        <v>56.2</v>
      </c>
      <c r="N139">
        <v>23</v>
      </c>
      <c r="O139">
        <v>2013</v>
      </c>
      <c r="AM139" t="s">
        <v>147</v>
      </c>
      <c r="BF139" s="28" t="s">
        <v>171</v>
      </c>
      <c r="BG139" s="29">
        <v>631</v>
      </c>
    </row>
    <row r="140" spans="1:59" x14ac:dyDescent="0.35">
      <c r="A140" t="s">
        <v>125</v>
      </c>
      <c r="B140" t="s">
        <v>15</v>
      </c>
      <c r="C140">
        <v>380</v>
      </c>
      <c r="D140">
        <v>628</v>
      </c>
      <c r="E140">
        <v>60.5</v>
      </c>
      <c r="F140">
        <v>4343</v>
      </c>
      <c r="H140">
        <v>25</v>
      </c>
      <c r="I140" s="3">
        <f t="shared" si="20"/>
        <v>1.751592356687898E-2</v>
      </c>
      <c r="J140">
        <v>11</v>
      </c>
      <c r="K140">
        <v>81</v>
      </c>
      <c r="L140">
        <v>271.39999999999998</v>
      </c>
      <c r="M140">
        <v>62.1</v>
      </c>
      <c r="N140">
        <v>40</v>
      </c>
      <c r="O140">
        <v>2013</v>
      </c>
      <c r="AM140" t="s">
        <v>236</v>
      </c>
      <c r="BF140" s="28" t="s">
        <v>313</v>
      </c>
      <c r="BG140" s="29">
        <v>624</v>
      </c>
    </row>
    <row r="141" spans="1:59" x14ac:dyDescent="0.35">
      <c r="A141" t="s">
        <v>132</v>
      </c>
      <c r="B141" t="s">
        <v>32</v>
      </c>
      <c r="C141">
        <v>362</v>
      </c>
      <c r="D141">
        <v>614</v>
      </c>
      <c r="E141">
        <v>59</v>
      </c>
      <c r="F141">
        <v>3912</v>
      </c>
      <c r="H141">
        <v>19</v>
      </c>
      <c r="I141" s="3">
        <f t="shared" si="20"/>
        <v>3.5830618892508145E-2</v>
      </c>
      <c r="J141">
        <v>22</v>
      </c>
      <c r="K141">
        <v>74</v>
      </c>
      <c r="L141">
        <v>244.5</v>
      </c>
      <c r="M141">
        <v>47.8</v>
      </c>
      <c r="N141">
        <v>48</v>
      </c>
      <c r="O141">
        <v>2013</v>
      </c>
      <c r="AM141" t="s">
        <v>263</v>
      </c>
      <c r="BF141" s="28" t="s">
        <v>253</v>
      </c>
      <c r="BG141" s="29">
        <v>621</v>
      </c>
    </row>
    <row r="142" spans="1:59" x14ac:dyDescent="0.35">
      <c r="A142" t="s">
        <v>194</v>
      </c>
      <c r="B142" t="s">
        <v>42</v>
      </c>
      <c r="C142">
        <v>355</v>
      </c>
      <c r="D142">
        <v>588</v>
      </c>
      <c r="E142">
        <v>60.4</v>
      </c>
      <c r="F142">
        <v>3913</v>
      </c>
      <c r="H142">
        <v>24</v>
      </c>
      <c r="I142" s="3">
        <f t="shared" si="20"/>
        <v>2.8911564625850341E-2</v>
      </c>
      <c r="J142">
        <v>17</v>
      </c>
      <c r="K142">
        <v>67</v>
      </c>
      <c r="L142">
        <v>244.6</v>
      </c>
      <c r="M142">
        <v>49.3</v>
      </c>
      <c r="N142">
        <v>58</v>
      </c>
      <c r="O142">
        <v>2013</v>
      </c>
      <c r="AM142" t="s">
        <v>300</v>
      </c>
      <c r="BF142" s="28" t="s">
        <v>166</v>
      </c>
      <c r="BG142" s="29">
        <v>613</v>
      </c>
    </row>
    <row r="143" spans="1:59" x14ac:dyDescent="0.35">
      <c r="A143" t="s">
        <v>136</v>
      </c>
      <c r="B143" t="s">
        <v>40</v>
      </c>
      <c r="C143">
        <v>363</v>
      </c>
      <c r="D143">
        <v>586</v>
      </c>
      <c r="E143">
        <v>61.9</v>
      </c>
      <c r="F143">
        <v>4293</v>
      </c>
      <c r="H143">
        <v>33</v>
      </c>
      <c r="I143" s="3">
        <f t="shared" si="20"/>
        <v>3.4129692832764506E-2</v>
      </c>
      <c r="J143">
        <v>20</v>
      </c>
      <c r="K143">
        <v>82</v>
      </c>
      <c r="L143">
        <v>268.3</v>
      </c>
      <c r="M143">
        <v>55.1</v>
      </c>
      <c r="N143">
        <v>29</v>
      </c>
      <c r="O143">
        <v>2013</v>
      </c>
      <c r="AM143" t="s">
        <v>250</v>
      </c>
      <c r="BF143" s="28" t="s">
        <v>263</v>
      </c>
      <c r="BG143" s="29">
        <v>573</v>
      </c>
    </row>
    <row r="144" spans="1:59" x14ac:dyDescent="0.35">
      <c r="A144" t="s">
        <v>137</v>
      </c>
      <c r="B144" t="s">
        <v>30</v>
      </c>
      <c r="C144">
        <v>375</v>
      </c>
      <c r="D144">
        <v>584</v>
      </c>
      <c r="E144">
        <v>64.2</v>
      </c>
      <c r="F144">
        <v>4261</v>
      </c>
      <c r="H144">
        <v>28</v>
      </c>
      <c r="I144" s="3">
        <f t="shared" si="20"/>
        <v>2.3972602739726026E-2</v>
      </c>
      <c r="J144">
        <v>14</v>
      </c>
      <c r="K144">
        <v>67</v>
      </c>
      <c r="L144">
        <v>266.3</v>
      </c>
      <c r="M144">
        <v>58.1</v>
      </c>
      <c r="N144">
        <v>42</v>
      </c>
      <c r="O144">
        <v>2013</v>
      </c>
      <c r="AM144" t="s">
        <v>150</v>
      </c>
      <c r="BF144" s="28" t="s">
        <v>168</v>
      </c>
      <c r="BG144" s="29">
        <v>548</v>
      </c>
    </row>
    <row r="145" spans="1:59" x14ac:dyDescent="0.35">
      <c r="A145" t="s">
        <v>147</v>
      </c>
      <c r="B145" t="s">
        <v>26</v>
      </c>
      <c r="C145">
        <v>362</v>
      </c>
      <c r="D145">
        <v>572</v>
      </c>
      <c r="E145">
        <v>63.3</v>
      </c>
      <c r="F145">
        <v>4274</v>
      </c>
      <c r="H145">
        <v>24</v>
      </c>
      <c r="I145" s="3">
        <f t="shared" si="20"/>
        <v>3.8461538461538464E-2</v>
      </c>
      <c r="J145">
        <v>22</v>
      </c>
      <c r="K145">
        <v>91</v>
      </c>
      <c r="L145">
        <v>267.10000000000002</v>
      </c>
      <c r="M145">
        <v>52.6</v>
      </c>
      <c r="N145">
        <v>41</v>
      </c>
      <c r="O145">
        <v>2013</v>
      </c>
      <c r="AM145" t="s">
        <v>247</v>
      </c>
      <c r="BF145" s="28" t="s">
        <v>167</v>
      </c>
      <c r="BG145" s="29">
        <v>481</v>
      </c>
    </row>
    <row r="146" spans="1:59" x14ac:dyDescent="0.35">
      <c r="A146" t="s">
        <v>191</v>
      </c>
      <c r="B146" t="s">
        <v>13</v>
      </c>
      <c r="C146">
        <v>343</v>
      </c>
      <c r="D146">
        <v>570</v>
      </c>
      <c r="E146">
        <v>60.2</v>
      </c>
      <c r="F146">
        <v>3822</v>
      </c>
      <c r="H146">
        <v>23</v>
      </c>
      <c r="I146" s="3">
        <f t="shared" si="20"/>
        <v>1.5789473684210527E-2</v>
      </c>
      <c r="J146">
        <v>9</v>
      </c>
      <c r="K146">
        <v>73</v>
      </c>
      <c r="L146">
        <v>238.9</v>
      </c>
      <c r="M146">
        <v>63.7</v>
      </c>
      <c r="N146">
        <v>32</v>
      </c>
      <c r="O146">
        <v>2013</v>
      </c>
      <c r="AM146" t="s">
        <v>205</v>
      </c>
      <c r="BF146" s="28" t="s">
        <v>276</v>
      </c>
      <c r="BG146" s="29">
        <v>457</v>
      </c>
    </row>
    <row r="147" spans="1:59" x14ac:dyDescent="0.35">
      <c r="A147" t="s">
        <v>126</v>
      </c>
      <c r="B147" t="s">
        <v>27</v>
      </c>
      <c r="C147">
        <v>317</v>
      </c>
      <c r="D147">
        <v>551</v>
      </c>
      <c r="E147">
        <v>57.5</v>
      </c>
      <c r="F147">
        <v>3818</v>
      </c>
      <c r="H147">
        <v>18</v>
      </c>
      <c r="I147" s="3">
        <f t="shared" si="20"/>
        <v>4.9001814882032667E-2</v>
      </c>
      <c r="J147">
        <v>27</v>
      </c>
      <c r="K147">
        <v>70</v>
      </c>
      <c r="L147">
        <v>238.6</v>
      </c>
      <c r="M147">
        <v>39.299999999999997</v>
      </c>
      <c r="N147">
        <v>39</v>
      </c>
      <c r="O147">
        <v>2013</v>
      </c>
      <c r="AM147" t="s">
        <v>198</v>
      </c>
      <c r="BF147" s="28" t="s">
        <v>291</v>
      </c>
      <c r="BG147" s="29">
        <v>416</v>
      </c>
    </row>
    <row r="148" spans="1:59" x14ac:dyDescent="0.35">
      <c r="A148" t="s">
        <v>127</v>
      </c>
      <c r="B148" t="s">
        <v>38</v>
      </c>
      <c r="C148">
        <v>378</v>
      </c>
      <c r="D148">
        <v>544</v>
      </c>
      <c r="E148">
        <v>69.5</v>
      </c>
      <c r="F148">
        <v>4478</v>
      </c>
      <c r="H148">
        <v>32</v>
      </c>
      <c r="I148" s="3">
        <f t="shared" si="20"/>
        <v>2.0220588235294119E-2</v>
      </c>
      <c r="J148">
        <v>11</v>
      </c>
      <c r="K148">
        <v>60</v>
      </c>
      <c r="L148">
        <v>279.89999999999998</v>
      </c>
      <c r="M148">
        <v>75.3</v>
      </c>
      <c r="N148">
        <v>30</v>
      </c>
      <c r="O148">
        <v>2013</v>
      </c>
      <c r="AM148" t="s">
        <v>178</v>
      </c>
      <c r="BF148" s="28" t="s">
        <v>243</v>
      </c>
      <c r="BG148" s="29">
        <v>384</v>
      </c>
    </row>
    <row r="149" spans="1:59" x14ac:dyDescent="0.35">
      <c r="A149" t="s">
        <v>133</v>
      </c>
      <c r="B149" t="s">
        <v>18</v>
      </c>
      <c r="C149">
        <v>342</v>
      </c>
      <c r="D149">
        <v>535</v>
      </c>
      <c r="E149">
        <v>63.9</v>
      </c>
      <c r="F149">
        <v>3828</v>
      </c>
      <c r="H149">
        <v>31</v>
      </c>
      <c r="I149" s="3">
        <f t="shared" si="20"/>
        <v>1.8691588785046728E-2</v>
      </c>
      <c r="J149">
        <v>10</v>
      </c>
      <c r="K149">
        <v>82</v>
      </c>
      <c r="L149">
        <v>255.2</v>
      </c>
      <c r="M149">
        <v>62</v>
      </c>
      <c r="N149">
        <v>35</v>
      </c>
      <c r="O149">
        <v>2013</v>
      </c>
      <c r="AM149" t="s">
        <v>244</v>
      </c>
      <c r="BF149" s="28" t="s">
        <v>314</v>
      </c>
      <c r="BG149" s="29">
        <v>368</v>
      </c>
    </row>
    <row r="150" spans="1:59" x14ac:dyDescent="0.35">
      <c r="A150" t="s">
        <v>142</v>
      </c>
      <c r="B150" t="s">
        <v>34</v>
      </c>
      <c r="C150">
        <v>308</v>
      </c>
      <c r="D150">
        <v>508</v>
      </c>
      <c r="E150">
        <v>60.6</v>
      </c>
      <c r="F150">
        <v>3313</v>
      </c>
      <c r="H150">
        <v>23</v>
      </c>
      <c r="I150" s="3">
        <f t="shared" si="20"/>
        <v>1.3779527559055118E-2</v>
      </c>
      <c r="J150">
        <v>7</v>
      </c>
      <c r="K150">
        <v>71</v>
      </c>
      <c r="L150">
        <v>220.9</v>
      </c>
      <c r="M150">
        <v>47.1</v>
      </c>
      <c r="N150">
        <v>39</v>
      </c>
      <c r="O150">
        <v>2013</v>
      </c>
      <c r="AM150" t="s">
        <v>127</v>
      </c>
      <c r="BF150" s="28" t="s">
        <v>219</v>
      </c>
      <c r="BG150" s="29">
        <v>309</v>
      </c>
    </row>
    <row r="151" spans="1:59" x14ac:dyDescent="0.35">
      <c r="A151" t="s">
        <v>164</v>
      </c>
      <c r="B151" t="s">
        <v>23</v>
      </c>
      <c r="C151">
        <v>305</v>
      </c>
      <c r="D151">
        <v>503</v>
      </c>
      <c r="E151">
        <v>60.6</v>
      </c>
      <c r="F151">
        <v>3241</v>
      </c>
      <c r="H151">
        <v>13</v>
      </c>
      <c r="I151" s="3">
        <f t="shared" si="20"/>
        <v>2.7833001988071572E-2</v>
      </c>
      <c r="J151">
        <v>14</v>
      </c>
      <c r="K151">
        <v>62</v>
      </c>
      <c r="L151">
        <v>216.1</v>
      </c>
      <c r="M151">
        <v>35</v>
      </c>
      <c r="N151">
        <v>38</v>
      </c>
      <c r="O151">
        <v>2013</v>
      </c>
      <c r="AM151" t="s">
        <v>309</v>
      </c>
      <c r="BF151" s="28" t="s">
        <v>317</v>
      </c>
      <c r="BG151" s="29">
        <v>295</v>
      </c>
    </row>
    <row r="152" spans="1:59" x14ac:dyDescent="0.35">
      <c r="A152" t="s">
        <v>135</v>
      </c>
      <c r="B152" t="s">
        <v>53</v>
      </c>
      <c r="C152">
        <v>292</v>
      </c>
      <c r="D152">
        <v>473</v>
      </c>
      <c r="E152">
        <v>61.7</v>
      </c>
      <c r="F152">
        <v>3379</v>
      </c>
      <c r="H152">
        <v>24</v>
      </c>
      <c r="I152" s="3">
        <f t="shared" si="20"/>
        <v>2.748414376321353E-2</v>
      </c>
      <c r="J152">
        <v>13</v>
      </c>
      <c r="K152">
        <v>79</v>
      </c>
      <c r="L152">
        <v>211.2</v>
      </c>
      <c r="M152">
        <v>64.3</v>
      </c>
      <c r="N152">
        <v>43</v>
      </c>
      <c r="O152">
        <v>2013</v>
      </c>
      <c r="AM152" t="s">
        <v>138</v>
      </c>
      <c r="BF152" s="28" t="s">
        <v>258</v>
      </c>
      <c r="BG152" s="29">
        <v>287</v>
      </c>
    </row>
    <row r="153" spans="1:59" x14ac:dyDescent="0.35">
      <c r="A153" t="s">
        <v>195</v>
      </c>
      <c r="B153" t="s">
        <v>29</v>
      </c>
      <c r="C153">
        <v>274</v>
      </c>
      <c r="D153">
        <v>456</v>
      </c>
      <c r="E153">
        <v>60.1</v>
      </c>
      <c r="F153">
        <v>3203</v>
      </c>
      <c r="H153">
        <v>16</v>
      </c>
      <c r="I153" s="3">
        <f t="shared" si="20"/>
        <v>2.6315789473684209E-2</v>
      </c>
      <c r="J153">
        <v>12</v>
      </c>
      <c r="K153">
        <v>62</v>
      </c>
      <c r="L153">
        <v>246.4</v>
      </c>
      <c r="M153">
        <v>51.8</v>
      </c>
      <c r="N153">
        <v>38</v>
      </c>
      <c r="O153">
        <v>2013</v>
      </c>
      <c r="AM153" t="s">
        <v>137</v>
      </c>
      <c r="BF153" s="28" t="s">
        <v>280</v>
      </c>
      <c r="BG153" s="29">
        <v>283</v>
      </c>
    </row>
    <row r="154" spans="1:59" x14ac:dyDescent="0.35">
      <c r="A154" t="s">
        <v>213</v>
      </c>
      <c r="B154" t="s">
        <v>51</v>
      </c>
      <c r="C154">
        <v>247</v>
      </c>
      <c r="D154">
        <v>443</v>
      </c>
      <c r="E154">
        <v>55.8</v>
      </c>
      <c r="F154">
        <v>3046</v>
      </c>
      <c r="H154">
        <v>12</v>
      </c>
      <c r="I154" s="3">
        <f t="shared" si="20"/>
        <v>4.740406320541761E-2</v>
      </c>
      <c r="J154">
        <v>21</v>
      </c>
      <c r="K154">
        <v>69</v>
      </c>
      <c r="L154">
        <v>190.4</v>
      </c>
      <c r="M154">
        <v>42</v>
      </c>
      <c r="N154">
        <v>43</v>
      </c>
      <c r="O154">
        <v>2013</v>
      </c>
      <c r="AM154" t="s">
        <v>133</v>
      </c>
      <c r="BF154" s="28" t="s">
        <v>201</v>
      </c>
      <c r="BG154" s="29">
        <v>272</v>
      </c>
    </row>
    <row r="155" spans="1:59" x14ac:dyDescent="0.35">
      <c r="A155" t="s">
        <v>214</v>
      </c>
      <c r="B155" t="s">
        <v>55</v>
      </c>
      <c r="C155">
        <v>247</v>
      </c>
      <c r="D155">
        <v>416</v>
      </c>
      <c r="E155">
        <v>59.4</v>
      </c>
      <c r="F155">
        <v>2608</v>
      </c>
      <c r="H155">
        <v>19</v>
      </c>
      <c r="I155" s="3">
        <f t="shared" si="20"/>
        <v>2.1634615384615384E-2</v>
      </c>
      <c r="J155">
        <v>9</v>
      </c>
      <c r="K155">
        <v>85</v>
      </c>
      <c r="L155">
        <v>200.6</v>
      </c>
      <c r="M155">
        <v>53.1</v>
      </c>
      <c r="N155">
        <v>40</v>
      </c>
      <c r="O155">
        <v>2013</v>
      </c>
      <c r="AM155" t="s">
        <v>271</v>
      </c>
      <c r="BF155" s="28" t="s">
        <v>293</v>
      </c>
      <c r="BG155" s="29">
        <v>267</v>
      </c>
    </row>
    <row r="156" spans="1:59" x14ac:dyDescent="0.35">
      <c r="A156" t="s">
        <v>188</v>
      </c>
      <c r="B156" t="s">
        <v>49</v>
      </c>
      <c r="C156">
        <v>243</v>
      </c>
      <c r="D156">
        <v>416</v>
      </c>
      <c r="E156">
        <v>58.4</v>
      </c>
      <c r="F156">
        <v>3197</v>
      </c>
      <c r="H156">
        <v>21</v>
      </c>
      <c r="I156" s="3">
        <f t="shared" si="20"/>
        <v>1.9230769230769232E-2</v>
      </c>
      <c r="J156">
        <v>8</v>
      </c>
      <c r="K156">
        <v>64</v>
      </c>
      <c r="L156">
        <v>199.8</v>
      </c>
      <c r="M156">
        <v>65.7</v>
      </c>
      <c r="N156">
        <v>39</v>
      </c>
      <c r="O156">
        <v>2013</v>
      </c>
      <c r="AM156" t="s">
        <v>268</v>
      </c>
      <c r="BF156" s="28" t="s">
        <v>315</v>
      </c>
      <c r="BG156" s="29">
        <v>256</v>
      </c>
    </row>
    <row r="157" spans="1:59" x14ac:dyDescent="0.35">
      <c r="A157" t="s">
        <v>196</v>
      </c>
      <c r="B157" t="s">
        <v>36</v>
      </c>
      <c r="C157">
        <v>257</v>
      </c>
      <c r="D157">
        <v>407</v>
      </c>
      <c r="E157">
        <v>63.1</v>
      </c>
      <c r="F157">
        <v>3357</v>
      </c>
      <c r="H157">
        <v>26</v>
      </c>
      <c r="I157" s="3">
        <f t="shared" si="20"/>
        <v>2.2113022113022112E-2</v>
      </c>
      <c r="J157">
        <v>9</v>
      </c>
      <c r="K157">
        <v>80</v>
      </c>
      <c r="L157">
        <v>209.8</v>
      </c>
      <c r="M157">
        <v>66.8</v>
      </c>
      <c r="N157">
        <v>44</v>
      </c>
      <c r="O157">
        <v>2013</v>
      </c>
      <c r="AM157" t="s">
        <v>284</v>
      </c>
      <c r="BF157" s="28" t="s">
        <v>318</v>
      </c>
      <c r="BG157" s="29">
        <v>231</v>
      </c>
    </row>
    <row r="158" spans="1:59" x14ac:dyDescent="0.35">
      <c r="A158" t="s">
        <v>149</v>
      </c>
      <c r="B158" t="s">
        <v>12</v>
      </c>
      <c r="C158">
        <v>219</v>
      </c>
      <c r="D158">
        <v>358</v>
      </c>
      <c r="E158">
        <v>61.2</v>
      </c>
      <c r="F158">
        <v>2310</v>
      </c>
      <c r="H158">
        <v>10</v>
      </c>
      <c r="I158" s="3">
        <f t="shared" si="20"/>
        <v>3.9106145251396648E-2</v>
      </c>
      <c r="J158">
        <v>14</v>
      </c>
      <c r="K158">
        <v>46</v>
      </c>
      <c r="L158">
        <v>231</v>
      </c>
      <c r="M158">
        <v>36.700000000000003</v>
      </c>
      <c r="N158">
        <v>21</v>
      </c>
      <c r="O158">
        <v>2013</v>
      </c>
      <c r="AM158" t="s">
        <v>129</v>
      </c>
      <c r="BF158" s="28" t="s">
        <v>292</v>
      </c>
      <c r="BG158" s="29">
        <v>228</v>
      </c>
    </row>
    <row r="159" spans="1:59" x14ac:dyDescent="0.35">
      <c r="A159" t="s">
        <v>148</v>
      </c>
      <c r="B159" t="s">
        <v>17</v>
      </c>
      <c r="C159">
        <v>224</v>
      </c>
      <c r="D159">
        <v>355</v>
      </c>
      <c r="E159">
        <v>63.1</v>
      </c>
      <c r="F159">
        <v>2621</v>
      </c>
      <c r="H159">
        <v>19</v>
      </c>
      <c r="I159" s="3">
        <f t="shared" si="20"/>
        <v>3.3802816901408447E-2</v>
      </c>
      <c r="J159">
        <v>12</v>
      </c>
      <c r="K159">
        <v>67</v>
      </c>
      <c r="L159">
        <v>238.3</v>
      </c>
      <c r="M159">
        <v>70.900000000000006</v>
      </c>
      <c r="N159">
        <v>19</v>
      </c>
      <c r="O159">
        <v>2013</v>
      </c>
      <c r="AM159" t="s">
        <v>317</v>
      </c>
      <c r="BF159" s="28" t="s">
        <v>316</v>
      </c>
      <c r="BG159" s="29">
        <v>219</v>
      </c>
    </row>
    <row r="160" spans="1:59" x14ac:dyDescent="0.35">
      <c r="A160" t="s">
        <v>128</v>
      </c>
      <c r="B160" t="s">
        <v>56</v>
      </c>
      <c r="C160">
        <v>217</v>
      </c>
      <c r="D160">
        <v>350</v>
      </c>
      <c r="E160">
        <v>62</v>
      </c>
      <c r="F160">
        <v>2454</v>
      </c>
      <c r="H160">
        <v>14</v>
      </c>
      <c r="I160" s="3">
        <f t="shared" si="20"/>
        <v>3.4285714285714287E-2</v>
      </c>
      <c r="J160">
        <v>12</v>
      </c>
      <c r="K160">
        <v>77</v>
      </c>
      <c r="L160">
        <v>223.1</v>
      </c>
      <c r="M160">
        <v>57.2</v>
      </c>
      <c r="N160">
        <v>21</v>
      </c>
      <c r="O160">
        <v>2013</v>
      </c>
      <c r="AM160" t="s">
        <v>294</v>
      </c>
      <c r="BF160" s="28" t="s">
        <v>204</v>
      </c>
      <c r="BG160" s="29">
        <v>214</v>
      </c>
    </row>
    <row r="161" spans="1:59" x14ac:dyDescent="0.35">
      <c r="A161" t="s">
        <v>158</v>
      </c>
      <c r="B161" t="s">
        <v>57</v>
      </c>
      <c r="C161">
        <v>180</v>
      </c>
      <c r="D161">
        <v>317</v>
      </c>
      <c r="E161">
        <v>56.8</v>
      </c>
      <c r="F161">
        <v>2015</v>
      </c>
      <c r="H161">
        <v>11</v>
      </c>
      <c r="I161" s="3">
        <f t="shared" si="20"/>
        <v>2.5236593059936908E-2</v>
      </c>
      <c r="J161">
        <v>8</v>
      </c>
      <c r="K161">
        <v>80</v>
      </c>
      <c r="L161">
        <v>223.9</v>
      </c>
      <c r="M161">
        <v>41.4</v>
      </c>
      <c r="N161">
        <v>16</v>
      </c>
      <c r="O161">
        <v>2013</v>
      </c>
      <c r="AM161" t="s">
        <v>131</v>
      </c>
      <c r="BF161" s="28" t="s">
        <v>177</v>
      </c>
      <c r="BG161" s="29">
        <v>211</v>
      </c>
    </row>
    <row r="162" spans="1:59" x14ac:dyDescent="0.35">
      <c r="A162" t="s">
        <v>197</v>
      </c>
      <c r="B162" t="s">
        <v>45</v>
      </c>
      <c r="C162">
        <v>203</v>
      </c>
      <c r="D162">
        <v>317</v>
      </c>
      <c r="E162">
        <v>64</v>
      </c>
      <c r="F162">
        <v>2891</v>
      </c>
      <c r="H162">
        <v>27</v>
      </c>
      <c r="I162" s="3">
        <f t="shared" si="20"/>
        <v>6.3091482649842269E-3</v>
      </c>
      <c r="J162">
        <v>2</v>
      </c>
      <c r="K162">
        <v>63</v>
      </c>
      <c r="L162">
        <v>222.4</v>
      </c>
      <c r="M162">
        <v>71.5</v>
      </c>
      <c r="N162">
        <v>28</v>
      </c>
      <c r="O162">
        <v>2013</v>
      </c>
      <c r="AM162" t="s">
        <v>295</v>
      </c>
      <c r="BF162" s="28" t="s">
        <v>221</v>
      </c>
      <c r="BG162" s="29">
        <v>195</v>
      </c>
    </row>
    <row r="163" spans="1:59" x14ac:dyDescent="0.35">
      <c r="A163" t="s">
        <v>215</v>
      </c>
      <c r="B163" t="s">
        <v>61</v>
      </c>
      <c r="C163">
        <v>180</v>
      </c>
      <c r="D163">
        <v>306</v>
      </c>
      <c r="E163">
        <v>58.8</v>
      </c>
      <c r="F163">
        <v>1972</v>
      </c>
      <c r="H163">
        <v>11</v>
      </c>
      <c r="I163" s="3">
        <f t="shared" si="20"/>
        <v>2.9411764705882353E-2</v>
      </c>
      <c r="J163">
        <v>9</v>
      </c>
      <c r="K163">
        <v>45</v>
      </c>
      <c r="L163">
        <v>197.2</v>
      </c>
      <c r="M163">
        <v>39.5</v>
      </c>
      <c r="N163">
        <v>28</v>
      </c>
      <c r="O163">
        <v>2013</v>
      </c>
      <c r="AM163" t="s">
        <v>233</v>
      </c>
      <c r="BF163" s="28" t="s">
        <v>178</v>
      </c>
      <c r="BG163" s="29">
        <v>188</v>
      </c>
    </row>
    <row r="164" spans="1:59" x14ac:dyDescent="0.35">
      <c r="A164" t="s">
        <v>138</v>
      </c>
      <c r="B164" t="s">
        <v>21</v>
      </c>
      <c r="C164">
        <v>193</v>
      </c>
      <c r="D164">
        <v>290</v>
      </c>
      <c r="E164">
        <v>66.599999999999994</v>
      </c>
      <c r="F164">
        <v>2536</v>
      </c>
      <c r="H164">
        <v>17</v>
      </c>
      <c r="I164" s="3">
        <f t="shared" si="20"/>
        <v>2.0689655172413793E-2</v>
      </c>
      <c r="J164">
        <v>6</v>
      </c>
      <c r="K164">
        <v>83</v>
      </c>
      <c r="L164">
        <v>281.8</v>
      </c>
      <c r="M164">
        <v>60.6</v>
      </c>
      <c r="N164">
        <v>21</v>
      </c>
      <c r="O164">
        <v>2013</v>
      </c>
      <c r="AM164" t="s">
        <v>149</v>
      </c>
      <c r="BF164" s="28" t="s">
        <v>231</v>
      </c>
      <c r="BG164" s="29">
        <v>177</v>
      </c>
    </row>
    <row r="165" spans="1:59" x14ac:dyDescent="0.35">
      <c r="A165" t="s">
        <v>205</v>
      </c>
      <c r="B165" t="s">
        <v>59</v>
      </c>
      <c r="C165">
        <v>156</v>
      </c>
      <c r="D165">
        <v>272</v>
      </c>
      <c r="E165">
        <v>57.4</v>
      </c>
      <c r="F165">
        <v>1798</v>
      </c>
      <c r="H165">
        <v>7</v>
      </c>
      <c r="I165" s="3">
        <f t="shared" si="20"/>
        <v>4.0441176470588237E-2</v>
      </c>
      <c r="J165">
        <v>11</v>
      </c>
      <c r="K165">
        <v>73</v>
      </c>
      <c r="L165">
        <v>163.5</v>
      </c>
      <c r="M165">
        <v>57.1</v>
      </c>
      <c r="N165">
        <v>31</v>
      </c>
      <c r="O165">
        <v>2013</v>
      </c>
      <c r="AM165" t="s">
        <v>231</v>
      </c>
      <c r="BF165" s="28" t="s">
        <v>181</v>
      </c>
      <c r="BG165" s="29">
        <v>174</v>
      </c>
    </row>
    <row r="166" spans="1:59" x14ac:dyDescent="0.35">
      <c r="A166" t="s">
        <v>193</v>
      </c>
      <c r="B166" t="s">
        <v>57</v>
      </c>
      <c r="C166">
        <v>141</v>
      </c>
      <c r="D166">
        <v>267</v>
      </c>
      <c r="E166">
        <v>52.8</v>
      </c>
      <c r="F166">
        <v>1731</v>
      </c>
      <c r="H166">
        <v>9</v>
      </c>
      <c r="I166" s="3">
        <f t="shared" si="20"/>
        <v>3.3707865168539325E-2</v>
      </c>
      <c r="J166">
        <v>9</v>
      </c>
      <c r="K166">
        <v>95</v>
      </c>
      <c r="L166">
        <v>216.4</v>
      </c>
      <c r="M166">
        <v>34.299999999999997</v>
      </c>
      <c r="N166">
        <v>27</v>
      </c>
      <c r="O166">
        <v>2013</v>
      </c>
      <c r="AM166" t="s">
        <v>246</v>
      </c>
      <c r="BF166" s="28" t="s">
        <v>183</v>
      </c>
      <c r="BG166" s="29">
        <v>172</v>
      </c>
    </row>
    <row r="167" spans="1:59" x14ac:dyDescent="0.35">
      <c r="A167" t="s">
        <v>145</v>
      </c>
      <c r="B167" t="s">
        <v>58</v>
      </c>
      <c r="C167">
        <v>159</v>
      </c>
      <c r="D167">
        <v>262</v>
      </c>
      <c r="E167">
        <v>60.7</v>
      </c>
      <c r="F167">
        <v>1687</v>
      </c>
      <c r="H167">
        <v>14</v>
      </c>
      <c r="I167" s="3">
        <f t="shared" si="20"/>
        <v>1.5267175572519083E-2</v>
      </c>
      <c r="J167">
        <v>4</v>
      </c>
      <c r="K167">
        <v>73</v>
      </c>
      <c r="L167">
        <v>241</v>
      </c>
      <c r="M167">
        <v>58.8</v>
      </c>
      <c r="N167">
        <v>15</v>
      </c>
      <c r="O167">
        <v>2013</v>
      </c>
      <c r="AM167" t="s">
        <v>221</v>
      </c>
      <c r="BF167" s="28" t="s">
        <v>265</v>
      </c>
      <c r="BG167" s="29">
        <v>166</v>
      </c>
    </row>
    <row r="168" spans="1:59" x14ac:dyDescent="0.35">
      <c r="A168" t="s">
        <v>153</v>
      </c>
      <c r="B168" t="s">
        <v>22</v>
      </c>
      <c r="C168">
        <v>153</v>
      </c>
      <c r="D168">
        <v>254</v>
      </c>
      <c r="E168">
        <v>60.2</v>
      </c>
      <c r="F168">
        <v>1807</v>
      </c>
      <c r="H168">
        <v>11</v>
      </c>
      <c r="I168" s="3">
        <f t="shared" si="20"/>
        <v>3.5433070866141732E-2</v>
      </c>
      <c r="J168">
        <v>9</v>
      </c>
      <c r="K168">
        <v>79</v>
      </c>
      <c r="L168">
        <v>200.8</v>
      </c>
      <c r="M168">
        <v>51.6</v>
      </c>
      <c r="N168">
        <v>16</v>
      </c>
      <c r="O168">
        <v>2013</v>
      </c>
      <c r="AM168" t="s">
        <v>151</v>
      </c>
      <c r="BF168" s="28" t="s">
        <v>176</v>
      </c>
      <c r="BG168" s="29">
        <v>161</v>
      </c>
    </row>
    <row r="169" spans="1:59" x14ac:dyDescent="0.35">
      <c r="A169" t="s">
        <v>216</v>
      </c>
      <c r="B169" t="s">
        <v>12</v>
      </c>
      <c r="C169">
        <v>137</v>
      </c>
      <c r="D169">
        <v>253</v>
      </c>
      <c r="E169">
        <v>54.2</v>
      </c>
      <c r="F169">
        <v>1760</v>
      </c>
      <c r="H169">
        <v>9</v>
      </c>
      <c r="I169" s="3">
        <f t="shared" si="20"/>
        <v>2.3715415019762844E-2</v>
      </c>
      <c r="J169">
        <v>6</v>
      </c>
      <c r="K169">
        <v>66</v>
      </c>
      <c r="L169">
        <v>220</v>
      </c>
      <c r="M169">
        <v>48.3</v>
      </c>
      <c r="N169">
        <v>19</v>
      </c>
      <c r="O169">
        <v>2013</v>
      </c>
      <c r="AM169" t="s">
        <v>142</v>
      </c>
      <c r="BF169" s="28" t="s">
        <v>254</v>
      </c>
      <c r="BG169" s="29">
        <v>150</v>
      </c>
    </row>
    <row r="170" spans="1:59" x14ac:dyDescent="0.35">
      <c r="A170" t="s">
        <v>169</v>
      </c>
      <c r="B170" t="s">
        <v>58</v>
      </c>
      <c r="C170">
        <v>142</v>
      </c>
      <c r="D170">
        <v>242</v>
      </c>
      <c r="E170">
        <v>58.7</v>
      </c>
      <c r="F170">
        <v>1673</v>
      </c>
      <c r="H170">
        <v>8</v>
      </c>
      <c r="I170" s="3">
        <f t="shared" si="20"/>
        <v>2.8925619834710745E-2</v>
      </c>
      <c r="J170">
        <v>7</v>
      </c>
      <c r="K170">
        <v>81</v>
      </c>
      <c r="L170">
        <v>167.3</v>
      </c>
      <c r="M170">
        <v>39.4</v>
      </c>
      <c r="N170">
        <v>21</v>
      </c>
      <c r="O170">
        <v>2013</v>
      </c>
      <c r="AM170" t="s">
        <v>213</v>
      </c>
      <c r="BF170" s="28" t="s">
        <v>255</v>
      </c>
      <c r="BG170" s="29">
        <v>145</v>
      </c>
    </row>
    <row r="171" spans="1:59" x14ac:dyDescent="0.35">
      <c r="A171" t="s">
        <v>150</v>
      </c>
      <c r="B171" t="s">
        <v>22</v>
      </c>
      <c r="C171">
        <v>152</v>
      </c>
      <c r="D171">
        <v>239</v>
      </c>
      <c r="E171">
        <v>63.6</v>
      </c>
      <c r="F171">
        <v>1648</v>
      </c>
      <c r="H171">
        <v>7</v>
      </c>
      <c r="I171" s="3">
        <f t="shared" si="20"/>
        <v>3.7656903765690378E-2</v>
      </c>
      <c r="J171">
        <v>9</v>
      </c>
      <c r="K171">
        <v>47</v>
      </c>
      <c r="L171">
        <v>183.1</v>
      </c>
      <c r="M171">
        <v>42.8</v>
      </c>
      <c r="N171">
        <v>27</v>
      </c>
      <c r="O171">
        <v>2013</v>
      </c>
      <c r="AM171" t="s">
        <v>207</v>
      </c>
      <c r="BF171" s="28" t="s">
        <v>235</v>
      </c>
      <c r="BG171" s="29">
        <v>128</v>
      </c>
    </row>
    <row r="172" spans="1:59" x14ac:dyDescent="0.35">
      <c r="A172" t="s">
        <v>173</v>
      </c>
      <c r="B172" t="s">
        <v>17</v>
      </c>
      <c r="C172">
        <v>149</v>
      </c>
      <c r="D172">
        <v>224</v>
      </c>
      <c r="E172">
        <v>66.5</v>
      </c>
      <c r="F172">
        <v>1829</v>
      </c>
      <c r="H172">
        <v>13</v>
      </c>
      <c r="I172" s="3">
        <f t="shared" si="20"/>
        <v>4.464285714285714E-3</v>
      </c>
      <c r="J172">
        <v>1</v>
      </c>
      <c r="K172">
        <v>80</v>
      </c>
      <c r="L172">
        <v>228.6</v>
      </c>
      <c r="M172">
        <v>83.4</v>
      </c>
      <c r="N172">
        <v>11</v>
      </c>
      <c r="O172">
        <v>2013</v>
      </c>
      <c r="AM172" t="s">
        <v>123</v>
      </c>
      <c r="BF172" s="28" t="s">
        <v>182</v>
      </c>
      <c r="BG172" s="29">
        <v>107</v>
      </c>
    </row>
    <row r="173" spans="1:59" x14ac:dyDescent="0.35">
      <c r="A173" t="s">
        <v>217</v>
      </c>
      <c r="B173" t="s">
        <v>59</v>
      </c>
      <c r="C173">
        <v>118</v>
      </c>
      <c r="D173">
        <v>211</v>
      </c>
      <c r="E173">
        <v>55.9</v>
      </c>
      <c r="F173">
        <v>1547</v>
      </c>
      <c r="H173">
        <v>8</v>
      </c>
      <c r="I173" s="3">
        <f t="shared" si="20"/>
        <v>3.7914691943127965E-2</v>
      </c>
      <c r="J173">
        <v>8</v>
      </c>
      <c r="K173">
        <v>52</v>
      </c>
      <c r="L173">
        <v>221</v>
      </c>
      <c r="M173">
        <v>50.2</v>
      </c>
      <c r="N173">
        <v>6</v>
      </c>
      <c r="O173">
        <v>2013</v>
      </c>
      <c r="AM173" t="s">
        <v>227</v>
      </c>
      <c r="BF173" s="28" t="s">
        <v>319</v>
      </c>
      <c r="BG173" s="29">
        <v>105</v>
      </c>
    </row>
    <row r="174" spans="1:59" x14ac:dyDescent="0.35">
      <c r="A174" t="s">
        <v>174</v>
      </c>
      <c r="B174" t="s">
        <v>112</v>
      </c>
      <c r="C174">
        <v>124</v>
      </c>
      <c r="D174">
        <v>200</v>
      </c>
      <c r="E174">
        <v>62</v>
      </c>
      <c r="F174">
        <v>1392</v>
      </c>
      <c r="H174">
        <v>8</v>
      </c>
      <c r="I174" s="3">
        <f t="shared" si="20"/>
        <v>2.5000000000000001E-2</v>
      </c>
      <c r="J174">
        <v>5</v>
      </c>
      <c r="K174">
        <v>56</v>
      </c>
      <c r="L174">
        <v>154.69999999999999</v>
      </c>
      <c r="M174">
        <v>50.2</v>
      </c>
      <c r="N174">
        <v>24</v>
      </c>
      <c r="O174">
        <v>2013</v>
      </c>
      <c r="AM174" t="s">
        <v>315</v>
      </c>
      <c r="BF174" s="28" t="s">
        <v>242</v>
      </c>
      <c r="BG174" s="29">
        <v>99</v>
      </c>
    </row>
    <row r="175" spans="1:59" x14ac:dyDescent="0.35">
      <c r="A175" t="s">
        <v>170</v>
      </c>
      <c r="B175" t="s">
        <v>56</v>
      </c>
      <c r="C175">
        <v>111</v>
      </c>
      <c r="D175">
        <v>183</v>
      </c>
      <c r="E175">
        <v>60.7</v>
      </c>
      <c r="F175">
        <v>1256</v>
      </c>
      <c r="H175">
        <v>8</v>
      </c>
      <c r="I175" s="3">
        <f t="shared" si="20"/>
        <v>2.185792349726776E-2</v>
      </c>
      <c r="J175">
        <v>4</v>
      </c>
      <c r="K175">
        <v>66</v>
      </c>
      <c r="L175">
        <v>179.4</v>
      </c>
      <c r="M175">
        <v>58.7</v>
      </c>
      <c r="N175">
        <v>16</v>
      </c>
      <c r="O175">
        <v>2013</v>
      </c>
      <c r="AM175" t="s">
        <v>319</v>
      </c>
      <c r="BF175" s="28" t="s">
        <v>256</v>
      </c>
      <c r="BG175" s="29">
        <v>96</v>
      </c>
    </row>
    <row r="176" spans="1:59" x14ac:dyDescent="0.35">
      <c r="A176" t="s">
        <v>203</v>
      </c>
      <c r="B176" t="s">
        <v>61</v>
      </c>
      <c r="C176">
        <v>93</v>
      </c>
      <c r="D176">
        <v>157</v>
      </c>
      <c r="E176">
        <v>59.2</v>
      </c>
      <c r="F176">
        <v>1092</v>
      </c>
      <c r="H176">
        <v>4</v>
      </c>
      <c r="I176" s="3">
        <f t="shared" si="20"/>
        <v>1.9108280254777069E-2</v>
      </c>
      <c r="J176">
        <v>3</v>
      </c>
      <c r="K176">
        <v>57</v>
      </c>
      <c r="L176">
        <v>182</v>
      </c>
      <c r="M176">
        <v>18.7</v>
      </c>
      <c r="N176">
        <v>18</v>
      </c>
      <c r="O176">
        <v>2013</v>
      </c>
      <c r="AM176" t="s">
        <v>265</v>
      </c>
      <c r="BF176" s="28" t="s">
        <v>320</v>
      </c>
      <c r="BG176" s="29">
        <v>90</v>
      </c>
    </row>
    <row r="177" spans="1:59" x14ac:dyDescent="0.35">
      <c r="A177" t="s">
        <v>202</v>
      </c>
      <c r="B177" t="s">
        <v>29</v>
      </c>
      <c r="C177">
        <v>81</v>
      </c>
      <c r="D177">
        <v>155</v>
      </c>
      <c r="E177">
        <v>52.3</v>
      </c>
      <c r="F177">
        <v>854</v>
      </c>
      <c r="H177">
        <v>4</v>
      </c>
      <c r="I177" s="3">
        <f t="shared" si="20"/>
        <v>4.5161290322580643E-2</v>
      </c>
      <c r="J177">
        <v>7</v>
      </c>
      <c r="K177">
        <v>62</v>
      </c>
      <c r="L177">
        <v>170.8</v>
      </c>
      <c r="M177">
        <v>41.7</v>
      </c>
      <c r="N177">
        <v>5</v>
      </c>
      <c r="O177">
        <v>2013</v>
      </c>
      <c r="AM177" t="s">
        <v>311</v>
      </c>
      <c r="BF177" s="28" t="s">
        <v>184</v>
      </c>
      <c r="BG177" s="29">
        <v>87</v>
      </c>
    </row>
    <row r="178" spans="1:59" x14ac:dyDescent="0.35">
      <c r="A178" t="s">
        <v>130</v>
      </c>
      <c r="B178" t="s">
        <v>55</v>
      </c>
      <c r="C178">
        <v>63</v>
      </c>
      <c r="D178">
        <v>147</v>
      </c>
      <c r="E178">
        <v>42.9</v>
      </c>
      <c r="F178">
        <v>761</v>
      </c>
      <c r="H178">
        <v>2</v>
      </c>
      <c r="I178" s="3">
        <f t="shared" si="20"/>
        <v>2.7210884353741496E-2</v>
      </c>
      <c r="J178">
        <v>4</v>
      </c>
      <c r="K178">
        <v>39</v>
      </c>
      <c r="L178">
        <v>190.3</v>
      </c>
      <c r="M178">
        <v>41.7</v>
      </c>
      <c r="N178">
        <v>8</v>
      </c>
      <c r="O178">
        <v>2013</v>
      </c>
      <c r="AM178" t="s">
        <v>194</v>
      </c>
      <c r="BF178" s="28" t="s">
        <v>180</v>
      </c>
      <c r="BG178" s="29">
        <v>86</v>
      </c>
    </row>
    <row r="179" spans="1:59" x14ac:dyDescent="0.35">
      <c r="A179" t="s">
        <v>143</v>
      </c>
      <c r="B179" t="s">
        <v>45</v>
      </c>
      <c r="C179">
        <v>77</v>
      </c>
      <c r="D179">
        <v>141</v>
      </c>
      <c r="E179">
        <v>54.6</v>
      </c>
      <c r="F179">
        <v>1215</v>
      </c>
      <c r="H179">
        <v>5</v>
      </c>
      <c r="I179" s="3">
        <f t="shared" si="20"/>
        <v>2.1276595744680851E-2</v>
      </c>
      <c r="J179">
        <v>3</v>
      </c>
      <c r="K179">
        <v>70</v>
      </c>
      <c r="L179">
        <v>173.6</v>
      </c>
      <c r="M179">
        <v>53.5</v>
      </c>
      <c r="N179">
        <v>15</v>
      </c>
      <c r="O179">
        <v>2013</v>
      </c>
      <c r="AM179" t="s">
        <v>242</v>
      </c>
      <c r="BF179" s="28" t="s">
        <v>234</v>
      </c>
      <c r="BG179" s="29">
        <v>81</v>
      </c>
    </row>
    <row r="180" spans="1:59" x14ac:dyDescent="0.35">
      <c r="A180" t="s">
        <v>200</v>
      </c>
      <c r="B180" t="s">
        <v>57</v>
      </c>
      <c r="C180">
        <v>57</v>
      </c>
      <c r="D180">
        <v>96</v>
      </c>
      <c r="E180">
        <v>59.4</v>
      </c>
      <c r="F180">
        <v>615</v>
      </c>
      <c r="H180">
        <v>5</v>
      </c>
      <c r="I180" s="3">
        <f t="shared" si="20"/>
        <v>3.125E-2</v>
      </c>
      <c r="J180">
        <v>3</v>
      </c>
      <c r="K180">
        <v>47</v>
      </c>
      <c r="L180">
        <v>205</v>
      </c>
      <c r="M180">
        <v>52.8</v>
      </c>
      <c r="N180">
        <v>6</v>
      </c>
      <c r="O180">
        <v>2013</v>
      </c>
      <c r="AM180" t="s">
        <v>206</v>
      </c>
      <c r="BF180" s="28" t="s">
        <v>185</v>
      </c>
      <c r="BG180" s="29">
        <v>60</v>
      </c>
    </row>
    <row r="181" spans="1:59" x14ac:dyDescent="0.35">
      <c r="A181" t="s">
        <v>218</v>
      </c>
      <c r="B181" t="s">
        <v>21</v>
      </c>
      <c r="C181">
        <v>55</v>
      </c>
      <c r="D181">
        <v>90</v>
      </c>
      <c r="E181">
        <v>61.1</v>
      </c>
      <c r="F181">
        <v>717</v>
      </c>
      <c r="H181">
        <v>1</v>
      </c>
      <c r="I181" s="3">
        <f t="shared" si="20"/>
        <v>5.5555555555555552E-2</v>
      </c>
      <c r="J181">
        <v>5</v>
      </c>
      <c r="K181">
        <v>52</v>
      </c>
      <c r="L181">
        <v>239</v>
      </c>
      <c r="M181">
        <v>27.6</v>
      </c>
      <c r="N181">
        <v>3</v>
      </c>
      <c r="O181">
        <v>2013</v>
      </c>
      <c r="AM181" t="s">
        <v>152</v>
      </c>
      <c r="BF181" s="28" t="s">
        <v>186</v>
      </c>
      <c r="BG181" s="29">
        <v>55</v>
      </c>
    </row>
    <row r="182" spans="1:59" x14ac:dyDescent="0.35">
      <c r="A182" t="s">
        <v>144</v>
      </c>
      <c r="B182" t="s">
        <v>23</v>
      </c>
      <c r="C182">
        <v>42</v>
      </c>
      <c r="D182">
        <v>86</v>
      </c>
      <c r="E182">
        <v>48.8</v>
      </c>
      <c r="F182">
        <v>481</v>
      </c>
      <c r="H182">
        <v>1</v>
      </c>
      <c r="I182" s="3">
        <f t="shared" si="20"/>
        <v>8.1395348837209308E-2</v>
      </c>
      <c r="J182">
        <v>7</v>
      </c>
      <c r="K182">
        <v>67</v>
      </c>
      <c r="L182">
        <v>160.30000000000001</v>
      </c>
      <c r="M182">
        <v>4</v>
      </c>
      <c r="N182">
        <v>12</v>
      </c>
      <c r="O182">
        <v>2013</v>
      </c>
      <c r="AM182" t="s">
        <v>186</v>
      </c>
      <c r="BF182" s="28" t="s">
        <v>278</v>
      </c>
      <c r="BG182" s="29">
        <v>45</v>
      </c>
    </row>
    <row r="183" spans="1:59" x14ac:dyDescent="0.35">
      <c r="A183" t="s">
        <v>219</v>
      </c>
      <c r="B183" t="s">
        <v>61</v>
      </c>
      <c r="C183">
        <v>26</v>
      </c>
      <c r="D183">
        <v>59</v>
      </c>
      <c r="E183">
        <v>44.1</v>
      </c>
      <c r="F183">
        <v>309</v>
      </c>
      <c r="H183">
        <v>1</v>
      </c>
      <c r="I183" s="3">
        <f t="shared" si="20"/>
        <v>5.0847457627118647E-2</v>
      </c>
      <c r="J183">
        <v>3</v>
      </c>
      <c r="K183">
        <v>59</v>
      </c>
      <c r="L183">
        <v>154.5</v>
      </c>
      <c r="M183">
        <v>12.6</v>
      </c>
      <c r="N183">
        <v>2</v>
      </c>
      <c r="O183">
        <v>2013</v>
      </c>
      <c r="AM183" t="s">
        <v>234</v>
      </c>
      <c r="BF183" s="28" t="s">
        <v>222</v>
      </c>
      <c r="BG183" s="29">
        <v>38</v>
      </c>
    </row>
    <row r="184" spans="1:59" x14ac:dyDescent="0.35">
      <c r="A184" t="s">
        <v>155</v>
      </c>
      <c r="B184" t="s">
        <v>18</v>
      </c>
      <c r="C184">
        <v>33</v>
      </c>
      <c r="D184">
        <v>51</v>
      </c>
      <c r="E184">
        <v>64.7</v>
      </c>
      <c r="F184">
        <v>398</v>
      </c>
      <c r="H184">
        <v>2</v>
      </c>
      <c r="I184" s="3">
        <f t="shared" si="20"/>
        <v>3.9215686274509803E-2</v>
      </c>
      <c r="J184">
        <v>2</v>
      </c>
      <c r="K184">
        <v>39</v>
      </c>
      <c r="L184">
        <v>132.69999999999999</v>
      </c>
      <c r="M184">
        <v>51.6</v>
      </c>
      <c r="N184">
        <v>0</v>
      </c>
      <c r="O184">
        <v>2013</v>
      </c>
      <c r="AM184" t="s">
        <v>218</v>
      </c>
      <c r="BF184" s="28" t="s">
        <v>294</v>
      </c>
      <c r="BG184" s="29">
        <v>35</v>
      </c>
    </row>
    <row r="185" spans="1:59" x14ac:dyDescent="0.35">
      <c r="A185" t="s">
        <v>220</v>
      </c>
      <c r="B185" t="s">
        <v>45</v>
      </c>
      <c r="C185">
        <v>30</v>
      </c>
      <c r="D185">
        <v>49</v>
      </c>
      <c r="E185">
        <v>61.2</v>
      </c>
      <c r="F185">
        <v>300</v>
      </c>
      <c r="H185">
        <v>0</v>
      </c>
      <c r="I185" s="3">
        <f t="shared" si="20"/>
        <v>8.1632653061224483E-2</v>
      </c>
      <c r="J185">
        <v>4</v>
      </c>
      <c r="K185">
        <v>26</v>
      </c>
      <c r="L185">
        <v>100</v>
      </c>
      <c r="M185">
        <v>20.5</v>
      </c>
      <c r="N185">
        <v>3</v>
      </c>
      <c r="O185">
        <v>2013</v>
      </c>
      <c r="AM185" t="s">
        <v>260</v>
      </c>
      <c r="BF185" s="28" t="s">
        <v>296</v>
      </c>
      <c r="BG185" s="29">
        <v>35</v>
      </c>
    </row>
    <row r="186" spans="1:59" x14ac:dyDescent="0.35">
      <c r="A186" t="s">
        <v>187</v>
      </c>
      <c r="B186" t="s">
        <v>34</v>
      </c>
      <c r="C186">
        <v>25</v>
      </c>
      <c r="D186">
        <v>38</v>
      </c>
      <c r="E186">
        <v>65.8</v>
      </c>
      <c r="F186">
        <v>248</v>
      </c>
      <c r="H186">
        <v>1</v>
      </c>
      <c r="I186" s="3">
        <f t="shared" si="20"/>
        <v>2.6315789473684209E-2</v>
      </c>
      <c r="J186">
        <v>1</v>
      </c>
      <c r="K186">
        <v>48</v>
      </c>
      <c r="L186">
        <v>49.6</v>
      </c>
      <c r="M186">
        <v>73</v>
      </c>
      <c r="N186">
        <v>2</v>
      </c>
      <c r="O186">
        <v>2013</v>
      </c>
      <c r="AM186" t="s">
        <v>219</v>
      </c>
      <c r="BF186" s="28" t="s">
        <v>295</v>
      </c>
      <c r="BG186" s="29">
        <v>35</v>
      </c>
    </row>
    <row r="187" spans="1:59" x14ac:dyDescent="0.35">
      <c r="A187" t="s">
        <v>221</v>
      </c>
      <c r="B187" t="s">
        <v>51</v>
      </c>
      <c r="C187">
        <v>16</v>
      </c>
      <c r="D187">
        <v>31</v>
      </c>
      <c r="E187">
        <v>51.6</v>
      </c>
      <c r="F187">
        <v>156</v>
      </c>
      <c r="H187">
        <v>1</v>
      </c>
      <c r="I187" s="3">
        <f t="shared" si="20"/>
        <v>3.2258064516129031E-2</v>
      </c>
      <c r="J187">
        <v>1</v>
      </c>
      <c r="K187">
        <v>25</v>
      </c>
      <c r="L187">
        <v>52</v>
      </c>
      <c r="M187">
        <v>6</v>
      </c>
      <c r="N187">
        <v>4</v>
      </c>
      <c r="O187">
        <v>2013</v>
      </c>
      <c r="AM187" t="s">
        <v>143</v>
      </c>
      <c r="BF187" s="28" t="s">
        <v>267</v>
      </c>
      <c r="BG187" s="29">
        <v>35</v>
      </c>
    </row>
    <row r="188" spans="1:59" x14ac:dyDescent="0.35">
      <c r="A188" t="s">
        <v>165</v>
      </c>
      <c r="B188" t="s">
        <v>21</v>
      </c>
      <c r="C188">
        <v>16</v>
      </c>
      <c r="D188">
        <v>24</v>
      </c>
      <c r="E188">
        <v>66.7</v>
      </c>
      <c r="F188">
        <v>139</v>
      </c>
      <c r="H188">
        <v>0</v>
      </c>
      <c r="I188" s="3">
        <f t="shared" si="20"/>
        <v>4.1666666666666664E-2</v>
      </c>
      <c r="J188">
        <v>1</v>
      </c>
      <c r="K188">
        <v>17</v>
      </c>
      <c r="L188">
        <v>69.5</v>
      </c>
      <c r="M188">
        <v>11</v>
      </c>
      <c r="N188">
        <v>4</v>
      </c>
      <c r="O188">
        <v>2013</v>
      </c>
      <c r="AM188" t="s">
        <v>314</v>
      </c>
      <c r="BF188" s="28" t="s">
        <v>207</v>
      </c>
      <c r="BG188" s="29">
        <v>34</v>
      </c>
    </row>
    <row r="189" spans="1:59" x14ac:dyDescent="0.35">
      <c r="A189" t="s">
        <v>161</v>
      </c>
      <c r="B189" t="s">
        <v>12</v>
      </c>
      <c r="C189">
        <v>15</v>
      </c>
      <c r="D189">
        <v>22</v>
      </c>
      <c r="E189">
        <v>68.2</v>
      </c>
      <c r="F189">
        <v>113</v>
      </c>
      <c r="H189">
        <v>0</v>
      </c>
      <c r="I189" s="3">
        <f t="shared" si="20"/>
        <v>9.0909090909090912E-2</v>
      </c>
      <c r="J189">
        <v>2</v>
      </c>
      <c r="K189">
        <v>20</v>
      </c>
      <c r="L189">
        <v>37.700000000000003</v>
      </c>
      <c r="M189">
        <v>25</v>
      </c>
      <c r="N189">
        <v>2</v>
      </c>
      <c r="O189">
        <v>2013</v>
      </c>
      <c r="AM189" t="s">
        <v>165</v>
      </c>
      <c r="BF189" s="28" t="s">
        <v>189</v>
      </c>
      <c r="BG189" s="29">
        <v>27</v>
      </c>
    </row>
    <row r="190" spans="1:59" x14ac:dyDescent="0.35">
      <c r="A190" t="s">
        <v>211</v>
      </c>
      <c r="B190" t="s">
        <v>20</v>
      </c>
      <c r="C190">
        <v>11</v>
      </c>
      <c r="D190">
        <v>16</v>
      </c>
      <c r="E190">
        <v>68.8</v>
      </c>
      <c r="F190">
        <v>95</v>
      </c>
      <c r="H190">
        <v>0</v>
      </c>
      <c r="I190" s="3">
        <f t="shared" si="20"/>
        <v>0</v>
      </c>
      <c r="J190">
        <v>0</v>
      </c>
      <c r="K190">
        <v>19</v>
      </c>
      <c r="L190">
        <v>23.8</v>
      </c>
      <c r="M190">
        <v>38.9</v>
      </c>
      <c r="N190">
        <v>2</v>
      </c>
      <c r="O190">
        <v>2013</v>
      </c>
      <c r="AM190" t="s">
        <v>308</v>
      </c>
      <c r="BF190" s="28" t="s">
        <v>297</v>
      </c>
      <c r="BG190" s="29">
        <v>26</v>
      </c>
    </row>
    <row r="191" spans="1:59" x14ac:dyDescent="0.35">
      <c r="A191" t="s">
        <v>156</v>
      </c>
      <c r="B191" t="s">
        <v>27</v>
      </c>
      <c r="C191">
        <v>8</v>
      </c>
      <c r="D191">
        <v>16</v>
      </c>
      <c r="E191">
        <v>50</v>
      </c>
      <c r="F191">
        <v>57</v>
      </c>
      <c r="H191">
        <v>0</v>
      </c>
      <c r="I191" s="3">
        <f t="shared" si="20"/>
        <v>0.125</v>
      </c>
      <c r="J191">
        <v>2</v>
      </c>
      <c r="K191">
        <v>9</v>
      </c>
      <c r="L191">
        <v>19</v>
      </c>
      <c r="M191">
        <v>0.3</v>
      </c>
      <c r="N191">
        <v>1</v>
      </c>
      <c r="O191">
        <v>2013</v>
      </c>
      <c r="AM191" t="s">
        <v>262</v>
      </c>
      <c r="BF191" s="28" t="s">
        <v>268</v>
      </c>
      <c r="BG191" s="29">
        <v>24</v>
      </c>
    </row>
    <row r="192" spans="1:59" x14ac:dyDescent="0.35">
      <c r="A192" t="s">
        <v>141</v>
      </c>
      <c r="B192" t="s">
        <v>36</v>
      </c>
      <c r="C192">
        <v>10</v>
      </c>
      <c r="D192">
        <v>13</v>
      </c>
      <c r="E192">
        <v>76.900000000000006</v>
      </c>
      <c r="F192">
        <v>151</v>
      </c>
      <c r="H192">
        <v>1</v>
      </c>
      <c r="I192" s="3">
        <f t="shared" si="20"/>
        <v>0</v>
      </c>
      <c r="J192">
        <v>0</v>
      </c>
      <c r="K192">
        <v>35</v>
      </c>
      <c r="L192">
        <v>50.3</v>
      </c>
      <c r="M192">
        <v>97.9</v>
      </c>
      <c r="N192">
        <v>0</v>
      </c>
      <c r="O192">
        <v>2013</v>
      </c>
      <c r="AM192" t="s">
        <v>267</v>
      </c>
      <c r="BF192" s="28" t="s">
        <v>209</v>
      </c>
      <c r="BG192" s="29">
        <v>20</v>
      </c>
    </row>
    <row r="193" spans="1:59" x14ac:dyDescent="0.35">
      <c r="A193" t="s">
        <v>134</v>
      </c>
      <c r="B193" t="s">
        <v>13</v>
      </c>
      <c r="C193">
        <v>7</v>
      </c>
      <c r="D193">
        <v>12</v>
      </c>
      <c r="E193">
        <v>58.3</v>
      </c>
      <c r="F193">
        <v>130</v>
      </c>
      <c r="H193">
        <v>0</v>
      </c>
      <c r="I193" s="3">
        <f t="shared" si="20"/>
        <v>8.3333333333333329E-2</v>
      </c>
      <c r="J193">
        <v>1</v>
      </c>
      <c r="K193">
        <v>57</v>
      </c>
      <c r="L193">
        <v>43.3</v>
      </c>
      <c r="M193">
        <v>27.5</v>
      </c>
      <c r="N193">
        <v>0</v>
      </c>
      <c r="O193">
        <v>2013</v>
      </c>
      <c r="AM193" t="s">
        <v>193</v>
      </c>
      <c r="BF193" s="28" t="s">
        <v>212</v>
      </c>
      <c r="BG193" s="29">
        <v>19</v>
      </c>
    </row>
    <row r="194" spans="1:59" x14ac:dyDescent="0.35">
      <c r="A194" t="s">
        <v>146</v>
      </c>
      <c r="B194" t="s">
        <v>42</v>
      </c>
      <c r="C194">
        <v>2</v>
      </c>
      <c r="D194">
        <v>6</v>
      </c>
      <c r="E194">
        <v>33.299999999999997</v>
      </c>
      <c r="F194">
        <v>53</v>
      </c>
      <c r="H194">
        <v>0</v>
      </c>
      <c r="I194" s="3">
        <f t="shared" si="20"/>
        <v>0.33333333333333331</v>
      </c>
      <c r="J194">
        <v>2</v>
      </c>
      <c r="K194">
        <v>50</v>
      </c>
      <c r="L194">
        <v>53</v>
      </c>
      <c r="M194">
        <v>1.6</v>
      </c>
      <c r="N194">
        <v>0</v>
      </c>
      <c r="O194">
        <v>2013</v>
      </c>
      <c r="AM194" t="s">
        <v>245</v>
      </c>
      <c r="BF194" s="28" t="s">
        <v>322</v>
      </c>
      <c r="BG194" s="29">
        <v>18</v>
      </c>
    </row>
    <row r="195" spans="1:59" x14ac:dyDescent="0.35">
      <c r="A195" t="s">
        <v>206</v>
      </c>
      <c r="B195" t="s">
        <v>32</v>
      </c>
      <c r="C195">
        <v>1</v>
      </c>
      <c r="D195">
        <v>5</v>
      </c>
      <c r="E195">
        <v>20</v>
      </c>
      <c r="F195">
        <v>2</v>
      </c>
      <c r="H195">
        <v>0</v>
      </c>
      <c r="I195" s="3">
        <f t="shared" ref="I195:I258" si="21">J195/D195</f>
        <v>0.2</v>
      </c>
      <c r="J195">
        <v>1</v>
      </c>
      <c r="K195">
        <v>2</v>
      </c>
      <c r="L195">
        <v>0.7</v>
      </c>
      <c r="M195">
        <v>74.8</v>
      </c>
      <c r="N195">
        <v>0</v>
      </c>
      <c r="O195">
        <v>2013</v>
      </c>
      <c r="AM195" t="s">
        <v>296</v>
      </c>
      <c r="BF195" s="28" t="s">
        <v>298</v>
      </c>
      <c r="BG195" s="29">
        <v>18</v>
      </c>
    </row>
    <row r="196" spans="1:59" x14ac:dyDescent="0.35">
      <c r="A196" t="s">
        <v>222</v>
      </c>
      <c r="B196" t="s">
        <v>51</v>
      </c>
      <c r="C196">
        <v>2</v>
      </c>
      <c r="D196">
        <v>3</v>
      </c>
      <c r="E196">
        <v>66.7</v>
      </c>
      <c r="F196">
        <v>38</v>
      </c>
      <c r="H196">
        <v>0</v>
      </c>
      <c r="I196" s="3">
        <f t="shared" si="21"/>
        <v>0</v>
      </c>
      <c r="J196">
        <v>0</v>
      </c>
      <c r="K196">
        <v>25</v>
      </c>
      <c r="L196">
        <v>6.3</v>
      </c>
      <c r="M196">
        <v>0</v>
      </c>
      <c r="N196">
        <v>0</v>
      </c>
      <c r="O196">
        <v>2013</v>
      </c>
      <c r="AM196" t="s">
        <v>172</v>
      </c>
      <c r="BF196" s="28" t="s">
        <v>299</v>
      </c>
      <c r="BG196" s="29">
        <v>16</v>
      </c>
    </row>
    <row r="197" spans="1:59" x14ac:dyDescent="0.35">
      <c r="A197" t="s">
        <v>139</v>
      </c>
      <c r="B197" t="s">
        <v>49</v>
      </c>
      <c r="C197">
        <v>1</v>
      </c>
      <c r="D197">
        <v>1</v>
      </c>
      <c r="E197">
        <v>100</v>
      </c>
      <c r="F197">
        <v>13</v>
      </c>
      <c r="H197">
        <v>0</v>
      </c>
      <c r="I197" s="3">
        <f t="shared" si="21"/>
        <v>0</v>
      </c>
      <c r="J197">
        <v>0</v>
      </c>
      <c r="K197">
        <v>13</v>
      </c>
      <c r="L197">
        <v>3.3</v>
      </c>
      <c r="M197">
        <v>4.5999999999999996</v>
      </c>
      <c r="N197">
        <v>0</v>
      </c>
      <c r="O197">
        <v>2013</v>
      </c>
      <c r="AM197" t="s">
        <v>307</v>
      </c>
      <c r="BF197" s="28" t="s">
        <v>300</v>
      </c>
      <c r="BG197" s="29">
        <v>16</v>
      </c>
    </row>
    <row r="198" spans="1:59" x14ac:dyDescent="0.35">
      <c r="A198" t="s">
        <v>124</v>
      </c>
      <c r="B198" t="s">
        <v>25</v>
      </c>
      <c r="C198">
        <v>456</v>
      </c>
      <c r="D198">
        <v>659</v>
      </c>
      <c r="E198">
        <v>69.2</v>
      </c>
      <c r="F198">
        <v>4952</v>
      </c>
      <c r="H198">
        <v>33</v>
      </c>
      <c r="I198" s="3">
        <f t="shared" si="21"/>
        <v>2.5796661608497723E-2</v>
      </c>
      <c r="J198">
        <v>17</v>
      </c>
      <c r="K198">
        <v>69</v>
      </c>
      <c r="L198">
        <v>309.5</v>
      </c>
      <c r="M198">
        <v>74.8</v>
      </c>
      <c r="N198">
        <v>29</v>
      </c>
      <c r="O198">
        <v>2014</v>
      </c>
      <c r="AM198" t="s">
        <v>196</v>
      </c>
      <c r="BF198" s="28" t="s">
        <v>323</v>
      </c>
      <c r="BG198" s="29">
        <v>15</v>
      </c>
    </row>
    <row r="199" spans="1:59" x14ac:dyDescent="0.35">
      <c r="A199" t="s">
        <v>129</v>
      </c>
      <c r="B199" t="s">
        <v>44</v>
      </c>
      <c r="C199">
        <v>415</v>
      </c>
      <c r="D199">
        <v>628</v>
      </c>
      <c r="E199">
        <v>66.099999999999994</v>
      </c>
      <c r="F199">
        <v>4694</v>
      </c>
      <c r="H199">
        <v>28</v>
      </c>
      <c r="I199" s="3">
        <f t="shared" si="21"/>
        <v>2.2292993630573247E-2</v>
      </c>
      <c r="J199">
        <v>14</v>
      </c>
      <c r="K199">
        <v>79</v>
      </c>
      <c r="L199">
        <v>293.39999999999998</v>
      </c>
      <c r="M199">
        <v>68.400000000000006</v>
      </c>
      <c r="N199">
        <v>31</v>
      </c>
      <c r="O199">
        <v>2014</v>
      </c>
      <c r="AM199" t="s">
        <v>237</v>
      </c>
      <c r="BF199" s="28" t="s">
        <v>301</v>
      </c>
      <c r="BG199" s="29">
        <v>15</v>
      </c>
    </row>
    <row r="200" spans="1:59" x14ac:dyDescent="0.35">
      <c r="A200" t="s">
        <v>191</v>
      </c>
      <c r="B200" t="s">
        <v>13</v>
      </c>
      <c r="C200">
        <v>380</v>
      </c>
      <c r="D200">
        <v>616</v>
      </c>
      <c r="E200">
        <v>61.7</v>
      </c>
      <c r="F200">
        <v>4761</v>
      </c>
      <c r="H200">
        <v>40</v>
      </c>
      <c r="I200" s="3">
        <f t="shared" si="21"/>
        <v>2.5974025974025976E-2</v>
      </c>
      <c r="J200">
        <v>16</v>
      </c>
      <c r="K200">
        <v>80</v>
      </c>
      <c r="L200">
        <v>297.60000000000002</v>
      </c>
      <c r="M200">
        <v>62.6</v>
      </c>
      <c r="N200">
        <v>27</v>
      </c>
      <c r="O200">
        <v>2014</v>
      </c>
      <c r="AM200" t="s">
        <v>318</v>
      </c>
      <c r="BF200" s="28" t="s">
        <v>321</v>
      </c>
      <c r="BG200" s="29">
        <v>13</v>
      </c>
    </row>
    <row r="201" spans="1:59" x14ac:dyDescent="0.35">
      <c r="A201" t="s">
        <v>137</v>
      </c>
      <c r="B201" t="s">
        <v>30</v>
      </c>
      <c r="C201">
        <v>408</v>
      </c>
      <c r="D201">
        <v>608</v>
      </c>
      <c r="E201">
        <v>67.099999999999994</v>
      </c>
      <c r="F201">
        <v>4952</v>
      </c>
      <c r="H201">
        <v>32</v>
      </c>
      <c r="I201" s="3">
        <f t="shared" si="21"/>
        <v>1.4802631578947368E-2</v>
      </c>
      <c r="J201">
        <v>9</v>
      </c>
      <c r="K201">
        <v>94</v>
      </c>
      <c r="L201">
        <v>309.5</v>
      </c>
      <c r="M201">
        <v>68.7</v>
      </c>
      <c r="N201">
        <v>33</v>
      </c>
      <c r="O201">
        <v>2014</v>
      </c>
      <c r="AM201" t="s">
        <v>161</v>
      </c>
      <c r="BF201" s="28" t="s">
        <v>244</v>
      </c>
      <c r="BG201" s="29">
        <v>11</v>
      </c>
    </row>
    <row r="202" spans="1:59" x14ac:dyDescent="0.35">
      <c r="A202" t="s">
        <v>123</v>
      </c>
      <c r="B202" t="s">
        <v>47</v>
      </c>
      <c r="C202">
        <v>363</v>
      </c>
      <c r="D202">
        <v>602</v>
      </c>
      <c r="E202">
        <v>60.3</v>
      </c>
      <c r="F202">
        <v>4257</v>
      </c>
      <c r="H202">
        <v>22</v>
      </c>
      <c r="I202" s="3">
        <f t="shared" si="21"/>
        <v>1.9933554817275746E-2</v>
      </c>
      <c r="J202">
        <v>12</v>
      </c>
      <c r="K202">
        <v>73</v>
      </c>
      <c r="L202">
        <v>266.10000000000002</v>
      </c>
      <c r="M202">
        <v>47.3</v>
      </c>
      <c r="N202">
        <v>45</v>
      </c>
      <c r="O202">
        <v>2014</v>
      </c>
      <c r="AM202" t="s">
        <v>163</v>
      </c>
      <c r="BF202" s="28" t="s">
        <v>266</v>
      </c>
      <c r="BG202" s="29">
        <v>11</v>
      </c>
    </row>
    <row r="203" spans="1:59" x14ac:dyDescent="0.35">
      <c r="A203" t="s">
        <v>126</v>
      </c>
      <c r="B203" t="s">
        <v>27</v>
      </c>
      <c r="C203">
        <v>379</v>
      </c>
      <c r="D203">
        <v>601</v>
      </c>
      <c r="E203">
        <v>63.1</v>
      </c>
      <c r="F203">
        <v>4410</v>
      </c>
      <c r="H203">
        <v>30</v>
      </c>
      <c r="I203" s="3">
        <f t="shared" si="21"/>
        <v>2.329450915141431E-2</v>
      </c>
      <c r="J203">
        <v>14</v>
      </c>
      <c r="K203">
        <v>80</v>
      </c>
      <c r="L203">
        <v>275.60000000000002</v>
      </c>
      <c r="M203">
        <v>62.5</v>
      </c>
      <c r="N203">
        <v>28</v>
      </c>
      <c r="O203">
        <v>2014</v>
      </c>
      <c r="BF203" s="32" t="s">
        <v>302</v>
      </c>
      <c r="BG203" s="33">
        <v>11</v>
      </c>
    </row>
    <row r="204" spans="1:59" x14ac:dyDescent="0.35">
      <c r="A204" t="s">
        <v>223</v>
      </c>
      <c r="B204" t="s">
        <v>59</v>
      </c>
      <c r="C204">
        <v>348</v>
      </c>
      <c r="D204">
        <v>599</v>
      </c>
      <c r="E204">
        <v>58.1</v>
      </c>
      <c r="F204">
        <v>3270</v>
      </c>
      <c r="H204">
        <v>21</v>
      </c>
      <c r="I204" s="3">
        <f t="shared" si="21"/>
        <v>2.003338898163606E-2</v>
      </c>
      <c r="J204">
        <v>12</v>
      </c>
      <c r="K204">
        <v>77</v>
      </c>
      <c r="L204">
        <v>204.4</v>
      </c>
      <c r="M204">
        <v>40.1</v>
      </c>
      <c r="N204">
        <v>24</v>
      </c>
      <c r="O204">
        <v>2014</v>
      </c>
      <c r="BF204" s="32" t="s">
        <v>236</v>
      </c>
      <c r="BG204" s="33">
        <v>7</v>
      </c>
    </row>
    <row r="205" spans="1:59" x14ac:dyDescent="0.35">
      <c r="A205" t="s">
        <v>192</v>
      </c>
      <c r="B205" t="s">
        <v>20</v>
      </c>
      <c r="C205">
        <v>395</v>
      </c>
      <c r="D205">
        <v>597</v>
      </c>
      <c r="E205">
        <v>66.2</v>
      </c>
      <c r="F205">
        <v>4727</v>
      </c>
      <c r="H205">
        <v>39</v>
      </c>
      <c r="I205" s="3">
        <f t="shared" si="21"/>
        <v>2.5125628140703519E-2</v>
      </c>
      <c r="J205">
        <v>15</v>
      </c>
      <c r="K205">
        <v>86</v>
      </c>
      <c r="L205">
        <v>295.39999999999998</v>
      </c>
      <c r="M205">
        <v>72</v>
      </c>
      <c r="N205">
        <v>17</v>
      </c>
      <c r="O205">
        <v>2014</v>
      </c>
      <c r="BF205" s="30" t="s">
        <v>341</v>
      </c>
      <c r="BG205" s="31">
        <v>1281284</v>
      </c>
    </row>
    <row r="206" spans="1:59" x14ac:dyDescent="0.35">
      <c r="A206" t="s">
        <v>194</v>
      </c>
      <c r="B206" t="s">
        <v>42</v>
      </c>
      <c r="C206">
        <v>392</v>
      </c>
      <c r="D206">
        <v>590</v>
      </c>
      <c r="E206">
        <v>66.400000000000006</v>
      </c>
      <c r="F206">
        <v>4045</v>
      </c>
      <c r="H206">
        <v>27</v>
      </c>
      <c r="I206" s="3">
        <f t="shared" si="21"/>
        <v>2.0338983050847456E-2</v>
      </c>
      <c r="J206">
        <v>12</v>
      </c>
      <c r="K206">
        <v>50</v>
      </c>
      <c r="L206">
        <v>252.8</v>
      </c>
      <c r="M206">
        <v>59.3</v>
      </c>
      <c r="N206">
        <v>46</v>
      </c>
      <c r="O206">
        <v>2014</v>
      </c>
    </row>
    <row r="207" spans="1:59" x14ac:dyDescent="0.35">
      <c r="A207" t="s">
        <v>125</v>
      </c>
      <c r="B207" t="s">
        <v>15</v>
      </c>
      <c r="C207">
        <v>373</v>
      </c>
      <c r="D207">
        <v>582</v>
      </c>
      <c r="E207">
        <v>64.099999999999994</v>
      </c>
      <c r="F207">
        <v>4109</v>
      </c>
      <c r="H207">
        <v>33</v>
      </c>
      <c r="I207" s="3">
        <f t="shared" si="21"/>
        <v>1.5463917525773196E-2</v>
      </c>
      <c r="J207">
        <v>9</v>
      </c>
      <c r="K207">
        <v>69</v>
      </c>
      <c r="L207">
        <v>256.8</v>
      </c>
      <c r="M207">
        <v>76.2</v>
      </c>
      <c r="N207">
        <v>21</v>
      </c>
      <c r="O207">
        <v>2014</v>
      </c>
    </row>
    <row r="208" spans="1:59" x14ac:dyDescent="0.35">
      <c r="A208" t="s">
        <v>127</v>
      </c>
      <c r="B208" t="s">
        <v>38</v>
      </c>
      <c r="C208">
        <v>379</v>
      </c>
      <c r="D208">
        <v>570</v>
      </c>
      <c r="E208">
        <v>66.5</v>
      </c>
      <c r="F208">
        <v>4286</v>
      </c>
      <c r="H208">
        <v>31</v>
      </c>
      <c r="I208" s="3">
        <f t="shared" si="21"/>
        <v>3.1578947368421054E-2</v>
      </c>
      <c r="J208">
        <v>18</v>
      </c>
      <c r="K208">
        <v>59</v>
      </c>
      <c r="L208">
        <v>267.89999999999998</v>
      </c>
      <c r="M208">
        <v>63.6</v>
      </c>
      <c r="N208">
        <v>36</v>
      </c>
      <c r="O208">
        <v>2014</v>
      </c>
    </row>
    <row r="209" spans="1:15" x14ac:dyDescent="0.35">
      <c r="A209" t="s">
        <v>148</v>
      </c>
      <c r="B209" t="s">
        <v>17</v>
      </c>
      <c r="C209">
        <v>370</v>
      </c>
      <c r="D209">
        <v>561</v>
      </c>
      <c r="E209">
        <v>66</v>
      </c>
      <c r="F209">
        <v>3812</v>
      </c>
      <c r="H209">
        <v>28</v>
      </c>
      <c r="I209" s="3">
        <f t="shared" si="21"/>
        <v>3.2085561497326207E-2</v>
      </c>
      <c r="J209">
        <v>18</v>
      </c>
      <c r="K209">
        <v>74</v>
      </c>
      <c r="L209">
        <v>254.1</v>
      </c>
      <c r="M209">
        <v>51.8</v>
      </c>
      <c r="N209">
        <v>38</v>
      </c>
      <c r="O209">
        <v>2014</v>
      </c>
    </row>
    <row r="210" spans="1:15" x14ac:dyDescent="0.35">
      <c r="A210" t="s">
        <v>132</v>
      </c>
      <c r="B210" t="s">
        <v>32</v>
      </c>
      <c r="C210">
        <v>344</v>
      </c>
      <c r="D210">
        <v>554</v>
      </c>
      <c r="E210">
        <v>62.1</v>
      </c>
      <c r="F210">
        <v>3986</v>
      </c>
      <c r="H210">
        <v>27</v>
      </c>
      <c r="I210" s="3">
        <f t="shared" si="21"/>
        <v>2.1660649819494584E-2</v>
      </c>
      <c r="J210">
        <v>12</v>
      </c>
      <c r="K210">
        <v>80</v>
      </c>
      <c r="L210">
        <v>249.1</v>
      </c>
      <c r="M210">
        <v>68.2</v>
      </c>
      <c r="N210">
        <v>19</v>
      </c>
      <c r="O210">
        <v>2014</v>
      </c>
    </row>
    <row r="211" spans="1:15" x14ac:dyDescent="0.35">
      <c r="A211" t="s">
        <v>138</v>
      </c>
      <c r="B211" t="s">
        <v>21</v>
      </c>
      <c r="C211">
        <v>341</v>
      </c>
      <c r="D211">
        <v>520</v>
      </c>
      <c r="E211">
        <v>65.599999999999994</v>
      </c>
      <c r="F211">
        <v>4381</v>
      </c>
      <c r="H211">
        <v>38</v>
      </c>
      <c r="I211" s="3">
        <f t="shared" si="21"/>
        <v>9.6153846153846159E-3</v>
      </c>
      <c r="J211">
        <v>5</v>
      </c>
      <c r="K211">
        <v>80</v>
      </c>
      <c r="L211">
        <v>273.8</v>
      </c>
      <c r="M211">
        <v>78.3</v>
      </c>
      <c r="N211">
        <v>28</v>
      </c>
      <c r="O211">
        <v>2014</v>
      </c>
    </row>
    <row r="212" spans="1:15" x14ac:dyDescent="0.35">
      <c r="A212" t="s">
        <v>136</v>
      </c>
      <c r="B212" t="s">
        <v>40</v>
      </c>
      <c r="C212">
        <v>309</v>
      </c>
      <c r="D212">
        <v>481</v>
      </c>
      <c r="E212">
        <v>64.2</v>
      </c>
      <c r="F212">
        <v>3398</v>
      </c>
      <c r="H212">
        <v>19</v>
      </c>
      <c r="I212" s="3">
        <f t="shared" si="21"/>
        <v>3.5343035343035345E-2</v>
      </c>
      <c r="J212">
        <v>17</v>
      </c>
      <c r="K212">
        <v>81</v>
      </c>
      <c r="L212">
        <v>212.4</v>
      </c>
      <c r="M212">
        <v>48.5</v>
      </c>
      <c r="N212">
        <v>21</v>
      </c>
      <c r="O212">
        <v>2014</v>
      </c>
    </row>
    <row r="213" spans="1:15" x14ac:dyDescent="0.35">
      <c r="A213" t="s">
        <v>188</v>
      </c>
      <c r="B213" t="s">
        <v>49</v>
      </c>
      <c r="C213">
        <v>289</v>
      </c>
      <c r="D213">
        <v>478</v>
      </c>
      <c r="E213">
        <v>60.5</v>
      </c>
      <c r="F213">
        <v>3369</v>
      </c>
      <c r="H213">
        <v>19</v>
      </c>
      <c r="I213" s="3">
        <f t="shared" si="21"/>
        <v>2.0920502092050208E-2</v>
      </c>
      <c r="J213">
        <v>10</v>
      </c>
      <c r="K213">
        <v>80</v>
      </c>
      <c r="L213">
        <v>210.6</v>
      </c>
      <c r="M213">
        <v>60.9</v>
      </c>
      <c r="N213">
        <v>52</v>
      </c>
      <c r="O213">
        <v>2014</v>
      </c>
    </row>
    <row r="214" spans="1:15" x14ac:dyDescent="0.35">
      <c r="A214" t="s">
        <v>224</v>
      </c>
      <c r="B214" t="s">
        <v>23</v>
      </c>
      <c r="C214">
        <v>280</v>
      </c>
      <c r="D214">
        <v>475</v>
      </c>
      <c r="E214">
        <v>58.9</v>
      </c>
      <c r="F214">
        <v>2908</v>
      </c>
      <c r="H214">
        <v>11</v>
      </c>
      <c r="I214" s="3">
        <f t="shared" si="21"/>
        <v>3.5789473684210524E-2</v>
      </c>
      <c r="J214">
        <v>17</v>
      </c>
      <c r="K214">
        <v>63</v>
      </c>
      <c r="L214">
        <v>207.7</v>
      </c>
      <c r="M214">
        <v>26.7</v>
      </c>
      <c r="N214">
        <v>55</v>
      </c>
      <c r="O214">
        <v>2014</v>
      </c>
    </row>
    <row r="215" spans="1:15" x14ac:dyDescent="0.35">
      <c r="A215" t="s">
        <v>142</v>
      </c>
      <c r="B215" t="s">
        <v>34</v>
      </c>
      <c r="C215">
        <v>303</v>
      </c>
      <c r="D215">
        <v>464</v>
      </c>
      <c r="E215">
        <v>65.3</v>
      </c>
      <c r="F215">
        <v>3265</v>
      </c>
      <c r="H215">
        <v>18</v>
      </c>
      <c r="I215" s="3">
        <f t="shared" si="21"/>
        <v>1.2931034482758621E-2</v>
      </c>
      <c r="J215">
        <v>6</v>
      </c>
      <c r="K215">
        <v>70</v>
      </c>
      <c r="L215">
        <v>217.7</v>
      </c>
      <c r="M215">
        <v>51.7</v>
      </c>
      <c r="N215">
        <v>45</v>
      </c>
      <c r="O215">
        <v>2014</v>
      </c>
    </row>
    <row r="216" spans="1:15" x14ac:dyDescent="0.35">
      <c r="A216" t="s">
        <v>196</v>
      </c>
      <c r="B216" t="s">
        <v>36</v>
      </c>
      <c r="C216">
        <v>285</v>
      </c>
      <c r="D216">
        <v>452</v>
      </c>
      <c r="E216">
        <v>63.1</v>
      </c>
      <c r="F216">
        <v>3475</v>
      </c>
      <c r="H216">
        <v>20</v>
      </c>
      <c r="I216" s="3">
        <f t="shared" si="21"/>
        <v>1.5486725663716814E-2</v>
      </c>
      <c r="J216">
        <v>7</v>
      </c>
      <c r="K216">
        <v>80</v>
      </c>
      <c r="L216">
        <v>217.2</v>
      </c>
      <c r="M216">
        <v>71.5</v>
      </c>
      <c r="N216">
        <v>42</v>
      </c>
      <c r="O216">
        <v>2014</v>
      </c>
    </row>
    <row r="217" spans="1:15" x14ac:dyDescent="0.35">
      <c r="A217" t="s">
        <v>135</v>
      </c>
      <c r="B217" t="s">
        <v>53</v>
      </c>
      <c r="C217">
        <v>262</v>
      </c>
      <c r="D217">
        <v>448</v>
      </c>
      <c r="E217">
        <v>58.5</v>
      </c>
      <c r="F217">
        <v>3127</v>
      </c>
      <c r="H217">
        <v>18</v>
      </c>
      <c r="I217" s="3">
        <f t="shared" si="21"/>
        <v>2.6785714285714284E-2</v>
      </c>
      <c r="J217">
        <v>12</v>
      </c>
      <c r="K217">
        <v>51</v>
      </c>
      <c r="L217">
        <v>223.4</v>
      </c>
      <c r="M217">
        <v>57.3</v>
      </c>
      <c r="N217">
        <v>38</v>
      </c>
      <c r="O217">
        <v>2014</v>
      </c>
    </row>
    <row r="218" spans="1:15" x14ac:dyDescent="0.35">
      <c r="A218" t="s">
        <v>155</v>
      </c>
      <c r="B218" t="s">
        <v>61</v>
      </c>
      <c r="C218">
        <v>287</v>
      </c>
      <c r="D218">
        <v>447</v>
      </c>
      <c r="E218">
        <v>64.2</v>
      </c>
      <c r="F218">
        <v>3018</v>
      </c>
      <c r="H218">
        <v>18</v>
      </c>
      <c r="I218" s="3">
        <f t="shared" si="21"/>
        <v>2.2371364653243849E-2</v>
      </c>
      <c r="J218">
        <v>10</v>
      </c>
      <c r="K218">
        <v>84</v>
      </c>
      <c r="L218">
        <v>251.5</v>
      </c>
      <c r="M218">
        <v>43.9</v>
      </c>
      <c r="N218">
        <v>33</v>
      </c>
      <c r="O218">
        <v>2014</v>
      </c>
    </row>
    <row r="219" spans="1:15" x14ac:dyDescent="0.35">
      <c r="A219" t="s">
        <v>200</v>
      </c>
      <c r="B219" t="s">
        <v>57</v>
      </c>
      <c r="C219">
        <v>242</v>
      </c>
      <c r="D219">
        <v>438</v>
      </c>
      <c r="E219">
        <v>55.3</v>
      </c>
      <c r="F219">
        <v>3326</v>
      </c>
      <c r="H219">
        <v>12</v>
      </c>
      <c r="I219" s="3">
        <f t="shared" si="21"/>
        <v>2.9680365296803651E-2</v>
      </c>
      <c r="J219">
        <v>13</v>
      </c>
      <c r="K219">
        <v>81</v>
      </c>
      <c r="L219">
        <v>237.6</v>
      </c>
      <c r="M219">
        <v>38.4</v>
      </c>
      <c r="N219">
        <v>24</v>
      </c>
      <c r="O219">
        <v>2014</v>
      </c>
    </row>
    <row r="220" spans="1:15" x14ac:dyDescent="0.35">
      <c r="A220" t="s">
        <v>133</v>
      </c>
      <c r="B220" t="s">
        <v>18</v>
      </c>
      <c r="C220">
        <v>304</v>
      </c>
      <c r="D220">
        <v>435</v>
      </c>
      <c r="E220">
        <v>69.900000000000006</v>
      </c>
      <c r="F220">
        <v>3705</v>
      </c>
      <c r="H220">
        <v>34</v>
      </c>
      <c r="I220" s="3">
        <f t="shared" si="21"/>
        <v>2.0689655172413793E-2</v>
      </c>
      <c r="J220">
        <v>9</v>
      </c>
      <c r="K220">
        <v>68</v>
      </c>
      <c r="L220">
        <v>247</v>
      </c>
      <c r="M220">
        <v>79.7</v>
      </c>
      <c r="N220">
        <v>29</v>
      </c>
      <c r="O220">
        <v>2014</v>
      </c>
    </row>
    <row r="221" spans="1:15" x14ac:dyDescent="0.35">
      <c r="A221" t="s">
        <v>225</v>
      </c>
      <c r="B221" t="s">
        <v>22</v>
      </c>
      <c r="C221">
        <v>259</v>
      </c>
      <c r="D221">
        <v>402</v>
      </c>
      <c r="E221">
        <v>64.400000000000006</v>
      </c>
      <c r="F221">
        <v>2919</v>
      </c>
      <c r="H221">
        <v>14</v>
      </c>
      <c r="I221" s="3">
        <f t="shared" si="21"/>
        <v>2.9850746268656716E-2</v>
      </c>
      <c r="J221">
        <v>12</v>
      </c>
      <c r="K221">
        <v>87</v>
      </c>
      <c r="L221">
        <v>224.5</v>
      </c>
      <c r="M221">
        <v>54.4</v>
      </c>
      <c r="N221">
        <v>39</v>
      </c>
      <c r="O221">
        <v>2014</v>
      </c>
    </row>
    <row r="222" spans="1:15" x14ac:dyDescent="0.35">
      <c r="A222" t="s">
        <v>213</v>
      </c>
      <c r="B222" t="s">
        <v>51</v>
      </c>
      <c r="C222">
        <v>219</v>
      </c>
      <c r="D222">
        <v>367</v>
      </c>
      <c r="E222">
        <v>59.7</v>
      </c>
      <c r="F222">
        <v>2525</v>
      </c>
      <c r="H222">
        <v>13</v>
      </c>
      <c r="I222" s="3">
        <f t="shared" si="21"/>
        <v>3.5422343324250684E-2</v>
      </c>
      <c r="J222">
        <v>13</v>
      </c>
      <c r="K222">
        <v>74</v>
      </c>
      <c r="L222">
        <v>180.4</v>
      </c>
      <c r="M222">
        <v>45.9</v>
      </c>
      <c r="N222">
        <v>28</v>
      </c>
      <c r="O222">
        <v>2014</v>
      </c>
    </row>
    <row r="223" spans="1:15" x14ac:dyDescent="0.35">
      <c r="A223" t="s">
        <v>173</v>
      </c>
      <c r="B223" t="s">
        <v>55</v>
      </c>
      <c r="C223">
        <v>184</v>
      </c>
      <c r="D223">
        <v>327</v>
      </c>
      <c r="E223">
        <v>56.3</v>
      </c>
      <c r="F223">
        <v>2206</v>
      </c>
      <c r="H223">
        <v>11</v>
      </c>
      <c r="I223" s="3">
        <f t="shared" si="21"/>
        <v>4.2813455657492352E-2</v>
      </c>
      <c r="J223">
        <v>14</v>
      </c>
      <c r="K223">
        <v>56</v>
      </c>
      <c r="L223">
        <v>200.5</v>
      </c>
      <c r="M223">
        <v>38</v>
      </c>
      <c r="N223">
        <v>36</v>
      </c>
      <c r="O223">
        <v>2014</v>
      </c>
    </row>
    <row r="224" spans="1:15" x14ac:dyDescent="0.35">
      <c r="A224" t="s">
        <v>128</v>
      </c>
      <c r="B224" t="s">
        <v>12</v>
      </c>
      <c r="C224">
        <v>197</v>
      </c>
      <c r="D224">
        <v>312</v>
      </c>
      <c r="E224">
        <v>63.1</v>
      </c>
      <c r="F224">
        <v>2483</v>
      </c>
      <c r="H224">
        <v>17</v>
      </c>
      <c r="I224" s="3">
        <f t="shared" si="21"/>
        <v>2.564102564102564E-2</v>
      </c>
      <c r="J224">
        <v>8</v>
      </c>
      <c r="K224">
        <v>76</v>
      </c>
      <c r="L224">
        <v>206.9</v>
      </c>
      <c r="M224">
        <v>61.1</v>
      </c>
      <c r="N224">
        <v>21</v>
      </c>
      <c r="O224">
        <v>2014</v>
      </c>
    </row>
    <row r="225" spans="1:15" x14ac:dyDescent="0.35">
      <c r="A225" t="s">
        <v>197</v>
      </c>
      <c r="B225" t="s">
        <v>45</v>
      </c>
      <c r="C225">
        <v>186</v>
      </c>
      <c r="D225">
        <v>311</v>
      </c>
      <c r="E225">
        <v>59.8</v>
      </c>
      <c r="F225">
        <v>2163</v>
      </c>
      <c r="H225">
        <v>13</v>
      </c>
      <c r="I225" s="3">
        <f t="shared" si="21"/>
        <v>3.215434083601286E-2</v>
      </c>
      <c r="J225">
        <v>10</v>
      </c>
      <c r="K225">
        <v>68</v>
      </c>
      <c r="L225">
        <v>270.39999999999998</v>
      </c>
      <c r="M225">
        <v>64.099999999999994</v>
      </c>
      <c r="N225">
        <v>9</v>
      </c>
      <c r="O225">
        <v>2014</v>
      </c>
    </row>
    <row r="226" spans="1:15" x14ac:dyDescent="0.35">
      <c r="A226" t="s">
        <v>131</v>
      </c>
      <c r="B226" t="s">
        <v>45</v>
      </c>
      <c r="C226">
        <v>198</v>
      </c>
      <c r="D226">
        <v>309</v>
      </c>
      <c r="E226">
        <v>64.099999999999994</v>
      </c>
      <c r="F226">
        <v>2418</v>
      </c>
      <c r="H226">
        <v>14</v>
      </c>
      <c r="I226" s="3">
        <f t="shared" si="21"/>
        <v>3.5598705501618123E-2</v>
      </c>
      <c r="J226">
        <v>11</v>
      </c>
      <c r="K226">
        <v>72</v>
      </c>
      <c r="L226">
        <v>268.7</v>
      </c>
      <c r="M226">
        <v>57.5</v>
      </c>
      <c r="N226">
        <v>23</v>
      </c>
      <c r="O226">
        <v>2014</v>
      </c>
    </row>
    <row r="227" spans="1:15" x14ac:dyDescent="0.35">
      <c r="A227" t="s">
        <v>226</v>
      </c>
      <c r="B227" t="s">
        <v>58</v>
      </c>
      <c r="C227">
        <v>180</v>
      </c>
      <c r="D227">
        <v>284</v>
      </c>
      <c r="E227">
        <v>63.4</v>
      </c>
      <c r="F227">
        <v>2001</v>
      </c>
      <c r="H227">
        <v>12</v>
      </c>
      <c r="I227" s="3">
        <f t="shared" si="21"/>
        <v>3.1690140845070422E-2</v>
      </c>
      <c r="J227">
        <v>9</v>
      </c>
      <c r="K227">
        <v>59</v>
      </c>
      <c r="L227">
        <v>200.1</v>
      </c>
      <c r="M227">
        <v>44.2</v>
      </c>
      <c r="N227">
        <v>29</v>
      </c>
      <c r="O227">
        <v>2014</v>
      </c>
    </row>
    <row r="228" spans="1:15" x14ac:dyDescent="0.35">
      <c r="A228" t="s">
        <v>227</v>
      </c>
      <c r="B228" t="s">
        <v>26</v>
      </c>
      <c r="C228">
        <v>132</v>
      </c>
      <c r="D228">
        <v>240</v>
      </c>
      <c r="E228">
        <v>55</v>
      </c>
      <c r="F228">
        <v>1711</v>
      </c>
      <c r="H228">
        <v>7</v>
      </c>
      <c r="I228" s="3">
        <f t="shared" si="21"/>
        <v>2.0833333333333332E-2</v>
      </c>
      <c r="J228">
        <v>5</v>
      </c>
      <c r="K228">
        <v>49</v>
      </c>
      <c r="L228">
        <v>190.1</v>
      </c>
      <c r="M228">
        <v>51.7</v>
      </c>
      <c r="N228">
        <v>11</v>
      </c>
      <c r="O228">
        <v>2014</v>
      </c>
    </row>
    <row r="229" spans="1:15" x14ac:dyDescent="0.35">
      <c r="A229" t="s">
        <v>190</v>
      </c>
      <c r="B229" t="s">
        <v>58</v>
      </c>
      <c r="C229">
        <v>145</v>
      </c>
      <c r="D229">
        <v>229</v>
      </c>
      <c r="E229">
        <v>63.3</v>
      </c>
      <c r="F229">
        <v>1657</v>
      </c>
      <c r="H229">
        <v>8</v>
      </c>
      <c r="I229" s="3">
        <f t="shared" si="21"/>
        <v>3.0567685589519649E-2</v>
      </c>
      <c r="J229">
        <v>7</v>
      </c>
      <c r="K229">
        <v>63</v>
      </c>
      <c r="L229">
        <v>184.1</v>
      </c>
      <c r="M229">
        <v>45.2</v>
      </c>
      <c r="N229">
        <v>18</v>
      </c>
      <c r="O229">
        <v>2014</v>
      </c>
    </row>
    <row r="230" spans="1:15" x14ac:dyDescent="0.35">
      <c r="A230" t="s">
        <v>147</v>
      </c>
      <c r="B230" t="s">
        <v>26</v>
      </c>
      <c r="C230">
        <v>141</v>
      </c>
      <c r="D230">
        <v>224</v>
      </c>
      <c r="E230">
        <v>62.9</v>
      </c>
      <c r="F230">
        <v>1626</v>
      </c>
      <c r="H230">
        <v>11</v>
      </c>
      <c r="I230" s="3">
        <f t="shared" si="21"/>
        <v>1.3392857142857142E-2</v>
      </c>
      <c r="J230">
        <v>3</v>
      </c>
      <c r="K230">
        <v>80</v>
      </c>
      <c r="L230">
        <v>271</v>
      </c>
      <c r="M230">
        <v>63.7</v>
      </c>
      <c r="N230">
        <v>9</v>
      </c>
      <c r="O230">
        <v>2014</v>
      </c>
    </row>
    <row r="231" spans="1:15" x14ac:dyDescent="0.35">
      <c r="A231" t="s">
        <v>195</v>
      </c>
      <c r="B231" t="s">
        <v>29</v>
      </c>
      <c r="C231">
        <v>147</v>
      </c>
      <c r="D231">
        <v>214</v>
      </c>
      <c r="E231">
        <v>68.7</v>
      </c>
      <c r="F231">
        <v>1694</v>
      </c>
      <c r="H231">
        <v>4</v>
      </c>
      <c r="I231" s="3">
        <f t="shared" si="21"/>
        <v>2.8037383177570093E-2</v>
      </c>
      <c r="J231">
        <v>6</v>
      </c>
      <c r="K231">
        <v>69</v>
      </c>
      <c r="L231">
        <v>188.2</v>
      </c>
      <c r="M231">
        <v>28.3</v>
      </c>
      <c r="N231">
        <v>33</v>
      </c>
      <c r="O231">
        <v>2014</v>
      </c>
    </row>
    <row r="232" spans="1:15" x14ac:dyDescent="0.35">
      <c r="A232" t="s">
        <v>202</v>
      </c>
      <c r="B232" t="s">
        <v>29</v>
      </c>
      <c r="C232">
        <v>126</v>
      </c>
      <c r="D232">
        <v>204</v>
      </c>
      <c r="E232">
        <v>61.8</v>
      </c>
      <c r="F232">
        <v>1710</v>
      </c>
      <c r="H232">
        <v>10</v>
      </c>
      <c r="I232" s="3">
        <f t="shared" si="21"/>
        <v>4.4117647058823532E-2</v>
      </c>
      <c r="J232">
        <v>9</v>
      </c>
      <c r="K232">
        <v>81</v>
      </c>
      <c r="L232">
        <v>285</v>
      </c>
      <c r="M232">
        <v>52</v>
      </c>
      <c r="N232">
        <v>8</v>
      </c>
      <c r="O232">
        <v>2014</v>
      </c>
    </row>
    <row r="233" spans="1:15" x14ac:dyDescent="0.35">
      <c r="A233" t="s">
        <v>214</v>
      </c>
      <c r="B233" t="s">
        <v>55</v>
      </c>
      <c r="C233">
        <v>117</v>
      </c>
      <c r="D233">
        <v>203</v>
      </c>
      <c r="E233">
        <v>57.6</v>
      </c>
      <c r="F233">
        <v>1417</v>
      </c>
      <c r="H233">
        <v>10</v>
      </c>
      <c r="I233" s="3">
        <f t="shared" si="21"/>
        <v>2.9556650246305417E-2</v>
      </c>
      <c r="J233">
        <v>6</v>
      </c>
      <c r="K233">
        <v>41</v>
      </c>
      <c r="L233">
        <v>236.2</v>
      </c>
      <c r="M233">
        <v>51.5</v>
      </c>
      <c r="N233">
        <v>16</v>
      </c>
      <c r="O233">
        <v>2014</v>
      </c>
    </row>
    <row r="234" spans="1:15" x14ac:dyDescent="0.35">
      <c r="A234" t="s">
        <v>172</v>
      </c>
      <c r="B234" t="s">
        <v>56</v>
      </c>
      <c r="C234">
        <v>105</v>
      </c>
      <c r="D234">
        <v>185</v>
      </c>
      <c r="E234">
        <v>56.8</v>
      </c>
      <c r="F234">
        <v>1326</v>
      </c>
      <c r="H234">
        <v>7</v>
      </c>
      <c r="I234" s="3">
        <f t="shared" si="21"/>
        <v>1.0810810810810811E-2</v>
      </c>
      <c r="J234">
        <v>2</v>
      </c>
      <c r="K234">
        <v>75</v>
      </c>
      <c r="L234">
        <v>189.4</v>
      </c>
      <c r="M234">
        <v>41.7</v>
      </c>
      <c r="N234">
        <v>18</v>
      </c>
      <c r="O234">
        <v>2014</v>
      </c>
    </row>
    <row r="235" spans="1:15" x14ac:dyDescent="0.35">
      <c r="A235" t="s">
        <v>228</v>
      </c>
      <c r="B235" t="s">
        <v>56</v>
      </c>
      <c r="C235">
        <v>107</v>
      </c>
      <c r="D235">
        <v>179</v>
      </c>
      <c r="E235">
        <v>59.8</v>
      </c>
      <c r="F235">
        <v>1412</v>
      </c>
      <c r="H235">
        <v>8</v>
      </c>
      <c r="I235" s="3">
        <f t="shared" si="21"/>
        <v>3.9106145251396648E-2</v>
      </c>
      <c r="J235">
        <v>7</v>
      </c>
      <c r="K235">
        <v>80</v>
      </c>
      <c r="L235">
        <v>201.7</v>
      </c>
      <c r="M235">
        <v>30.8</v>
      </c>
      <c r="N235">
        <v>18</v>
      </c>
      <c r="O235">
        <v>2014</v>
      </c>
    </row>
    <row r="236" spans="1:15" x14ac:dyDescent="0.35">
      <c r="A236" t="s">
        <v>170</v>
      </c>
      <c r="B236" t="s">
        <v>56</v>
      </c>
      <c r="C236">
        <v>86</v>
      </c>
      <c r="D236">
        <v>146</v>
      </c>
      <c r="E236">
        <v>58.9</v>
      </c>
      <c r="F236">
        <v>993</v>
      </c>
      <c r="H236">
        <v>5</v>
      </c>
      <c r="I236" s="3">
        <f t="shared" si="21"/>
        <v>4.7945205479452052E-2</v>
      </c>
      <c r="J236">
        <v>7</v>
      </c>
      <c r="K236">
        <v>61</v>
      </c>
      <c r="L236">
        <v>141.9</v>
      </c>
      <c r="M236">
        <v>43.8</v>
      </c>
      <c r="N236">
        <v>14</v>
      </c>
      <c r="O236">
        <v>2014</v>
      </c>
    </row>
    <row r="237" spans="1:15" x14ac:dyDescent="0.35">
      <c r="A237" t="s">
        <v>215</v>
      </c>
      <c r="B237" t="s">
        <v>61</v>
      </c>
      <c r="C237">
        <v>76</v>
      </c>
      <c r="D237">
        <v>131</v>
      </c>
      <c r="E237">
        <v>58</v>
      </c>
      <c r="F237">
        <v>838</v>
      </c>
      <c r="H237">
        <v>5</v>
      </c>
      <c r="I237" s="3">
        <f t="shared" si="21"/>
        <v>2.2900763358778626E-2</v>
      </c>
      <c r="J237">
        <v>3</v>
      </c>
      <c r="K237">
        <v>80</v>
      </c>
      <c r="L237">
        <v>167.6</v>
      </c>
      <c r="M237">
        <v>24.6</v>
      </c>
      <c r="N237">
        <v>6</v>
      </c>
      <c r="O237">
        <v>2014</v>
      </c>
    </row>
    <row r="238" spans="1:15" x14ac:dyDescent="0.35">
      <c r="A238" t="s">
        <v>139</v>
      </c>
      <c r="B238" t="s">
        <v>29</v>
      </c>
      <c r="C238">
        <v>91</v>
      </c>
      <c r="D238">
        <v>128</v>
      </c>
      <c r="E238">
        <v>71.099999999999994</v>
      </c>
      <c r="F238">
        <v>1057</v>
      </c>
      <c r="H238">
        <v>4</v>
      </c>
      <c r="I238" s="3">
        <f t="shared" si="21"/>
        <v>2.34375E-2</v>
      </c>
      <c r="J238">
        <v>3</v>
      </c>
      <c r="K238">
        <v>70</v>
      </c>
      <c r="L238">
        <v>211.4</v>
      </c>
      <c r="M238">
        <v>36.4</v>
      </c>
      <c r="N238">
        <v>17</v>
      </c>
      <c r="O238">
        <v>2014</v>
      </c>
    </row>
    <row r="239" spans="1:15" x14ac:dyDescent="0.35">
      <c r="A239" t="s">
        <v>143</v>
      </c>
      <c r="B239" t="s">
        <v>51</v>
      </c>
      <c r="C239">
        <v>64</v>
      </c>
      <c r="D239">
        <v>121</v>
      </c>
      <c r="E239">
        <v>52.9</v>
      </c>
      <c r="F239">
        <v>604</v>
      </c>
      <c r="H239">
        <v>3</v>
      </c>
      <c r="I239" s="3">
        <f t="shared" si="21"/>
        <v>1.6528925619834711E-2</v>
      </c>
      <c r="J239">
        <v>2</v>
      </c>
      <c r="K239">
        <v>67</v>
      </c>
      <c r="L239">
        <v>60.4</v>
      </c>
      <c r="M239">
        <v>21.4</v>
      </c>
      <c r="N239">
        <v>19</v>
      </c>
      <c r="O239">
        <v>2014</v>
      </c>
    </row>
    <row r="240" spans="1:15" x14ac:dyDescent="0.35">
      <c r="A240" t="s">
        <v>208</v>
      </c>
      <c r="B240" t="s">
        <v>53</v>
      </c>
      <c r="C240">
        <v>65</v>
      </c>
      <c r="D240">
        <v>97</v>
      </c>
      <c r="E240">
        <v>67</v>
      </c>
      <c r="F240">
        <v>701</v>
      </c>
      <c r="H240">
        <v>5</v>
      </c>
      <c r="I240" s="3">
        <f t="shared" si="21"/>
        <v>0</v>
      </c>
      <c r="J240">
        <v>0</v>
      </c>
      <c r="K240">
        <v>35</v>
      </c>
      <c r="L240">
        <v>116.8</v>
      </c>
      <c r="M240">
        <v>76.599999999999994</v>
      </c>
      <c r="N240">
        <v>4</v>
      </c>
      <c r="O240">
        <v>2014</v>
      </c>
    </row>
    <row r="241" spans="1:15" x14ac:dyDescent="0.35">
      <c r="A241" t="s">
        <v>199</v>
      </c>
      <c r="B241" t="s">
        <v>26</v>
      </c>
      <c r="C241">
        <v>45</v>
      </c>
      <c r="D241">
        <v>93</v>
      </c>
      <c r="E241">
        <v>48.4</v>
      </c>
      <c r="F241">
        <v>562</v>
      </c>
      <c r="H241">
        <v>2</v>
      </c>
      <c r="I241" s="3">
        <f t="shared" si="21"/>
        <v>4.3010752688172046E-2</v>
      </c>
      <c r="J241">
        <v>4</v>
      </c>
      <c r="K241">
        <v>41</v>
      </c>
      <c r="L241">
        <v>187.3</v>
      </c>
      <c r="M241">
        <v>26.2</v>
      </c>
      <c r="N241">
        <v>6</v>
      </c>
      <c r="O241">
        <v>2014</v>
      </c>
    </row>
    <row r="242" spans="1:15" x14ac:dyDescent="0.35">
      <c r="A242" t="s">
        <v>164</v>
      </c>
      <c r="B242" t="s">
        <v>23</v>
      </c>
      <c r="C242">
        <v>42</v>
      </c>
      <c r="D242">
        <v>78</v>
      </c>
      <c r="E242">
        <v>53.8</v>
      </c>
      <c r="F242">
        <v>492</v>
      </c>
      <c r="H242">
        <v>3</v>
      </c>
      <c r="I242" s="3">
        <f t="shared" si="21"/>
        <v>1.282051282051282E-2</v>
      </c>
      <c r="J242">
        <v>1</v>
      </c>
      <c r="K242">
        <v>63</v>
      </c>
      <c r="L242">
        <v>164</v>
      </c>
      <c r="M242">
        <v>26.2</v>
      </c>
      <c r="N242">
        <v>16</v>
      </c>
      <c r="O242">
        <v>2014</v>
      </c>
    </row>
    <row r="243" spans="1:15" x14ac:dyDescent="0.35">
      <c r="A243" t="s">
        <v>216</v>
      </c>
      <c r="B243" t="s">
        <v>12</v>
      </c>
      <c r="C243">
        <v>45</v>
      </c>
      <c r="D243">
        <v>77</v>
      </c>
      <c r="E243">
        <v>58.4</v>
      </c>
      <c r="F243">
        <v>435</v>
      </c>
      <c r="H243">
        <v>2</v>
      </c>
      <c r="I243" s="3">
        <f t="shared" si="21"/>
        <v>2.5974025974025976E-2</v>
      </c>
      <c r="J243">
        <v>2</v>
      </c>
      <c r="K243">
        <v>35</v>
      </c>
      <c r="L243">
        <v>217.5</v>
      </c>
      <c r="M243">
        <v>26.2</v>
      </c>
      <c r="N243">
        <v>3</v>
      </c>
      <c r="O243">
        <v>2014</v>
      </c>
    </row>
    <row r="244" spans="1:15" x14ac:dyDescent="0.35">
      <c r="A244" t="s">
        <v>210</v>
      </c>
      <c r="B244" t="s">
        <v>12</v>
      </c>
      <c r="C244">
        <v>41</v>
      </c>
      <c r="D244">
        <v>75</v>
      </c>
      <c r="E244">
        <v>54.7</v>
      </c>
      <c r="F244">
        <v>400</v>
      </c>
      <c r="H244">
        <v>2</v>
      </c>
      <c r="I244" s="3">
        <f t="shared" si="21"/>
        <v>2.6666666666666668E-2</v>
      </c>
      <c r="J244">
        <v>2</v>
      </c>
      <c r="K244">
        <v>41</v>
      </c>
      <c r="L244">
        <v>133.30000000000001</v>
      </c>
      <c r="M244">
        <v>47.3</v>
      </c>
      <c r="N244">
        <v>1</v>
      </c>
      <c r="O244">
        <v>2014</v>
      </c>
    </row>
    <row r="245" spans="1:15" x14ac:dyDescent="0.35">
      <c r="A245" t="s">
        <v>153</v>
      </c>
      <c r="B245" t="s">
        <v>22</v>
      </c>
      <c r="C245">
        <v>41</v>
      </c>
      <c r="D245">
        <v>71</v>
      </c>
      <c r="E245">
        <v>57.7</v>
      </c>
      <c r="F245">
        <v>425</v>
      </c>
      <c r="H245">
        <v>3</v>
      </c>
      <c r="I245" s="3">
        <f t="shared" si="21"/>
        <v>5.6338028169014086E-2</v>
      </c>
      <c r="J245">
        <v>4</v>
      </c>
      <c r="K245">
        <v>28</v>
      </c>
      <c r="L245">
        <v>141.69999999999999</v>
      </c>
      <c r="M245">
        <v>47.4</v>
      </c>
      <c r="N245">
        <v>6</v>
      </c>
      <c r="O245">
        <v>2014</v>
      </c>
    </row>
    <row r="246" spans="1:15" x14ac:dyDescent="0.35">
      <c r="A246" t="s">
        <v>229</v>
      </c>
      <c r="B246" t="s">
        <v>17</v>
      </c>
      <c r="C246">
        <v>26</v>
      </c>
      <c r="D246">
        <v>48</v>
      </c>
      <c r="E246">
        <v>54.2</v>
      </c>
      <c r="F246">
        <v>223</v>
      </c>
      <c r="H246">
        <v>2</v>
      </c>
      <c r="I246" s="3">
        <f t="shared" si="21"/>
        <v>2.0833333333333332E-2</v>
      </c>
      <c r="J246">
        <v>1</v>
      </c>
      <c r="K246">
        <v>22</v>
      </c>
      <c r="L246">
        <v>55.8</v>
      </c>
      <c r="M246">
        <v>44.1</v>
      </c>
      <c r="N246">
        <v>3</v>
      </c>
      <c r="O246">
        <v>2014</v>
      </c>
    </row>
    <row r="247" spans="1:15" x14ac:dyDescent="0.35">
      <c r="A247" t="s">
        <v>134</v>
      </c>
      <c r="B247" t="s">
        <v>13</v>
      </c>
      <c r="C247">
        <v>30</v>
      </c>
      <c r="D247">
        <v>44</v>
      </c>
      <c r="E247">
        <v>68.2</v>
      </c>
      <c r="F247">
        <v>301</v>
      </c>
      <c r="H247">
        <v>2</v>
      </c>
      <c r="I247" s="3">
        <f t="shared" si="21"/>
        <v>0</v>
      </c>
      <c r="J247">
        <v>0</v>
      </c>
      <c r="K247">
        <v>32</v>
      </c>
      <c r="L247">
        <v>75.3</v>
      </c>
      <c r="M247">
        <v>57.9</v>
      </c>
      <c r="N247">
        <v>2</v>
      </c>
      <c r="O247">
        <v>2014</v>
      </c>
    </row>
    <row r="248" spans="1:15" x14ac:dyDescent="0.35">
      <c r="A248" t="s">
        <v>150</v>
      </c>
      <c r="B248" t="s">
        <v>22</v>
      </c>
      <c r="C248">
        <v>22</v>
      </c>
      <c r="D248">
        <v>44</v>
      </c>
      <c r="E248">
        <v>50</v>
      </c>
      <c r="F248">
        <v>222</v>
      </c>
      <c r="H248">
        <v>0</v>
      </c>
      <c r="I248" s="3">
        <f t="shared" si="21"/>
        <v>4.5454545454545456E-2</v>
      </c>
      <c r="J248">
        <v>2</v>
      </c>
      <c r="K248">
        <v>18</v>
      </c>
      <c r="L248">
        <v>111</v>
      </c>
      <c r="M248">
        <v>7</v>
      </c>
      <c r="N248">
        <v>6</v>
      </c>
      <c r="O248">
        <v>2014</v>
      </c>
    </row>
    <row r="249" spans="1:15" x14ac:dyDescent="0.35">
      <c r="A249" t="s">
        <v>193</v>
      </c>
      <c r="B249" t="s">
        <v>18</v>
      </c>
      <c r="C249">
        <v>24</v>
      </c>
      <c r="D249">
        <v>41</v>
      </c>
      <c r="E249">
        <v>58.5</v>
      </c>
      <c r="F249">
        <v>303</v>
      </c>
      <c r="H249">
        <v>3</v>
      </c>
      <c r="I249" s="3">
        <f t="shared" si="21"/>
        <v>4.878048780487805E-2</v>
      </c>
      <c r="J249">
        <v>2</v>
      </c>
      <c r="K249">
        <v>43</v>
      </c>
      <c r="L249">
        <v>60.6</v>
      </c>
      <c r="M249">
        <v>7.2</v>
      </c>
      <c r="N249">
        <v>1</v>
      </c>
      <c r="O249">
        <v>2014</v>
      </c>
    </row>
    <row r="250" spans="1:15" x14ac:dyDescent="0.35">
      <c r="A250" t="s">
        <v>230</v>
      </c>
      <c r="B250" t="s">
        <v>57</v>
      </c>
      <c r="C250">
        <v>18</v>
      </c>
      <c r="D250">
        <v>35</v>
      </c>
      <c r="E250">
        <v>51.4</v>
      </c>
      <c r="F250">
        <v>175</v>
      </c>
      <c r="H250">
        <v>0</v>
      </c>
      <c r="I250" s="3">
        <f t="shared" si="21"/>
        <v>5.7142857142857141E-2</v>
      </c>
      <c r="J250">
        <v>2</v>
      </c>
      <c r="K250">
        <v>32</v>
      </c>
      <c r="L250">
        <v>35</v>
      </c>
      <c r="M250">
        <v>7.3</v>
      </c>
      <c r="N250">
        <v>3</v>
      </c>
      <c r="O250">
        <v>2014</v>
      </c>
    </row>
    <row r="251" spans="1:15" x14ac:dyDescent="0.35">
      <c r="A251" t="s">
        <v>187</v>
      </c>
      <c r="B251" t="s">
        <v>34</v>
      </c>
      <c r="C251">
        <v>16</v>
      </c>
      <c r="D251">
        <v>28</v>
      </c>
      <c r="E251">
        <v>57.1</v>
      </c>
      <c r="F251">
        <v>157</v>
      </c>
      <c r="H251">
        <v>0</v>
      </c>
      <c r="I251" s="3">
        <f t="shared" si="21"/>
        <v>0</v>
      </c>
      <c r="J251">
        <v>0</v>
      </c>
      <c r="K251">
        <v>30</v>
      </c>
      <c r="L251">
        <v>52.3</v>
      </c>
      <c r="M251">
        <v>30</v>
      </c>
      <c r="N251">
        <v>4</v>
      </c>
      <c r="O251">
        <v>2014</v>
      </c>
    </row>
    <row r="252" spans="1:15" x14ac:dyDescent="0.35">
      <c r="A252" t="s">
        <v>231</v>
      </c>
      <c r="B252" t="s">
        <v>57</v>
      </c>
      <c r="C252">
        <v>14</v>
      </c>
      <c r="D252">
        <v>28</v>
      </c>
      <c r="E252">
        <v>50</v>
      </c>
      <c r="F252">
        <v>177</v>
      </c>
      <c r="H252">
        <v>0</v>
      </c>
      <c r="I252" s="3">
        <f t="shared" si="21"/>
        <v>3.5714285714285712E-2</v>
      </c>
      <c r="J252">
        <v>1</v>
      </c>
      <c r="K252">
        <v>49</v>
      </c>
      <c r="L252">
        <v>177</v>
      </c>
      <c r="M252">
        <v>20</v>
      </c>
      <c r="N252">
        <v>4</v>
      </c>
      <c r="O252">
        <v>2014</v>
      </c>
    </row>
    <row r="253" spans="1:15" x14ac:dyDescent="0.35">
      <c r="A253" t="s">
        <v>232</v>
      </c>
      <c r="B253" t="s">
        <v>15</v>
      </c>
      <c r="C253">
        <v>19</v>
      </c>
      <c r="D253">
        <v>27</v>
      </c>
      <c r="E253">
        <v>70.400000000000006</v>
      </c>
      <c r="F253">
        <v>182</v>
      </c>
      <c r="H253">
        <v>1</v>
      </c>
      <c r="I253" s="3">
        <f t="shared" si="21"/>
        <v>0</v>
      </c>
      <c r="J253">
        <v>0</v>
      </c>
      <c r="K253">
        <v>37</v>
      </c>
      <c r="L253">
        <v>30.3</v>
      </c>
      <c r="M253">
        <v>15.1</v>
      </c>
      <c r="N253">
        <v>5</v>
      </c>
      <c r="O253">
        <v>2014</v>
      </c>
    </row>
    <row r="254" spans="1:15" x14ac:dyDescent="0.35">
      <c r="A254" t="s">
        <v>158</v>
      </c>
      <c r="B254" t="s">
        <v>40</v>
      </c>
      <c r="C254">
        <v>11</v>
      </c>
      <c r="D254">
        <v>19</v>
      </c>
      <c r="E254">
        <v>57.9</v>
      </c>
      <c r="F254">
        <v>74</v>
      </c>
      <c r="H254">
        <v>0</v>
      </c>
      <c r="I254" s="3">
        <f t="shared" si="21"/>
        <v>0</v>
      </c>
      <c r="J254">
        <v>0</v>
      </c>
      <c r="K254">
        <v>38</v>
      </c>
      <c r="L254">
        <v>18.5</v>
      </c>
      <c r="M254">
        <v>8.5</v>
      </c>
      <c r="N254">
        <v>1</v>
      </c>
      <c r="O254">
        <v>2014</v>
      </c>
    </row>
    <row r="255" spans="1:15" x14ac:dyDescent="0.35">
      <c r="A255" t="s">
        <v>217</v>
      </c>
      <c r="B255" t="s">
        <v>59</v>
      </c>
      <c r="C255">
        <v>12</v>
      </c>
      <c r="D255">
        <v>19</v>
      </c>
      <c r="E255">
        <v>63.2</v>
      </c>
      <c r="F255">
        <v>129</v>
      </c>
      <c r="H255">
        <v>1</v>
      </c>
      <c r="I255" s="3">
        <f t="shared" si="21"/>
        <v>0.10526315789473684</v>
      </c>
      <c r="J255">
        <v>2</v>
      </c>
      <c r="K255">
        <v>29</v>
      </c>
      <c r="L255">
        <v>129</v>
      </c>
      <c r="M255">
        <v>27.8</v>
      </c>
      <c r="N255">
        <v>1</v>
      </c>
      <c r="O255">
        <v>2014</v>
      </c>
    </row>
    <row r="256" spans="1:15" x14ac:dyDescent="0.35">
      <c r="A256" t="s">
        <v>233</v>
      </c>
      <c r="B256" t="s">
        <v>12</v>
      </c>
      <c r="C256">
        <v>10</v>
      </c>
      <c r="D256">
        <v>19</v>
      </c>
      <c r="E256">
        <v>52.6</v>
      </c>
      <c r="F256">
        <v>127</v>
      </c>
      <c r="H256">
        <v>0</v>
      </c>
      <c r="I256" s="3">
        <f t="shared" si="21"/>
        <v>5.2631578947368418E-2</v>
      </c>
      <c r="J256">
        <v>1</v>
      </c>
      <c r="K256">
        <v>35</v>
      </c>
      <c r="L256">
        <v>63.5</v>
      </c>
      <c r="M256">
        <v>18.399999999999999</v>
      </c>
      <c r="N256">
        <v>1</v>
      </c>
      <c r="O256">
        <v>2014</v>
      </c>
    </row>
    <row r="257" spans="1:15" x14ac:dyDescent="0.35">
      <c r="A257" t="s">
        <v>174</v>
      </c>
      <c r="B257" t="s">
        <v>21</v>
      </c>
      <c r="C257">
        <v>8</v>
      </c>
      <c r="D257">
        <v>16</v>
      </c>
      <c r="E257">
        <v>50</v>
      </c>
      <c r="F257">
        <v>66</v>
      </c>
      <c r="H257">
        <v>0</v>
      </c>
      <c r="I257" s="3">
        <f t="shared" si="21"/>
        <v>6.25E-2</v>
      </c>
      <c r="J257">
        <v>1</v>
      </c>
      <c r="K257">
        <v>14</v>
      </c>
      <c r="L257">
        <v>9.4</v>
      </c>
      <c r="M257">
        <v>5.3</v>
      </c>
      <c r="N257">
        <v>2</v>
      </c>
      <c r="O257">
        <v>2014</v>
      </c>
    </row>
    <row r="258" spans="1:15" x14ac:dyDescent="0.35">
      <c r="A258" t="s">
        <v>211</v>
      </c>
      <c r="B258" t="s">
        <v>20</v>
      </c>
      <c r="C258">
        <v>4</v>
      </c>
      <c r="D258">
        <v>10</v>
      </c>
      <c r="E258">
        <v>40</v>
      </c>
      <c r="F258">
        <v>52</v>
      </c>
      <c r="H258">
        <v>1</v>
      </c>
      <c r="I258" s="3">
        <f t="shared" si="21"/>
        <v>0</v>
      </c>
      <c r="J258">
        <v>0</v>
      </c>
      <c r="K258">
        <v>38</v>
      </c>
      <c r="L258">
        <v>13</v>
      </c>
      <c r="M258">
        <v>14.8</v>
      </c>
      <c r="N258">
        <v>0</v>
      </c>
      <c r="O258">
        <v>2014</v>
      </c>
    </row>
    <row r="259" spans="1:15" x14ac:dyDescent="0.35">
      <c r="A259" t="s">
        <v>149</v>
      </c>
      <c r="B259" t="s">
        <v>59</v>
      </c>
      <c r="C259">
        <v>5</v>
      </c>
      <c r="D259">
        <v>10</v>
      </c>
      <c r="E259">
        <v>50</v>
      </c>
      <c r="F259">
        <v>57</v>
      </c>
      <c r="H259">
        <v>0</v>
      </c>
      <c r="I259" s="3">
        <f t="shared" ref="I259:I322" si="22">J259/D259</f>
        <v>0.2</v>
      </c>
      <c r="J259">
        <v>2</v>
      </c>
      <c r="K259">
        <v>16</v>
      </c>
      <c r="L259">
        <v>5.2</v>
      </c>
      <c r="M259">
        <v>0</v>
      </c>
      <c r="N259">
        <v>3</v>
      </c>
      <c r="O259">
        <v>2014</v>
      </c>
    </row>
    <row r="260" spans="1:15" x14ac:dyDescent="0.35">
      <c r="A260" t="s">
        <v>234</v>
      </c>
      <c r="B260" t="s">
        <v>26</v>
      </c>
      <c r="C260">
        <v>1</v>
      </c>
      <c r="D260">
        <v>9</v>
      </c>
      <c r="E260">
        <v>11.1</v>
      </c>
      <c r="F260">
        <v>81</v>
      </c>
      <c r="H260">
        <v>1</v>
      </c>
      <c r="I260" s="3">
        <f t="shared" si="22"/>
        <v>0</v>
      </c>
      <c r="J260">
        <v>0</v>
      </c>
      <c r="K260">
        <v>81</v>
      </c>
      <c r="L260">
        <v>40.5</v>
      </c>
      <c r="M260">
        <v>6.8</v>
      </c>
      <c r="N260">
        <v>2</v>
      </c>
      <c r="O260">
        <v>2014</v>
      </c>
    </row>
    <row r="261" spans="1:15" x14ac:dyDescent="0.35">
      <c r="A261" t="s">
        <v>221</v>
      </c>
      <c r="B261" t="s">
        <v>51</v>
      </c>
      <c r="C261">
        <v>3</v>
      </c>
      <c r="D261">
        <v>8</v>
      </c>
      <c r="E261">
        <v>37.5</v>
      </c>
      <c r="F261">
        <v>39</v>
      </c>
      <c r="H261">
        <v>0</v>
      </c>
      <c r="I261" s="3">
        <f t="shared" si="22"/>
        <v>0</v>
      </c>
      <c r="J261">
        <v>0</v>
      </c>
      <c r="K261">
        <v>21</v>
      </c>
      <c r="L261">
        <v>39</v>
      </c>
      <c r="M261">
        <v>40.799999999999997</v>
      </c>
      <c r="N261">
        <v>0</v>
      </c>
      <c r="O261">
        <v>2014</v>
      </c>
    </row>
    <row r="262" spans="1:15" x14ac:dyDescent="0.35">
      <c r="A262" t="s">
        <v>144</v>
      </c>
      <c r="B262" t="s">
        <v>49</v>
      </c>
      <c r="C262">
        <v>3</v>
      </c>
      <c r="D262">
        <v>7</v>
      </c>
      <c r="E262">
        <v>42.9</v>
      </c>
      <c r="F262">
        <v>38</v>
      </c>
      <c r="H262">
        <v>1</v>
      </c>
      <c r="I262" s="3">
        <f t="shared" si="22"/>
        <v>0</v>
      </c>
      <c r="J262">
        <v>0</v>
      </c>
      <c r="K262">
        <v>20</v>
      </c>
      <c r="L262">
        <v>38</v>
      </c>
      <c r="M262">
        <v>88.1</v>
      </c>
      <c r="N262">
        <v>0</v>
      </c>
      <c r="O262">
        <v>2014</v>
      </c>
    </row>
    <row r="263" spans="1:15" x14ac:dyDescent="0.35">
      <c r="A263" t="s">
        <v>235</v>
      </c>
      <c r="B263" t="s">
        <v>27</v>
      </c>
      <c r="C263">
        <v>4</v>
      </c>
      <c r="D263">
        <v>5</v>
      </c>
      <c r="E263">
        <v>80</v>
      </c>
      <c r="F263">
        <v>60</v>
      </c>
      <c r="H263">
        <v>0</v>
      </c>
      <c r="I263" s="3">
        <f t="shared" si="22"/>
        <v>0</v>
      </c>
      <c r="J263">
        <v>0</v>
      </c>
      <c r="K263">
        <v>29</v>
      </c>
      <c r="L263">
        <v>15</v>
      </c>
      <c r="M263">
        <v>13.2</v>
      </c>
      <c r="N263">
        <v>2</v>
      </c>
      <c r="O263">
        <v>2014</v>
      </c>
    </row>
    <row r="264" spans="1:15" x14ac:dyDescent="0.35">
      <c r="A264" t="s">
        <v>146</v>
      </c>
      <c r="B264" t="s">
        <v>42</v>
      </c>
      <c r="C264">
        <v>2</v>
      </c>
      <c r="D264">
        <v>4</v>
      </c>
      <c r="E264">
        <v>50</v>
      </c>
      <c r="F264">
        <v>21</v>
      </c>
      <c r="H264">
        <v>0</v>
      </c>
      <c r="I264" s="3">
        <f t="shared" si="22"/>
        <v>0</v>
      </c>
      <c r="J264">
        <v>0</v>
      </c>
      <c r="K264">
        <v>14</v>
      </c>
      <c r="L264">
        <v>10.5</v>
      </c>
      <c r="M264">
        <v>91.8</v>
      </c>
      <c r="N264">
        <v>0</v>
      </c>
      <c r="O264">
        <v>2014</v>
      </c>
    </row>
    <row r="265" spans="1:15" x14ac:dyDescent="0.35">
      <c r="A265" t="s">
        <v>161</v>
      </c>
      <c r="B265" t="s">
        <v>44</v>
      </c>
      <c r="C265">
        <v>3</v>
      </c>
      <c r="D265">
        <v>4</v>
      </c>
      <c r="E265">
        <v>75</v>
      </c>
      <c r="F265">
        <v>64</v>
      </c>
      <c r="H265">
        <v>0</v>
      </c>
      <c r="I265" s="3">
        <f t="shared" si="22"/>
        <v>0.25</v>
      </c>
      <c r="J265">
        <v>1</v>
      </c>
      <c r="K265">
        <v>40</v>
      </c>
      <c r="L265">
        <v>64</v>
      </c>
      <c r="M265">
        <v>82.5</v>
      </c>
      <c r="N265">
        <v>0</v>
      </c>
      <c r="O265">
        <v>2014</v>
      </c>
    </row>
    <row r="266" spans="1:15" x14ac:dyDescent="0.35">
      <c r="A266" t="s">
        <v>169</v>
      </c>
      <c r="B266" t="s">
        <v>38</v>
      </c>
      <c r="C266">
        <v>1</v>
      </c>
      <c r="D266">
        <v>3</v>
      </c>
      <c r="E266">
        <v>33.299999999999997</v>
      </c>
      <c r="F266">
        <v>10</v>
      </c>
      <c r="H266">
        <v>0</v>
      </c>
      <c r="I266" s="3">
        <f t="shared" si="22"/>
        <v>0</v>
      </c>
      <c r="J266">
        <v>0</v>
      </c>
      <c r="K266">
        <v>10</v>
      </c>
      <c r="L266">
        <v>5</v>
      </c>
      <c r="M266">
        <v>1.7</v>
      </c>
      <c r="N266">
        <v>1</v>
      </c>
      <c r="O266">
        <v>2014</v>
      </c>
    </row>
    <row r="267" spans="1:15" x14ac:dyDescent="0.35">
      <c r="A267" t="s">
        <v>236</v>
      </c>
      <c r="B267" t="s">
        <v>56</v>
      </c>
      <c r="C267">
        <v>1</v>
      </c>
      <c r="D267">
        <v>3</v>
      </c>
      <c r="E267">
        <v>33.299999999999997</v>
      </c>
      <c r="F267">
        <v>7</v>
      </c>
      <c r="H267">
        <v>0</v>
      </c>
      <c r="I267" s="3">
        <f t="shared" si="22"/>
        <v>0</v>
      </c>
      <c r="J267">
        <v>0</v>
      </c>
      <c r="K267">
        <v>7</v>
      </c>
      <c r="L267">
        <v>7</v>
      </c>
      <c r="M267">
        <v>2.5</v>
      </c>
      <c r="N267">
        <v>0</v>
      </c>
      <c r="O267">
        <v>2014</v>
      </c>
    </row>
    <row r="268" spans="1:15" x14ac:dyDescent="0.35">
      <c r="A268" t="s">
        <v>127</v>
      </c>
      <c r="B268" t="s">
        <v>38</v>
      </c>
      <c r="C268">
        <v>437</v>
      </c>
      <c r="D268">
        <v>661</v>
      </c>
      <c r="E268">
        <v>66.099999999999994</v>
      </c>
      <c r="F268">
        <v>4792</v>
      </c>
      <c r="H268">
        <v>29</v>
      </c>
      <c r="I268" s="3">
        <f t="shared" si="22"/>
        <v>1.9667170953101363E-2</v>
      </c>
      <c r="J268">
        <v>13</v>
      </c>
      <c r="K268">
        <v>80</v>
      </c>
      <c r="L268">
        <v>299.5</v>
      </c>
      <c r="M268">
        <v>55.7</v>
      </c>
      <c r="N268">
        <v>40</v>
      </c>
      <c r="O268">
        <v>2015</v>
      </c>
    </row>
    <row r="269" spans="1:15" x14ac:dyDescent="0.35">
      <c r="A269" t="s">
        <v>124</v>
      </c>
      <c r="B269" t="s">
        <v>25</v>
      </c>
      <c r="C269">
        <v>428</v>
      </c>
      <c r="D269">
        <v>627</v>
      </c>
      <c r="E269">
        <v>68.3</v>
      </c>
      <c r="F269">
        <v>4870</v>
      </c>
      <c r="H269">
        <v>32</v>
      </c>
      <c r="I269" s="3">
        <f t="shared" si="22"/>
        <v>1.7543859649122806E-2</v>
      </c>
      <c r="J269">
        <v>11</v>
      </c>
      <c r="K269">
        <v>80</v>
      </c>
      <c r="L269">
        <v>324.7</v>
      </c>
      <c r="M269">
        <v>70.400000000000006</v>
      </c>
      <c r="N269">
        <v>31</v>
      </c>
      <c r="O269">
        <v>2015</v>
      </c>
    </row>
    <row r="270" spans="1:15" x14ac:dyDescent="0.35">
      <c r="A270" t="s">
        <v>125</v>
      </c>
      <c r="B270" t="s">
        <v>15</v>
      </c>
      <c r="C270">
        <v>402</v>
      </c>
      <c r="D270">
        <v>624</v>
      </c>
      <c r="E270">
        <v>64.400000000000006</v>
      </c>
      <c r="F270">
        <v>4770</v>
      </c>
      <c r="H270">
        <v>36</v>
      </c>
      <c r="I270" s="3">
        <f t="shared" si="22"/>
        <v>1.1217948717948718E-2</v>
      </c>
      <c r="J270">
        <v>7</v>
      </c>
      <c r="K270">
        <v>76</v>
      </c>
      <c r="L270">
        <v>298.10000000000002</v>
      </c>
      <c r="M270">
        <v>68</v>
      </c>
      <c r="N270">
        <v>38</v>
      </c>
      <c r="O270">
        <v>2015</v>
      </c>
    </row>
    <row r="271" spans="1:15" x14ac:dyDescent="0.35">
      <c r="A271" t="s">
        <v>126</v>
      </c>
      <c r="B271" t="s">
        <v>27</v>
      </c>
      <c r="C271">
        <v>387</v>
      </c>
      <c r="D271">
        <v>618</v>
      </c>
      <c r="E271">
        <v>62.6</v>
      </c>
      <c r="F271">
        <v>4432</v>
      </c>
      <c r="H271">
        <v>35</v>
      </c>
      <c r="I271" s="3">
        <f t="shared" si="22"/>
        <v>2.2653721682847898E-2</v>
      </c>
      <c r="J271">
        <v>14</v>
      </c>
      <c r="K271">
        <v>87</v>
      </c>
      <c r="L271">
        <v>277</v>
      </c>
      <c r="M271">
        <v>60.5</v>
      </c>
      <c r="N271">
        <v>27</v>
      </c>
      <c r="O271">
        <v>2015</v>
      </c>
    </row>
    <row r="272" spans="1:15" x14ac:dyDescent="0.35">
      <c r="A272" t="s">
        <v>129</v>
      </c>
      <c r="B272" t="s">
        <v>44</v>
      </c>
      <c r="C272">
        <v>407</v>
      </c>
      <c r="D272">
        <v>614</v>
      </c>
      <c r="E272">
        <v>66.3</v>
      </c>
      <c r="F272">
        <v>4591</v>
      </c>
      <c r="H272">
        <v>21</v>
      </c>
      <c r="I272" s="3">
        <f t="shared" si="22"/>
        <v>2.6058631921824105E-2</v>
      </c>
      <c r="J272">
        <v>16</v>
      </c>
      <c r="K272">
        <v>70</v>
      </c>
      <c r="L272">
        <v>286.89999999999998</v>
      </c>
      <c r="M272">
        <v>69.599999999999994</v>
      </c>
      <c r="N272">
        <v>30</v>
      </c>
      <c r="O272">
        <v>2015</v>
      </c>
    </row>
    <row r="273" spans="1:15" x14ac:dyDescent="0.35">
      <c r="A273" t="s">
        <v>224</v>
      </c>
      <c r="B273" t="s">
        <v>23</v>
      </c>
      <c r="C273">
        <v>355</v>
      </c>
      <c r="D273">
        <v>606</v>
      </c>
      <c r="E273">
        <v>58.6</v>
      </c>
      <c r="F273">
        <v>4428</v>
      </c>
      <c r="H273">
        <v>35</v>
      </c>
      <c r="I273" s="3">
        <f t="shared" si="22"/>
        <v>2.9702970297029702E-2</v>
      </c>
      <c r="J273">
        <v>18</v>
      </c>
      <c r="K273">
        <v>90</v>
      </c>
      <c r="L273">
        <v>276.8</v>
      </c>
      <c r="M273">
        <v>51.8</v>
      </c>
      <c r="N273">
        <v>51</v>
      </c>
      <c r="O273">
        <v>2015</v>
      </c>
    </row>
    <row r="274" spans="1:15" x14ac:dyDescent="0.35">
      <c r="A274" t="s">
        <v>123</v>
      </c>
      <c r="B274" t="s">
        <v>47</v>
      </c>
      <c r="C274">
        <v>398</v>
      </c>
      <c r="D274">
        <v>592</v>
      </c>
      <c r="E274">
        <v>67.2</v>
      </c>
      <c r="F274">
        <v>4262</v>
      </c>
      <c r="H274">
        <v>32</v>
      </c>
      <c r="I274" s="3">
        <f t="shared" si="22"/>
        <v>2.1959459459459461E-2</v>
      </c>
      <c r="J274">
        <v>13</v>
      </c>
      <c r="K274">
        <v>57</v>
      </c>
      <c r="L274">
        <v>266.39999999999998</v>
      </c>
      <c r="M274">
        <v>58.5</v>
      </c>
      <c r="N274">
        <v>44</v>
      </c>
      <c r="O274">
        <v>2015</v>
      </c>
    </row>
    <row r="275" spans="1:15" x14ac:dyDescent="0.35">
      <c r="A275" t="s">
        <v>194</v>
      </c>
      <c r="B275" t="s">
        <v>42</v>
      </c>
      <c r="C275">
        <v>363</v>
      </c>
      <c r="D275">
        <v>586</v>
      </c>
      <c r="E275">
        <v>61.9</v>
      </c>
      <c r="F275">
        <v>4208</v>
      </c>
      <c r="H275">
        <v>24</v>
      </c>
      <c r="I275" s="3">
        <f t="shared" si="22"/>
        <v>2.0477815699658702E-2</v>
      </c>
      <c r="J275">
        <v>12</v>
      </c>
      <c r="K275">
        <v>54</v>
      </c>
      <c r="L275">
        <v>263</v>
      </c>
      <c r="M275">
        <v>46.3</v>
      </c>
      <c r="N275">
        <v>45</v>
      </c>
      <c r="O275">
        <v>2015</v>
      </c>
    </row>
    <row r="276" spans="1:15" x14ac:dyDescent="0.35">
      <c r="A276" t="s">
        <v>223</v>
      </c>
      <c r="B276" t="s">
        <v>59</v>
      </c>
      <c r="C276">
        <v>350</v>
      </c>
      <c r="D276">
        <v>573</v>
      </c>
      <c r="E276">
        <v>61.1</v>
      </c>
      <c r="F276">
        <v>3987</v>
      </c>
      <c r="H276">
        <v>32</v>
      </c>
      <c r="I276" s="3">
        <f t="shared" si="22"/>
        <v>2.2687609075043629E-2</v>
      </c>
      <c r="J276">
        <v>13</v>
      </c>
      <c r="K276">
        <v>68</v>
      </c>
      <c r="L276">
        <v>249.2</v>
      </c>
      <c r="M276">
        <v>41.2</v>
      </c>
      <c r="N276">
        <v>31</v>
      </c>
      <c r="O276">
        <v>2015</v>
      </c>
    </row>
    <row r="277" spans="1:15" x14ac:dyDescent="0.35">
      <c r="A277" t="s">
        <v>138</v>
      </c>
      <c r="B277" t="s">
        <v>21</v>
      </c>
      <c r="C277">
        <v>347</v>
      </c>
      <c r="D277">
        <v>572</v>
      </c>
      <c r="E277">
        <v>60.7</v>
      </c>
      <c r="F277">
        <v>3821</v>
      </c>
      <c r="H277">
        <v>31</v>
      </c>
      <c r="I277" s="3">
        <f t="shared" si="22"/>
        <v>1.3986013986013986E-2</v>
      </c>
      <c r="J277">
        <v>8</v>
      </c>
      <c r="K277">
        <v>65</v>
      </c>
      <c r="L277">
        <v>238.8</v>
      </c>
      <c r="M277">
        <v>60.3</v>
      </c>
      <c r="N277">
        <v>46</v>
      </c>
      <c r="O277">
        <v>2015</v>
      </c>
    </row>
    <row r="278" spans="1:15" x14ac:dyDescent="0.35">
      <c r="A278" t="s">
        <v>128</v>
      </c>
      <c r="B278" t="s">
        <v>51</v>
      </c>
      <c r="C278">
        <v>335</v>
      </c>
      <c r="D278">
        <v>562</v>
      </c>
      <c r="E278">
        <v>59.6</v>
      </c>
      <c r="F278">
        <v>3905</v>
      </c>
      <c r="H278">
        <v>31</v>
      </c>
      <c r="I278" s="3">
        <f t="shared" si="22"/>
        <v>2.6690391459074734E-2</v>
      </c>
      <c r="J278">
        <v>15</v>
      </c>
      <c r="K278">
        <v>69</v>
      </c>
      <c r="L278">
        <v>244.1</v>
      </c>
      <c r="M278">
        <v>63.5</v>
      </c>
      <c r="N278">
        <v>19</v>
      </c>
      <c r="O278">
        <v>2015</v>
      </c>
    </row>
    <row r="279" spans="1:15" x14ac:dyDescent="0.35">
      <c r="A279" t="s">
        <v>202</v>
      </c>
      <c r="B279" t="s">
        <v>29</v>
      </c>
      <c r="C279">
        <v>379</v>
      </c>
      <c r="D279">
        <v>543</v>
      </c>
      <c r="E279">
        <v>69.8</v>
      </c>
      <c r="F279">
        <v>4166</v>
      </c>
      <c r="H279">
        <v>29</v>
      </c>
      <c r="I279" s="3">
        <f t="shared" si="22"/>
        <v>2.0257826887661142E-2</v>
      </c>
      <c r="J279">
        <v>11</v>
      </c>
      <c r="K279">
        <v>78</v>
      </c>
      <c r="L279">
        <v>260.39999999999998</v>
      </c>
      <c r="M279">
        <v>71.7</v>
      </c>
      <c r="N279">
        <v>26</v>
      </c>
      <c r="O279">
        <v>2015</v>
      </c>
    </row>
    <row r="280" spans="1:15" x14ac:dyDescent="0.35">
      <c r="A280" t="s">
        <v>147</v>
      </c>
      <c r="B280" t="s">
        <v>26</v>
      </c>
      <c r="C280">
        <v>342</v>
      </c>
      <c r="D280">
        <v>537</v>
      </c>
      <c r="E280">
        <v>63.7</v>
      </c>
      <c r="F280">
        <v>4671</v>
      </c>
      <c r="H280">
        <v>35</v>
      </c>
      <c r="I280" s="3">
        <f t="shared" si="22"/>
        <v>2.0484171322160148E-2</v>
      </c>
      <c r="J280">
        <v>11</v>
      </c>
      <c r="K280">
        <v>68</v>
      </c>
      <c r="L280">
        <v>291.89999999999998</v>
      </c>
      <c r="M280">
        <v>77.099999999999994</v>
      </c>
      <c r="N280">
        <v>25</v>
      </c>
      <c r="O280">
        <v>2015</v>
      </c>
    </row>
    <row r="281" spans="1:15" x14ac:dyDescent="0.35">
      <c r="A281" t="s">
        <v>237</v>
      </c>
      <c r="B281" t="s">
        <v>55</v>
      </c>
      <c r="C281">
        <v>312</v>
      </c>
      <c r="D281">
        <v>535</v>
      </c>
      <c r="E281">
        <v>58.3</v>
      </c>
      <c r="F281">
        <v>4042</v>
      </c>
      <c r="H281">
        <v>22</v>
      </c>
      <c r="I281" s="3">
        <f t="shared" si="22"/>
        <v>2.8037383177570093E-2</v>
      </c>
      <c r="J281">
        <v>15</v>
      </c>
      <c r="K281">
        <v>68</v>
      </c>
      <c r="L281">
        <v>252.6</v>
      </c>
      <c r="M281">
        <v>61.1</v>
      </c>
      <c r="N281">
        <v>27</v>
      </c>
      <c r="O281">
        <v>2015</v>
      </c>
    </row>
    <row r="282" spans="1:15" x14ac:dyDescent="0.35">
      <c r="A282" t="s">
        <v>145</v>
      </c>
      <c r="B282" t="s">
        <v>45</v>
      </c>
      <c r="C282">
        <v>346</v>
      </c>
      <c r="D282">
        <v>532</v>
      </c>
      <c r="E282">
        <v>65</v>
      </c>
      <c r="F282">
        <v>3725</v>
      </c>
      <c r="H282">
        <v>19</v>
      </c>
      <c r="I282" s="3">
        <f t="shared" si="22"/>
        <v>2.6315789473684209E-2</v>
      </c>
      <c r="J282">
        <v>14</v>
      </c>
      <c r="K282">
        <v>78</v>
      </c>
      <c r="L282">
        <v>266.10000000000002</v>
      </c>
      <c r="M282">
        <v>42.1</v>
      </c>
      <c r="N282">
        <v>28</v>
      </c>
      <c r="O282">
        <v>2015</v>
      </c>
    </row>
    <row r="283" spans="1:15" x14ac:dyDescent="0.35">
      <c r="A283" t="s">
        <v>135</v>
      </c>
      <c r="B283" t="s">
        <v>53</v>
      </c>
      <c r="C283">
        <v>296</v>
      </c>
      <c r="D283">
        <v>495</v>
      </c>
      <c r="E283">
        <v>59.8</v>
      </c>
      <c r="F283">
        <v>3837</v>
      </c>
      <c r="H283">
        <v>35</v>
      </c>
      <c r="I283" s="3">
        <f t="shared" si="22"/>
        <v>2.0202020202020204E-2</v>
      </c>
      <c r="J283">
        <v>10</v>
      </c>
      <c r="K283">
        <v>74</v>
      </c>
      <c r="L283">
        <v>239.8</v>
      </c>
      <c r="M283">
        <v>67</v>
      </c>
      <c r="N283">
        <v>33</v>
      </c>
      <c r="O283">
        <v>2015</v>
      </c>
    </row>
    <row r="284" spans="1:15" x14ac:dyDescent="0.35">
      <c r="A284" t="s">
        <v>148</v>
      </c>
      <c r="B284" t="s">
        <v>17</v>
      </c>
      <c r="C284">
        <v>311</v>
      </c>
      <c r="D284">
        <v>483</v>
      </c>
      <c r="E284">
        <v>64.400000000000006</v>
      </c>
      <c r="F284">
        <v>3659</v>
      </c>
      <c r="H284">
        <v>21</v>
      </c>
      <c r="I284" s="3">
        <f t="shared" si="22"/>
        <v>2.2774327122153208E-2</v>
      </c>
      <c r="J284">
        <v>11</v>
      </c>
      <c r="K284">
        <v>87</v>
      </c>
      <c r="L284">
        <v>243.9</v>
      </c>
      <c r="M284">
        <v>59.9</v>
      </c>
      <c r="N284">
        <v>29</v>
      </c>
      <c r="O284">
        <v>2015</v>
      </c>
    </row>
    <row r="285" spans="1:15" x14ac:dyDescent="0.35">
      <c r="A285" t="s">
        <v>196</v>
      </c>
      <c r="B285" t="s">
        <v>36</v>
      </c>
      <c r="C285">
        <v>329</v>
      </c>
      <c r="D285">
        <v>483</v>
      </c>
      <c r="E285">
        <v>68.099999999999994</v>
      </c>
      <c r="F285">
        <v>4024</v>
      </c>
      <c r="H285">
        <v>34</v>
      </c>
      <c r="I285" s="3">
        <f t="shared" si="22"/>
        <v>1.6563146997929608E-2</v>
      </c>
      <c r="J285">
        <v>8</v>
      </c>
      <c r="K285">
        <v>80</v>
      </c>
      <c r="L285">
        <v>251.5</v>
      </c>
      <c r="M285">
        <v>67.3</v>
      </c>
      <c r="N285">
        <v>45</v>
      </c>
      <c r="O285">
        <v>2015</v>
      </c>
    </row>
    <row r="286" spans="1:15" x14ac:dyDescent="0.35">
      <c r="A286" t="s">
        <v>142</v>
      </c>
      <c r="B286" t="s">
        <v>34</v>
      </c>
      <c r="C286">
        <v>307</v>
      </c>
      <c r="D286">
        <v>470</v>
      </c>
      <c r="E286">
        <v>65.3</v>
      </c>
      <c r="F286">
        <v>3486</v>
      </c>
      <c r="H286">
        <v>20</v>
      </c>
      <c r="I286" s="3">
        <f t="shared" si="22"/>
        <v>1.4893617021276596E-2</v>
      </c>
      <c r="J286">
        <v>7</v>
      </c>
      <c r="K286">
        <v>80</v>
      </c>
      <c r="L286">
        <v>217.9</v>
      </c>
      <c r="M286">
        <v>58.4</v>
      </c>
      <c r="N286">
        <v>45</v>
      </c>
      <c r="O286">
        <v>2015</v>
      </c>
    </row>
    <row r="287" spans="1:15" x14ac:dyDescent="0.35">
      <c r="A287" t="s">
        <v>137</v>
      </c>
      <c r="B287" t="s">
        <v>30</v>
      </c>
      <c r="C287">
        <v>319</v>
      </c>
      <c r="D287">
        <v>469</v>
      </c>
      <c r="E287">
        <v>68</v>
      </c>
      <c r="F287">
        <v>3938</v>
      </c>
      <c r="H287">
        <v>21</v>
      </c>
      <c r="I287" s="3">
        <f t="shared" si="22"/>
        <v>3.4115138592750532E-2</v>
      </c>
      <c r="J287">
        <v>16</v>
      </c>
      <c r="K287">
        <v>69</v>
      </c>
      <c r="L287">
        <v>328.2</v>
      </c>
      <c r="M287">
        <v>71.099999999999994</v>
      </c>
      <c r="N287">
        <v>20</v>
      </c>
      <c r="O287">
        <v>2015</v>
      </c>
    </row>
    <row r="288" spans="1:15" x14ac:dyDescent="0.35">
      <c r="A288" t="s">
        <v>225</v>
      </c>
      <c r="B288" t="s">
        <v>22</v>
      </c>
      <c r="C288">
        <v>292</v>
      </c>
      <c r="D288">
        <v>447</v>
      </c>
      <c r="E288">
        <v>65.3</v>
      </c>
      <c r="F288">
        <v>3231</v>
      </c>
      <c r="H288">
        <v>14</v>
      </c>
      <c r="I288" s="3">
        <f t="shared" si="22"/>
        <v>2.0134228187919462E-2</v>
      </c>
      <c r="J288">
        <v>9</v>
      </c>
      <c r="K288">
        <v>52</v>
      </c>
      <c r="L288">
        <v>201.9</v>
      </c>
      <c r="M288">
        <v>57.5</v>
      </c>
      <c r="N288">
        <v>44</v>
      </c>
      <c r="O288">
        <v>2015</v>
      </c>
    </row>
    <row r="289" spans="1:15" x14ac:dyDescent="0.35">
      <c r="A289" t="s">
        <v>132</v>
      </c>
      <c r="B289" t="s">
        <v>32</v>
      </c>
      <c r="C289">
        <v>266</v>
      </c>
      <c r="D289">
        <v>413</v>
      </c>
      <c r="E289">
        <v>64.400000000000006</v>
      </c>
      <c r="F289">
        <v>2791</v>
      </c>
      <c r="H289">
        <v>14</v>
      </c>
      <c r="I289" s="3">
        <f t="shared" si="22"/>
        <v>2.9055690072639227E-2</v>
      </c>
      <c r="J289">
        <v>12</v>
      </c>
      <c r="K289">
        <v>50</v>
      </c>
      <c r="L289">
        <v>279.10000000000002</v>
      </c>
      <c r="M289">
        <v>49.7</v>
      </c>
      <c r="N289">
        <v>16</v>
      </c>
      <c r="O289">
        <v>2015</v>
      </c>
    </row>
    <row r="290" spans="1:15" x14ac:dyDescent="0.35">
      <c r="A290" t="s">
        <v>136</v>
      </c>
      <c r="B290" t="s">
        <v>40</v>
      </c>
      <c r="C290">
        <v>255</v>
      </c>
      <c r="D290">
        <v>386</v>
      </c>
      <c r="E290">
        <v>66.099999999999994</v>
      </c>
      <c r="F290">
        <v>3250</v>
      </c>
      <c r="H290">
        <v>25</v>
      </c>
      <c r="I290" s="3">
        <f t="shared" si="22"/>
        <v>1.8134715025906734E-2</v>
      </c>
      <c r="J290">
        <v>7</v>
      </c>
      <c r="K290">
        <v>80</v>
      </c>
      <c r="L290">
        <v>250</v>
      </c>
      <c r="M290">
        <v>70</v>
      </c>
      <c r="N290">
        <v>20</v>
      </c>
      <c r="O290">
        <v>2015</v>
      </c>
    </row>
    <row r="291" spans="1:15" x14ac:dyDescent="0.35">
      <c r="A291" t="s">
        <v>206</v>
      </c>
      <c r="B291" t="s">
        <v>61</v>
      </c>
      <c r="C291">
        <v>242</v>
      </c>
      <c r="D291">
        <v>380</v>
      </c>
      <c r="E291">
        <v>63.7</v>
      </c>
      <c r="F291">
        <v>3035</v>
      </c>
      <c r="H291">
        <v>20</v>
      </c>
      <c r="I291" s="3">
        <f t="shared" si="22"/>
        <v>1.5789473684210527E-2</v>
      </c>
      <c r="J291">
        <v>6</v>
      </c>
      <c r="K291">
        <v>63</v>
      </c>
      <c r="L291">
        <v>216.8</v>
      </c>
      <c r="M291">
        <v>65.3</v>
      </c>
      <c r="N291">
        <v>36</v>
      </c>
      <c r="O291">
        <v>2015</v>
      </c>
    </row>
    <row r="292" spans="1:15" x14ac:dyDescent="0.35">
      <c r="A292" t="s">
        <v>238</v>
      </c>
      <c r="B292" t="s">
        <v>56</v>
      </c>
      <c r="C292">
        <v>230</v>
      </c>
      <c r="D292">
        <v>370</v>
      </c>
      <c r="E292">
        <v>62.2</v>
      </c>
      <c r="F292">
        <v>2818</v>
      </c>
      <c r="H292">
        <v>19</v>
      </c>
      <c r="I292" s="3">
        <f t="shared" si="22"/>
        <v>2.7027027027027029E-2</v>
      </c>
      <c r="J292">
        <v>10</v>
      </c>
      <c r="K292">
        <v>61</v>
      </c>
      <c r="L292">
        <v>234.8</v>
      </c>
      <c r="M292">
        <v>53.3</v>
      </c>
      <c r="N292">
        <v>38</v>
      </c>
      <c r="O292">
        <v>2015</v>
      </c>
    </row>
    <row r="293" spans="1:15" x14ac:dyDescent="0.35">
      <c r="A293" t="s">
        <v>200</v>
      </c>
      <c r="B293" t="s">
        <v>12</v>
      </c>
      <c r="C293">
        <v>224</v>
      </c>
      <c r="D293">
        <v>369</v>
      </c>
      <c r="E293">
        <v>60.7</v>
      </c>
      <c r="F293">
        <v>2606</v>
      </c>
      <c r="H293">
        <v>19</v>
      </c>
      <c r="I293" s="3">
        <f t="shared" si="22"/>
        <v>1.8970189701897018E-2</v>
      </c>
      <c r="J293">
        <v>7</v>
      </c>
      <c r="K293">
        <v>49</v>
      </c>
      <c r="L293">
        <v>236.9</v>
      </c>
      <c r="M293">
        <v>56.1</v>
      </c>
      <c r="N293">
        <v>25</v>
      </c>
      <c r="O293">
        <v>2015</v>
      </c>
    </row>
    <row r="294" spans="1:15" x14ac:dyDescent="0.35">
      <c r="A294" t="s">
        <v>197</v>
      </c>
      <c r="B294" t="s">
        <v>58</v>
      </c>
      <c r="C294">
        <v>190</v>
      </c>
      <c r="D294">
        <v>337</v>
      </c>
      <c r="E294">
        <v>56.4</v>
      </c>
      <c r="F294">
        <v>2052</v>
      </c>
      <c r="H294">
        <v>7</v>
      </c>
      <c r="I294" s="3">
        <f t="shared" si="22"/>
        <v>2.967359050445104E-2</v>
      </c>
      <c r="J294">
        <v>10</v>
      </c>
      <c r="K294">
        <v>68</v>
      </c>
      <c r="L294">
        <v>186.5</v>
      </c>
      <c r="M294">
        <v>28.1</v>
      </c>
      <c r="N294">
        <v>14</v>
      </c>
      <c r="O294">
        <v>2015</v>
      </c>
    </row>
    <row r="295" spans="1:15" x14ac:dyDescent="0.35">
      <c r="A295" t="s">
        <v>192</v>
      </c>
      <c r="B295" t="s">
        <v>20</v>
      </c>
      <c r="C295">
        <v>198</v>
      </c>
      <c r="D295">
        <v>331</v>
      </c>
      <c r="E295">
        <v>59.8</v>
      </c>
      <c r="F295">
        <v>2249</v>
      </c>
      <c r="H295">
        <v>9</v>
      </c>
      <c r="I295" s="3">
        <f t="shared" si="22"/>
        <v>5.1359516616314202E-2</v>
      </c>
      <c r="J295">
        <v>17</v>
      </c>
      <c r="K295">
        <v>75</v>
      </c>
      <c r="L295">
        <v>224.9</v>
      </c>
      <c r="M295">
        <v>43.9</v>
      </c>
      <c r="N295">
        <v>16</v>
      </c>
      <c r="O295">
        <v>2015</v>
      </c>
    </row>
    <row r="296" spans="1:15" x14ac:dyDescent="0.35">
      <c r="A296" t="s">
        <v>191</v>
      </c>
      <c r="B296" t="s">
        <v>13</v>
      </c>
      <c r="C296">
        <v>162</v>
      </c>
      <c r="D296">
        <v>293</v>
      </c>
      <c r="E296">
        <v>55.3</v>
      </c>
      <c r="F296">
        <v>1881</v>
      </c>
      <c r="H296">
        <v>15</v>
      </c>
      <c r="I296" s="3">
        <f t="shared" si="22"/>
        <v>4.0955631399317405E-2</v>
      </c>
      <c r="J296">
        <v>12</v>
      </c>
      <c r="K296">
        <v>87</v>
      </c>
      <c r="L296">
        <v>268.7</v>
      </c>
      <c r="M296">
        <v>49.4</v>
      </c>
      <c r="N296">
        <v>15</v>
      </c>
      <c r="O296">
        <v>2015</v>
      </c>
    </row>
    <row r="297" spans="1:15" x14ac:dyDescent="0.35">
      <c r="A297" t="s">
        <v>173</v>
      </c>
      <c r="B297" t="s">
        <v>57</v>
      </c>
      <c r="C297">
        <v>186</v>
      </c>
      <c r="D297">
        <v>292</v>
      </c>
      <c r="E297">
        <v>63.7</v>
      </c>
      <c r="F297">
        <v>2109</v>
      </c>
      <c r="H297">
        <v>12</v>
      </c>
      <c r="I297" s="3">
        <f t="shared" si="22"/>
        <v>1.3698630136986301E-2</v>
      </c>
      <c r="J297">
        <v>4</v>
      </c>
      <c r="K297">
        <v>56</v>
      </c>
      <c r="L297">
        <v>263.60000000000002</v>
      </c>
      <c r="M297">
        <v>50.3</v>
      </c>
      <c r="N297">
        <v>23</v>
      </c>
      <c r="O297">
        <v>2015</v>
      </c>
    </row>
    <row r="298" spans="1:15" x14ac:dyDescent="0.35">
      <c r="A298" t="s">
        <v>144</v>
      </c>
      <c r="B298" t="s">
        <v>49</v>
      </c>
      <c r="C298">
        <v>178</v>
      </c>
      <c r="D298">
        <v>282</v>
      </c>
      <c r="E298">
        <v>63.1</v>
      </c>
      <c r="F298">
        <v>2031</v>
      </c>
      <c r="H298">
        <v>10</v>
      </c>
      <c r="I298" s="3">
        <f t="shared" si="22"/>
        <v>2.4822695035460994E-2</v>
      </c>
      <c r="J298">
        <v>7</v>
      </c>
      <c r="K298">
        <v>71</v>
      </c>
      <c r="L298">
        <v>253.9</v>
      </c>
      <c r="M298">
        <v>37.799999999999997</v>
      </c>
      <c r="N298">
        <v>25</v>
      </c>
      <c r="O298">
        <v>2015</v>
      </c>
    </row>
    <row r="299" spans="1:15" x14ac:dyDescent="0.35">
      <c r="A299" t="s">
        <v>211</v>
      </c>
      <c r="B299" t="s">
        <v>20</v>
      </c>
      <c r="C299">
        <v>170</v>
      </c>
      <c r="D299">
        <v>275</v>
      </c>
      <c r="E299">
        <v>61.8</v>
      </c>
      <c r="F299">
        <v>1967</v>
      </c>
      <c r="H299">
        <v>10</v>
      </c>
      <c r="I299" s="3">
        <f t="shared" si="22"/>
        <v>2.181818181818182E-2</v>
      </c>
      <c r="J299">
        <v>6</v>
      </c>
      <c r="K299">
        <v>72</v>
      </c>
      <c r="L299">
        <v>245.9</v>
      </c>
      <c r="M299">
        <v>53</v>
      </c>
      <c r="N299">
        <v>23</v>
      </c>
      <c r="O299">
        <v>2015</v>
      </c>
    </row>
    <row r="300" spans="1:15" x14ac:dyDescent="0.35">
      <c r="A300" t="s">
        <v>134</v>
      </c>
      <c r="B300" t="s">
        <v>13</v>
      </c>
      <c r="C300">
        <v>156</v>
      </c>
      <c r="D300">
        <v>256</v>
      </c>
      <c r="E300">
        <v>60.9</v>
      </c>
      <c r="F300">
        <v>1690</v>
      </c>
      <c r="H300">
        <v>9</v>
      </c>
      <c r="I300" s="3">
        <f t="shared" si="22"/>
        <v>1.953125E-2</v>
      </c>
      <c r="J300">
        <v>5</v>
      </c>
      <c r="K300">
        <v>57</v>
      </c>
      <c r="L300">
        <v>211.3</v>
      </c>
      <c r="M300">
        <v>48</v>
      </c>
      <c r="N300">
        <v>16</v>
      </c>
      <c r="O300">
        <v>2015</v>
      </c>
    </row>
    <row r="301" spans="1:15" x14ac:dyDescent="0.35">
      <c r="A301" t="s">
        <v>188</v>
      </c>
      <c r="B301" t="s">
        <v>49</v>
      </c>
      <c r="C301">
        <v>144</v>
      </c>
      <c r="D301">
        <v>244</v>
      </c>
      <c r="E301">
        <v>59</v>
      </c>
      <c r="F301">
        <v>1615</v>
      </c>
      <c r="H301">
        <v>6</v>
      </c>
      <c r="I301" s="3">
        <f t="shared" si="22"/>
        <v>2.0491803278688523E-2</v>
      </c>
      <c r="J301">
        <v>5</v>
      </c>
      <c r="K301">
        <v>76</v>
      </c>
      <c r="L301">
        <v>179.4</v>
      </c>
      <c r="M301">
        <v>43.4</v>
      </c>
      <c r="N301">
        <v>28</v>
      </c>
      <c r="O301">
        <v>2015</v>
      </c>
    </row>
    <row r="302" spans="1:15" x14ac:dyDescent="0.35">
      <c r="A302" t="s">
        <v>210</v>
      </c>
      <c r="B302" t="s">
        <v>12</v>
      </c>
      <c r="C302">
        <v>136</v>
      </c>
      <c r="D302">
        <v>244</v>
      </c>
      <c r="E302">
        <v>55.7</v>
      </c>
      <c r="F302">
        <v>1336</v>
      </c>
      <c r="H302">
        <v>5</v>
      </c>
      <c r="I302" s="3">
        <f t="shared" si="22"/>
        <v>2.4590163934426229E-2</v>
      </c>
      <c r="J302">
        <v>6</v>
      </c>
      <c r="K302">
        <v>48</v>
      </c>
      <c r="L302">
        <v>167</v>
      </c>
      <c r="M302">
        <v>43.4</v>
      </c>
      <c r="N302">
        <v>6</v>
      </c>
      <c r="O302">
        <v>2015</v>
      </c>
    </row>
    <row r="303" spans="1:15" x14ac:dyDescent="0.35">
      <c r="A303" t="s">
        <v>230</v>
      </c>
      <c r="B303" t="s">
        <v>57</v>
      </c>
      <c r="C303">
        <v>129</v>
      </c>
      <c r="D303">
        <v>223</v>
      </c>
      <c r="E303">
        <v>57.8</v>
      </c>
      <c r="F303">
        <v>1500</v>
      </c>
      <c r="H303">
        <v>7</v>
      </c>
      <c r="I303" s="3">
        <f t="shared" si="22"/>
        <v>2.2421524663677129E-2</v>
      </c>
      <c r="J303">
        <v>5</v>
      </c>
      <c r="K303">
        <v>61</v>
      </c>
      <c r="L303">
        <v>150</v>
      </c>
      <c r="M303">
        <v>54.1</v>
      </c>
      <c r="N303">
        <v>19</v>
      </c>
      <c r="O303">
        <v>2015</v>
      </c>
    </row>
    <row r="304" spans="1:15" x14ac:dyDescent="0.35">
      <c r="A304" t="s">
        <v>153</v>
      </c>
      <c r="B304" t="s">
        <v>18</v>
      </c>
      <c r="C304">
        <v>119</v>
      </c>
      <c r="D304">
        <v>204</v>
      </c>
      <c r="E304">
        <v>58.3</v>
      </c>
      <c r="F304">
        <v>1276</v>
      </c>
      <c r="H304">
        <v>5</v>
      </c>
      <c r="I304" s="3">
        <f t="shared" si="22"/>
        <v>3.4313725490196081E-2</v>
      </c>
      <c r="J304">
        <v>7</v>
      </c>
      <c r="K304">
        <v>51</v>
      </c>
      <c r="L304">
        <v>127.6</v>
      </c>
      <c r="M304">
        <v>54.1</v>
      </c>
      <c r="N304">
        <v>14</v>
      </c>
      <c r="O304">
        <v>2015</v>
      </c>
    </row>
    <row r="305" spans="1:15" x14ac:dyDescent="0.35">
      <c r="A305" t="s">
        <v>228</v>
      </c>
      <c r="B305" t="s">
        <v>56</v>
      </c>
      <c r="C305">
        <v>101</v>
      </c>
      <c r="D305">
        <v>166</v>
      </c>
      <c r="E305">
        <v>60.8</v>
      </c>
      <c r="F305">
        <v>935</v>
      </c>
      <c r="H305">
        <v>4</v>
      </c>
      <c r="I305" s="3">
        <f t="shared" si="22"/>
        <v>4.2168674698795178E-2</v>
      </c>
      <c r="J305">
        <v>7</v>
      </c>
      <c r="K305">
        <v>57</v>
      </c>
      <c r="L305">
        <v>133.6</v>
      </c>
      <c r="M305">
        <v>18.399999999999999</v>
      </c>
      <c r="N305">
        <v>13</v>
      </c>
      <c r="O305">
        <v>2015</v>
      </c>
    </row>
    <row r="306" spans="1:15" x14ac:dyDescent="0.35">
      <c r="A306" t="s">
        <v>193</v>
      </c>
      <c r="B306" t="s">
        <v>18</v>
      </c>
      <c r="C306">
        <v>97</v>
      </c>
      <c r="D306">
        <v>140</v>
      </c>
      <c r="E306">
        <v>69.3</v>
      </c>
      <c r="F306">
        <v>1043</v>
      </c>
      <c r="H306">
        <v>5</v>
      </c>
      <c r="I306" s="3">
        <f t="shared" si="22"/>
        <v>1.4285714285714285E-2</v>
      </c>
      <c r="J306">
        <v>2</v>
      </c>
      <c r="K306">
        <v>67</v>
      </c>
      <c r="L306">
        <v>173.8</v>
      </c>
      <c r="M306">
        <v>18.399999999999999</v>
      </c>
      <c r="N306">
        <v>10</v>
      </c>
      <c r="O306">
        <v>2015</v>
      </c>
    </row>
    <row r="307" spans="1:15" x14ac:dyDescent="0.35">
      <c r="A307" t="s">
        <v>229</v>
      </c>
      <c r="B307" t="s">
        <v>32</v>
      </c>
      <c r="C307">
        <v>72</v>
      </c>
      <c r="D307">
        <v>125</v>
      </c>
      <c r="E307">
        <v>57.6</v>
      </c>
      <c r="F307">
        <v>739</v>
      </c>
      <c r="H307">
        <v>2</v>
      </c>
      <c r="I307" s="3">
        <f t="shared" si="22"/>
        <v>3.2000000000000001E-2</v>
      </c>
      <c r="J307">
        <v>4</v>
      </c>
      <c r="K307">
        <v>48</v>
      </c>
      <c r="L307">
        <v>147.80000000000001</v>
      </c>
      <c r="M307">
        <v>39.4</v>
      </c>
      <c r="N307">
        <v>7</v>
      </c>
      <c r="O307">
        <v>2015</v>
      </c>
    </row>
    <row r="308" spans="1:15" x14ac:dyDescent="0.35">
      <c r="A308" t="s">
        <v>216</v>
      </c>
      <c r="B308" t="s">
        <v>58</v>
      </c>
      <c r="C308">
        <v>76</v>
      </c>
      <c r="D308">
        <v>125</v>
      </c>
      <c r="E308">
        <v>60.8</v>
      </c>
      <c r="F308">
        <v>828</v>
      </c>
      <c r="H308">
        <v>4</v>
      </c>
      <c r="I308" s="3">
        <f t="shared" si="22"/>
        <v>8.0000000000000002E-3</v>
      </c>
      <c r="J308">
        <v>1</v>
      </c>
      <c r="K308">
        <v>60</v>
      </c>
      <c r="L308">
        <v>138</v>
      </c>
      <c r="M308">
        <v>39.4</v>
      </c>
      <c r="N308">
        <v>4</v>
      </c>
      <c r="O308">
        <v>2015</v>
      </c>
    </row>
    <row r="309" spans="1:15" x14ac:dyDescent="0.35">
      <c r="A309" t="s">
        <v>133</v>
      </c>
      <c r="B309" t="s">
        <v>18</v>
      </c>
      <c r="C309">
        <v>83</v>
      </c>
      <c r="D309">
        <v>121</v>
      </c>
      <c r="E309">
        <v>68.599999999999994</v>
      </c>
      <c r="F309">
        <v>884</v>
      </c>
      <c r="H309">
        <v>5</v>
      </c>
      <c r="I309" s="3">
        <f t="shared" si="22"/>
        <v>5.7851239669421489E-2</v>
      </c>
      <c r="J309">
        <v>7</v>
      </c>
      <c r="K309">
        <v>39</v>
      </c>
      <c r="L309">
        <v>221</v>
      </c>
      <c r="M309">
        <v>54.9</v>
      </c>
      <c r="N309">
        <v>6</v>
      </c>
      <c r="O309">
        <v>2015</v>
      </c>
    </row>
    <row r="310" spans="1:15" x14ac:dyDescent="0.35">
      <c r="A310" t="s">
        <v>239</v>
      </c>
      <c r="B310" t="s">
        <v>40</v>
      </c>
      <c r="C310">
        <v>79</v>
      </c>
      <c r="D310">
        <v>119</v>
      </c>
      <c r="E310">
        <v>66.400000000000006</v>
      </c>
      <c r="F310">
        <v>854</v>
      </c>
      <c r="H310">
        <v>6</v>
      </c>
      <c r="I310" s="3">
        <f t="shared" si="22"/>
        <v>1.680672268907563E-2</v>
      </c>
      <c r="J310">
        <v>2</v>
      </c>
      <c r="K310">
        <v>66</v>
      </c>
      <c r="L310">
        <v>122</v>
      </c>
      <c r="M310">
        <v>21.7</v>
      </c>
      <c r="N310">
        <v>12</v>
      </c>
      <c r="O310">
        <v>2015</v>
      </c>
    </row>
    <row r="311" spans="1:15" x14ac:dyDescent="0.35">
      <c r="A311" t="s">
        <v>240</v>
      </c>
      <c r="B311" t="s">
        <v>18</v>
      </c>
      <c r="C311">
        <v>61</v>
      </c>
      <c r="D311">
        <v>104</v>
      </c>
      <c r="E311">
        <v>58.7</v>
      </c>
      <c r="F311">
        <v>779</v>
      </c>
      <c r="H311">
        <v>4</v>
      </c>
      <c r="I311" s="3">
        <f t="shared" si="22"/>
        <v>5.7692307692307696E-2</v>
      </c>
      <c r="J311">
        <v>6</v>
      </c>
      <c r="K311">
        <v>36</v>
      </c>
      <c r="L311">
        <v>259.7</v>
      </c>
      <c r="M311">
        <v>21.7</v>
      </c>
      <c r="N311">
        <v>5</v>
      </c>
      <c r="O311">
        <v>2015</v>
      </c>
    </row>
    <row r="312" spans="1:15" x14ac:dyDescent="0.35">
      <c r="A312" t="s">
        <v>226</v>
      </c>
      <c r="B312" t="s">
        <v>57</v>
      </c>
      <c r="C312">
        <v>56</v>
      </c>
      <c r="D312">
        <v>94</v>
      </c>
      <c r="E312">
        <v>59.6</v>
      </c>
      <c r="F312">
        <v>547</v>
      </c>
      <c r="H312">
        <v>1</v>
      </c>
      <c r="I312" s="3">
        <f t="shared" si="22"/>
        <v>3.1914893617021274E-2</v>
      </c>
      <c r="J312">
        <v>3</v>
      </c>
      <c r="K312">
        <v>42</v>
      </c>
      <c r="L312">
        <v>182.3</v>
      </c>
      <c r="M312">
        <v>32.1</v>
      </c>
      <c r="N312">
        <v>11</v>
      </c>
      <c r="O312">
        <v>2015</v>
      </c>
    </row>
    <row r="313" spans="1:15" x14ac:dyDescent="0.35">
      <c r="A313" t="s">
        <v>131</v>
      </c>
      <c r="B313" t="s">
        <v>45</v>
      </c>
      <c r="C313">
        <v>59</v>
      </c>
      <c r="D313">
        <v>91</v>
      </c>
      <c r="E313">
        <v>64.8</v>
      </c>
      <c r="F313">
        <v>616</v>
      </c>
      <c r="H313">
        <v>4</v>
      </c>
      <c r="I313" s="3">
        <f t="shared" si="22"/>
        <v>4.3956043956043959E-2</v>
      </c>
      <c r="J313">
        <v>4</v>
      </c>
      <c r="K313">
        <v>43</v>
      </c>
      <c r="L313">
        <v>154</v>
      </c>
      <c r="M313">
        <v>34.4</v>
      </c>
      <c r="N313">
        <v>9</v>
      </c>
      <c r="O313">
        <v>2015</v>
      </c>
    </row>
    <row r="314" spans="1:15" x14ac:dyDescent="0.35">
      <c r="A314" t="s">
        <v>215</v>
      </c>
      <c r="B314" t="s">
        <v>61</v>
      </c>
      <c r="C314">
        <v>52</v>
      </c>
      <c r="D314">
        <v>84</v>
      </c>
      <c r="E314">
        <v>61.9</v>
      </c>
      <c r="F314">
        <v>561</v>
      </c>
      <c r="H314">
        <v>3</v>
      </c>
      <c r="I314" s="3">
        <f t="shared" si="22"/>
        <v>3.5714285714285712E-2</v>
      </c>
      <c r="J314">
        <v>3</v>
      </c>
      <c r="K314">
        <v>58</v>
      </c>
      <c r="L314">
        <v>80.099999999999994</v>
      </c>
      <c r="M314">
        <v>38.1</v>
      </c>
      <c r="N314">
        <v>6</v>
      </c>
      <c r="O314">
        <v>2015</v>
      </c>
    </row>
    <row r="315" spans="1:15" x14ac:dyDescent="0.35">
      <c r="A315" t="s">
        <v>149</v>
      </c>
      <c r="B315" t="s">
        <v>32</v>
      </c>
      <c r="C315">
        <v>52</v>
      </c>
      <c r="D315">
        <v>80</v>
      </c>
      <c r="E315">
        <v>65</v>
      </c>
      <c r="F315">
        <v>540</v>
      </c>
      <c r="H315">
        <v>3</v>
      </c>
      <c r="I315" s="3">
        <f t="shared" si="22"/>
        <v>0.05</v>
      </c>
      <c r="J315">
        <v>4</v>
      </c>
      <c r="K315">
        <v>48</v>
      </c>
      <c r="L315">
        <v>270</v>
      </c>
      <c r="M315">
        <v>42.1</v>
      </c>
      <c r="N315">
        <v>3</v>
      </c>
      <c r="O315">
        <v>2015</v>
      </c>
    </row>
    <row r="316" spans="1:15" x14ac:dyDescent="0.35">
      <c r="A316" t="s">
        <v>143</v>
      </c>
      <c r="B316" t="s">
        <v>30</v>
      </c>
      <c r="C316">
        <v>40</v>
      </c>
      <c r="D316">
        <v>66</v>
      </c>
      <c r="E316">
        <v>60.6</v>
      </c>
      <c r="F316">
        <v>371</v>
      </c>
      <c r="H316">
        <v>2</v>
      </c>
      <c r="I316" s="3">
        <f t="shared" si="22"/>
        <v>1.5151515151515152E-2</v>
      </c>
      <c r="J316">
        <v>1</v>
      </c>
      <c r="K316">
        <v>72</v>
      </c>
      <c r="L316">
        <v>74.2</v>
      </c>
      <c r="M316">
        <v>31.8</v>
      </c>
      <c r="N316">
        <v>10</v>
      </c>
      <c r="O316">
        <v>2015</v>
      </c>
    </row>
    <row r="317" spans="1:15" x14ac:dyDescent="0.35">
      <c r="A317" t="s">
        <v>161</v>
      </c>
      <c r="B317" t="s">
        <v>12</v>
      </c>
      <c r="C317">
        <v>28</v>
      </c>
      <c r="D317">
        <v>57</v>
      </c>
      <c r="E317">
        <v>49.1</v>
      </c>
      <c r="F317">
        <v>370</v>
      </c>
      <c r="H317">
        <v>3</v>
      </c>
      <c r="I317" s="3">
        <f t="shared" si="22"/>
        <v>1.7543859649122806E-2</v>
      </c>
      <c r="J317">
        <v>1</v>
      </c>
      <c r="K317">
        <v>61</v>
      </c>
      <c r="L317">
        <v>92.5</v>
      </c>
      <c r="M317">
        <v>46.5</v>
      </c>
      <c r="N317">
        <v>5</v>
      </c>
      <c r="O317">
        <v>2015</v>
      </c>
    </row>
    <row r="318" spans="1:15" x14ac:dyDescent="0.35">
      <c r="A318" t="s">
        <v>241</v>
      </c>
      <c r="B318" t="s">
        <v>30</v>
      </c>
      <c r="C318">
        <v>32</v>
      </c>
      <c r="D318">
        <v>55</v>
      </c>
      <c r="E318">
        <v>58.2</v>
      </c>
      <c r="F318">
        <v>513</v>
      </c>
      <c r="H318">
        <v>3</v>
      </c>
      <c r="I318" s="3">
        <f t="shared" si="22"/>
        <v>7.2727272727272724E-2</v>
      </c>
      <c r="J318">
        <v>4</v>
      </c>
      <c r="K318">
        <v>88</v>
      </c>
      <c r="L318">
        <v>73.3</v>
      </c>
      <c r="M318">
        <v>43.8</v>
      </c>
      <c r="N318">
        <v>2</v>
      </c>
      <c r="O318">
        <v>2015</v>
      </c>
    </row>
    <row r="319" spans="1:15" x14ac:dyDescent="0.35">
      <c r="A319" t="s">
        <v>213</v>
      </c>
      <c r="B319" t="s">
        <v>51</v>
      </c>
      <c r="C319">
        <v>27</v>
      </c>
      <c r="D319">
        <v>42</v>
      </c>
      <c r="E319">
        <v>64.3</v>
      </c>
      <c r="F319">
        <v>265</v>
      </c>
      <c r="H319">
        <v>2</v>
      </c>
      <c r="I319" s="3">
        <f t="shared" si="22"/>
        <v>2.3809523809523808E-2</v>
      </c>
      <c r="J319">
        <v>1</v>
      </c>
      <c r="K319">
        <v>28</v>
      </c>
      <c r="L319">
        <v>265</v>
      </c>
      <c r="M319">
        <v>53.1</v>
      </c>
      <c r="N319">
        <v>3</v>
      </c>
      <c r="O319">
        <v>2015</v>
      </c>
    </row>
    <row r="320" spans="1:15" x14ac:dyDescent="0.35">
      <c r="A320" t="s">
        <v>157</v>
      </c>
      <c r="B320" t="s">
        <v>47</v>
      </c>
      <c r="C320">
        <v>22</v>
      </c>
      <c r="D320">
        <v>40</v>
      </c>
      <c r="E320">
        <v>55</v>
      </c>
      <c r="F320">
        <v>201</v>
      </c>
      <c r="H320">
        <v>1</v>
      </c>
      <c r="I320" s="3">
        <f t="shared" si="22"/>
        <v>2.5000000000000001E-2</v>
      </c>
      <c r="J320">
        <v>1</v>
      </c>
      <c r="K320">
        <v>23</v>
      </c>
      <c r="L320">
        <v>67</v>
      </c>
      <c r="M320">
        <v>56.7</v>
      </c>
      <c r="N320">
        <v>0</v>
      </c>
      <c r="O320">
        <v>2015</v>
      </c>
    </row>
    <row r="321" spans="1:15" x14ac:dyDescent="0.35">
      <c r="A321" t="s">
        <v>171</v>
      </c>
      <c r="B321" t="s">
        <v>25</v>
      </c>
      <c r="C321">
        <v>32</v>
      </c>
      <c r="D321">
        <v>39</v>
      </c>
      <c r="E321">
        <v>82.1</v>
      </c>
      <c r="F321">
        <v>335</v>
      </c>
      <c r="H321">
        <v>0</v>
      </c>
      <c r="I321" s="3">
        <f t="shared" si="22"/>
        <v>2.564102564102564E-2</v>
      </c>
      <c r="J321">
        <v>1</v>
      </c>
      <c r="K321">
        <v>25</v>
      </c>
      <c r="L321">
        <v>41.9</v>
      </c>
      <c r="M321">
        <v>86.1</v>
      </c>
      <c r="N321">
        <v>1</v>
      </c>
      <c r="O321">
        <v>2015</v>
      </c>
    </row>
    <row r="322" spans="1:15" x14ac:dyDescent="0.35">
      <c r="A322" t="s">
        <v>217</v>
      </c>
      <c r="B322" t="s">
        <v>59</v>
      </c>
      <c r="C322">
        <v>23</v>
      </c>
      <c r="D322">
        <v>32</v>
      </c>
      <c r="E322">
        <v>71.900000000000006</v>
      </c>
      <c r="F322">
        <v>142</v>
      </c>
      <c r="H322">
        <v>2</v>
      </c>
      <c r="I322" s="3">
        <f t="shared" si="22"/>
        <v>3.125E-2</v>
      </c>
      <c r="J322">
        <v>1</v>
      </c>
      <c r="K322">
        <v>14</v>
      </c>
      <c r="L322">
        <v>71</v>
      </c>
      <c r="M322">
        <v>34.5</v>
      </c>
      <c r="N322">
        <v>2</v>
      </c>
      <c r="O322">
        <v>2015</v>
      </c>
    </row>
    <row r="323" spans="1:15" x14ac:dyDescent="0.35">
      <c r="A323" t="s">
        <v>172</v>
      </c>
      <c r="B323" t="s">
        <v>13</v>
      </c>
      <c r="C323">
        <v>16</v>
      </c>
      <c r="D323">
        <v>32</v>
      </c>
      <c r="E323">
        <v>50</v>
      </c>
      <c r="F323">
        <v>150</v>
      </c>
      <c r="H323">
        <v>0</v>
      </c>
      <c r="I323" s="3">
        <f t="shared" ref="I323:I386" si="23">J323/D323</f>
        <v>3.125E-2</v>
      </c>
      <c r="J323">
        <v>1</v>
      </c>
      <c r="K323">
        <v>33</v>
      </c>
      <c r="L323">
        <v>30</v>
      </c>
      <c r="M323">
        <v>34.5</v>
      </c>
      <c r="N323">
        <v>5</v>
      </c>
      <c r="O323">
        <v>2015</v>
      </c>
    </row>
    <row r="324" spans="1:15" x14ac:dyDescent="0.35">
      <c r="A324" t="s">
        <v>130</v>
      </c>
      <c r="B324" t="s">
        <v>13</v>
      </c>
      <c r="C324">
        <v>15</v>
      </c>
      <c r="D324">
        <v>28</v>
      </c>
      <c r="E324">
        <v>53.6</v>
      </c>
      <c r="F324">
        <v>149</v>
      </c>
      <c r="H324">
        <v>1</v>
      </c>
      <c r="I324" s="3">
        <f t="shared" si="23"/>
        <v>3.5714285714285712E-2</v>
      </c>
      <c r="J324">
        <v>1</v>
      </c>
      <c r="K324">
        <v>57</v>
      </c>
      <c r="L324">
        <v>149</v>
      </c>
      <c r="M324">
        <v>61.5</v>
      </c>
      <c r="N324">
        <v>1</v>
      </c>
      <c r="O324">
        <v>2015</v>
      </c>
    </row>
    <row r="325" spans="1:15" x14ac:dyDescent="0.35">
      <c r="A325" t="s">
        <v>227</v>
      </c>
      <c r="B325" t="s">
        <v>26</v>
      </c>
      <c r="C325">
        <v>11</v>
      </c>
      <c r="D325">
        <v>25</v>
      </c>
      <c r="E325">
        <v>44</v>
      </c>
      <c r="F325">
        <v>104</v>
      </c>
      <c r="H325">
        <v>0</v>
      </c>
      <c r="I325" s="3">
        <f t="shared" si="23"/>
        <v>0.08</v>
      </c>
      <c r="J325">
        <v>2</v>
      </c>
      <c r="K325">
        <v>21</v>
      </c>
      <c r="L325">
        <v>14.9</v>
      </c>
      <c r="M325">
        <v>10.3</v>
      </c>
      <c r="N325">
        <v>2</v>
      </c>
      <c r="O325">
        <v>2015</v>
      </c>
    </row>
    <row r="326" spans="1:15" x14ac:dyDescent="0.35">
      <c r="A326" t="s">
        <v>242</v>
      </c>
      <c r="B326" t="s">
        <v>56</v>
      </c>
      <c r="C326">
        <v>10</v>
      </c>
      <c r="D326">
        <v>14</v>
      </c>
      <c r="E326">
        <v>71.400000000000006</v>
      </c>
      <c r="F326">
        <v>99</v>
      </c>
      <c r="H326">
        <v>1</v>
      </c>
      <c r="I326" s="3">
        <f t="shared" si="23"/>
        <v>0</v>
      </c>
      <c r="J326">
        <v>0</v>
      </c>
      <c r="K326">
        <v>29</v>
      </c>
      <c r="L326">
        <v>99</v>
      </c>
      <c r="M326">
        <v>42.9</v>
      </c>
      <c r="N326">
        <v>3</v>
      </c>
      <c r="O326">
        <v>2015</v>
      </c>
    </row>
    <row r="327" spans="1:15" x14ac:dyDescent="0.35">
      <c r="A327" t="s">
        <v>139</v>
      </c>
      <c r="B327" t="s">
        <v>29</v>
      </c>
      <c r="C327">
        <v>7</v>
      </c>
      <c r="D327">
        <v>11</v>
      </c>
      <c r="E327">
        <v>63.6</v>
      </c>
      <c r="F327">
        <v>128</v>
      </c>
      <c r="H327">
        <v>1</v>
      </c>
      <c r="I327" s="3">
        <f t="shared" si="23"/>
        <v>0</v>
      </c>
      <c r="J327">
        <v>0</v>
      </c>
      <c r="K327">
        <v>71</v>
      </c>
      <c r="L327">
        <v>128</v>
      </c>
      <c r="M327">
        <v>42.6</v>
      </c>
      <c r="N327">
        <v>1</v>
      </c>
      <c r="O327">
        <v>2015</v>
      </c>
    </row>
    <row r="328" spans="1:15" x14ac:dyDescent="0.35">
      <c r="A328" t="s">
        <v>199</v>
      </c>
      <c r="B328" t="s">
        <v>13</v>
      </c>
      <c r="C328">
        <v>6</v>
      </c>
      <c r="D328">
        <v>10</v>
      </c>
      <c r="E328">
        <v>60</v>
      </c>
      <c r="F328">
        <v>58</v>
      </c>
      <c r="H328">
        <v>1</v>
      </c>
      <c r="I328" s="3">
        <f t="shared" si="23"/>
        <v>0</v>
      </c>
      <c r="J328">
        <v>0</v>
      </c>
      <c r="K328">
        <v>18</v>
      </c>
      <c r="L328">
        <v>58</v>
      </c>
      <c r="M328">
        <v>95.5</v>
      </c>
      <c r="N328">
        <v>0</v>
      </c>
      <c r="O328">
        <v>2015</v>
      </c>
    </row>
    <row r="329" spans="1:15" x14ac:dyDescent="0.35">
      <c r="A329" t="s">
        <v>190</v>
      </c>
      <c r="B329" t="s">
        <v>22</v>
      </c>
      <c r="C329">
        <v>2</v>
      </c>
      <c r="D329">
        <v>7</v>
      </c>
      <c r="E329">
        <v>28.6</v>
      </c>
      <c r="F329">
        <v>15</v>
      </c>
      <c r="H329">
        <v>0</v>
      </c>
      <c r="I329" s="3">
        <f t="shared" si="23"/>
        <v>0</v>
      </c>
      <c r="J329">
        <v>0</v>
      </c>
      <c r="K329">
        <v>9</v>
      </c>
      <c r="L329">
        <v>5</v>
      </c>
      <c r="M329">
        <v>2.1</v>
      </c>
      <c r="N329">
        <v>1</v>
      </c>
      <c r="O329">
        <v>2015</v>
      </c>
    </row>
    <row r="330" spans="1:15" x14ac:dyDescent="0.35">
      <c r="A330" t="s">
        <v>243</v>
      </c>
      <c r="B330" t="s">
        <v>58</v>
      </c>
      <c r="C330">
        <v>6</v>
      </c>
      <c r="D330">
        <v>7</v>
      </c>
      <c r="E330">
        <v>85.7</v>
      </c>
      <c r="F330">
        <v>31</v>
      </c>
      <c r="H330">
        <v>0</v>
      </c>
      <c r="I330" s="3">
        <f t="shared" si="23"/>
        <v>0</v>
      </c>
      <c r="J330">
        <v>0</v>
      </c>
      <c r="K330">
        <v>11</v>
      </c>
      <c r="L330">
        <v>31</v>
      </c>
      <c r="M330">
        <v>71.099999999999994</v>
      </c>
      <c r="N330">
        <v>0</v>
      </c>
      <c r="O330">
        <v>2015</v>
      </c>
    </row>
    <row r="331" spans="1:15" x14ac:dyDescent="0.35">
      <c r="A331" t="s">
        <v>244</v>
      </c>
      <c r="B331" t="s">
        <v>44</v>
      </c>
      <c r="C331">
        <v>3</v>
      </c>
      <c r="D331">
        <v>7</v>
      </c>
      <c r="E331">
        <v>42.9</v>
      </c>
      <c r="F331">
        <v>11</v>
      </c>
      <c r="H331">
        <v>0</v>
      </c>
      <c r="I331" s="3">
        <f t="shared" si="23"/>
        <v>0.14285714285714285</v>
      </c>
      <c r="J331">
        <v>1</v>
      </c>
      <c r="K331">
        <v>11</v>
      </c>
      <c r="L331">
        <v>5.5</v>
      </c>
      <c r="M331">
        <v>0.9</v>
      </c>
      <c r="N331">
        <v>2</v>
      </c>
      <c r="O331">
        <v>2015</v>
      </c>
    </row>
    <row r="332" spans="1:15" x14ac:dyDescent="0.35">
      <c r="A332" t="s">
        <v>208</v>
      </c>
      <c r="B332" t="s">
        <v>53</v>
      </c>
      <c r="C332">
        <v>4</v>
      </c>
      <c r="D332">
        <v>6</v>
      </c>
      <c r="E332">
        <v>66.7</v>
      </c>
      <c r="F332">
        <v>36</v>
      </c>
      <c r="H332">
        <v>0</v>
      </c>
      <c r="I332" s="3">
        <f t="shared" si="23"/>
        <v>0</v>
      </c>
      <c r="J332">
        <v>0</v>
      </c>
      <c r="K332">
        <v>24</v>
      </c>
      <c r="L332">
        <v>12</v>
      </c>
      <c r="M332">
        <v>8.3000000000000007</v>
      </c>
      <c r="N332">
        <v>0</v>
      </c>
      <c r="O332">
        <v>2015</v>
      </c>
    </row>
    <row r="333" spans="1:15" x14ac:dyDescent="0.35">
      <c r="A333" t="s">
        <v>169</v>
      </c>
      <c r="B333" t="s">
        <v>38</v>
      </c>
      <c r="C333">
        <v>5</v>
      </c>
      <c r="D333">
        <v>6</v>
      </c>
      <c r="E333">
        <v>83.3</v>
      </c>
      <c r="F333">
        <v>63</v>
      </c>
      <c r="H333">
        <v>1</v>
      </c>
      <c r="I333" s="3">
        <f t="shared" si="23"/>
        <v>0</v>
      </c>
      <c r="J333">
        <v>0</v>
      </c>
      <c r="K333">
        <v>19</v>
      </c>
      <c r="L333">
        <v>31.5</v>
      </c>
      <c r="M333">
        <v>100</v>
      </c>
      <c r="N333">
        <v>0</v>
      </c>
      <c r="O333">
        <v>2015</v>
      </c>
    </row>
    <row r="334" spans="1:15" x14ac:dyDescent="0.35">
      <c r="A334" t="s">
        <v>141</v>
      </c>
      <c r="B334" t="s">
        <v>36</v>
      </c>
      <c r="C334">
        <v>4</v>
      </c>
      <c r="D334">
        <v>6</v>
      </c>
      <c r="E334">
        <v>66.7</v>
      </c>
      <c r="F334">
        <v>37</v>
      </c>
      <c r="H334">
        <v>0</v>
      </c>
      <c r="I334" s="3">
        <f t="shared" si="23"/>
        <v>0</v>
      </c>
      <c r="J334">
        <v>0</v>
      </c>
      <c r="K334">
        <v>17</v>
      </c>
      <c r="L334">
        <v>9.3000000000000007</v>
      </c>
      <c r="M334">
        <v>67.7</v>
      </c>
      <c r="N334">
        <v>1</v>
      </c>
      <c r="O334">
        <v>2015</v>
      </c>
    </row>
    <row r="335" spans="1:15" x14ac:dyDescent="0.35">
      <c r="A335" t="s">
        <v>235</v>
      </c>
      <c r="B335" t="s">
        <v>27</v>
      </c>
      <c r="C335">
        <v>5</v>
      </c>
      <c r="D335">
        <v>5</v>
      </c>
      <c r="E335">
        <v>100</v>
      </c>
      <c r="F335">
        <v>68</v>
      </c>
      <c r="H335">
        <v>1</v>
      </c>
      <c r="I335" s="3">
        <f t="shared" si="23"/>
        <v>0</v>
      </c>
      <c r="J335">
        <v>0</v>
      </c>
      <c r="K335">
        <v>25</v>
      </c>
      <c r="L335">
        <v>68</v>
      </c>
      <c r="M335">
        <v>99.6</v>
      </c>
      <c r="N335">
        <v>0</v>
      </c>
      <c r="O335">
        <v>2015</v>
      </c>
    </row>
    <row r="336" spans="1:15" x14ac:dyDescent="0.35">
      <c r="A336" t="s">
        <v>232</v>
      </c>
      <c r="B336" t="s">
        <v>15</v>
      </c>
      <c r="C336">
        <v>1</v>
      </c>
      <c r="D336">
        <v>4</v>
      </c>
      <c r="E336">
        <v>25</v>
      </c>
      <c r="F336">
        <v>6</v>
      </c>
      <c r="H336">
        <v>0</v>
      </c>
      <c r="I336" s="3">
        <f t="shared" si="23"/>
        <v>0</v>
      </c>
      <c r="J336">
        <v>0</v>
      </c>
      <c r="K336">
        <v>6</v>
      </c>
      <c r="L336">
        <v>1.2</v>
      </c>
      <c r="M336">
        <v>8</v>
      </c>
      <c r="N336">
        <v>0</v>
      </c>
      <c r="O336">
        <v>2015</v>
      </c>
    </row>
    <row r="337" spans="1:15" x14ac:dyDescent="0.35">
      <c r="A337" t="s">
        <v>187</v>
      </c>
      <c r="B337" t="s">
        <v>34</v>
      </c>
      <c r="C337">
        <v>2</v>
      </c>
      <c r="D337">
        <v>2</v>
      </c>
      <c r="E337">
        <v>100</v>
      </c>
      <c r="F337">
        <v>4</v>
      </c>
      <c r="H337">
        <v>0</v>
      </c>
      <c r="I337" s="3">
        <f t="shared" si="23"/>
        <v>0</v>
      </c>
      <c r="J337">
        <v>0</v>
      </c>
      <c r="K337">
        <v>6</v>
      </c>
      <c r="L337">
        <v>2</v>
      </c>
      <c r="M337">
        <v>93.9</v>
      </c>
      <c r="N337">
        <v>0</v>
      </c>
      <c r="O337">
        <v>2015</v>
      </c>
    </row>
    <row r="338" spans="1:15" x14ac:dyDescent="0.35">
      <c r="A338" t="s">
        <v>146</v>
      </c>
      <c r="B338" t="s">
        <v>42</v>
      </c>
      <c r="C338">
        <v>1</v>
      </c>
      <c r="D338">
        <v>1</v>
      </c>
      <c r="E338">
        <v>100</v>
      </c>
      <c r="F338">
        <v>14</v>
      </c>
      <c r="H338">
        <v>0</v>
      </c>
      <c r="I338" s="3">
        <f t="shared" si="23"/>
        <v>0</v>
      </c>
      <c r="J338">
        <v>0</v>
      </c>
      <c r="K338">
        <v>14</v>
      </c>
      <c r="L338">
        <v>14</v>
      </c>
      <c r="M338">
        <v>98.3</v>
      </c>
      <c r="N338">
        <v>0</v>
      </c>
      <c r="O338">
        <v>2015</v>
      </c>
    </row>
    <row r="339" spans="1:15" x14ac:dyDescent="0.35">
      <c r="A339" t="s">
        <v>124</v>
      </c>
      <c r="B339" t="s">
        <v>25</v>
      </c>
      <c r="C339">
        <v>471</v>
      </c>
      <c r="D339">
        <v>673</v>
      </c>
      <c r="E339">
        <v>70</v>
      </c>
      <c r="F339">
        <v>5208</v>
      </c>
      <c r="H339">
        <v>37</v>
      </c>
      <c r="I339" s="3">
        <f t="shared" si="23"/>
        <v>2.2288261515601784E-2</v>
      </c>
      <c r="J339">
        <v>15</v>
      </c>
      <c r="K339">
        <v>98</v>
      </c>
      <c r="L339">
        <v>325.5</v>
      </c>
      <c r="M339">
        <v>65.099999999999994</v>
      </c>
      <c r="N339">
        <v>27</v>
      </c>
      <c r="O339">
        <v>2016</v>
      </c>
    </row>
    <row r="340" spans="1:15" x14ac:dyDescent="0.35">
      <c r="A340" t="s">
        <v>132</v>
      </c>
      <c r="B340" t="s">
        <v>32</v>
      </c>
      <c r="C340">
        <v>436</v>
      </c>
      <c r="D340">
        <v>672</v>
      </c>
      <c r="E340">
        <v>64.900000000000006</v>
      </c>
      <c r="F340">
        <v>4317</v>
      </c>
      <c r="H340">
        <v>20</v>
      </c>
      <c r="I340" s="3">
        <f t="shared" si="23"/>
        <v>2.2321428571428572E-2</v>
      </c>
      <c r="J340">
        <v>15</v>
      </c>
      <c r="K340">
        <v>95</v>
      </c>
      <c r="L340">
        <v>269.8</v>
      </c>
      <c r="M340">
        <v>52.7</v>
      </c>
      <c r="N340">
        <v>33</v>
      </c>
      <c r="O340">
        <v>2016</v>
      </c>
    </row>
    <row r="341" spans="1:15" x14ac:dyDescent="0.35">
      <c r="A341" t="s">
        <v>224</v>
      </c>
      <c r="B341" t="s">
        <v>23</v>
      </c>
      <c r="C341">
        <v>368</v>
      </c>
      <c r="D341">
        <v>625</v>
      </c>
      <c r="E341">
        <v>58.9</v>
      </c>
      <c r="F341">
        <v>3905</v>
      </c>
      <c r="H341">
        <v>23</v>
      </c>
      <c r="I341" s="3">
        <f t="shared" si="23"/>
        <v>2.5600000000000001E-2</v>
      </c>
      <c r="J341">
        <v>16</v>
      </c>
      <c r="K341">
        <v>51</v>
      </c>
      <c r="L341">
        <v>244.1</v>
      </c>
      <c r="M341">
        <v>42.8</v>
      </c>
      <c r="N341">
        <v>34</v>
      </c>
      <c r="O341">
        <v>2016</v>
      </c>
    </row>
    <row r="342" spans="1:15" x14ac:dyDescent="0.35">
      <c r="A342" t="s">
        <v>138</v>
      </c>
      <c r="B342" t="s">
        <v>21</v>
      </c>
      <c r="C342">
        <v>401</v>
      </c>
      <c r="D342">
        <v>610</v>
      </c>
      <c r="E342">
        <v>65.7</v>
      </c>
      <c r="F342">
        <v>4428</v>
      </c>
      <c r="H342">
        <v>40</v>
      </c>
      <c r="I342" s="3">
        <f t="shared" si="23"/>
        <v>1.1475409836065573E-2</v>
      </c>
      <c r="J342">
        <v>7</v>
      </c>
      <c r="K342">
        <v>60</v>
      </c>
      <c r="L342">
        <v>276.8</v>
      </c>
      <c r="M342">
        <v>73.8</v>
      </c>
      <c r="N342">
        <v>35</v>
      </c>
      <c r="O342">
        <v>2016</v>
      </c>
    </row>
    <row r="343" spans="1:15" x14ac:dyDescent="0.35">
      <c r="A343" t="s">
        <v>245</v>
      </c>
      <c r="B343" t="s">
        <v>45</v>
      </c>
      <c r="C343">
        <v>379</v>
      </c>
      <c r="D343">
        <v>607</v>
      </c>
      <c r="E343">
        <v>62.4</v>
      </c>
      <c r="F343">
        <v>3782</v>
      </c>
      <c r="H343">
        <v>16</v>
      </c>
      <c r="I343" s="3">
        <f t="shared" si="23"/>
        <v>2.3064250411861616E-2</v>
      </c>
      <c r="J343">
        <v>14</v>
      </c>
      <c r="K343">
        <v>73</v>
      </c>
      <c r="L343">
        <v>236.4</v>
      </c>
      <c r="M343">
        <v>49.4</v>
      </c>
      <c r="N343">
        <v>33</v>
      </c>
      <c r="O343">
        <v>2016</v>
      </c>
    </row>
    <row r="344" spans="1:15" x14ac:dyDescent="0.35">
      <c r="A344" t="s">
        <v>202</v>
      </c>
      <c r="B344" t="s">
        <v>29</v>
      </c>
      <c r="C344">
        <v>406</v>
      </c>
      <c r="D344">
        <v>606</v>
      </c>
      <c r="E344">
        <v>67</v>
      </c>
      <c r="F344">
        <v>4917</v>
      </c>
      <c r="H344">
        <v>25</v>
      </c>
      <c r="I344" s="3">
        <f t="shared" si="23"/>
        <v>1.9801980198019802E-2</v>
      </c>
      <c r="J344">
        <v>12</v>
      </c>
      <c r="K344">
        <v>80</v>
      </c>
      <c r="L344">
        <v>307.3</v>
      </c>
      <c r="M344">
        <v>66.099999999999994</v>
      </c>
      <c r="N344">
        <v>23</v>
      </c>
      <c r="O344">
        <v>2016</v>
      </c>
    </row>
    <row r="345" spans="1:15" x14ac:dyDescent="0.35">
      <c r="A345" t="s">
        <v>126</v>
      </c>
      <c r="B345" t="s">
        <v>27</v>
      </c>
      <c r="C345">
        <v>377</v>
      </c>
      <c r="D345">
        <v>598</v>
      </c>
      <c r="E345">
        <v>63</v>
      </c>
      <c r="F345">
        <v>4027</v>
      </c>
      <c r="H345">
        <v>26</v>
      </c>
      <c r="I345" s="3">
        <f t="shared" si="23"/>
        <v>2.6755852842809364E-2</v>
      </c>
      <c r="J345">
        <v>16</v>
      </c>
      <c r="K345">
        <v>75</v>
      </c>
      <c r="L345">
        <v>251.7</v>
      </c>
      <c r="M345">
        <v>49.3</v>
      </c>
      <c r="N345">
        <v>21</v>
      </c>
      <c r="O345">
        <v>2016</v>
      </c>
    </row>
    <row r="346" spans="1:15" x14ac:dyDescent="0.35">
      <c r="A346" t="s">
        <v>147</v>
      </c>
      <c r="B346" t="s">
        <v>26</v>
      </c>
      <c r="C346">
        <v>364</v>
      </c>
      <c r="D346">
        <v>597</v>
      </c>
      <c r="E346">
        <v>61</v>
      </c>
      <c r="F346">
        <v>4233</v>
      </c>
      <c r="H346">
        <v>26</v>
      </c>
      <c r="I346" s="3">
        <f t="shared" si="23"/>
        <v>2.3450586264656615E-2</v>
      </c>
      <c r="J346">
        <v>14</v>
      </c>
      <c r="K346">
        <v>80</v>
      </c>
      <c r="L346">
        <v>282.2</v>
      </c>
      <c r="M346">
        <v>54.5</v>
      </c>
      <c r="N346">
        <v>40</v>
      </c>
      <c r="O346">
        <v>2016</v>
      </c>
    </row>
    <row r="347" spans="1:15" x14ac:dyDescent="0.35">
      <c r="A347" t="s">
        <v>123</v>
      </c>
      <c r="B347" t="s">
        <v>47</v>
      </c>
      <c r="C347">
        <v>388</v>
      </c>
      <c r="D347">
        <v>594</v>
      </c>
      <c r="E347">
        <v>65.3</v>
      </c>
      <c r="F347">
        <v>4327</v>
      </c>
      <c r="H347">
        <v>24</v>
      </c>
      <c r="I347" s="3">
        <f t="shared" si="23"/>
        <v>1.6835016835016835E-2</v>
      </c>
      <c r="J347">
        <v>10</v>
      </c>
      <c r="K347">
        <v>73</v>
      </c>
      <c r="L347">
        <v>270.39999999999998</v>
      </c>
      <c r="M347">
        <v>66.5</v>
      </c>
      <c r="N347">
        <v>37</v>
      </c>
      <c r="O347">
        <v>2016</v>
      </c>
    </row>
    <row r="348" spans="1:15" x14ac:dyDescent="0.35">
      <c r="A348" t="s">
        <v>127</v>
      </c>
      <c r="B348" t="s">
        <v>38</v>
      </c>
      <c r="C348">
        <v>349</v>
      </c>
      <c r="D348">
        <v>578</v>
      </c>
      <c r="E348">
        <v>60.4</v>
      </c>
      <c r="F348">
        <v>4386</v>
      </c>
      <c r="H348">
        <v>33</v>
      </c>
      <c r="I348" s="3">
        <f t="shared" si="23"/>
        <v>3.6332179930795849E-2</v>
      </c>
      <c r="J348">
        <v>21</v>
      </c>
      <c r="K348">
        <v>59</v>
      </c>
      <c r="L348">
        <v>274.10000000000002</v>
      </c>
      <c r="M348">
        <v>57.5</v>
      </c>
      <c r="N348">
        <v>36</v>
      </c>
      <c r="O348">
        <v>2016</v>
      </c>
    </row>
    <row r="349" spans="1:15" x14ac:dyDescent="0.35">
      <c r="A349" t="s">
        <v>237</v>
      </c>
      <c r="B349" t="s">
        <v>55</v>
      </c>
      <c r="C349">
        <v>345</v>
      </c>
      <c r="D349">
        <v>567</v>
      </c>
      <c r="E349">
        <v>60.8</v>
      </c>
      <c r="F349">
        <v>4090</v>
      </c>
      <c r="H349">
        <v>28</v>
      </c>
      <c r="I349" s="3">
        <f t="shared" si="23"/>
        <v>3.1746031746031744E-2</v>
      </c>
      <c r="J349">
        <v>18</v>
      </c>
      <c r="K349">
        <v>45</v>
      </c>
      <c r="L349">
        <v>255.6</v>
      </c>
      <c r="M349">
        <v>59.7</v>
      </c>
      <c r="N349">
        <v>35</v>
      </c>
      <c r="O349">
        <v>2016</v>
      </c>
    </row>
    <row r="350" spans="1:15" x14ac:dyDescent="0.35">
      <c r="A350" t="s">
        <v>136</v>
      </c>
      <c r="B350" t="s">
        <v>40</v>
      </c>
      <c r="C350">
        <v>364</v>
      </c>
      <c r="D350">
        <v>563</v>
      </c>
      <c r="E350">
        <v>64.7</v>
      </c>
      <c r="F350">
        <v>4206</v>
      </c>
      <c r="H350">
        <v>18</v>
      </c>
      <c r="I350" s="3">
        <f t="shared" si="23"/>
        <v>1.4209591474245116E-2</v>
      </c>
      <c r="J350">
        <v>8</v>
      </c>
      <c r="K350">
        <v>86</v>
      </c>
      <c r="L350">
        <v>262.89999999999998</v>
      </c>
      <c r="M350">
        <v>50.8</v>
      </c>
      <c r="N350">
        <v>41</v>
      </c>
      <c r="O350">
        <v>2016</v>
      </c>
    </row>
    <row r="351" spans="1:15" x14ac:dyDescent="0.35">
      <c r="A351" t="s">
        <v>223</v>
      </c>
      <c r="B351" t="s">
        <v>59</v>
      </c>
      <c r="C351">
        <v>357</v>
      </c>
      <c r="D351">
        <v>560</v>
      </c>
      <c r="E351">
        <v>63.8</v>
      </c>
      <c r="F351">
        <v>3937</v>
      </c>
      <c r="H351">
        <v>28</v>
      </c>
      <c r="I351" s="3">
        <f t="shared" si="23"/>
        <v>1.0714285714285714E-2</v>
      </c>
      <c r="J351">
        <v>6</v>
      </c>
      <c r="K351">
        <v>75</v>
      </c>
      <c r="L351">
        <v>262.5</v>
      </c>
      <c r="M351">
        <v>54.6</v>
      </c>
      <c r="N351">
        <v>16</v>
      </c>
      <c r="O351">
        <v>2016</v>
      </c>
    </row>
    <row r="352" spans="1:15" x14ac:dyDescent="0.35">
      <c r="A352" t="s">
        <v>145</v>
      </c>
      <c r="B352" t="s">
        <v>22</v>
      </c>
      <c r="C352">
        <v>395</v>
      </c>
      <c r="D352">
        <v>552</v>
      </c>
      <c r="E352">
        <v>71.599999999999994</v>
      </c>
      <c r="F352">
        <v>3877</v>
      </c>
      <c r="H352">
        <v>20</v>
      </c>
      <c r="I352" s="3">
        <f t="shared" si="23"/>
        <v>9.057971014492754E-3</v>
      </c>
      <c r="J352">
        <v>5</v>
      </c>
      <c r="K352">
        <v>71</v>
      </c>
      <c r="L352">
        <v>258.5</v>
      </c>
      <c r="M352">
        <v>57.3</v>
      </c>
      <c r="N352">
        <v>37</v>
      </c>
      <c r="O352">
        <v>2016</v>
      </c>
    </row>
    <row r="353" spans="1:15" x14ac:dyDescent="0.35">
      <c r="A353" t="s">
        <v>196</v>
      </c>
      <c r="B353" t="s">
        <v>36</v>
      </c>
      <c r="C353">
        <v>353</v>
      </c>
      <c r="D353">
        <v>546</v>
      </c>
      <c r="E353">
        <v>64.7</v>
      </c>
      <c r="F353">
        <v>4219</v>
      </c>
      <c r="H353">
        <v>21</v>
      </c>
      <c r="I353" s="3">
        <f t="shared" si="23"/>
        <v>2.0146520146520148E-2</v>
      </c>
      <c r="J353">
        <v>11</v>
      </c>
      <c r="K353">
        <v>59</v>
      </c>
      <c r="L353">
        <v>263.7</v>
      </c>
      <c r="M353">
        <v>56.8</v>
      </c>
      <c r="N353">
        <v>41</v>
      </c>
      <c r="O353">
        <v>2016</v>
      </c>
    </row>
    <row r="354" spans="1:15" x14ac:dyDescent="0.35">
      <c r="A354" t="s">
        <v>191</v>
      </c>
      <c r="B354" t="s">
        <v>13</v>
      </c>
      <c r="C354">
        <v>346</v>
      </c>
      <c r="D354">
        <v>545</v>
      </c>
      <c r="E354">
        <v>63.5</v>
      </c>
      <c r="F354">
        <v>4240</v>
      </c>
      <c r="H354">
        <v>31</v>
      </c>
      <c r="I354" s="3">
        <f t="shared" si="23"/>
        <v>2.3853211009174313E-2</v>
      </c>
      <c r="J354">
        <v>13</v>
      </c>
      <c r="K354">
        <v>64</v>
      </c>
      <c r="L354">
        <v>282.7</v>
      </c>
      <c r="M354">
        <v>65.900000000000006</v>
      </c>
      <c r="N354">
        <v>41</v>
      </c>
      <c r="O354">
        <v>2016</v>
      </c>
    </row>
    <row r="355" spans="1:15" x14ac:dyDescent="0.35">
      <c r="A355" t="s">
        <v>129</v>
      </c>
      <c r="B355" t="s">
        <v>44</v>
      </c>
      <c r="C355">
        <v>373</v>
      </c>
      <c r="D355">
        <v>534</v>
      </c>
      <c r="E355">
        <v>69.900000000000006</v>
      </c>
      <c r="F355">
        <v>4944</v>
      </c>
      <c r="H355">
        <v>38</v>
      </c>
      <c r="I355" s="3">
        <f t="shared" si="23"/>
        <v>1.3108614232209739E-2</v>
      </c>
      <c r="J355">
        <v>7</v>
      </c>
      <c r="K355">
        <v>76</v>
      </c>
      <c r="L355">
        <v>309</v>
      </c>
      <c r="M355">
        <v>79.400000000000006</v>
      </c>
      <c r="N355">
        <v>37</v>
      </c>
      <c r="O355">
        <v>2016</v>
      </c>
    </row>
    <row r="356" spans="1:15" x14ac:dyDescent="0.35">
      <c r="A356" t="s">
        <v>135</v>
      </c>
      <c r="B356" t="s">
        <v>53</v>
      </c>
      <c r="C356">
        <v>270</v>
      </c>
      <c r="D356">
        <v>510</v>
      </c>
      <c r="E356">
        <v>52.9</v>
      </c>
      <c r="F356">
        <v>3509</v>
      </c>
      <c r="H356">
        <v>19</v>
      </c>
      <c r="I356" s="3">
        <f t="shared" si="23"/>
        <v>2.7450980392156862E-2</v>
      </c>
      <c r="J356">
        <v>14</v>
      </c>
      <c r="K356">
        <v>88</v>
      </c>
      <c r="L356">
        <v>233.9</v>
      </c>
      <c r="M356">
        <v>48</v>
      </c>
      <c r="N356">
        <v>36</v>
      </c>
      <c r="O356">
        <v>2016</v>
      </c>
    </row>
    <row r="357" spans="1:15" x14ac:dyDescent="0.35">
      <c r="A357" t="s">
        <v>211</v>
      </c>
      <c r="B357" t="s">
        <v>12</v>
      </c>
      <c r="C357">
        <v>301</v>
      </c>
      <c r="D357">
        <v>510</v>
      </c>
      <c r="E357">
        <v>59</v>
      </c>
      <c r="F357">
        <v>2957</v>
      </c>
      <c r="H357">
        <v>15</v>
      </c>
      <c r="I357" s="3">
        <f t="shared" si="23"/>
        <v>3.1372549019607843E-2</v>
      </c>
      <c r="J357">
        <v>16</v>
      </c>
      <c r="K357">
        <v>53</v>
      </c>
      <c r="L357">
        <v>197.1</v>
      </c>
      <c r="M357">
        <v>49.5</v>
      </c>
      <c r="N357">
        <v>27</v>
      </c>
      <c r="O357">
        <v>2016</v>
      </c>
    </row>
    <row r="358" spans="1:15" x14ac:dyDescent="0.35">
      <c r="A358" t="s">
        <v>137</v>
      </c>
      <c r="B358" t="s">
        <v>30</v>
      </c>
      <c r="C358">
        <v>328</v>
      </c>
      <c r="D358">
        <v>509</v>
      </c>
      <c r="E358">
        <v>64.400000000000006</v>
      </c>
      <c r="F358">
        <v>3819</v>
      </c>
      <c r="H358">
        <v>29</v>
      </c>
      <c r="I358" s="3">
        <f t="shared" si="23"/>
        <v>2.5540275049115914E-2</v>
      </c>
      <c r="J358">
        <v>13</v>
      </c>
      <c r="K358">
        <v>72</v>
      </c>
      <c r="L358">
        <v>272.8</v>
      </c>
      <c r="M358">
        <v>61.8</v>
      </c>
      <c r="N358">
        <v>17</v>
      </c>
      <c r="O358">
        <v>2016</v>
      </c>
    </row>
    <row r="359" spans="1:15" x14ac:dyDescent="0.35">
      <c r="A359" t="s">
        <v>142</v>
      </c>
      <c r="B359" t="s">
        <v>34</v>
      </c>
      <c r="C359">
        <v>328</v>
      </c>
      <c r="D359">
        <v>489</v>
      </c>
      <c r="E359">
        <v>67.099999999999994</v>
      </c>
      <c r="F359">
        <v>3502</v>
      </c>
      <c r="H359">
        <v>15</v>
      </c>
      <c r="I359" s="3">
        <f t="shared" si="23"/>
        <v>1.6359918200408999E-2</v>
      </c>
      <c r="J359">
        <v>8</v>
      </c>
      <c r="K359">
        <v>80</v>
      </c>
      <c r="L359">
        <v>233.5</v>
      </c>
      <c r="M359">
        <v>58</v>
      </c>
      <c r="N359">
        <v>28</v>
      </c>
      <c r="O359">
        <v>2016</v>
      </c>
    </row>
    <row r="360" spans="1:15" x14ac:dyDescent="0.35">
      <c r="A360" t="s">
        <v>246</v>
      </c>
      <c r="B360" t="s">
        <v>20</v>
      </c>
      <c r="C360">
        <v>289</v>
      </c>
      <c r="D360">
        <v>486</v>
      </c>
      <c r="E360">
        <v>59.5</v>
      </c>
      <c r="F360">
        <v>3401</v>
      </c>
      <c r="H360">
        <v>18</v>
      </c>
      <c r="I360" s="3">
        <f t="shared" si="23"/>
        <v>2.0576131687242798E-2</v>
      </c>
      <c r="J360">
        <v>10</v>
      </c>
      <c r="K360">
        <v>76</v>
      </c>
      <c r="L360">
        <v>242.9</v>
      </c>
      <c r="M360">
        <v>48.4</v>
      </c>
      <c r="N360">
        <v>31</v>
      </c>
      <c r="O360">
        <v>2016</v>
      </c>
    </row>
    <row r="361" spans="1:15" x14ac:dyDescent="0.35">
      <c r="A361" t="s">
        <v>247</v>
      </c>
      <c r="B361" t="s">
        <v>18</v>
      </c>
      <c r="C361">
        <v>311</v>
      </c>
      <c r="D361">
        <v>459</v>
      </c>
      <c r="E361">
        <v>67.8</v>
      </c>
      <c r="F361">
        <v>3667</v>
      </c>
      <c r="H361">
        <v>23</v>
      </c>
      <c r="I361" s="3">
        <f t="shared" si="23"/>
        <v>8.7145969498910684E-3</v>
      </c>
      <c r="J361">
        <v>4</v>
      </c>
      <c r="K361">
        <v>83</v>
      </c>
      <c r="L361">
        <v>229.2</v>
      </c>
      <c r="M361">
        <v>78.8</v>
      </c>
      <c r="N361">
        <v>25</v>
      </c>
      <c r="O361">
        <v>2016</v>
      </c>
    </row>
    <row r="362" spans="1:15" x14ac:dyDescent="0.35">
      <c r="A362" t="s">
        <v>238</v>
      </c>
      <c r="B362" t="s">
        <v>56</v>
      </c>
      <c r="C362">
        <v>276</v>
      </c>
      <c r="D362">
        <v>451</v>
      </c>
      <c r="E362">
        <v>61.2</v>
      </c>
      <c r="F362">
        <v>3426</v>
      </c>
      <c r="H362">
        <v>26</v>
      </c>
      <c r="I362" s="3">
        <f t="shared" si="23"/>
        <v>1.9955654101995565E-2</v>
      </c>
      <c r="J362">
        <v>9</v>
      </c>
      <c r="K362">
        <v>60</v>
      </c>
      <c r="L362">
        <v>228.4</v>
      </c>
      <c r="M362">
        <v>59.4</v>
      </c>
      <c r="N362">
        <v>23</v>
      </c>
      <c r="O362">
        <v>2016</v>
      </c>
    </row>
    <row r="363" spans="1:15" x14ac:dyDescent="0.35">
      <c r="A363" t="s">
        <v>206</v>
      </c>
      <c r="B363" t="s">
        <v>61</v>
      </c>
      <c r="C363">
        <v>269</v>
      </c>
      <c r="D363">
        <v>436</v>
      </c>
      <c r="E363">
        <v>61.7</v>
      </c>
      <c r="F363">
        <v>3023</v>
      </c>
      <c r="H363">
        <v>17</v>
      </c>
      <c r="I363" s="3">
        <f t="shared" si="23"/>
        <v>1.3761467889908258E-2</v>
      </c>
      <c r="J363">
        <v>6</v>
      </c>
      <c r="K363">
        <v>84</v>
      </c>
      <c r="L363">
        <v>201.5</v>
      </c>
      <c r="M363">
        <v>61.4</v>
      </c>
      <c r="N363">
        <v>42</v>
      </c>
      <c r="O363">
        <v>2016</v>
      </c>
    </row>
    <row r="364" spans="1:15" x14ac:dyDescent="0.35">
      <c r="A364" t="s">
        <v>125</v>
      </c>
      <c r="B364" t="s">
        <v>15</v>
      </c>
      <c r="C364">
        <v>291</v>
      </c>
      <c r="D364">
        <v>432</v>
      </c>
      <c r="E364">
        <v>67.400000000000006</v>
      </c>
      <c r="F364">
        <v>3554</v>
      </c>
      <c r="H364">
        <v>28</v>
      </c>
      <c r="I364" s="3">
        <f t="shared" si="23"/>
        <v>4.6296296296296294E-3</v>
      </c>
      <c r="J364">
        <v>2</v>
      </c>
      <c r="K364">
        <v>79</v>
      </c>
      <c r="L364">
        <v>296.2</v>
      </c>
      <c r="M364">
        <v>79.099999999999994</v>
      </c>
      <c r="N364">
        <v>15</v>
      </c>
      <c r="O364">
        <v>2016</v>
      </c>
    </row>
    <row r="365" spans="1:15" x14ac:dyDescent="0.35">
      <c r="A365" t="s">
        <v>128</v>
      </c>
      <c r="B365" t="s">
        <v>51</v>
      </c>
      <c r="C365">
        <v>228</v>
      </c>
      <c r="D365">
        <v>403</v>
      </c>
      <c r="E365">
        <v>56.6</v>
      </c>
      <c r="F365">
        <v>2710</v>
      </c>
      <c r="H365">
        <v>12</v>
      </c>
      <c r="I365" s="3">
        <f t="shared" si="23"/>
        <v>4.2183622828784122E-2</v>
      </c>
      <c r="J365">
        <v>17</v>
      </c>
      <c r="K365">
        <v>57</v>
      </c>
      <c r="L365">
        <v>193.6</v>
      </c>
      <c r="M365">
        <v>37.9</v>
      </c>
      <c r="N365">
        <v>19</v>
      </c>
      <c r="O365">
        <v>2016</v>
      </c>
    </row>
    <row r="366" spans="1:15" x14ac:dyDescent="0.35">
      <c r="A366" t="s">
        <v>194</v>
      </c>
      <c r="B366" t="s">
        <v>42</v>
      </c>
      <c r="C366">
        <v>261</v>
      </c>
      <c r="D366">
        <v>389</v>
      </c>
      <c r="E366">
        <v>67.099999999999994</v>
      </c>
      <c r="F366">
        <v>2995</v>
      </c>
      <c r="H366">
        <v>19</v>
      </c>
      <c r="I366" s="3">
        <f t="shared" si="23"/>
        <v>3.0848329048843187E-2</v>
      </c>
      <c r="J366">
        <v>12</v>
      </c>
      <c r="K366">
        <v>74</v>
      </c>
      <c r="L366">
        <v>230.4</v>
      </c>
      <c r="M366">
        <v>49.4</v>
      </c>
      <c r="N366">
        <v>29</v>
      </c>
      <c r="O366">
        <v>2016</v>
      </c>
    </row>
    <row r="367" spans="1:15" x14ac:dyDescent="0.35">
      <c r="A367" t="s">
        <v>188</v>
      </c>
      <c r="B367" t="s">
        <v>49</v>
      </c>
      <c r="C367">
        <v>196</v>
      </c>
      <c r="D367">
        <v>331</v>
      </c>
      <c r="E367">
        <v>59.2</v>
      </c>
      <c r="F367">
        <v>2241</v>
      </c>
      <c r="H367">
        <v>16</v>
      </c>
      <c r="I367" s="3">
        <f t="shared" si="23"/>
        <v>1.2084592145015106E-2</v>
      </c>
      <c r="J367">
        <v>4</v>
      </c>
      <c r="K367">
        <v>65</v>
      </c>
      <c r="L367">
        <v>186.8</v>
      </c>
      <c r="M367">
        <v>49.5</v>
      </c>
      <c r="N367">
        <v>36</v>
      </c>
      <c r="O367">
        <v>2016</v>
      </c>
    </row>
    <row r="368" spans="1:15" x14ac:dyDescent="0.35">
      <c r="A368" t="s">
        <v>216</v>
      </c>
      <c r="B368" t="s">
        <v>113</v>
      </c>
      <c r="C368">
        <v>196</v>
      </c>
      <c r="D368">
        <v>322</v>
      </c>
      <c r="E368">
        <v>60.9</v>
      </c>
      <c r="F368">
        <v>2201</v>
      </c>
      <c r="H368">
        <v>9</v>
      </c>
      <c r="I368" s="3">
        <f t="shared" si="23"/>
        <v>3.4161490683229816E-2</v>
      </c>
      <c r="J368">
        <v>11</v>
      </c>
      <c r="K368">
        <v>65</v>
      </c>
      <c r="L368">
        <v>220.1</v>
      </c>
      <c r="M368">
        <v>37.1</v>
      </c>
      <c r="N368">
        <v>23</v>
      </c>
      <c r="O368">
        <v>2016</v>
      </c>
    </row>
    <row r="369" spans="1:15" x14ac:dyDescent="0.35">
      <c r="A369" t="s">
        <v>220</v>
      </c>
      <c r="B369" t="s">
        <v>17</v>
      </c>
      <c r="C369">
        <v>129</v>
      </c>
      <c r="D369">
        <v>216</v>
      </c>
      <c r="E369">
        <v>59.7</v>
      </c>
      <c r="F369">
        <v>1611</v>
      </c>
      <c r="H369">
        <v>8</v>
      </c>
      <c r="I369" s="3">
        <f t="shared" si="23"/>
        <v>6.4814814814814811E-2</v>
      </c>
      <c r="J369">
        <v>14</v>
      </c>
      <c r="K369">
        <v>37</v>
      </c>
      <c r="L369">
        <v>230.1</v>
      </c>
      <c r="M369">
        <v>39.799999999999997</v>
      </c>
      <c r="N369">
        <v>6</v>
      </c>
      <c r="O369">
        <v>2016</v>
      </c>
    </row>
    <row r="370" spans="1:15" x14ac:dyDescent="0.35">
      <c r="A370" t="s">
        <v>248</v>
      </c>
      <c r="B370" t="s">
        <v>113</v>
      </c>
      <c r="C370">
        <v>112</v>
      </c>
      <c r="D370">
        <v>205</v>
      </c>
      <c r="E370">
        <v>54.6</v>
      </c>
      <c r="F370">
        <v>1089</v>
      </c>
      <c r="H370">
        <v>5</v>
      </c>
      <c r="I370" s="3">
        <f t="shared" si="23"/>
        <v>3.4146341463414637E-2</v>
      </c>
      <c r="J370">
        <v>7</v>
      </c>
      <c r="K370">
        <v>66</v>
      </c>
      <c r="L370">
        <v>155.6</v>
      </c>
      <c r="M370">
        <v>18.899999999999999</v>
      </c>
      <c r="N370">
        <v>26</v>
      </c>
      <c r="O370">
        <v>2016</v>
      </c>
    </row>
    <row r="371" spans="1:15" x14ac:dyDescent="0.35">
      <c r="A371" t="s">
        <v>200</v>
      </c>
      <c r="B371" t="s">
        <v>17</v>
      </c>
      <c r="C371">
        <v>134</v>
      </c>
      <c r="D371">
        <v>200</v>
      </c>
      <c r="E371">
        <v>67</v>
      </c>
      <c r="F371">
        <v>1445</v>
      </c>
      <c r="H371">
        <v>6</v>
      </c>
      <c r="I371" s="3">
        <f t="shared" si="23"/>
        <v>0</v>
      </c>
      <c r="J371">
        <v>0</v>
      </c>
      <c r="K371">
        <v>64</v>
      </c>
      <c r="L371">
        <v>240.8</v>
      </c>
      <c r="M371">
        <v>59.5</v>
      </c>
      <c r="N371">
        <v>4</v>
      </c>
      <c r="O371">
        <v>2016</v>
      </c>
    </row>
    <row r="372" spans="1:15" x14ac:dyDescent="0.35">
      <c r="A372" t="s">
        <v>249</v>
      </c>
      <c r="B372" t="s">
        <v>57</v>
      </c>
      <c r="C372">
        <v>128</v>
      </c>
      <c r="D372">
        <v>195</v>
      </c>
      <c r="E372">
        <v>65.599999999999994</v>
      </c>
      <c r="F372">
        <v>1380</v>
      </c>
      <c r="H372">
        <v>6</v>
      </c>
      <c r="I372" s="3">
        <f t="shared" si="23"/>
        <v>1.0256410256410256E-2</v>
      </c>
      <c r="J372">
        <v>2</v>
      </c>
      <c r="K372">
        <v>44</v>
      </c>
      <c r="L372">
        <v>153.30000000000001</v>
      </c>
      <c r="M372">
        <v>42.1</v>
      </c>
      <c r="N372">
        <v>21</v>
      </c>
      <c r="O372">
        <v>2016</v>
      </c>
    </row>
    <row r="373" spans="1:15" x14ac:dyDescent="0.35">
      <c r="A373" t="s">
        <v>173</v>
      </c>
      <c r="B373" t="s">
        <v>57</v>
      </c>
      <c r="C373">
        <v>90</v>
      </c>
      <c r="D373">
        <v>165</v>
      </c>
      <c r="E373">
        <v>54.5</v>
      </c>
      <c r="F373">
        <v>1100</v>
      </c>
      <c r="H373">
        <v>6</v>
      </c>
      <c r="I373" s="3">
        <f t="shared" si="23"/>
        <v>3.6363636363636362E-2</v>
      </c>
      <c r="J373">
        <v>6</v>
      </c>
      <c r="K373">
        <v>54</v>
      </c>
      <c r="L373">
        <v>220</v>
      </c>
      <c r="M373">
        <v>31.5</v>
      </c>
      <c r="N373">
        <v>18</v>
      </c>
      <c r="O373">
        <v>2016</v>
      </c>
    </row>
    <row r="374" spans="1:15" x14ac:dyDescent="0.35">
      <c r="A374" t="s">
        <v>144</v>
      </c>
      <c r="B374" t="s">
        <v>49</v>
      </c>
      <c r="C374">
        <v>91</v>
      </c>
      <c r="D374">
        <v>160</v>
      </c>
      <c r="E374">
        <v>56.9</v>
      </c>
      <c r="F374">
        <v>925</v>
      </c>
      <c r="H374">
        <v>5</v>
      </c>
      <c r="I374" s="3">
        <f t="shared" si="23"/>
        <v>3.7499999999999999E-2</v>
      </c>
      <c r="J374">
        <v>6</v>
      </c>
      <c r="K374">
        <v>75</v>
      </c>
      <c r="L374">
        <v>154.19999999999999</v>
      </c>
      <c r="M374">
        <v>53.7</v>
      </c>
      <c r="N374">
        <v>11</v>
      </c>
      <c r="O374">
        <v>2016</v>
      </c>
    </row>
    <row r="375" spans="1:15" x14ac:dyDescent="0.35">
      <c r="A375" t="s">
        <v>195</v>
      </c>
      <c r="B375" t="s">
        <v>57</v>
      </c>
      <c r="C375">
        <v>87</v>
      </c>
      <c r="D375">
        <v>147</v>
      </c>
      <c r="E375">
        <v>59.2</v>
      </c>
      <c r="F375">
        <v>886</v>
      </c>
      <c r="H375">
        <v>2</v>
      </c>
      <c r="I375" s="3">
        <f t="shared" si="23"/>
        <v>2.0408163265306121E-2</v>
      </c>
      <c r="J375">
        <v>3</v>
      </c>
      <c r="K375">
        <v>58</v>
      </c>
      <c r="L375">
        <v>177.2</v>
      </c>
      <c r="M375">
        <v>36.4</v>
      </c>
      <c r="N375">
        <v>22</v>
      </c>
      <c r="O375">
        <v>2016</v>
      </c>
    </row>
    <row r="376" spans="1:15" x14ac:dyDescent="0.35">
      <c r="A376" t="s">
        <v>148</v>
      </c>
      <c r="B376" t="s">
        <v>17</v>
      </c>
      <c r="C376">
        <v>81</v>
      </c>
      <c r="D376">
        <v>137</v>
      </c>
      <c r="E376">
        <v>59.1</v>
      </c>
      <c r="F376">
        <v>1059</v>
      </c>
      <c r="H376">
        <v>4</v>
      </c>
      <c r="I376" s="3">
        <f t="shared" si="23"/>
        <v>3.6496350364963501E-2</v>
      </c>
      <c r="J376">
        <v>5</v>
      </c>
      <c r="K376">
        <v>54</v>
      </c>
      <c r="L376">
        <v>211.8</v>
      </c>
      <c r="M376">
        <v>23.2</v>
      </c>
      <c r="N376">
        <v>17</v>
      </c>
      <c r="O376">
        <v>2016</v>
      </c>
    </row>
    <row r="377" spans="1:15" x14ac:dyDescent="0.35">
      <c r="A377" t="s">
        <v>250</v>
      </c>
      <c r="B377" t="s">
        <v>51</v>
      </c>
      <c r="C377">
        <v>75</v>
      </c>
      <c r="D377">
        <v>133</v>
      </c>
      <c r="E377">
        <v>56.4</v>
      </c>
      <c r="F377">
        <v>809</v>
      </c>
      <c r="H377">
        <v>3</v>
      </c>
      <c r="I377" s="3">
        <f t="shared" si="23"/>
        <v>5.2631578947368418E-2</v>
      </c>
      <c r="J377">
        <v>7</v>
      </c>
      <c r="K377">
        <v>52</v>
      </c>
      <c r="L377">
        <v>134.80000000000001</v>
      </c>
      <c r="M377">
        <v>16.100000000000001</v>
      </c>
      <c r="N377">
        <v>13</v>
      </c>
      <c r="O377">
        <v>2016</v>
      </c>
    </row>
    <row r="378" spans="1:15" x14ac:dyDescent="0.35">
      <c r="A378" t="s">
        <v>146</v>
      </c>
      <c r="B378" t="s">
        <v>42</v>
      </c>
      <c r="C378">
        <v>55</v>
      </c>
      <c r="D378">
        <v>87</v>
      </c>
      <c r="E378">
        <v>63.2</v>
      </c>
      <c r="F378">
        <v>721</v>
      </c>
      <c r="H378">
        <v>8</v>
      </c>
      <c r="I378" s="3">
        <f t="shared" si="23"/>
        <v>3.4482758620689655E-2</v>
      </c>
      <c r="J378">
        <v>3</v>
      </c>
      <c r="K378">
        <v>66</v>
      </c>
      <c r="L378">
        <v>180.3</v>
      </c>
      <c r="M378">
        <v>77.8</v>
      </c>
      <c r="N378">
        <v>1</v>
      </c>
      <c r="O378">
        <v>2016</v>
      </c>
    </row>
    <row r="379" spans="1:15" x14ac:dyDescent="0.35">
      <c r="A379" t="s">
        <v>241</v>
      </c>
      <c r="B379" t="s">
        <v>30</v>
      </c>
      <c r="C379">
        <v>53</v>
      </c>
      <c r="D379">
        <v>86</v>
      </c>
      <c r="E379">
        <v>61.6</v>
      </c>
      <c r="F379">
        <v>558</v>
      </c>
      <c r="H379">
        <v>4</v>
      </c>
      <c r="I379" s="3">
        <f t="shared" si="23"/>
        <v>2.3255813953488372E-2</v>
      </c>
      <c r="J379">
        <v>2</v>
      </c>
      <c r="K379">
        <v>51</v>
      </c>
      <c r="L379">
        <v>69.8</v>
      </c>
      <c r="M379">
        <v>43.8</v>
      </c>
      <c r="N379">
        <v>4</v>
      </c>
      <c r="O379">
        <v>2016</v>
      </c>
    </row>
    <row r="380" spans="1:15" x14ac:dyDescent="0.35">
      <c r="A380" t="s">
        <v>251</v>
      </c>
      <c r="B380" t="s">
        <v>20</v>
      </c>
      <c r="C380">
        <v>49</v>
      </c>
      <c r="D380">
        <v>83</v>
      </c>
      <c r="E380">
        <v>59</v>
      </c>
      <c r="F380">
        <v>497</v>
      </c>
      <c r="H380">
        <v>2</v>
      </c>
      <c r="I380" s="3">
        <f t="shared" si="23"/>
        <v>1.2048192771084338E-2</v>
      </c>
      <c r="J380">
        <v>1</v>
      </c>
      <c r="K380">
        <v>31</v>
      </c>
      <c r="L380">
        <v>165.7</v>
      </c>
      <c r="M380">
        <v>23.3</v>
      </c>
      <c r="N380">
        <v>9</v>
      </c>
      <c r="O380">
        <v>2016</v>
      </c>
    </row>
    <row r="381" spans="1:15" x14ac:dyDescent="0.35">
      <c r="A381" t="s">
        <v>233</v>
      </c>
      <c r="B381" t="s">
        <v>12</v>
      </c>
      <c r="C381">
        <v>46</v>
      </c>
      <c r="D381">
        <v>73</v>
      </c>
      <c r="E381">
        <v>63</v>
      </c>
      <c r="F381">
        <v>461</v>
      </c>
      <c r="H381">
        <v>0</v>
      </c>
      <c r="I381" s="3">
        <f t="shared" si="23"/>
        <v>0</v>
      </c>
      <c r="J381">
        <v>0</v>
      </c>
      <c r="K381">
        <v>32</v>
      </c>
      <c r="L381">
        <v>153.69999999999999</v>
      </c>
      <c r="M381">
        <v>60.6</v>
      </c>
      <c r="N381">
        <v>5</v>
      </c>
      <c r="O381">
        <v>2016</v>
      </c>
    </row>
    <row r="382" spans="1:15" x14ac:dyDescent="0.35">
      <c r="A382" t="s">
        <v>232</v>
      </c>
      <c r="B382" t="s">
        <v>15</v>
      </c>
      <c r="C382">
        <v>43</v>
      </c>
      <c r="D382">
        <v>63</v>
      </c>
      <c r="E382">
        <v>68.3</v>
      </c>
      <c r="F382">
        <v>502</v>
      </c>
      <c r="H382">
        <v>4</v>
      </c>
      <c r="I382" s="3">
        <f t="shared" si="23"/>
        <v>0</v>
      </c>
      <c r="J382">
        <v>0</v>
      </c>
      <c r="K382">
        <v>37</v>
      </c>
      <c r="L382">
        <v>83.7</v>
      </c>
      <c r="M382">
        <v>86</v>
      </c>
      <c r="N382">
        <v>3</v>
      </c>
      <c r="O382">
        <v>2016</v>
      </c>
    </row>
    <row r="383" spans="1:15" x14ac:dyDescent="0.35">
      <c r="A383" t="s">
        <v>252</v>
      </c>
      <c r="B383" t="s">
        <v>15</v>
      </c>
      <c r="C383">
        <v>34</v>
      </c>
      <c r="D383">
        <v>55</v>
      </c>
      <c r="E383">
        <v>61.8</v>
      </c>
      <c r="F383">
        <v>400</v>
      </c>
      <c r="H383">
        <v>0</v>
      </c>
      <c r="I383" s="3">
        <f t="shared" si="23"/>
        <v>0</v>
      </c>
      <c r="J383">
        <v>0</v>
      </c>
      <c r="K383">
        <v>58</v>
      </c>
      <c r="L383">
        <v>133.30000000000001</v>
      </c>
      <c r="M383">
        <v>41.7</v>
      </c>
      <c r="N383">
        <v>6</v>
      </c>
      <c r="O383">
        <v>2016</v>
      </c>
    </row>
    <row r="384" spans="1:15" x14ac:dyDescent="0.35">
      <c r="A384" t="s">
        <v>197</v>
      </c>
      <c r="B384" t="s">
        <v>34</v>
      </c>
      <c r="C384">
        <v>36</v>
      </c>
      <c r="D384">
        <v>55</v>
      </c>
      <c r="E384">
        <v>65.5</v>
      </c>
      <c r="F384">
        <v>410</v>
      </c>
      <c r="H384">
        <v>3</v>
      </c>
      <c r="I384" s="3">
        <f t="shared" si="23"/>
        <v>0</v>
      </c>
      <c r="J384">
        <v>0</v>
      </c>
      <c r="K384">
        <v>49</v>
      </c>
      <c r="L384">
        <v>136.69999999999999</v>
      </c>
      <c r="M384">
        <v>31.8</v>
      </c>
      <c r="N384">
        <v>4</v>
      </c>
      <c r="O384">
        <v>2016</v>
      </c>
    </row>
    <row r="385" spans="1:15" x14ac:dyDescent="0.35">
      <c r="A385" t="s">
        <v>208</v>
      </c>
      <c r="B385" t="s">
        <v>53</v>
      </c>
      <c r="C385">
        <v>36</v>
      </c>
      <c r="D385">
        <v>53</v>
      </c>
      <c r="E385">
        <v>67.900000000000006</v>
      </c>
      <c r="F385">
        <v>453</v>
      </c>
      <c r="H385">
        <v>2</v>
      </c>
      <c r="I385" s="3">
        <f t="shared" si="23"/>
        <v>9.4339622641509441E-2</v>
      </c>
      <c r="J385">
        <v>5</v>
      </c>
      <c r="K385">
        <v>48</v>
      </c>
      <c r="L385">
        <v>90.6</v>
      </c>
      <c r="M385">
        <v>14.9</v>
      </c>
      <c r="N385">
        <v>0</v>
      </c>
      <c r="O385">
        <v>2016</v>
      </c>
    </row>
    <row r="386" spans="1:15" x14ac:dyDescent="0.35">
      <c r="A386" t="s">
        <v>153</v>
      </c>
      <c r="B386" t="s">
        <v>56</v>
      </c>
      <c r="C386">
        <v>30</v>
      </c>
      <c r="D386">
        <v>51</v>
      </c>
      <c r="E386">
        <v>58.8</v>
      </c>
      <c r="F386">
        <v>284</v>
      </c>
      <c r="H386">
        <v>2</v>
      </c>
      <c r="I386" s="3">
        <f t="shared" si="23"/>
        <v>3.9215686274509803E-2</v>
      </c>
      <c r="J386">
        <v>2</v>
      </c>
      <c r="K386">
        <v>50</v>
      </c>
      <c r="L386">
        <v>71</v>
      </c>
      <c r="M386">
        <v>63.3</v>
      </c>
      <c r="N386">
        <v>5</v>
      </c>
      <c r="O386">
        <v>2016</v>
      </c>
    </row>
    <row r="387" spans="1:15" x14ac:dyDescent="0.35">
      <c r="A387" t="s">
        <v>227</v>
      </c>
      <c r="B387" t="s">
        <v>26</v>
      </c>
      <c r="C387">
        <v>19</v>
      </c>
      <c r="D387">
        <v>48</v>
      </c>
      <c r="E387">
        <v>39.6</v>
      </c>
      <c r="F387">
        <v>192</v>
      </c>
      <c r="H387">
        <v>2</v>
      </c>
      <c r="I387" s="3">
        <f t="shared" ref="I387:I450" si="24">J387/D387</f>
        <v>6.25E-2</v>
      </c>
      <c r="J387">
        <v>3</v>
      </c>
      <c r="K387">
        <v>29</v>
      </c>
      <c r="L387">
        <v>38.4</v>
      </c>
      <c r="M387">
        <v>22.5</v>
      </c>
      <c r="N387">
        <v>1</v>
      </c>
      <c r="O387">
        <v>2016</v>
      </c>
    </row>
    <row r="388" spans="1:15" x14ac:dyDescent="0.35">
      <c r="A388" t="s">
        <v>218</v>
      </c>
      <c r="B388" t="s">
        <v>13</v>
      </c>
      <c r="C388">
        <v>23</v>
      </c>
      <c r="D388">
        <v>37</v>
      </c>
      <c r="E388">
        <v>62.2</v>
      </c>
      <c r="F388">
        <v>216</v>
      </c>
      <c r="H388">
        <v>1</v>
      </c>
      <c r="I388" s="3">
        <f t="shared" si="24"/>
        <v>5.4054054054054057E-2</v>
      </c>
      <c r="J388">
        <v>2</v>
      </c>
      <c r="K388">
        <v>32</v>
      </c>
      <c r="L388">
        <v>72</v>
      </c>
      <c r="M388">
        <v>23.8</v>
      </c>
      <c r="N388">
        <v>3</v>
      </c>
      <c r="O388">
        <v>2016</v>
      </c>
    </row>
    <row r="389" spans="1:15" x14ac:dyDescent="0.35">
      <c r="A389" t="s">
        <v>190</v>
      </c>
      <c r="B389" t="s">
        <v>22</v>
      </c>
      <c r="C389">
        <v>19</v>
      </c>
      <c r="D389">
        <v>35</v>
      </c>
      <c r="E389">
        <v>54.3</v>
      </c>
      <c r="F389">
        <v>242</v>
      </c>
      <c r="H389">
        <v>0</v>
      </c>
      <c r="I389" s="3">
        <f t="shared" si="24"/>
        <v>0</v>
      </c>
      <c r="J389">
        <v>0</v>
      </c>
      <c r="K389">
        <v>33</v>
      </c>
      <c r="L389">
        <v>80.7</v>
      </c>
      <c r="M389">
        <v>51.5</v>
      </c>
      <c r="N389">
        <v>1</v>
      </c>
      <c r="O389">
        <v>2016</v>
      </c>
    </row>
    <row r="390" spans="1:15" x14ac:dyDescent="0.35">
      <c r="A390" t="s">
        <v>253</v>
      </c>
      <c r="B390" t="s">
        <v>57</v>
      </c>
      <c r="C390">
        <v>14</v>
      </c>
      <c r="D390">
        <v>26</v>
      </c>
      <c r="E390">
        <v>53.8</v>
      </c>
      <c r="F390">
        <v>104</v>
      </c>
      <c r="H390">
        <v>0</v>
      </c>
      <c r="I390" s="3">
        <f t="shared" si="24"/>
        <v>7.6923076923076927E-2</v>
      </c>
      <c r="J390">
        <v>2</v>
      </c>
      <c r="K390">
        <v>17</v>
      </c>
      <c r="L390">
        <v>26</v>
      </c>
      <c r="M390">
        <v>64.099999999999994</v>
      </c>
      <c r="N390">
        <v>2</v>
      </c>
      <c r="O390">
        <v>2016</v>
      </c>
    </row>
    <row r="391" spans="1:15" x14ac:dyDescent="0.35">
      <c r="A391" t="s">
        <v>215</v>
      </c>
      <c r="B391" t="s">
        <v>61</v>
      </c>
      <c r="C391">
        <v>11</v>
      </c>
      <c r="D391">
        <v>26</v>
      </c>
      <c r="E391">
        <v>42.3</v>
      </c>
      <c r="F391">
        <v>131</v>
      </c>
      <c r="H391">
        <v>0</v>
      </c>
      <c r="I391" s="3">
        <f t="shared" si="24"/>
        <v>0</v>
      </c>
      <c r="J391">
        <v>0</v>
      </c>
      <c r="K391">
        <v>35</v>
      </c>
      <c r="L391">
        <v>21.8</v>
      </c>
      <c r="M391">
        <v>23.6</v>
      </c>
      <c r="N391">
        <v>3</v>
      </c>
      <c r="O391">
        <v>2016</v>
      </c>
    </row>
    <row r="392" spans="1:15" x14ac:dyDescent="0.35">
      <c r="A392" t="s">
        <v>172</v>
      </c>
      <c r="B392" t="s">
        <v>57</v>
      </c>
      <c r="C392">
        <v>14</v>
      </c>
      <c r="D392">
        <v>24</v>
      </c>
      <c r="E392">
        <v>58.3</v>
      </c>
      <c r="F392">
        <v>182</v>
      </c>
      <c r="H392">
        <v>1</v>
      </c>
      <c r="I392" s="3">
        <f t="shared" si="24"/>
        <v>4.1666666666666664E-2</v>
      </c>
      <c r="J392">
        <v>1</v>
      </c>
      <c r="K392">
        <v>31</v>
      </c>
      <c r="L392">
        <v>182</v>
      </c>
      <c r="M392">
        <v>27.9</v>
      </c>
      <c r="N392">
        <v>2</v>
      </c>
      <c r="O392">
        <v>2016</v>
      </c>
    </row>
    <row r="393" spans="1:15" x14ac:dyDescent="0.35">
      <c r="A393" t="s">
        <v>254</v>
      </c>
      <c r="B393" t="s">
        <v>59</v>
      </c>
      <c r="C393">
        <v>14</v>
      </c>
      <c r="D393">
        <v>21</v>
      </c>
      <c r="E393">
        <v>66.7</v>
      </c>
      <c r="F393">
        <v>150</v>
      </c>
      <c r="H393">
        <v>1</v>
      </c>
      <c r="I393" s="3">
        <f t="shared" si="24"/>
        <v>4.7619047619047616E-2</v>
      </c>
      <c r="J393">
        <v>1</v>
      </c>
      <c r="K393">
        <v>32</v>
      </c>
      <c r="L393">
        <v>150</v>
      </c>
      <c r="M393">
        <v>9.5</v>
      </c>
      <c r="N393">
        <v>2</v>
      </c>
      <c r="O393">
        <v>2016</v>
      </c>
    </row>
    <row r="394" spans="1:15" x14ac:dyDescent="0.35">
      <c r="A394" t="s">
        <v>255</v>
      </c>
      <c r="B394" t="s">
        <v>36</v>
      </c>
      <c r="C394">
        <v>13</v>
      </c>
      <c r="D394">
        <v>18</v>
      </c>
      <c r="E394">
        <v>72.2</v>
      </c>
      <c r="F394">
        <v>145</v>
      </c>
      <c r="H394">
        <v>1</v>
      </c>
      <c r="I394" s="3">
        <f t="shared" si="24"/>
        <v>5.5555555555555552E-2</v>
      </c>
      <c r="J394">
        <v>1</v>
      </c>
      <c r="K394">
        <v>31</v>
      </c>
      <c r="L394">
        <v>29</v>
      </c>
      <c r="M394">
        <v>66.400000000000006</v>
      </c>
      <c r="N394">
        <v>1</v>
      </c>
      <c r="O394">
        <v>2016</v>
      </c>
    </row>
    <row r="395" spans="1:15" x14ac:dyDescent="0.35">
      <c r="A395" t="s">
        <v>131</v>
      </c>
      <c r="B395" t="s">
        <v>18</v>
      </c>
      <c r="C395">
        <v>10</v>
      </c>
      <c r="D395">
        <v>18</v>
      </c>
      <c r="E395">
        <v>55.6</v>
      </c>
      <c r="F395">
        <v>93</v>
      </c>
      <c r="H395">
        <v>0</v>
      </c>
      <c r="I395" s="3">
        <f t="shared" si="24"/>
        <v>0.1111111111111111</v>
      </c>
      <c r="J395">
        <v>2</v>
      </c>
      <c r="K395">
        <v>33</v>
      </c>
      <c r="L395">
        <v>46.5</v>
      </c>
      <c r="M395">
        <v>3.2</v>
      </c>
      <c r="N395">
        <v>3</v>
      </c>
      <c r="O395">
        <v>2016</v>
      </c>
    </row>
    <row r="396" spans="1:15" x14ac:dyDescent="0.35">
      <c r="A396" t="s">
        <v>217</v>
      </c>
      <c r="B396" t="s">
        <v>59</v>
      </c>
      <c r="C396">
        <v>8</v>
      </c>
      <c r="D396">
        <v>15</v>
      </c>
      <c r="E396">
        <v>53.3</v>
      </c>
      <c r="F396">
        <v>50</v>
      </c>
      <c r="H396">
        <v>0</v>
      </c>
      <c r="I396" s="3">
        <f t="shared" si="24"/>
        <v>0</v>
      </c>
      <c r="J396">
        <v>0</v>
      </c>
      <c r="K396">
        <v>19</v>
      </c>
      <c r="L396">
        <v>16.7</v>
      </c>
      <c r="M396">
        <v>8.1999999999999993</v>
      </c>
      <c r="N396">
        <v>0</v>
      </c>
      <c r="O396">
        <v>2016</v>
      </c>
    </row>
    <row r="397" spans="1:15" x14ac:dyDescent="0.35">
      <c r="A397" t="s">
        <v>213</v>
      </c>
      <c r="B397" t="s">
        <v>51</v>
      </c>
      <c r="C397">
        <v>8</v>
      </c>
      <c r="D397">
        <v>14</v>
      </c>
      <c r="E397">
        <v>57.1</v>
      </c>
      <c r="F397">
        <v>126</v>
      </c>
      <c r="H397">
        <v>1</v>
      </c>
      <c r="I397" s="3">
        <f t="shared" si="24"/>
        <v>7.1428571428571425E-2</v>
      </c>
      <c r="J397">
        <v>1</v>
      </c>
      <c r="K397">
        <v>69</v>
      </c>
      <c r="L397">
        <v>63</v>
      </c>
      <c r="M397">
        <v>28.7</v>
      </c>
      <c r="N397">
        <v>3</v>
      </c>
      <c r="O397">
        <v>2016</v>
      </c>
    </row>
    <row r="398" spans="1:15" x14ac:dyDescent="0.35">
      <c r="A398" t="s">
        <v>214</v>
      </c>
      <c r="B398" t="s">
        <v>55</v>
      </c>
      <c r="C398">
        <v>10</v>
      </c>
      <c r="D398">
        <v>11</v>
      </c>
      <c r="E398">
        <v>90.9</v>
      </c>
      <c r="F398">
        <v>75</v>
      </c>
      <c r="H398">
        <v>1</v>
      </c>
      <c r="I398" s="3">
        <f t="shared" si="24"/>
        <v>0</v>
      </c>
      <c r="J398">
        <v>0</v>
      </c>
      <c r="K398">
        <v>13</v>
      </c>
      <c r="L398">
        <v>37.5</v>
      </c>
      <c r="M398">
        <v>96.7</v>
      </c>
      <c r="N398">
        <v>0</v>
      </c>
      <c r="O398">
        <v>2016</v>
      </c>
    </row>
    <row r="399" spans="1:15" x14ac:dyDescent="0.35">
      <c r="A399" t="s">
        <v>256</v>
      </c>
      <c r="B399" t="s">
        <v>61</v>
      </c>
      <c r="C399">
        <v>6</v>
      </c>
      <c r="D399">
        <v>11</v>
      </c>
      <c r="E399">
        <v>54.5</v>
      </c>
      <c r="F399">
        <v>96</v>
      </c>
      <c r="H399">
        <v>0</v>
      </c>
      <c r="I399" s="3">
        <f t="shared" si="24"/>
        <v>9.0909090909090912E-2</v>
      </c>
      <c r="J399">
        <v>1</v>
      </c>
      <c r="K399">
        <v>64</v>
      </c>
      <c r="L399">
        <v>96</v>
      </c>
      <c r="M399">
        <v>13.9</v>
      </c>
      <c r="N399">
        <v>1</v>
      </c>
      <c r="O399">
        <v>2016</v>
      </c>
    </row>
    <row r="400" spans="1:15" x14ac:dyDescent="0.35">
      <c r="A400" t="s">
        <v>257</v>
      </c>
      <c r="B400" t="s">
        <v>21</v>
      </c>
      <c r="C400">
        <v>2</v>
      </c>
      <c r="D400">
        <v>10</v>
      </c>
      <c r="E400">
        <v>20</v>
      </c>
      <c r="F400">
        <v>17</v>
      </c>
      <c r="H400">
        <v>0</v>
      </c>
      <c r="I400" s="3">
        <f t="shared" si="24"/>
        <v>0.1</v>
      </c>
      <c r="J400">
        <v>1</v>
      </c>
      <c r="K400">
        <v>9</v>
      </c>
      <c r="L400">
        <v>4.3</v>
      </c>
      <c r="M400">
        <v>4.5999999999999996</v>
      </c>
      <c r="N400">
        <v>0</v>
      </c>
      <c r="O400">
        <v>2016</v>
      </c>
    </row>
    <row r="401" spans="1:15" x14ac:dyDescent="0.35">
      <c r="A401" t="s">
        <v>210</v>
      </c>
      <c r="B401" t="s">
        <v>32</v>
      </c>
      <c r="C401">
        <v>3</v>
      </c>
      <c r="D401">
        <v>6</v>
      </c>
      <c r="E401">
        <v>50</v>
      </c>
      <c r="F401">
        <v>26</v>
      </c>
      <c r="H401">
        <v>0</v>
      </c>
      <c r="I401" s="3">
        <f t="shared" si="24"/>
        <v>0.16666666666666666</v>
      </c>
      <c r="J401">
        <v>1</v>
      </c>
      <c r="K401">
        <v>12</v>
      </c>
      <c r="L401">
        <v>6.5</v>
      </c>
      <c r="M401">
        <v>3.4</v>
      </c>
      <c r="N401">
        <v>0</v>
      </c>
      <c r="O401">
        <v>2016</v>
      </c>
    </row>
    <row r="402" spans="1:15" x14ac:dyDescent="0.35">
      <c r="A402" t="s">
        <v>243</v>
      </c>
      <c r="B402" t="s">
        <v>113</v>
      </c>
      <c r="C402">
        <v>3</v>
      </c>
      <c r="D402">
        <v>6</v>
      </c>
      <c r="E402">
        <v>50</v>
      </c>
      <c r="F402">
        <v>19</v>
      </c>
      <c r="H402">
        <v>0</v>
      </c>
      <c r="I402" s="3">
        <f t="shared" si="24"/>
        <v>0.16666666666666666</v>
      </c>
      <c r="J402">
        <v>1</v>
      </c>
      <c r="K402">
        <v>9</v>
      </c>
      <c r="L402">
        <v>19</v>
      </c>
      <c r="M402">
        <v>0.3</v>
      </c>
      <c r="N402">
        <v>0</v>
      </c>
      <c r="O402">
        <v>2016</v>
      </c>
    </row>
    <row r="403" spans="1:15" x14ac:dyDescent="0.35">
      <c r="A403" t="s">
        <v>258</v>
      </c>
      <c r="B403" t="s">
        <v>17</v>
      </c>
      <c r="C403">
        <v>2</v>
      </c>
      <c r="D403">
        <v>5</v>
      </c>
      <c r="E403">
        <v>40</v>
      </c>
      <c r="F403">
        <v>22</v>
      </c>
      <c r="H403">
        <v>0</v>
      </c>
      <c r="I403" s="3">
        <f t="shared" si="24"/>
        <v>0</v>
      </c>
      <c r="J403">
        <v>0</v>
      </c>
      <c r="K403">
        <v>12</v>
      </c>
      <c r="L403">
        <v>22</v>
      </c>
      <c r="M403">
        <v>0.9</v>
      </c>
      <c r="N403">
        <v>1</v>
      </c>
      <c r="O403">
        <v>2016</v>
      </c>
    </row>
    <row r="404" spans="1:15" x14ac:dyDescent="0.35">
      <c r="A404" t="s">
        <v>133</v>
      </c>
      <c r="B404" t="s">
        <v>18</v>
      </c>
      <c r="C404">
        <v>3</v>
      </c>
      <c r="D404">
        <v>4</v>
      </c>
      <c r="E404">
        <v>75</v>
      </c>
      <c r="F404">
        <v>29</v>
      </c>
      <c r="H404">
        <v>1</v>
      </c>
      <c r="I404" s="3">
        <f t="shared" si="24"/>
        <v>0</v>
      </c>
      <c r="J404">
        <v>0</v>
      </c>
      <c r="K404">
        <v>15</v>
      </c>
      <c r="L404">
        <v>29</v>
      </c>
      <c r="M404">
        <v>98.7</v>
      </c>
      <c r="N404">
        <v>0</v>
      </c>
      <c r="O404">
        <v>2016</v>
      </c>
    </row>
    <row r="405" spans="1:15" x14ac:dyDescent="0.35">
      <c r="A405" t="s">
        <v>149</v>
      </c>
      <c r="B405" t="s">
        <v>44</v>
      </c>
      <c r="C405">
        <v>1</v>
      </c>
      <c r="D405">
        <v>3</v>
      </c>
      <c r="E405">
        <v>33.299999999999997</v>
      </c>
      <c r="F405">
        <v>16</v>
      </c>
      <c r="H405">
        <v>0</v>
      </c>
      <c r="I405" s="3">
        <f t="shared" si="24"/>
        <v>0</v>
      </c>
      <c r="J405">
        <v>0</v>
      </c>
      <c r="K405">
        <v>16</v>
      </c>
      <c r="L405">
        <v>4</v>
      </c>
      <c r="M405">
        <v>15.3</v>
      </c>
      <c r="N405">
        <v>0</v>
      </c>
      <c r="O405">
        <v>2016</v>
      </c>
    </row>
    <row r="406" spans="1:15" x14ac:dyDescent="0.35">
      <c r="A406" t="s">
        <v>169</v>
      </c>
      <c r="B406" t="s">
        <v>38</v>
      </c>
      <c r="C406">
        <v>0</v>
      </c>
      <c r="D406">
        <v>1</v>
      </c>
      <c r="E406">
        <v>0</v>
      </c>
      <c r="F406">
        <v>0</v>
      </c>
      <c r="H406">
        <v>0</v>
      </c>
      <c r="I406" s="3">
        <f t="shared" si="24"/>
        <v>0</v>
      </c>
      <c r="J406">
        <v>0</v>
      </c>
      <c r="K406">
        <v>0</v>
      </c>
      <c r="L406">
        <v>0</v>
      </c>
      <c r="M406">
        <v>0.1</v>
      </c>
      <c r="N406">
        <v>0</v>
      </c>
      <c r="O406">
        <v>2016</v>
      </c>
    </row>
    <row r="407" spans="1:15" x14ac:dyDescent="0.35">
      <c r="A407" t="s">
        <v>187</v>
      </c>
      <c r="B407" t="s">
        <v>45</v>
      </c>
      <c r="C407">
        <v>1</v>
      </c>
      <c r="D407">
        <v>1</v>
      </c>
      <c r="E407">
        <v>100</v>
      </c>
      <c r="F407">
        <v>16</v>
      </c>
      <c r="H407">
        <v>0</v>
      </c>
      <c r="I407" s="3">
        <f t="shared" si="24"/>
        <v>0</v>
      </c>
      <c r="J407">
        <v>0</v>
      </c>
      <c r="K407">
        <v>16</v>
      </c>
      <c r="L407">
        <v>16</v>
      </c>
      <c r="M407">
        <v>99.4</v>
      </c>
      <c r="N407">
        <v>0</v>
      </c>
      <c r="O407">
        <v>2016</v>
      </c>
    </row>
    <row r="408" spans="1:15" x14ac:dyDescent="0.35">
      <c r="A408" t="s">
        <v>125</v>
      </c>
      <c r="B408" t="s">
        <v>15</v>
      </c>
      <c r="C408">
        <v>385</v>
      </c>
      <c r="D408">
        <v>581</v>
      </c>
      <c r="E408">
        <v>66.3</v>
      </c>
      <c r="F408">
        <v>4577</v>
      </c>
      <c r="H408">
        <v>32</v>
      </c>
      <c r="I408" s="3">
        <f t="shared" si="24"/>
        <v>1.3769363166953529E-2</v>
      </c>
      <c r="J408">
        <v>8</v>
      </c>
      <c r="K408">
        <v>64</v>
      </c>
      <c r="L408">
        <v>286.10000000000002</v>
      </c>
      <c r="M408">
        <v>73.2</v>
      </c>
      <c r="N408">
        <v>35</v>
      </c>
      <c r="O408">
        <v>2017</v>
      </c>
    </row>
    <row r="409" spans="1:15" x14ac:dyDescent="0.35">
      <c r="A409" t="s">
        <v>127</v>
      </c>
      <c r="B409" t="s">
        <v>114</v>
      </c>
      <c r="C409">
        <v>360</v>
      </c>
      <c r="D409">
        <v>575</v>
      </c>
      <c r="E409">
        <v>62.6</v>
      </c>
      <c r="F409">
        <v>4515</v>
      </c>
      <c r="H409">
        <v>28</v>
      </c>
      <c r="I409" s="3">
        <f t="shared" si="24"/>
        <v>1.7391304347826087E-2</v>
      </c>
      <c r="J409">
        <v>10</v>
      </c>
      <c r="K409">
        <v>75</v>
      </c>
      <c r="L409">
        <v>282.2</v>
      </c>
      <c r="M409">
        <v>64.099999999999994</v>
      </c>
      <c r="N409">
        <v>18</v>
      </c>
      <c r="O409">
        <v>2017</v>
      </c>
    </row>
    <row r="410" spans="1:15" x14ac:dyDescent="0.35">
      <c r="A410" t="s">
        <v>126</v>
      </c>
      <c r="B410" t="s">
        <v>27</v>
      </c>
      <c r="C410">
        <v>352</v>
      </c>
      <c r="D410">
        <v>571</v>
      </c>
      <c r="E410">
        <v>61.6</v>
      </c>
      <c r="F410">
        <v>3468</v>
      </c>
      <c r="H410">
        <v>19</v>
      </c>
      <c r="I410" s="3">
        <f t="shared" si="24"/>
        <v>2.276707530647986E-2</v>
      </c>
      <c r="J410">
        <v>13</v>
      </c>
      <c r="K410">
        <v>77</v>
      </c>
      <c r="L410">
        <v>231.2</v>
      </c>
      <c r="M410">
        <v>45.4</v>
      </c>
      <c r="N410">
        <v>31</v>
      </c>
      <c r="O410">
        <v>2017</v>
      </c>
    </row>
    <row r="411" spans="1:15" x14ac:dyDescent="0.35">
      <c r="A411" t="s">
        <v>123</v>
      </c>
      <c r="B411" t="s">
        <v>47</v>
      </c>
      <c r="C411">
        <v>371</v>
      </c>
      <c r="D411">
        <v>565</v>
      </c>
      <c r="E411">
        <v>65.7</v>
      </c>
      <c r="F411">
        <v>4446</v>
      </c>
      <c r="H411">
        <v>29</v>
      </c>
      <c r="I411" s="3">
        <f t="shared" si="24"/>
        <v>1.7699115044247787E-2</v>
      </c>
      <c r="J411">
        <v>10</v>
      </c>
      <c r="K411">
        <v>71</v>
      </c>
      <c r="L411">
        <v>277.89999999999998</v>
      </c>
      <c r="M411">
        <v>65.3</v>
      </c>
      <c r="N411">
        <v>47</v>
      </c>
      <c r="O411">
        <v>2017</v>
      </c>
    </row>
    <row r="412" spans="1:15" x14ac:dyDescent="0.35">
      <c r="A412" t="s">
        <v>137</v>
      </c>
      <c r="B412" t="s">
        <v>30</v>
      </c>
      <c r="C412">
        <v>360</v>
      </c>
      <c r="D412">
        <v>561</v>
      </c>
      <c r="E412">
        <v>64.2</v>
      </c>
      <c r="F412">
        <v>4251</v>
      </c>
      <c r="H412">
        <v>28</v>
      </c>
      <c r="I412" s="3">
        <f t="shared" si="24"/>
        <v>2.4955436720142603E-2</v>
      </c>
      <c r="J412">
        <v>14</v>
      </c>
      <c r="K412">
        <v>97</v>
      </c>
      <c r="L412">
        <v>283.39999999999998</v>
      </c>
      <c r="M412">
        <v>66.3</v>
      </c>
      <c r="N412">
        <v>21</v>
      </c>
      <c r="O412">
        <v>2017</v>
      </c>
    </row>
    <row r="413" spans="1:15" x14ac:dyDescent="0.35">
      <c r="A413" t="s">
        <v>196</v>
      </c>
      <c r="B413" t="s">
        <v>36</v>
      </c>
      <c r="C413">
        <v>339</v>
      </c>
      <c r="D413">
        <v>553</v>
      </c>
      <c r="E413">
        <v>61.3</v>
      </c>
      <c r="F413">
        <v>3983</v>
      </c>
      <c r="H413">
        <v>34</v>
      </c>
      <c r="I413" s="3">
        <f t="shared" si="24"/>
        <v>1.9891500904159132E-2</v>
      </c>
      <c r="J413">
        <v>11</v>
      </c>
      <c r="K413">
        <v>74</v>
      </c>
      <c r="L413">
        <v>248.9</v>
      </c>
      <c r="M413">
        <v>61.7</v>
      </c>
      <c r="N413">
        <v>43</v>
      </c>
      <c r="O413">
        <v>2017</v>
      </c>
    </row>
    <row r="414" spans="1:15" x14ac:dyDescent="0.35">
      <c r="A414" t="s">
        <v>132</v>
      </c>
      <c r="B414" t="s">
        <v>32</v>
      </c>
      <c r="C414">
        <v>352</v>
      </c>
      <c r="D414">
        <v>549</v>
      </c>
      <c r="E414">
        <v>64.099999999999994</v>
      </c>
      <c r="F414">
        <v>3141</v>
      </c>
      <c r="H414">
        <v>18</v>
      </c>
      <c r="I414" s="3">
        <f t="shared" si="24"/>
        <v>2.3679417122040074E-2</v>
      </c>
      <c r="J414">
        <v>13</v>
      </c>
      <c r="K414">
        <v>66</v>
      </c>
      <c r="L414">
        <v>196.3</v>
      </c>
      <c r="M414">
        <v>49.8</v>
      </c>
      <c r="N414">
        <v>27</v>
      </c>
      <c r="O414">
        <v>2017</v>
      </c>
    </row>
    <row r="415" spans="1:15" x14ac:dyDescent="0.35">
      <c r="A415" t="s">
        <v>202</v>
      </c>
      <c r="B415" t="s">
        <v>29</v>
      </c>
      <c r="C415">
        <v>347</v>
      </c>
      <c r="D415">
        <v>540</v>
      </c>
      <c r="E415">
        <v>64.3</v>
      </c>
      <c r="F415">
        <v>4093</v>
      </c>
      <c r="H415">
        <v>27</v>
      </c>
      <c r="I415" s="3">
        <f t="shared" si="24"/>
        <v>2.4074074074074074E-2</v>
      </c>
      <c r="J415">
        <v>13</v>
      </c>
      <c r="K415">
        <v>74</v>
      </c>
      <c r="L415">
        <v>255.8</v>
      </c>
      <c r="M415">
        <v>54.2</v>
      </c>
      <c r="N415">
        <v>41</v>
      </c>
      <c r="O415">
        <v>2017</v>
      </c>
    </row>
    <row r="416" spans="1:15" x14ac:dyDescent="0.35">
      <c r="A416" t="s">
        <v>124</v>
      </c>
      <c r="B416" t="s">
        <v>25</v>
      </c>
      <c r="C416">
        <v>386</v>
      </c>
      <c r="D416">
        <v>536</v>
      </c>
      <c r="E416">
        <v>72</v>
      </c>
      <c r="F416">
        <v>4334</v>
      </c>
      <c r="H416">
        <v>23</v>
      </c>
      <c r="I416" s="3">
        <f t="shared" si="24"/>
        <v>1.4925373134328358E-2</v>
      </c>
      <c r="J416">
        <v>8</v>
      </c>
      <c r="K416">
        <v>54</v>
      </c>
      <c r="L416">
        <v>270.89999999999998</v>
      </c>
      <c r="M416">
        <v>64.599999999999994</v>
      </c>
      <c r="N416">
        <v>20</v>
      </c>
      <c r="O416">
        <v>2017</v>
      </c>
    </row>
    <row r="417" spans="1:15" x14ac:dyDescent="0.35">
      <c r="A417" t="s">
        <v>129</v>
      </c>
      <c r="B417" t="s">
        <v>44</v>
      </c>
      <c r="C417">
        <v>342</v>
      </c>
      <c r="D417">
        <v>529</v>
      </c>
      <c r="E417">
        <v>64.7</v>
      </c>
      <c r="F417">
        <v>4095</v>
      </c>
      <c r="H417">
        <v>20</v>
      </c>
      <c r="I417" s="3">
        <f t="shared" si="24"/>
        <v>2.2684310018903593E-2</v>
      </c>
      <c r="J417">
        <v>12</v>
      </c>
      <c r="K417">
        <v>88</v>
      </c>
      <c r="L417">
        <v>255.9</v>
      </c>
      <c r="M417">
        <v>68.3</v>
      </c>
      <c r="N417">
        <v>24</v>
      </c>
      <c r="O417">
        <v>2017</v>
      </c>
    </row>
    <row r="418" spans="1:15" x14ac:dyDescent="0.35">
      <c r="A418" t="s">
        <v>224</v>
      </c>
      <c r="B418" t="s">
        <v>23</v>
      </c>
      <c r="C418">
        <v>315</v>
      </c>
      <c r="D418">
        <v>523</v>
      </c>
      <c r="E418">
        <v>60.2</v>
      </c>
      <c r="F418">
        <v>3687</v>
      </c>
      <c r="H418">
        <v>21</v>
      </c>
      <c r="I418" s="3">
        <f t="shared" si="24"/>
        <v>2.4856596558317401E-2</v>
      </c>
      <c r="J418">
        <v>13</v>
      </c>
      <c r="K418">
        <v>75</v>
      </c>
      <c r="L418">
        <v>230.4</v>
      </c>
      <c r="M418">
        <v>59.2</v>
      </c>
      <c r="N418">
        <v>24</v>
      </c>
      <c r="O418">
        <v>2017</v>
      </c>
    </row>
    <row r="419" spans="1:15" x14ac:dyDescent="0.35">
      <c r="A419" t="s">
        <v>223</v>
      </c>
      <c r="B419" t="s">
        <v>59</v>
      </c>
      <c r="C419">
        <v>323</v>
      </c>
      <c r="D419">
        <v>515</v>
      </c>
      <c r="E419">
        <v>62.7</v>
      </c>
      <c r="F419">
        <v>3496</v>
      </c>
      <c r="H419">
        <v>22</v>
      </c>
      <c r="I419" s="3">
        <f t="shared" si="24"/>
        <v>2.524271844660194E-2</v>
      </c>
      <c r="J419">
        <v>13</v>
      </c>
      <c r="K419">
        <v>87</v>
      </c>
      <c r="L419">
        <v>233.1</v>
      </c>
      <c r="M419">
        <v>51</v>
      </c>
      <c r="N419">
        <v>20</v>
      </c>
      <c r="O419">
        <v>2017</v>
      </c>
    </row>
    <row r="420" spans="1:15" x14ac:dyDescent="0.35">
      <c r="A420" t="s">
        <v>142</v>
      </c>
      <c r="B420" t="s">
        <v>34</v>
      </c>
      <c r="C420">
        <v>341</v>
      </c>
      <c r="D420">
        <v>505</v>
      </c>
      <c r="E420">
        <v>67.5</v>
      </c>
      <c r="F420">
        <v>4042</v>
      </c>
      <c r="H420">
        <v>26</v>
      </c>
      <c r="I420" s="3">
        <f t="shared" si="24"/>
        <v>9.9009900990099011E-3</v>
      </c>
      <c r="J420">
        <v>5</v>
      </c>
      <c r="K420">
        <v>79</v>
      </c>
      <c r="L420">
        <v>269.5</v>
      </c>
      <c r="M420">
        <v>67</v>
      </c>
      <c r="N420">
        <v>35</v>
      </c>
      <c r="O420">
        <v>2017</v>
      </c>
    </row>
    <row r="421" spans="1:15" x14ac:dyDescent="0.35">
      <c r="A421" t="s">
        <v>136</v>
      </c>
      <c r="B421" t="s">
        <v>40</v>
      </c>
      <c r="C421">
        <v>297</v>
      </c>
      <c r="D421">
        <v>496</v>
      </c>
      <c r="E421">
        <v>59.9</v>
      </c>
      <c r="F421">
        <v>3320</v>
      </c>
      <c r="H421">
        <v>25</v>
      </c>
      <c r="I421" s="3">
        <f t="shared" si="24"/>
        <v>2.4193548387096774E-2</v>
      </c>
      <c r="J421">
        <v>12</v>
      </c>
      <c r="K421">
        <v>77</v>
      </c>
      <c r="L421">
        <v>207.5</v>
      </c>
      <c r="M421">
        <v>45.7</v>
      </c>
      <c r="N421">
        <v>39</v>
      </c>
      <c r="O421">
        <v>2017</v>
      </c>
    </row>
    <row r="422" spans="1:15" x14ac:dyDescent="0.35">
      <c r="A422" t="s">
        <v>135</v>
      </c>
      <c r="B422" t="s">
        <v>53</v>
      </c>
      <c r="C422">
        <v>291</v>
      </c>
      <c r="D422">
        <v>492</v>
      </c>
      <c r="E422">
        <v>59.1</v>
      </c>
      <c r="F422">
        <v>3302</v>
      </c>
      <c r="H422">
        <v>22</v>
      </c>
      <c r="I422" s="3">
        <f t="shared" si="24"/>
        <v>3.2520325203252036E-2</v>
      </c>
      <c r="J422">
        <v>16</v>
      </c>
      <c r="K422">
        <v>64</v>
      </c>
      <c r="L422">
        <v>206.4</v>
      </c>
      <c r="M422">
        <v>53.3</v>
      </c>
      <c r="N422">
        <v>35</v>
      </c>
      <c r="O422">
        <v>2017</v>
      </c>
    </row>
    <row r="423" spans="1:15" x14ac:dyDescent="0.35">
      <c r="A423" t="s">
        <v>247</v>
      </c>
      <c r="B423" t="s">
        <v>18</v>
      </c>
      <c r="C423">
        <v>308</v>
      </c>
      <c r="D423">
        <v>490</v>
      </c>
      <c r="E423">
        <v>62.9</v>
      </c>
      <c r="F423">
        <v>3324</v>
      </c>
      <c r="H423">
        <v>22</v>
      </c>
      <c r="I423" s="3">
        <f t="shared" si="24"/>
        <v>2.6530612244897958E-2</v>
      </c>
      <c r="J423">
        <v>13</v>
      </c>
      <c r="K423">
        <v>81</v>
      </c>
      <c r="L423">
        <v>207.8</v>
      </c>
      <c r="M423">
        <v>69.5</v>
      </c>
      <c r="N423">
        <v>32</v>
      </c>
      <c r="O423">
        <v>2017</v>
      </c>
    </row>
    <row r="424" spans="1:15" x14ac:dyDescent="0.35">
      <c r="A424" t="s">
        <v>216</v>
      </c>
      <c r="B424" t="s">
        <v>22</v>
      </c>
      <c r="C424">
        <v>325</v>
      </c>
      <c r="D424">
        <v>481</v>
      </c>
      <c r="E424">
        <v>67.599999999999994</v>
      </c>
      <c r="F424">
        <v>3547</v>
      </c>
      <c r="H424">
        <v>22</v>
      </c>
      <c r="I424" s="3">
        <f t="shared" si="24"/>
        <v>1.4553014553014554E-2</v>
      </c>
      <c r="J424">
        <v>7</v>
      </c>
      <c r="K424">
        <v>65</v>
      </c>
      <c r="L424">
        <v>236.5</v>
      </c>
      <c r="M424">
        <v>74.3</v>
      </c>
      <c r="N424">
        <v>22</v>
      </c>
      <c r="O424">
        <v>2017</v>
      </c>
    </row>
    <row r="425" spans="1:15" x14ac:dyDescent="0.35">
      <c r="A425" t="s">
        <v>248</v>
      </c>
      <c r="B425" t="s">
        <v>113</v>
      </c>
      <c r="C425">
        <v>296</v>
      </c>
      <c r="D425">
        <v>477</v>
      </c>
      <c r="E425">
        <v>62.1</v>
      </c>
      <c r="F425">
        <v>3804</v>
      </c>
      <c r="H425">
        <v>28</v>
      </c>
      <c r="I425" s="3">
        <f t="shared" si="24"/>
        <v>1.4675052410901468E-2</v>
      </c>
      <c r="J425">
        <v>7</v>
      </c>
      <c r="K425">
        <v>94</v>
      </c>
      <c r="L425">
        <v>253.6</v>
      </c>
      <c r="M425">
        <v>52.1</v>
      </c>
      <c r="N425">
        <v>25</v>
      </c>
      <c r="O425">
        <v>2017</v>
      </c>
    </row>
    <row r="426" spans="1:15" x14ac:dyDescent="0.35">
      <c r="A426" t="s">
        <v>259</v>
      </c>
      <c r="B426" t="s">
        <v>57</v>
      </c>
      <c r="C426">
        <v>255</v>
      </c>
      <c r="D426">
        <v>476</v>
      </c>
      <c r="E426">
        <v>53.6</v>
      </c>
      <c r="F426">
        <v>2894</v>
      </c>
      <c r="H426">
        <v>11</v>
      </c>
      <c r="I426" s="3">
        <f t="shared" si="24"/>
        <v>4.6218487394957986E-2</v>
      </c>
      <c r="J426">
        <v>22</v>
      </c>
      <c r="K426">
        <v>56</v>
      </c>
      <c r="L426">
        <v>192.9</v>
      </c>
      <c r="M426">
        <v>29.7</v>
      </c>
      <c r="N426">
        <v>38</v>
      </c>
      <c r="O426">
        <v>2017</v>
      </c>
    </row>
    <row r="427" spans="1:15" x14ac:dyDescent="0.35">
      <c r="A427" t="s">
        <v>252</v>
      </c>
      <c r="B427" t="s">
        <v>13</v>
      </c>
      <c r="C427">
        <v>276</v>
      </c>
      <c r="D427">
        <v>469</v>
      </c>
      <c r="E427">
        <v>58.8</v>
      </c>
      <c r="F427">
        <v>3098</v>
      </c>
      <c r="H427">
        <v>13</v>
      </c>
      <c r="I427" s="3">
        <f t="shared" si="24"/>
        <v>1.4925373134328358E-2</v>
      </c>
      <c r="J427">
        <v>7</v>
      </c>
      <c r="K427">
        <v>80</v>
      </c>
      <c r="L427">
        <v>193.6</v>
      </c>
      <c r="M427">
        <v>41.5</v>
      </c>
      <c r="N427">
        <v>52</v>
      </c>
      <c r="O427">
        <v>2017</v>
      </c>
    </row>
    <row r="428" spans="1:15" x14ac:dyDescent="0.35">
      <c r="A428" t="s">
        <v>238</v>
      </c>
      <c r="B428" t="s">
        <v>56</v>
      </c>
      <c r="C428">
        <v>281</v>
      </c>
      <c r="D428">
        <v>453</v>
      </c>
      <c r="E428">
        <v>62</v>
      </c>
      <c r="F428">
        <v>3232</v>
      </c>
      <c r="H428">
        <v>13</v>
      </c>
      <c r="I428" s="3">
        <f t="shared" si="24"/>
        <v>3.3112582781456956E-2</v>
      </c>
      <c r="J428">
        <v>15</v>
      </c>
      <c r="K428">
        <v>75</v>
      </c>
      <c r="L428">
        <v>215.5</v>
      </c>
      <c r="M428">
        <v>58.8</v>
      </c>
      <c r="N428">
        <v>27</v>
      </c>
      <c r="O428">
        <v>2017</v>
      </c>
    </row>
    <row r="429" spans="1:15" x14ac:dyDescent="0.35">
      <c r="A429" t="s">
        <v>237</v>
      </c>
      <c r="B429" t="s">
        <v>55</v>
      </c>
      <c r="C429">
        <v>282</v>
      </c>
      <c r="D429">
        <v>442</v>
      </c>
      <c r="E429">
        <v>63.8</v>
      </c>
      <c r="F429">
        <v>3504</v>
      </c>
      <c r="H429">
        <v>19</v>
      </c>
      <c r="I429" s="3">
        <f t="shared" si="24"/>
        <v>2.4886877828054297E-2</v>
      </c>
      <c r="J429">
        <v>11</v>
      </c>
      <c r="K429">
        <v>70</v>
      </c>
      <c r="L429">
        <v>269.5</v>
      </c>
      <c r="M429">
        <v>54</v>
      </c>
      <c r="N429">
        <v>33</v>
      </c>
      <c r="O429">
        <v>2017</v>
      </c>
    </row>
    <row r="430" spans="1:15" x14ac:dyDescent="0.35">
      <c r="A430" t="s">
        <v>245</v>
      </c>
      <c r="B430" t="s">
        <v>45</v>
      </c>
      <c r="C430">
        <v>265</v>
      </c>
      <c r="D430">
        <v>440</v>
      </c>
      <c r="E430">
        <v>60.2</v>
      </c>
      <c r="F430">
        <v>3296</v>
      </c>
      <c r="H430">
        <v>33</v>
      </c>
      <c r="I430" s="3">
        <f t="shared" si="24"/>
        <v>1.5909090909090907E-2</v>
      </c>
      <c r="J430">
        <v>7</v>
      </c>
      <c r="K430">
        <v>72</v>
      </c>
      <c r="L430">
        <v>253.5</v>
      </c>
      <c r="M430">
        <v>77.2</v>
      </c>
      <c r="N430">
        <v>28</v>
      </c>
      <c r="O430">
        <v>2017</v>
      </c>
    </row>
    <row r="431" spans="1:15" x14ac:dyDescent="0.35">
      <c r="A431" t="s">
        <v>148</v>
      </c>
      <c r="B431" t="s">
        <v>42</v>
      </c>
      <c r="C431">
        <v>266</v>
      </c>
      <c r="D431">
        <v>429</v>
      </c>
      <c r="E431">
        <v>62</v>
      </c>
      <c r="F431">
        <v>2666</v>
      </c>
      <c r="H431">
        <v>19</v>
      </c>
      <c r="I431" s="3">
        <f t="shared" si="24"/>
        <v>3.2634032634032632E-2</v>
      </c>
      <c r="J431">
        <v>14</v>
      </c>
      <c r="K431">
        <v>65</v>
      </c>
      <c r="L431">
        <v>190.4</v>
      </c>
      <c r="M431">
        <v>45.6</v>
      </c>
      <c r="N431">
        <v>20</v>
      </c>
      <c r="O431">
        <v>2017</v>
      </c>
    </row>
    <row r="432" spans="1:15" x14ac:dyDescent="0.35">
      <c r="A432" t="s">
        <v>206</v>
      </c>
      <c r="B432" t="s">
        <v>61</v>
      </c>
      <c r="C432">
        <v>263</v>
      </c>
      <c r="D432">
        <v>420</v>
      </c>
      <c r="E432">
        <v>62.6</v>
      </c>
      <c r="F432">
        <v>2799</v>
      </c>
      <c r="H432">
        <v>14</v>
      </c>
      <c r="I432" s="3">
        <f t="shared" si="24"/>
        <v>9.5238095238095247E-3</v>
      </c>
      <c r="J432">
        <v>4</v>
      </c>
      <c r="K432">
        <v>47</v>
      </c>
      <c r="L432">
        <v>186.6</v>
      </c>
      <c r="M432">
        <v>60</v>
      </c>
      <c r="N432">
        <v>46</v>
      </c>
      <c r="O432">
        <v>2017</v>
      </c>
    </row>
    <row r="433" spans="1:15" x14ac:dyDescent="0.35">
      <c r="A433" t="s">
        <v>173</v>
      </c>
      <c r="B433" t="s">
        <v>51</v>
      </c>
      <c r="C433">
        <v>267</v>
      </c>
      <c r="D433">
        <v>397</v>
      </c>
      <c r="E433">
        <v>67.3</v>
      </c>
      <c r="F433">
        <v>2926</v>
      </c>
      <c r="H433">
        <v>18</v>
      </c>
      <c r="I433" s="3">
        <f t="shared" si="24"/>
        <v>2.2670025188916875E-2</v>
      </c>
      <c r="J433">
        <v>9</v>
      </c>
      <c r="K433">
        <v>69</v>
      </c>
      <c r="L433">
        <v>225.1</v>
      </c>
      <c r="M433">
        <v>60</v>
      </c>
      <c r="N433">
        <v>39</v>
      </c>
      <c r="O433">
        <v>2017</v>
      </c>
    </row>
    <row r="434" spans="1:15" x14ac:dyDescent="0.35">
      <c r="A434" t="s">
        <v>246</v>
      </c>
      <c r="B434" t="s">
        <v>20</v>
      </c>
      <c r="C434">
        <v>206</v>
      </c>
      <c r="D434">
        <v>349</v>
      </c>
      <c r="E434">
        <v>59</v>
      </c>
      <c r="F434">
        <v>2285</v>
      </c>
      <c r="H434">
        <v>12</v>
      </c>
      <c r="I434" s="3">
        <f t="shared" si="24"/>
        <v>4.0114613180515762E-2</v>
      </c>
      <c r="J434">
        <v>14</v>
      </c>
      <c r="K434">
        <v>44</v>
      </c>
      <c r="L434">
        <v>207.7</v>
      </c>
      <c r="M434">
        <v>33.1</v>
      </c>
      <c r="N434">
        <v>33</v>
      </c>
      <c r="O434">
        <v>2017</v>
      </c>
    </row>
    <row r="435" spans="1:15" x14ac:dyDescent="0.35">
      <c r="A435" t="s">
        <v>260</v>
      </c>
      <c r="B435" t="s">
        <v>17</v>
      </c>
      <c r="C435">
        <v>196</v>
      </c>
      <c r="D435">
        <v>330</v>
      </c>
      <c r="E435">
        <v>59.4</v>
      </c>
      <c r="F435">
        <v>2193</v>
      </c>
      <c r="H435">
        <v>7</v>
      </c>
      <c r="I435" s="3">
        <f t="shared" si="24"/>
        <v>2.1212121212121213E-2</v>
      </c>
      <c r="J435">
        <v>7</v>
      </c>
      <c r="K435">
        <v>70</v>
      </c>
      <c r="L435">
        <v>182.8</v>
      </c>
      <c r="M435">
        <v>31.6</v>
      </c>
      <c r="N435">
        <v>31</v>
      </c>
      <c r="O435">
        <v>2017</v>
      </c>
    </row>
    <row r="436" spans="1:15" x14ac:dyDescent="0.35">
      <c r="A436" t="s">
        <v>257</v>
      </c>
      <c r="B436" t="s">
        <v>21</v>
      </c>
      <c r="C436">
        <v>192</v>
      </c>
      <c r="D436">
        <v>316</v>
      </c>
      <c r="E436">
        <v>60.8</v>
      </c>
      <c r="F436">
        <v>1836</v>
      </c>
      <c r="H436">
        <v>9</v>
      </c>
      <c r="I436" s="3">
        <f t="shared" si="24"/>
        <v>3.7974683544303799E-2</v>
      </c>
      <c r="J436">
        <v>12</v>
      </c>
      <c r="K436">
        <v>55</v>
      </c>
      <c r="L436">
        <v>166.9</v>
      </c>
      <c r="M436">
        <v>44.2</v>
      </c>
      <c r="N436">
        <v>29</v>
      </c>
      <c r="O436">
        <v>2017</v>
      </c>
    </row>
    <row r="437" spans="1:15" x14ac:dyDescent="0.35">
      <c r="A437" t="s">
        <v>147</v>
      </c>
      <c r="B437" t="s">
        <v>26</v>
      </c>
      <c r="C437">
        <v>164</v>
      </c>
      <c r="D437">
        <v>267</v>
      </c>
      <c r="E437">
        <v>61.4</v>
      </c>
      <c r="F437">
        <v>1978</v>
      </c>
      <c r="H437">
        <v>9</v>
      </c>
      <c r="I437" s="3">
        <f t="shared" si="24"/>
        <v>2.6217228464419477E-2</v>
      </c>
      <c r="J437">
        <v>7</v>
      </c>
      <c r="K437">
        <v>46</v>
      </c>
      <c r="L437">
        <v>282.60000000000002</v>
      </c>
      <c r="M437">
        <v>52.5</v>
      </c>
      <c r="N437">
        <v>22</v>
      </c>
      <c r="O437">
        <v>2017</v>
      </c>
    </row>
    <row r="438" spans="1:15" x14ac:dyDescent="0.35">
      <c r="A438" t="s">
        <v>138</v>
      </c>
      <c r="B438" t="s">
        <v>21</v>
      </c>
      <c r="C438">
        <v>154</v>
      </c>
      <c r="D438">
        <v>238</v>
      </c>
      <c r="E438">
        <v>64.7</v>
      </c>
      <c r="F438">
        <v>1675</v>
      </c>
      <c r="H438">
        <v>16</v>
      </c>
      <c r="I438" s="3">
        <f t="shared" si="24"/>
        <v>2.5210084033613446E-2</v>
      </c>
      <c r="J438">
        <v>6</v>
      </c>
      <c r="K438">
        <v>72</v>
      </c>
      <c r="L438">
        <v>239.3</v>
      </c>
      <c r="M438">
        <v>64.400000000000006</v>
      </c>
      <c r="N438">
        <v>22</v>
      </c>
      <c r="O438">
        <v>2017</v>
      </c>
    </row>
    <row r="439" spans="1:15" x14ac:dyDescent="0.35">
      <c r="A439" t="s">
        <v>261</v>
      </c>
      <c r="B439" t="s">
        <v>49</v>
      </c>
      <c r="C439">
        <v>123</v>
      </c>
      <c r="D439">
        <v>224</v>
      </c>
      <c r="E439">
        <v>54.9</v>
      </c>
      <c r="F439">
        <v>1430</v>
      </c>
      <c r="H439">
        <v>4</v>
      </c>
      <c r="I439" s="3">
        <f t="shared" si="24"/>
        <v>2.6785714285714284E-2</v>
      </c>
      <c r="J439">
        <v>6</v>
      </c>
      <c r="K439">
        <v>83</v>
      </c>
      <c r="L439">
        <v>204.3</v>
      </c>
      <c r="M439">
        <v>32.6</v>
      </c>
      <c r="N439">
        <v>19</v>
      </c>
      <c r="O439">
        <v>2017</v>
      </c>
    </row>
    <row r="440" spans="1:15" x14ac:dyDescent="0.35">
      <c r="A440" t="s">
        <v>233</v>
      </c>
      <c r="B440" t="s">
        <v>12</v>
      </c>
      <c r="C440">
        <v>125</v>
      </c>
      <c r="D440">
        <v>223</v>
      </c>
      <c r="E440">
        <v>56.1</v>
      </c>
      <c r="F440">
        <v>1412</v>
      </c>
      <c r="H440">
        <v>5</v>
      </c>
      <c r="I440" s="3">
        <f t="shared" si="24"/>
        <v>2.6905829596412557E-2</v>
      </c>
      <c r="J440">
        <v>6</v>
      </c>
      <c r="K440">
        <v>57</v>
      </c>
      <c r="L440">
        <v>176.5</v>
      </c>
      <c r="M440">
        <v>37.200000000000003</v>
      </c>
      <c r="N440">
        <v>21</v>
      </c>
      <c r="O440">
        <v>2017</v>
      </c>
    </row>
    <row r="441" spans="1:15" x14ac:dyDescent="0.35">
      <c r="A441" t="s">
        <v>200</v>
      </c>
      <c r="B441" t="s">
        <v>49</v>
      </c>
      <c r="C441">
        <v>123</v>
      </c>
      <c r="D441">
        <v>211</v>
      </c>
      <c r="E441">
        <v>58.3</v>
      </c>
      <c r="F441">
        <v>1287</v>
      </c>
      <c r="H441">
        <v>4</v>
      </c>
      <c r="I441" s="3">
        <f t="shared" si="24"/>
        <v>1.8957345971563982E-2</v>
      </c>
      <c r="J441">
        <v>4</v>
      </c>
      <c r="K441">
        <v>59</v>
      </c>
      <c r="L441">
        <v>117</v>
      </c>
      <c r="M441">
        <v>37.200000000000003</v>
      </c>
      <c r="N441">
        <v>16</v>
      </c>
      <c r="O441">
        <v>2017</v>
      </c>
    </row>
    <row r="442" spans="1:15" x14ac:dyDescent="0.35">
      <c r="A442" t="s">
        <v>262</v>
      </c>
      <c r="B442" t="s">
        <v>12</v>
      </c>
      <c r="C442">
        <v>126</v>
      </c>
      <c r="D442">
        <v>204</v>
      </c>
      <c r="E442">
        <v>61.8</v>
      </c>
      <c r="F442">
        <v>1699</v>
      </c>
      <c r="H442">
        <v>19</v>
      </c>
      <c r="I442" s="3">
        <f t="shared" si="24"/>
        <v>3.9215686274509803E-2</v>
      </c>
      <c r="J442">
        <v>8</v>
      </c>
      <c r="K442">
        <v>72</v>
      </c>
      <c r="L442">
        <v>242.7</v>
      </c>
      <c r="M442">
        <v>83.6</v>
      </c>
      <c r="N442">
        <v>19</v>
      </c>
      <c r="O442">
        <v>2017</v>
      </c>
    </row>
    <row r="443" spans="1:15" x14ac:dyDescent="0.35">
      <c r="A443" t="s">
        <v>232</v>
      </c>
      <c r="B443" t="s">
        <v>49</v>
      </c>
      <c r="C443">
        <v>120</v>
      </c>
      <c r="D443">
        <v>178</v>
      </c>
      <c r="E443">
        <v>67.400000000000006</v>
      </c>
      <c r="F443">
        <v>1560</v>
      </c>
      <c r="H443">
        <v>7</v>
      </c>
      <c r="I443" s="3">
        <f t="shared" si="24"/>
        <v>2.8089887640449437E-2</v>
      </c>
      <c r="J443">
        <v>5</v>
      </c>
      <c r="K443">
        <v>61</v>
      </c>
      <c r="L443">
        <v>260</v>
      </c>
      <c r="M443">
        <v>80.7</v>
      </c>
      <c r="N443">
        <v>8</v>
      </c>
      <c r="O443">
        <v>2017</v>
      </c>
    </row>
    <row r="444" spans="1:15" x14ac:dyDescent="0.35">
      <c r="A444" t="s">
        <v>211</v>
      </c>
      <c r="B444" t="s">
        <v>20</v>
      </c>
      <c r="C444">
        <v>96</v>
      </c>
      <c r="D444">
        <v>172</v>
      </c>
      <c r="E444">
        <v>55.8</v>
      </c>
      <c r="F444">
        <v>1088</v>
      </c>
      <c r="H444">
        <v>5</v>
      </c>
      <c r="I444" s="3">
        <f t="shared" si="24"/>
        <v>2.9069767441860465E-2</v>
      </c>
      <c r="J444">
        <v>5</v>
      </c>
      <c r="K444">
        <v>54</v>
      </c>
      <c r="L444">
        <v>181.3</v>
      </c>
      <c r="M444">
        <v>50.3</v>
      </c>
      <c r="N444">
        <v>10</v>
      </c>
      <c r="O444">
        <v>2017</v>
      </c>
    </row>
    <row r="445" spans="1:15" x14ac:dyDescent="0.35">
      <c r="A445" t="s">
        <v>144</v>
      </c>
      <c r="B445" t="s">
        <v>26</v>
      </c>
      <c r="C445">
        <v>95</v>
      </c>
      <c r="D445">
        <v>171</v>
      </c>
      <c r="E445">
        <v>55.6</v>
      </c>
      <c r="F445">
        <v>1086</v>
      </c>
      <c r="H445">
        <v>6</v>
      </c>
      <c r="I445" s="3">
        <f t="shared" si="24"/>
        <v>3.5087719298245612E-2</v>
      </c>
      <c r="J445">
        <v>6</v>
      </c>
      <c r="K445">
        <v>52</v>
      </c>
      <c r="L445">
        <v>217.2</v>
      </c>
      <c r="M445">
        <v>30.6</v>
      </c>
      <c r="N445">
        <v>23</v>
      </c>
      <c r="O445">
        <v>2017</v>
      </c>
    </row>
    <row r="446" spans="1:15" x14ac:dyDescent="0.35">
      <c r="A446" t="s">
        <v>128</v>
      </c>
      <c r="B446" t="s">
        <v>55</v>
      </c>
      <c r="C446">
        <v>96</v>
      </c>
      <c r="D446">
        <v>163</v>
      </c>
      <c r="E446">
        <v>58.9</v>
      </c>
      <c r="F446">
        <v>1103</v>
      </c>
      <c r="H446">
        <v>7</v>
      </c>
      <c r="I446" s="3">
        <f t="shared" si="24"/>
        <v>1.8404907975460124E-2</v>
      </c>
      <c r="J446">
        <v>3</v>
      </c>
      <c r="K446">
        <v>41</v>
      </c>
      <c r="L446">
        <v>183.8</v>
      </c>
      <c r="M446">
        <v>59.7</v>
      </c>
      <c r="N446">
        <v>7</v>
      </c>
      <c r="O446">
        <v>2017</v>
      </c>
    </row>
    <row r="447" spans="1:15" x14ac:dyDescent="0.35">
      <c r="A447" t="s">
        <v>227</v>
      </c>
      <c r="B447" t="s">
        <v>26</v>
      </c>
      <c r="C447">
        <v>79</v>
      </c>
      <c r="D447">
        <v>159</v>
      </c>
      <c r="E447">
        <v>49.7</v>
      </c>
      <c r="F447">
        <v>894</v>
      </c>
      <c r="H447">
        <v>6</v>
      </c>
      <c r="I447" s="3">
        <f t="shared" si="24"/>
        <v>3.1446540880503145E-2</v>
      </c>
      <c r="J447">
        <v>5</v>
      </c>
      <c r="K447">
        <v>52</v>
      </c>
      <c r="L447">
        <v>178.8</v>
      </c>
      <c r="M447">
        <v>36.700000000000003</v>
      </c>
      <c r="N447">
        <v>7</v>
      </c>
      <c r="O447">
        <v>2017</v>
      </c>
    </row>
    <row r="448" spans="1:15" x14ac:dyDescent="0.35">
      <c r="A448" t="s">
        <v>214</v>
      </c>
      <c r="B448" t="s">
        <v>17</v>
      </c>
      <c r="C448">
        <v>93</v>
      </c>
      <c r="D448">
        <v>140</v>
      </c>
      <c r="E448">
        <v>66.400000000000006</v>
      </c>
      <c r="F448">
        <v>833</v>
      </c>
      <c r="H448">
        <v>4</v>
      </c>
      <c r="I448" s="3">
        <f t="shared" si="24"/>
        <v>3.5714285714285712E-2</v>
      </c>
      <c r="J448">
        <v>5</v>
      </c>
      <c r="K448">
        <v>29</v>
      </c>
      <c r="L448">
        <v>208.3</v>
      </c>
      <c r="M448">
        <v>28.3</v>
      </c>
      <c r="N448">
        <v>8</v>
      </c>
      <c r="O448">
        <v>2017</v>
      </c>
    </row>
    <row r="449" spans="1:15" x14ac:dyDescent="0.35">
      <c r="A449" t="s">
        <v>146</v>
      </c>
      <c r="B449" t="s">
        <v>42</v>
      </c>
      <c r="C449">
        <v>78</v>
      </c>
      <c r="D449">
        <v>127</v>
      </c>
      <c r="E449">
        <v>61.4</v>
      </c>
      <c r="F449">
        <v>861</v>
      </c>
      <c r="H449">
        <v>4</v>
      </c>
      <c r="I449" s="3">
        <f t="shared" si="24"/>
        <v>3.937007874015748E-2</v>
      </c>
      <c r="J449">
        <v>5</v>
      </c>
      <c r="K449">
        <v>61</v>
      </c>
      <c r="L449">
        <v>215.3</v>
      </c>
      <c r="M449">
        <v>44.3</v>
      </c>
      <c r="N449">
        <v>12</v>
      </c>
      <c r="O449">
        <v>2017</v>
      </c>
    </row>
    <row r="450" spans="1:15" x14ac:dyDescent="0.35">
      <c r="A450" t="s">
        <v>250</v>
      </c>
      <c r="B450" t="s">
        <v>51</v>
      </c>
      <c r="C450">
        <v>55</v>
      </c>
      <c r="D450">
        <v>112</v>
      </c>
      <c r="E450">
        <v>49.1</v>
      </c>
      <c r="F450">
        <v>544</v>
      </c>
      <c r="H450">
        <v>1</v>
      </c>
      <c r="I450" s="3">
        <f t="shared" si="24"/>
        <v>2.6785714285714284E-2</v>
      </c>
      <c r="J450">
        <v>3</v>
      </c>
      <c r="K450">
        <v>46</v>
      </c>
      <c r="L450">
        <v>136</v>
      </c>
      <c r="M450">
        <v>27.5</v>
      </c>
      <c r="N450">
        <v>8</v>
      </c>
      <c r="O450">
        <v>2017</v>
      </c>
    </row>
    <row r="451" spans="1:15" x14ac:dyDescent="0.35">
      <c r="A451" t="s">
        <v>197</v>
      </c>
      <c r="B451" t="s">
        <v>45</v>
      </c>
      <c r="C451">
        <v>57</v>
      </c>
      <c r="D451">
        <v>101</v>
      </c>
      <c r="E451">
        <v>56.4</v>
      </c>
      <c r="F451">
        <v>537</v>
      </c>
      <c r="H451">
        <v>5</v>
      </c>
      <c r="I451" s="3">
        <f t="shared" ref="I451:I514" si="25">J451/D451</f>
        <v>1.9801980198019802E-2</v>
      </c>
      <c r="J451">
        <v>2</v>
      </c>
      <c r="K451">
        <v>35</v>
      </c>
      <c r="L451">
        <v>76.7</v>
      </c>
      <c r="M451">
        <v>34.700000000000003</v>
      </c>
      <c r="N451">
        <v>5</v>
      </c>
      <c r="O451">
        <v>2017</v>
      </c>
    </row>
    <row r="452" spans="1:15" x14ac:dyDescent="0.35">
      <c r="A452" t="s">
        <v>161</v>
      </c>
      <c r="B452" t="s">
        <v>12</v>
      </c>
      <c r="C452">
        <v>47</v>
      </c>
      <c r="D452">
        <v>97</v>
      </c>
      <c r="E452">
        <v>48.5</v>
      </c>
      <c r="F452">
        <v>523</v>
      </c>
      <c r="H452">
        <v>4</v>
      </c>
      <c r="I452" s="3">
        <f t="shared" si="25"/>
        <v>3.0927835051546393E-2</v>
      </c>
      <c r="J452">
        <v>3</v>
      </c>
      <c r="K452">
        <v>40</v>
      </c>
      <c r="L452">
        <v>130.80000000000001</v>
      </c>
      <c r="M452">
        <v>33.6</v>
      </c>
      <c r="N452">
        <v>13</v>
      </c>
      <c r="O452">
        <v>2017</v>
      </c>
    </row>
    <row r="453" spans="1:15" x14ac:dyDescent="0.35">
      <c r="A453" t="s">
        <v>253</v>
      </c>
      <c r="B453" t="s">
        <v>57</v>
      </c>
      <c r="C453">
        <v>46</v>
      </c>
      <c r="D453">
        <v>75</v>
      </c>
      <c r="E453">
        <v>61.3</v>
      </c>
      <c r="F453">
        <v>517</v>
      </c>
      <c r="H453">
        <v>4</v>
      </c>
      <c r="I453" s="3">
        <f t="shared" si="25"/>
        <v>6.6666666666666666E-2</v>
      </c>
      <c r="J453">
        <v>5</v>
      </c>
      <c r="K453">
        <v>49</v>
      </c>
      <c r="L453">
        <v>129.30000000000001</v>
      </c>
      <c r="M453">
        <v>42.3</v>
      </c>
      <c r="N453">
        <v>6</v>
      </c>
      <c r="O453">
        <v>2017</v>
      </c>
    </row>
    <row r="454" spans="1:15" x14ac:dyDescent="0.35">
      <c r="A454" t="s">
        <v>263</v>
      </c>
      <c r="B454" t="s">
        <v>61</v>
      </c>
      <c r="C454">
        <v>24</v>
      </c>
      <c r="D454">
        <v>49</v>
      </c>
      <c r="E454">
        <v>49</v>
      </c>
      <c r="F454">
        <v>252</v>
      </c>
      <c r="H454">
        <v>2</v>
      </c>
      <c r="I454" s="3">
        <f t="shared" si="25"/>
        <v>0.10204081632653061</v>
      </c>
      <c r="J454">
        <v>5</v>
      </c>
      <c r="K454">
        <v>21</v>
      </c>
      <c r="L454">
        <v>63</v>
      </c>
      <c r="M454">
        <v>13.8</v>
      </c>
      <c r="N454">
        <v>1</v>
      </c>
      <c r="O454">
        <v>2017</v>
      </c>
    </row>
    <row r="455" spans="1:15" x14ac:dyDescent="0.35">
      <c r="A455" t="s">
        <v>251</v>
      </c>
      <c r="B455" t="s">
        <v>20</v>
      </c>
      <c r="C455">
        <v>30</v>
      </c>
      <c r="D455">
        <v>45</v>
      </c>
      <c r="E455">
        <v>66.7</v>
      </c>
      <c r="F455">
        <v>295</v>
      </c>
      <c r="H455">
        <v>2</v>
      </c>
      <c r="I455" s="3">
        <f t="shared" si="25"/>
        <v>6.6666666666666666E-2</v>
      </c>
      <c r="J455">
        <v>3</v>
      </c>
      <c r="K455">
        <v>30</v>
      </c>
      <c r="L455">
        <v>147.5</v>
      </c>
      <c r="M455">
        <v>33.1</v>
      </c>
      <c r="N455">
        <v>9</v>
      </c>
      <c r="O455">
        <v>2017</v>
      </c>
    </row>
    <row r="456" spans="1:15" x14ac:dyDescent="0.35">
      <c r="A456" t="s">
        <v>145</v>
      </c>
      <c r="B456" t="s">
        <v>22</v>
      </c>
      <c r="C456">
        <v>32</v>
      </c>
      <c r="D456">
        <v>43</v>
      </c>
      <c r="E456">
        <v>74.400000000000006</v>
      </c>
      <c r="F456">
        <v>382</v>
      </c>
      <c r="H456">
        <v>3</v>
      </c>
      <c r="I456" s="3">
        <f t="shared" si="25"/>
        <v>0</v>
      </c>
      <c r="J456">
        <v>0</v>
      </c>
      <c r="K456">
        <v>44</v>
      </c>
      <c r="L456">
        <v>191</v>
      </c>
      <c r="M456">
        <v>75.3</v>
      </c>
      <c r="N456">
        <v>5</v>
      </c>
      <c r="O456">
        <v>2017</v>
      </c>
    </row>
    <row r="457" spans="1:15" x14ac:dyDescent="0.35">
      <c r="A457" t="s">
        <v>258</v>
      </c>
      <c r="B457" t="s">
        <v>42</v>
      </c>
      <c r="C457">
        <v>29</v>
      </c>
      <c r="D457">
        <v>43</v>
      </c>
      <c r="E457">
        <v>67.400000000000006</v>
      </c>
      <c r="F457">
        <v>265</v>
      </c>
      <c r="H457">
        <v>1</v>
      </c>
      <c r="I457" s="3">
        <f t="shared" si="25"/>
        <v>2.3255813953488372E-2</v>
      </c>
      <c r="J457">
        <v>1</v>
      </c>
      <c r="K457">
        <v>26</v>
      </c>
      <c r="L457">
        <v>132.5</v>
      </c>
      <c r="M457">
        <v>18.399999999999999</v>
      </c>
      <c r="N457">
        <v>1</v>
      </c>
      <c r="O457">
        <v>2017</v>
      </c>
    </row>
    <row r="458" spans="1:15" x14ac:dyDescent="0.35">
      <c r="A458" t="s">
        <v>215</v>
      </c>
      <c r="B458" t="s">
        <v>59</v>
      </c>
      <c r="C458">
        <v>24</v>
      </c>
      <c r="D458">
        <v>43</v>
      </c>
      <c r="E458">
        <v>55.8</v>
      </c>
      <c r="F458">
        <v>265</v>
      </c>
      <c r="H458">
        <v>1</v>
      </c>
      <c r="I458" s="3">
        <f t="shared" si="25"/>
        <v>2.3255813953488372E-2</v>
      </c>
      <c r="J458">
        <v>1</v>
      </c>
      <c r="K458">
        <v>41</v>
      </c>
      <c r="L458">
        <v>132.5</v>
      </c>
      <c r="M458">
        <v>48.2</v>
      </c>
      <c r="N458">
        <v>4</v>
      </c>
      <c r="O458">
        <v>2017</v>
      </c>
    </row>
    <row r="459" spans="1:15" x14ac:dyDescent="0.35">
      <c r="A459" t="s">
        <v>153</v>
      </c>
      <c r="B459" t="s">
        <v>56</v>
      </c>
      <c r="C459">
        <v>25</v>
      </c>
      <c r="D459">
        <v>42</v>
      </c>
      <c r="E459">
        <v>59.5</v>
      </c>
      <c r="F459">
        <v>162</v>
      </c>
      <c r="H459">
        <v>1</v>
      </c>
      <c r="I459" s="3">
        <f t="shared" si="25"/>
        <v>4.7619047619047616E-2</v>
      </c>
      <c r="J459">
        <v>2</v>
      </c>
      <c r="K459">
        <v>17</v>
      </c>
      <c r="L459">
        <v>81</v>
      </c>
      <c r="M459">
        <v>14.5</v>
      </c>
      <c r="N459">
        <v>8</v>
      </c>
      <c r="O459">
        <v>2017</v>
      </c>
    </row>
    <row r="460" spans="1:15" x14ac:dyDescent="0.35">
      <c r="A460" t="s">
        <v>243</v>
      </c>
      <c r="B460" t="s">
        <v>113</v>
      </c>
      <c r="C460">
        <v>22</v>
      </c>
      <c r="D460">
        <v>37</v>
      </c>
      <c r="E460">
        <v>59.5</v>
      </c>
      <c r="F460">
        <v>185</v>
      </c>
      <c r="H460">
        <v>0</v>
      </c>
      <c r="I460" s="3">
        <f t="shared" si="25"/>
        <v>0</v>
      </c>
      <c r="J460">
        <v>0</v>
      </c>
      <c r="K460">
        <v>50</v>
      </c>
      <c r="L460">
        <v>37</v>
      </c>
      <c r="M460">
        <v>21.2</v>
      </c>
      <c r="N460">
        <v>3</v>
      </c>
      <c r="O460">
        <v>2017</v>
      </c>
    </row>
    <row r="461" spans="1:15" x14ac:dyDescent="0.35">
      <c r="A461" t="s">
        <v>213</v>
      </c>
      <c r="B461" t="s">
        <v>27</v>
      </c>
      <c r="C461">
        <v>21</v>
      </c>
      <c r="D461">
        <v>36</v>
      </c>
      <c r="E461">
        <v>58.3</v>
      </c>
      <c r="F461">
        <v>212</v>
      </c>
      <c r="H461">
        <v>1</v>
      </c>
      <c r="I461" s="3">
        <f t="shared" si="25"/>
        <v>0</v>
      </c>
      <c r="J461">
        <v>0</v>
      </c>
      <c r="K461">
        <v>47</v>
      </c>
      <c r="L461">
        <v>106</v>
      </c>
      <c r="M461">
        <v>42</v>
      </c>
      <c r="N461">
        <v>3</v>
      </c>
      <c r="O461">
        <v>2017</v>
      </c>
    </row>
    <row r="462" spans="1:15" x14ac:dyDescent="0.35">
      <c r="A462" t="s">
        <v>264</v>
      </c>
      <c r="B462" t="s">
        <v>34</v>
      </c>
      <c r="C462">
        <v>22</v>
      </c>
      <c r="D462">
        <v>35</v>
      </c>
      <c r="E462">
        <v>62.9</v>
      </c>
      <c r="F462">
        <v>284</v>
      </c>
      <c r="H462">
        <v>0</v>
      </c>
      <c r="I462" s="3">
        <f t="shared" si="25"/>
        <v>2.8571428571428571E-2</v>
      </c>
      <c r="J462">
        <v>1</v>
      </c>
      <c r="K462">
        <v>51</v>
      </c>
      <c r="L462">
        <v>284</v>
      </c>
      <c r="M462">
        <v>61.8</v>
      </c>
      <c r="N462">
        <v>2</v>
      </c>
      <c r="O462">
        <v>2017</v>
      </c>
    </row>
    <row r="463" spans="1:15" x14ac:dyDescent="0.35">
      <c r="A463" t="s">
        <v>241</v>
      </c>
      <c r="B463" t="s">
        <v>30</v>
      </c>
      <c r="C463">
        <v>23</v>
      </c>
      <c r="D463">
        <v>28</v>
      </c>
      <c r="E463">
        <v>82.1</v>
      </c>
      <c r="F463">
        <v>239</v>
      </c>
      <c r="H463">
        <v>1</v>
      </c>
      <c r="I463" s="3">
        <f t="shared" si="25"/>
        <v>3.5714285714285712E-2</v>
      </c>
      <c r="J463">
        <v>1</v>
      </c>
      <c r="K463">
        <v>46</v>
      </c>
      <c r="L463">
        <v>79.7</v>
      </c>
      <c r="M463">
        <v>70.3</v>
      </c>
      <c r="N463">
        <v>3</v>
      </c>
      <c r="O463">
        <v>2017</v>
      </c>
    </row>
    <row r="464" spans="1:15" x14ac:dyDescent="0.35">
      <c r="A464" t="s">
        <v>249</v>
      </c>
      <c r="B464" t="s">
        <v>57</v>
      </c>
      <c r="C464">
        <v>11</v>
      </c>
      <c r="D464">
        <v>23</v>
      </c>
      <c r="E464">
        <v>47.8</v>
      </c>
      <c r="F464">
        <v>126</v>
      </c>
      <c r="H464">
        <v>0</v>
      </c>
      <c r="I464" s="3">
        <f t="shared" si="25"/>
        <v>4.3478260869565216E-2</v>
      </c>
      <c r="J464">
        <v>1</v>
      </c>
      <c r="K464">
        <v>31</v>
      </c>
      <c r="L464">
        <v>42</v>
      </c>
      <c r="M464">
        <v>5.3</v>
      </c>
      <c r="N464">
        <v>6</v>
      </c>
      <c r="O464">
        <v>2017</v>
      </c>
    </row>
    <row r="465" spans="1:15" x14ac:dyDescent="0.35">
      <c r="A465" t="s">
        <v>265</v>
      </c>
      <c r="B465" t="s">
        <v>45</v>
      </c>
      <c r="C465">
        <v>19</v>
      </c>
      <c r="D465">
        <v>23</v>
      </c>
      <c r="E465">
        <v>82.6</v>
      </c>
      <c r="F465">
        <v>134</v>
      </c>
      <c r="H465">
        <v>0</v>
      </c>
      <c r="I465" s="3">
        <f t="shared" si="25"/>
        <v>0</v>
      </c>
      <c r="J465">
        <v>0</v>
      </c>
      <c r="K465">
        <v>16</v>
      </c>
      <c r="L465">
        <v>134</v>
      </c>
      <c r="M465">
        <v>39.4</v>
      </c>
      <c r="N465">
        <v>3</v>
      </c>
      <c r="O465">
        <v>2017</v>
      </c>
    </row>
    <row r="466" spans="1:15" x14ac:dyDescent="0.35">
      <c r="A466" t="s">
        <v>218</v>
      </c>
      <c r="B466" t="s">
        <v>13</v>
      </c>
      <c r="C466">
        <v>9</v>
      </c>
      <c r="D466">
        <v>18</v>
      </c>
      <c r="E466">
        <v>50</v>
      </c>
      <c r="F466">
        <v>128</v>
      </c>
      <c r="H466">
        <v>0</v>
      </c>
      <c r="I466" s="3">
        <f t="shared" si="25"/>
        <v>0.1111111111111111</v>
      </c>
      <c r="J466">
        <v>2</v>
      </c>
      <c r="K466">
        <v>32</v>
      </c>
      <c r="L466">
        <v>128</v>
      </c>
      <c r="M466">
        <v>7.3</v>
      </c>
      <c r="N466">
        <v>4</v>
      </c>
      <c r="O466">
        <v>2017</v>
      </c>
    </row>
    <row r="467" spans="1:15" x14ac:dyDescent="0.35">
      <c r="A467" t="s">
        <v>210</v>
      </c>
      <c r="B467" t="s">
        <v>32</v>
      </c>
      <c r="C467">
        <v>9</v>
      </c>
      <c r="D467">
        <v>16</v>
      </c>
      <c r="E467">
        <v>56.3</v>
      </c>
      <c r="F467">
        <v>56</v>
      </c>
      <c r="H467">
        <v>2</v>
      </c>
      <c r="I467" s="3">
        <f t="shared" si="25"/>
        <v>0</v>
      </c>
      <c r="J467">
        <v>0</v>
      </c>
      <c r="K467">
        <v>12</v>
      </c>
      <c r="L467">
        <v>28</v>
      </c>
      <c r="M467">
        <v>76.5</v>
      </c>
      <c r="N467">
        <v>0</v>
      </c>
      <c r="O467">
        <v>2017</v>
      </c>
    </row>
    <row r="468" spans="1:15" x14ac:dyDescent="0.35">
      <c r="A468" t="s">
        <v>239</v>
      </c>
      <c r="B468" t="s">
        <v>40</v>
      </c>
      <c r="C468">
        <v>7</v>
      </c>
      <c r="D468">
        <v>14</v>
      </c>
      <c r="E468">
        <v>50</v>
      </c>
      <c r="F468">
        <v>66</v>
      </c>
      <c r="H468">
        <v>0</v>
      </c>
      <c r="I468" s="3">
        <f t="shared" si="25"/>
        <v>0</v>
      </c>
      <c r="J468">
        <v>0</v>
      </c>
      <c r="K468">
        <v>27</v>
      </c>
      <c r="L468">
        <v>22</v>
      </c>
      <c r="M468">
        <v>14.5</v>
      </c>
      <c r="N468">
        <v>1</v>
      </c>
      <c r="O468">
        <v>2017</v>
      </c>
    </row>
    <row r="469" spans="1:15" x14ac:dyDescent="0.35">
      <c r="A469" t="s">
        <v>208</v>
      </c>
      <c r="B469" t="s">
        <v>53</v>
      </c>
      <c r="C469">
        <v>2</v>
      </c>
      <c r="D469">
        <v>8</v>
      </c>
      <c r="E469">
        <v>25</v>
      </c>
      <c r="F469">
        <v>17</v>
      </c>
      <c r="H469">
        <v>0</v>
      </c>
      <c r="I469" s="3">
        <f t="shared" si="25"/>
        <v>0</v>
      </c>
      <c r="J469">
        <v>0</v>
      </c>
      <c r="K469">
        <v>9</v>
      </c>
      <c r="L469">
        <v>5.7</v>
      </c>
      <c r="M469">
        <v>0.2</v>
      </c>
      <c r="N469">
        <v>0</v>
      </c>
      <c r="O469">
        <v>2017</v>
      </c>
    </row>
    <row r="470" spans="1:15" x14ac:dyDescent="0.35">
      <c r="A470" t="s">
        <v>169</v>
      </c>
      <c r="B470" t="s">
        <v>114</v>
      </c>
      <c r="C470">
        <v>6</v>
      </c>
      <c r="D470">
        <v>8</v>
      </c>
      <c r="E470">
        <v>75</v>
      </c>
      <c r="F470">
        <v>36</v>
      </c>
      <c r="H470">
        <v>0</v>
      </c>
      <c r="I470" s="3">
        <f t="shared" si="25"/>
        <v>0.125</v>
      </c>
      <c r="J470">
        <v>1</v>
      </c>
      <c r="K470">
        <v>10</v>
      </c>
      <c r="L470">
        <v>4.5</v>
      </c>
      <c r="M470">
        <v>57.6</v>
      </c>
      <c r="N470">
        <v>0</v>
      </c>
      <c r="O470">
        <v>2017</v>
      </c>
    </row>
    <row r="471" spans="1:15" x14ac:dyDescent="0.35">
      <c r="A471" t="s">
        <v>266</v>
      </c>
      <c r="B471" t="s">
        <v>21</v>
      </c>
      <c r="C471">
        <v>5</v>
      </c>
      <c r="D471">
        <v>7</v>
      </c>
      <c r="E471">
        <v>71.400000000000006</v>
      </c>
      <c r="F471">
        <v>11</v>
      </c>
      <c r="H471">
        <v>0</v>
      </c>
      <c r="I471" s="3">
        <f t="shared" si="25"/>
        <v>0</v>
      </c>
      <c r="J471">
        <v>0</v>
      </c>
      <c r="K471">
        <v>9</v>
      </c>
      <c r="L471">
        <v>11</v>
      </c>
      <c r="M471">
        <v>38.6</v>
      </c>
      <c r="N471">
        <v>0</v>
      </c>
      <c r="O471">
        <v>2017</v>
      </c>
    </row>
    <row r="472" spans="1:15" x14ac:dyDescent="0.35">
      <c r="A472" t="s">
        <v>267</v>
      </c>
      <c r="B472" t="s">
        <v>61</v>
      </c>
      <c r="C472">
        <v>2</v>
      </c>
      <c r="D472">
        <v>7</v>
      </c>
      <c r="E472">
        <v>28.6</v>
      </c>
      <c r="F472">
        <v>35</v>
      </c>
      <c r="H472">
        <v>0</v>
      </c>
      <c r="I472" s="3">
        <f t="shared" si="25"/>
        <v>0.14285714285714285</v>
      </c>
      <c r="J472">
        <v>1</v>
      </c>
      <c r="K472">
        <v>34</v>
      </c>
      <c r="L472">
        <v>2.2000000000000002</v>
      </c>
      <c r="M472">
        <v>67.599999999999994</v>
      </c>
      <c r="N472">
        <v>0</v>
      </c>
      <c r="O472">
        <v>2017</v>
      </c>
    </row>
    <row r="473" spans="1:15" x14ac:dyDescent="0.35">
      <c r="A473" t="s">
        <v>268</v>
      </c>
      <c r="B473" t="s">
        <v>47</v>
      </c>
      <c r="C473">
        <v>3</v>
      </c>
      <c r="D473">
        <v>5</v>
      </c>
      <c r="E473">
        <v>60</v>
      </c>
      <c r="F473">
        <v>24</v>
      </c>
      <c r="H473">
        <v>0</v>
      </c>
      <c r="I473" s="3">
        <f t="shared" si="25"/>
        <v>0.2</v>
      </c>
      <c r="J473">
        <v>1</v>
      </c>
      <c r="K473">
        <v>13</v>
      </c>
      <c r="L473">
        <v>8</v>
      </c>
      <c r="M473">
        <v>3</v>
      </c>
      <c r="N473">
        <v>0</v>
      </c>
      <c r="O473">
        <v>2017</v>
      </c>
    </row>
    <row r="474" spans="1:15" x14ac:dyDescent="0.35">
      <c r="A474" t="s">
        <v>137</v>
      </c>
      <c r="B474" t="s">
        <v>30</v>
      </c>
      <c r="C474">
        <v>452</v>
      </c>
      <c r="D474">
        <v>675</v>
      </c>
      <c r="E474">
        <v>67</v>
      </c>
      <c r="F474">
        <v>5129</v>
      </c>
      <c r="H474">
        <v>34</v>
      </c>
      <c r="I474" s="3">
        <f t="shared" si="25"/>
        <v>2.3703703703703703E-2</v>
      </c>
      <c r="J474">
        <v>16</v>
      </c>
      <c r="K474">
        <v>97</v>
      </c>
      <c r="L474">
        <v>320.60000000000002</v>
      </c>
      <c r="M474">
        <v>73</v>
      </c>
      <c r="N474">
        <v>24</v>
      </c>
      <c r="O474">
        <v>2018</v>
      </c>
    </row>
    <row r="475" spans="1:15" x14ac:dyDescent="0.35">
      <c r="A475" t="s">
        <v>191</v>
      </c>
      <c r="B475" t="s">
        <v>13</v>
      </c>
      <c r="C475">
        <v>430</v>
      </c>
      <c r="D475">
        <v>639</v>
      </c>
      <c r="E475">
        <v>67.3</v>
      </c>
      <c r="F475">
        <v>4593</v>
      </c>
      <c r="H475">
        <v>39</v>
      </c>
      <c r="I475" s="3">
        <f t="shared" si="25"/>
        <v>2.3474178403755867E-2</v>
      </c>
      <c r="J475">
        <v>15</v>
      </c>
      <c r="K475">
        <v>68</v>
      </c>
      <c r="L475">
        <v>287.10000000000002</v>
      </c>
      <c r="M475">
        <v>71.5</v>
      </c>
      <c r="N475">
        <v>18</v>
      </c>
      <c r="O475">
        <v>2018</v>
      </c>
    </row>
    <row r="476" spans="1:15" x14ac:dyDescent="0.35">
      <c r="A476" t="s">
        <v>129</v>
      </c>
      <c r="B476" t="s">
        <v>44</v>
      </c>
      <c r="C476">
        <v>422</v>
      </c>
      <c r="D476">
        <v>608</v>
      </c>
      <c r="E476">
        <v>69.400000000000006</v>
      </c>
      <c r="F476">
        <v>4924</v>
      </c>
      <c r="H476">
        <v>35</v>
      </c>
      <c r="I476" s="3">
        <f t="shared" si="25"/>
        <v>1.1513157894736841E-2</v>
      </c>
      <c r="J476">
        <v>7</v>
      </c>
      <c r="K476">
        <v>75</v>
      </c>
      <c r="L476">
        <v>307.8</v>
      </c>
      <c r="M476">
        <v>70.599999999999994</v>
      </c>
      <c r="N476">
        <v>42</v>
      </c>
      <c r="O476">
        <v>2018</v>
      </c>
    </row>
    <row r="477" spans="1:15" x14ac:dyDescent="0.35">
      <c r="A477" t="s">
        <v>202</v>
      </c>
      <c r="B477" t="s">
        <v>22</v>
      </c>
      <c r="C477">
        <v>425</v>
      </c>
      <c r="D477">
        <v>606</v>
      </c>
      <c r="E477">
        <v>70.099999999999994</v>
      </c>
      <c r="F477">
        <v>4298</v>
      </c>
      <c r="H477">
        <v>30</v>
      </c>
      <c r="I477" s="3">
        <f t="shared" si="25"/>
        <v>1.65016501650165E-2</v>
      </c>
      <c r="J477">
        <v>10</v>
      </c>
      <c r="K477">
        <v>75</v>
      </c>
      <c r="L477">
        <v>268.60000000000002</v>
      </c>
      <c r="M477">
        <v>60.6</v>
      </c>
      <c r="N477">
        <v>40</v>
      </c>
      <c r="O477">
        <v>2018</v>
      </c>
    </row>
    <row r="478" spans="1:15" x14ac:dyDescent="0.35">
      <c r="A478" t="s">
        <v>138</v>
      </c>
      <c r="B478" t="s">
        <v>21</v>
      </c>
      <c r="C478">
        <v>372</v>
      </c>
      <c r="D478">
        <v>597</v>
      </c>
      <c r="E478">
        <v>62.3</v>
      </c>
      <c r="F478">
        <v>4442</v>
      </c>
      <c r="H478">
        <v>25</v>
      </c>
      <c r="I478" s="3">
        <f t="shared" si="25"/>
        <v>3.3500837520938024E-3</v>
      </c>
      <c r="J478">
        <v>2</v>
      </c>
      <c r="K478">
        <v>75</v>
      </c>
      <c r="L478">
        <v>277.60000000000002</v>
      </c>
      <c r="M478">
        <v>56.8</v>
      </c>
      <c r="N478">
        <v>49</v>
      </c>
      <c r="O478">
        <v>2018</v>
      </c>
    </row>
    <row r="479" spans="1:15" x14ac:dyDescent="0.35">
      <c r="A479" t="s">
        <v>216</v>
      </c>
      <c r="B479" t="s">
        <v>20</v>
      </c>
      <c r="C479">
        <v>365</v>
      </c>
      <c r="D479">
        <v>586</v>
      </c>
      <c r="E479">
        <v>62.3</v>
      </c>
      <c r="F479">
        <v>3890</v>
      </c>
      <c r="H479">
        <v>18</v>
      </c>
      <c r="I479" s="3">
        <f t="shared" si="25"/>
        <v>2.5597269624573378E-2</v>
      </c>
      <c r="J479">
        <v>15</v>
      </c>
      <c r="K479">
        <v>64</v>
      </c>
      <c r="L479">
        <v>243.1</v>
      </c>
      <c r="M479">
        <v>47.9</v>
      </c>
      <c r="N479">
        <v>34</v>
      </c>
      <c r="O479">
        <v>2018</v>
      </c>
    </row>
    <row r="480" spans="1:15" x14ac:dyDescent="0.35">
      <c r="A480" t="s">
        <v>264</v>
      </c>
      <c r="B480" t="s">
        <v>34</v>
      </c>
      <c r="C480">
        <v>383</v>
      </c>
      <c r="D480">
        <v>580</v>
      </c>
      <c r="E480">
        <v>66</v>
      </c>
      <c r="F480">
        <v>5097</v>
      </c>
      <c r="H480">
        <v>50</v>
      </c>
      <c r="I480" s="3">
        <f t="shared" si="25"/>
        <v>2.0689655172413793E-2</v>
      </c>
      <c r="J480">
        <v>12</v>
      </c>
      <c r="K480">
        <v>89</v>
      </c>
      <c r="L480">
        <v>318.60000000000002</v>
      </c>
      <c r="M480">
        <v>82</v>
      </c>
      <c r="N480">
        <v>26</v>
      </c>
      <c r="O480">
        <v>2018</v>
      </c>
    </row>
    <row r="481" spans="1:15" x14ac:dyDescent="0.35">
      <c r="A481" t="s">
        <v>126</v>
      </c>
      <c r="B481" t="s">
        <v>27</v>
      </c>
      <c r="C481">
        <v>380</v>
      </c>
      <c r="D481">
        <v>576</v>
      </c>
      <c r="E481">
        <v>66</v>
      </c>
      <c r="F481">
        <v>4299</v>
      </c>
      <c r="H481">
        <v>21</v>
      </c>
      <c r="I481" s="3">
        <f t="shared" si="25"/>
        <v>1.9097222222222224E-2</v>
      </c>
      <c r="J481">
        <v>11</v>
      </c>
      <c r="K481">
        <v>58</v>
      </c>
      <c r="L481">
        <v>268.7</v>
      </c>
      <c r="M481">
        <v>51.2</v>
      </c>
      <c r="N481">
        <v>47</v>
      </c>
      <c r="O481">
        <v>2018</v>
      </c>
    </row>
    <row r="482" spans="1:15" x14ac:dyDescent="0.35">
      <c r="A482" t="s">
        <v>125</v>
      </c>
      <c r="B482" t="s">
        <v>15</v>
      </c>
      <c r="C482">
        <v>375</v>
      </c>
      <c r="D482">
        <v>570</v>
      </c>
      <c r="E482">
        <v>65.8</v>
      </c>
      <c r="F482">
        <v>4355</v>
      </c>
      <c r="H482">
        <v>29</v>
      </c>
      <c r="I482" s="3">
        <f t="shared" si="25"/>
        <v>1.9298245614035089E-2</v>
      </c>
      <c r="J482">
        <v>11</v>
      </c>
      <c r="K482">
        <v>63</v>
      </c>
      <c r="L482">
        <v>272.2</v>
      </c>
      <c r="M482">
        <v>68.8</v>
      </c>
      <c r="N482">
        <v>21</v>
      </c>
      <c r="O482">
        <v>2018</v>
      </c>
    </row>
    <row r="483" spans="1:15" x14ac:dyDescent="0.35">
      <c r="A483" t="s">
        <v>248</v>
      </c>
      <c r="B483" t="s">
        <v>113</v>
      </c>
      <c r="C483">
        <v>364</v>
      </c>
      <c r="D483">
        <v>561</v>
      </c>
      <c r="E483">
        <v>64.900000000000006</v>
      </c>
      <c r="F483">
        <v>4688</v>
      </c>
      <c r="H483">
        <v>32</v>
      </c>
      <c r="I483" s="3">
        <f t="shared" si="25"/>
        <v>2.1390374331550801E-2</v>
      </c>
      <c r="J483">
        <v>12</v>
      </c>
      <c r="K483">
        <v>70</v>
      </c>
      <c r="L483">
        <v>293</v>
      </c>
      <c r="M483">
        <v>65.400000000000006</v>
      </c>
      <c r="N483">
        <v>33</v>
      </c>
      <c r="O483">
        <v>2018</v>
      </c>
    </row>
    <row r="484" spans="1:15" x14ac:dyDescent="0.35">
      <c r="A484" t="s">
        <v>123</v>
      </c>
      <c r="B484" t="s">
        <v>47</v>
      </c>
      <c r="C484">
        <v>367</v>
      </c>
      <c r="D484">
        <v>555</v>
      </c>
      <c r="E484">
        <v>66.099999999999994</v>
      </c>
      <c r="F484">
        <v>3777</v>
      </c>
      <c r="H484">
        <v>21</v>
      </c>
      <c r="I484" s="3">
        <f t="shared" si="25"/>
        <v>1.9819819819819819E-2</v>
      </c>
      <c r="J484">
        <v>11</v>
      </c>
      <c r="K484">
        <v>67</v>
      </c>
      <c r="L484">
        <v>236.1</v>
      </c>
      <c r="M484">
        <v>50.9</v>
      </c>
      <c r="N484">
        <v>40</v>
      </c>
      <c r="O484">
        <v>2018</v>
      </c>
    </row>
    <row r="485" spans="1:15" x14ac:dyDescent="0.35">
      <c r="A485" t="s">
        <v>223</v>
      </c>
      <c r="B485" t="s">
        <v>59</v>
      </c>
      <c r="C485">
        <v>381</v>
      </c>
      <c r="D485">
        <v>553</v>
      </c>
      <c r="E485">
        <v>68.900000000000006</v>
      </c>
      <c r="F485">
        <v>4049</v>
      </c>
      <c r="H485">
        <v>19</v>
      </c>
      <c r="I485" s="3">
        <f t="shared" si="25"/>
        <v>1.8083182640144666E-2</v>
      </c>
      <c r="J485">
        <v>10</v>
      </c>
      <c r="K485">
        <v>66</v>
      </c>
      <c r="L485">
        <v>253.1</v>
      </c>
      <c r="M485">
        <v>49.3</v>
      </c>
      <c r="N485">
        <v>51</v>
      </c>
      <c r="O485">
        <v>2018</v>
      </c>
    </row>
    <row r="486" spans="1:15" x14ac:dyDescent="0.35">
      <c r="A486" t="s">
        <v>247</v>
      </c>
      <c r="B486" t="s">
        <v>18</v>
      </c>
      <c r="C486">
        <v>356</v>
      </c>
      <c r="D486">
        <v>526</v>
      </c>
      <c r="E486">
        <v>67.7</v>
      </c>
      <c r="F486">
        <v>3885</v>
      </c>
      <c r="H486">
        <v>22</v>
      </c>
      <c r="I486" s="3">
        <f t="shared" si="25"/>
        <v>1.5209125475285171E-2</v>
      </c>
      <c r="J486">
        <v>8</v>
      </c>
      <c r="K486">
        <v>90</v>
      </c>
      <c r="L486">
        <v>242.8</v>
      </c>
      <c r="M486">
        <v>58.6</v>
      </c>
      <c r="N486">
        <v>56</v>
      </c>
      <c r="O486">
        <v>2018</v>
      </c>
    </row>
    <row r="487" spans="1:15" x14ac:dyDescent="0.35">
      <c r="A487" t="s">
        <v>127</v>
      </c>
      <c r="B487" t="s">
        <v>114</v>
      </c>
      <c r="C487">
        <v>347</v>
      </c>
      <c r="D487">
        <v>508</v>
      </c>
      <c r="E487">
        <v>68.3</v>
      </c>
      <c r="F487">
        <v>4308</v>
      </c>
      <c r="H487">
        <v>32</v>
      </c>
      <c r="I487" s="3">
        <f t="shared" si="25"/>
        <v>2.3622047244094488E-2</v>
      </c>
      <c r="J487">
        <v>12</v>
      </c>
      <c r="K487">
        <v>75</v>
      </c>
      <c r="L487">
        <v>269.3</v>
      </c>
      <c r="M487">
        <v>71.2</v>
      </c>
      <c r="N487">
        <v>32</v>
      </c>
      <c r="O487">
        <v>2018</v>
      </c>
    </row>
    <row r="488" spans="1:15" x14ac:dyDescent="0.35">
      <c r="A488" t="s">
        <v>262</v>
      </c>
      <c r="B488" t="s">
        <v>12</v>
      </c>
      <c r="C488">
        <v>345</v>
      </c>
      <c r="D488">
        <v>505</v>
      </c>
      <c r="E488">
        <v>68.3</v>
      </c>
      <c r="F488">
        <v>4165</v>
      </c>
      <c r="H488">
        <v>26</v>
      </c>
      <c r="I488" s="3">
        <f t="shared" si="25"/>
        <v>1.782178217821782E-2</v>
      </c>
      <c r="J488">
        <v>9</v>
      </c>
      <c r="K488">
        <v>73</v>
      </c>
      <c r="L488">
        <v>260.3</v>
      </c>
      <c r="M488">
        <v>63</v>
      </c>
      <c r="N488">
        <v>62</v>
      </c>
      <c r="O488">
        <v>2018</v>
      </c>
    </row>
    <row r="489" spans="1:15" x14ac:dyDescent="0.35">
      <c r="A489" t="s">
        <v>124</v>
      </c>
      <c r="B489" t="s">
        <v>25</v>
      </c>
      <c r="C489">
        <v>364</v>
      </c>
      <c r="D489">
        <v>489</v>
      </c>
      <c r="E489">
        <v>74.400000000000006</v>
      </c>
      <c r="F489">
        <v>3992</v>
      </c>
      <c r="H489">
        <v>32</v>
      </c>
      <c r="I489" s="3">
        <f t="shared" si="25"/>
        <v>1.0224948875255624E-2</v>
      </c>
      <c r="J489">
        <v>5</v>
      </c>
      <c r="K489">
        <v>72</v>
      </c>
      <c r="L489">
        <v>266.10000000000002</v>
      </c>
      <c r="M489">
        <v>81.900000000000006</v>
      </c>
      <c r="N489">
        <v>17</v>
      </c>
      <c r="O489">
        <v>2018</v>
      </c>
    </row>
    <row r="490" spans="1:15" x14ac:dyDescent="0.35">
      <c r="A490" t="s">
        <v>269</v>
      </c>
      <c r="B490" t="s">
        <v>57</v>
      </c>
      <c r="C490">
        <v>310</v>
      </c>
      <c r="D490">
        <v>486</v>
      </c>
      <c r="E490">
        <v>63.8</v>
      </c>
      <c r="F490">
        <v>3725</v>
      </c>
      <c r="H490">
        <v>27</v>
      </c>
      <c r="I490" s="3">
        <f t="shared" si="25"/>
        <v>2.8806584362139918E-2</v>
      </c>
      <c r="J490">
        <v>14</v>
      </c>
      <c r="K490">
        <v>71</v>
      </c>
      <c r="L490">
        <v>266.10000000000002</v>
      </c>
      <c r="M490">
        <v>55.7</v>
      </c>
      <c r="N490">
        <v>25</v>
      </c>
      <c r="O490">
        <v>2018</v>
      </c>
    </row>
    <row r="491" spans="1:15" x14ac:dyDescent="0.35">
      <c r="A491" t="s">
        <v>135</v>
      </c>
      <c r="B491" t="s">
        <v>53</v>
      </c>
      <c r="C491">
        <v>320</v>
      </c>
      <c r="D491">
        <v>471</v>
      </c>
      <c r="E491">
        <v>67.900000000000006</v>
      </c>
      <c r="F491">
        <v>3395</v>
      </c>
      <c r="H491">
        <v>24</v>
      </c>
      <c r="I491" s="3">
        <f t="shared" si="25"/>
        <v>2.7600849256900213E-2</v>
      </c>
      <c r="J491">
        <v>13</v>
      </c>
      <c r="K491">
        <v>82</v>
      </c>
      <c r="L491">
        <v>242.5</v>
      </c>
      <c r="M491">
        <v>57.4</v>
      </c>
      <c r="N491">
        <v>29</v>
      </c>
      <c r="O491">
        <v>2018</v>
      </c>
    </row>
    <row r="492" spans="1:15" x14ac:dyDescent="0.35">
      <c r="A492" t="s">
        <v>260</v>
      </c>
      <c r="B492" t="s">
        <v>17</v>
      </c>
      <c r="C492">
        <v>289</v>
      </c>
      <c r="D492">
        <v>434</v>
      </c>
      <c r="E492">
        <v>66.599999999999994</v>
      </c>
      <c r="F492">
        <v>3223</v>
      </c>
      <c r="H492">
        <v>24</v>
      </c>
      <c r="I492" s="3">
        <f t="shared" si="25"/>
        <v>2.7649769585253458E-2</v>
      </c>
      <c r="J492">
        <v>12</v>
      </c>
      <c r="K492">
        <v>70</v>
      </c>
      <c r="L492">
        <v>230.2</v>
      </c>
      <c r="M492">
        <v>72.8</v>
      </c>
      <c r="N492">
        <v>24</v>
      </c>
      <c r="O492">
        <v>2018</v>
      </c>
    </row>
    <row r="493" spans="1:15" x14ac:dyDescent="0.35">
      <c r="A493" t="s">
        <v>196</v>
      </c>
      <c r="B493" t="s">
        <v>36</v>
      </c>
      <c r="C493">
        <v>280</v>
      </c>
      <c r="D493">
        <v>427</v>
      </c>
      <c r="E493">
        <v>65.599999999999994</v>
      </c>
      <c r="F493">
        <v>3448</v>
      </c>
      <c r="H493">
        <v>35</v>
      </c>
      <c r="I493" s="3">
        <f t="shared" si="25"/>
        <v>1.6393442622950821E-2</v>
      </c>
      <c r="J493">
        <v>7</v>
      </c>
      <c r="K493">
        <v>66</v>
      </c>
      <c r="L493">
        <v>215.5</v>
      </c>
      <c r="M493">
        <v>65.099999999999994</v>
      </c>
      <c r="N493">
        <v>51</v>
      </c>
      <c r="O493">
        <v>2018</v>
      </c>
    </row>
    <row r="494" spans="1:15" x14ac:dyDescent="0.35">
      <c r="A494" t="s">
        <v>270</v>
      </c>
      <c r="B494" t="s">
        <v>51</v>
      </c>
      <c r="C494">
        <v>239</v>
      </c>
      <c r="D494">
        <v>414</v>
      </c>
      <c r="E494">
        <v>57.7</v>
      </c>
      <c r="F494">
        <v>2865</v>
      </c>
      <c r="H494">
        <v>17</v>
      </c>
      <c r="I494" s="3">
        <f t="shared" si="25"/>
        <v>3.6231884057971016E-2</v>
      </c>
      <c r="J494">
        <v>15</v>
      </c>
      <c r="K494">
        <v>76</v>
      </c>
      <c r="L494">
        <v>220.4</v>
      </c>
      <c r="M494">
        <v>47.9</v>
      </c>
      <c r="N494">
        <v>30</v>
      </c>
      <c r="O494">
        <v>2018</v>
      </c>
    </row>
    <row r="495" spans="1:15" x14ac:dyDescent="0.35">
      <c r="A495" t="s">
        <v>224</v>
      </c>
      <c r="B495" t="s">
        <v>23</v>
      </c>
      <c r="C495">
        <v>243</v>
      </c>
      <c r="D495">
        <v>403</v>
      </c>
      <c r="E495">
        <v>60.3</v>
      </c>
      <c r="F495">
        <v>2718</v>
      </c>
      <c r="H495">
        <v>13</v>
      </c>
      <c r="I495" s="3">
        <f t="shared" si="25"/>
        <v>2.729528535980149E-2</v>
      </c>
      <c r="J495">
        <v>11</v>
      </c>
      <c r="K495">
        <v>80</v>
      </c>
      <c r="L495">
        <v>209.1</v>
      </c>
      <c r="M495">
        <v>44.1</v>
      </c>
      <c r="N495">
        <v>31</v>
      </c>
      <c r="O495">
        <v>2018</v>
      </c>
    </row>
    <row r="496" spans="1:15" x14ac:dyDescent="0.35">
      <c r="A496" t="s">
        <v>245</v>
      </c>
      <c r="B496" t="s">
        <v>45</v>
      </c>
      <c r="C496">
        <v>279</v>
      </c>
      <c r="D496">
        <v>401</v>
      </c>
      <c r="E496">
        <v>69.599999999999994</v>
      </c>
      <c r="F496">
        <v>3074</v>
      </c>
      <c r="H496">
        <v>21</v>
      </c>
      <c r="I496" s="3">
        <f t="shared" si="25"/>
        <v>1.7456359102244388E-2</v>
      </c>
      <c r="J496">
        <v>7</v>
      </c>
      <c r="K496">
        <v>58</v>
      </c>
      <c r="L496">
        <v>279.5</v>
      </c>
      <c r="M496">
        <v>64.900000000000006</v>
      </c>
      <c r="N496">
        <v>31</v>
      </c>
      <c r="O496">
        <v>2018</v>
      </c>
    </row>
    <row r="497" spans="1:15" x14ac:dyDescent="0.35">
      <c r="A497" t="s">
        <v>271</v>
      </c>
      <c r="B497" t="s">
        <v>26</v>
      </c>
      <c r="C497">
        <v>217</v>
      </c>
      <c r="D497">
        <v>393</v>
      </c>
      <c r="E497">
        <v>55.2</v>
      </c>
      <c r="F497">
        <v>2278</v>
      </c>
      <c r="H497">
        <v>11</v>
      </c>
      <c r="I497" s="3">
        <f t="shared" si="25"/>
        <v>3.5623409669211195E-2</v>
      </c>
      <c r="J497">
        <v>14</v>
      </c>
      <c r="K497">
        <v>75</v>
      </c>
      <c r="L497">
        <v>162.69999999999999</v>
      </c>
      <c r="M497">
        <v>26.6</v>
      </c>
      <c r="N497">
        <v>45</v>
      </c>
      <c r="O497">
        <v>2018</v>
      </c>
    </row>
    <row r="498" spans="1:15" x14ac:dyDescent="0.35">
      <c r="A498" t="s">
        <v>132</v>
      </c>
      <c r="B498" t="s">
        <v>32</v>
      </c>
      <c r="C498">
        <v>232</v>
      </c>
      <c r="D498">
        <v>379</v>
      </c>
      <c r="E498">
        <v>61.2</v>
      </c>
      <c r="F498">
        <v>2465</v>
      </c>
      <c r="H498">
        <v>12</v>
      </c>
      <c r="I498" s="3">
        <f t="shared" si="25"/>
        <v>1.5831134564643801E-2</v>
      </c>
      <c r="J498">
        <v>6</v>
      </c>
      <c r="K498">
        <v>71</v>
      </c>
      <c r="L498">
        <v>273.89999999999998</v>
      </c>
      <c r="M498">
        <v>58.7</v>
      </c>
      <c r="N498">
        <v>16</v>
      </c>
      <c r="O498">
        <v>2018</v>
      </c>
    </row>
    <row r="499" spans="1:15" x14ac:dyDescent="0.35">
      <c r="A499" t="s">
        <v>237</v>
      </c>
      <c r="B499" t="s">
        <v>55</v>
      </c>
      <c r="C499">
        <v>244</v>
      </c>
      <c r="D499">
        <v>378</v>
      </c>
      <c r="E499">
        <v>64.599999999999994</v>
      </c>
      <c r="F499">
        <v>2992</v>
      </c>
      <c r="H499">
        <v>19</v>
      </c>
      <c r="I499" s="3">
        <f t="shared" si="25"/>
        <v>3.7037037037037035E-2</v>
      </c>
      <c r="J499">
        <v>14</v>
      </c>
      <c r="K499">
        <v>64</v>
      </c>
      <c r="L499">
        <v>272</v>
      </c>
      <c r="M499">
        <v>71.8</v>
      </c>
      <c r="N499">
        <v>27</v>
      </c>
      <c r="O499">
        <v>2018</v>
      </c>
    </row>
    <row r="500" spans="1:15" x14ac:dyDescent="0.35">
      <c r="A500" t="s">
        <v>136</v>
      </c>
      <c r="B500" t="s">
        <v>40</v>
      </c>
      <c r="C500">
        <v>226</v>
      </c>
      <c r="D500">
        <v>365</v>
      </c>
      <c r="E500">
        <v>61.9</v>
      </c>
      <c r="F500">
        <v>2566</v>
      </c>
      <c r="H500">
        <v>21</v>
      </c>
      <c r="I500" s="3">
        <f t="shared" si="25"/>
        <v>3.0136986301369864E-2</v>
      </c>
      <c r="J500">
        <v>11</v>
      </c>
      <c r="K500">
        <v>49</v>
      </c>
      <c r="L500">
        <v>233.3</v>
      </c>
      <c r="M500">
        <v>64.599999999999994</v>
      </c>
      <c r="N500">
        <v>21</v>
      </c>
      <c r="O500">
        <v>2018</v>
      </c>
    </row>
    <row r="501" spans="1:15" x14ac:dyDescent="0.35">
      <c r="A501" t="s">
        <v>238</v>
      </c>
      <c r="B501" t="s">
        <v>56</v>
      </c>
      <c r="C501">
        <v>228</v>
      </c>
      <c r="D501">
        <v>331</v>
      </c>
      <c r="E501">
        <v>68.900000000000006</v>
      </c>
      <c r="F501">
        <v>2528</v>
      </c>
      <c r="H501">
        <v>11</v>
      </c>
      <c r="I501" s="3">
        <f t="shared" si="25"/>
        <v>2.4169184290030211E-2</v>
      </c>
      <c r="J501">
        <v>8</v>
      </c>
      <c r="K501">
        <v>61</v>
      </c>
      <c r="L501">
        <v>180.6</v>
      </c>
      <c r="M501">
        <v>53.1</v>
      </c>
      <c r="N501">
        <v>42</v>
      </c>
      <c r="O501">
        <v>2018</v>
      </c>
    </row>
    <row r="502" spans="1:15" x14ac:dyDescent="0.35">
      <c r="A502" t="s">
        <v>142</v>
      </c>
      <c r="B502" t="s">
        <v>29</v>
      </c>
      <c r="C502">
        <v>205</v>
      </c>
      <c r="D502">
        <v>328</v>
      </c>
      <c r="E502">
        <v>62.5</v>
      </c>
      <c r="F502">
        <v>2180</v>
      </c>
      <c r="H502">
        <v>10</v>
      </c>
      <c r="I502" s="3">
        <f t="shared" si="25"/>
        <v>1.524390243902439E-2</v>
      </c>
      <c r="J502">
        <v>5</v>
      </c>
      <c r="K502">
        <v>52</v>
      </c>
      <c r="L502">
        <v>218</v>
      </c>
      <c r="M502">
        <v>53.8</v>
      </c>
      <c r="N502">
        <v>22</v>
      </c>
      <c r="O502">
        <v>2018</v>
      </c>
    </row>
    <row r="503" spans="1:15" x14ac:dyDescent="0.35">
      <c r="A503" t="s">
        <v>272</v>
      </c>
      <c r="B503" t="s">
        <v>61</v>
      </c>
      <c r="C503">
        <v>169</v>
      </c>
      <c r="D503">
        <v>320</v>
      </c>
      <c r="E503">
        <v>52.8</v>
      </c>
      <c r="F503">
        <v>2074</v>
      </c>
      <c r="H503">
        <v>10</v>
      </c>
      <c r="I503" s="3">
        <f t="shared" si="25"/>
        <v>3.7499999999999999E-2</v>
      </c>
      <c r="J503">
        <v>12</v>
      </c>
      <c r="K503">
        <v>75</v>
      </c>
      <c r="L503">
        <v>172.8</v>
      </c>
      <c r="M503">
        <v>52.3</v>
      </c>
      <c r="N503">
        <v>28</v>
      </c>
      <c r="O503">
        <v>2018</v>
      </c>
    </row>
    <row r="504" spans="1:15" x14ac:dyDescent="0.35">
      <c r="A504" t="s">
        <v>273</v>
      </c>
      <c r="B504" t="s">
        <v>49</v>
      </c>
      <c r="C504">
        <v>176</v>
      </c>
      <c r="D504">
        <v>274</v>
      </c>
      <c r="E504">
        <v>64.2</v>
      </c>
      <c r="F504">
        <v>2277</v>
      </c>
      <c r="H504">
        <v>13</v>
      </c>
      <c r="I504" s="3">
        <f t="shared" si="25"/>
        <v>3.6496350364963501E-2</v>
      </c>
      <c r="J504">
        <v>10</v>
      </c>
      <c r="K504">
        <v>85</v>
      </c>
      <c r="L504">
        <v>284.60000000000002</v>
      </c>
      <c r="M504">
        <v>56.2</v>
      </c>
      <c r="N504">
        <v>17</v>
      </c>
      <c r="O504">
        <v>2018</v>
      </c>
    </row>
    <row r="505" spans="1:15" x14ac:dyDescent="0.35">
      <c r="A505" t="s">
        <v>194</v>
      </c>
      <c r="B505" t="s">
        <v>42</v>
      </c>
      <c r="C505">
        <v>176</v>
      </c>
      <c r="D505">
        <v>274</v>
      </c>
      <c r="E505">
        <v>64.2</v>
      </c>
      <c r="F505">
        <v>1979</v>
      </c>
      <c r="H505">
        <v>17</v>
      </c>
      <c r="I505" s="3">
        <f t="shared" si="25"/>
        <v>3.2846715328467155E-2</v>
      </c>
      <c r="J505">
        <v>9</v>
      </c>
      <c r="K505">
        <v>75</v>
      </c>
      <c r="L505">
        <v>179.9</v>
      </c>
      <c r="M505">
        <v>33.1</v>
      </c>
      <c r="N505">
        <v>35</v>
      </c>
      <c r="O505">
        <v>2018</v>
      </c>
    </row>
    <row r="506" spans="1:15" x14ac:dyDescent="0.35">
      <c r="A506" t="s">
        <v>128</v>
      </c>
      <c r="B506" t="s">
        <v>55</v>
      </c>
      <c r="C506">
        <v>164</v>
      </c>
      <c r="D506">
        <v>246</v>
      </c>
      <c r="E506">
        <v>66.7</v>
      </c>
      <c r="F506">
        <v>2366</v>
      </c>
      <c r="H506">
        <v>17</v>
      </c>
      <c r="I506" s="3">
        <f t="shared" si="25"/>
        <v>4.878048780487805E-2</v>
      </c>
      <c r="J506">
        <v>12</v>
      </c>
      <c r="K506">
        <v>75</v>
      </c>
      <c r="L506">
        <v>295.8</v>
      </c>
      <c r="M506">
        <v>64.400000000000006</v>
      </c>
      <c r="N506">
        <v>14</v>
      </c>
      <c r="O506">
        <v>2018</v>
      </c>
    </row>
    <row r="507" spans="1:15" x14ac:dyDescent="0.35">
      <c r="A507" t="s">
        <v>197</v>
      </c>
      <c r="B507" t="s">
        <v>45</v>
      </c>
      <c r="C507">
        <v>141</v>
      </c>
      <c r="D507">
        <v>195</v>
      </c>
      <c r="E507">
        <v>72.3</v>
      </c>
      <c r="F507">
        <v>1413</v>
      </c>
      <c r="H507">
        <v>7</v>
      </c>
      <c r="I507" s="3">
        <f t="shared" si="25"/>
        <v>2.0512820512820513E-2</v>
      </c>
      <c r="J507">
        <v>4</v>
      </c>
      <c r="K507">
        <v>83</v>
      </c>
      <c r="L507">
        <v>282.60000000000002</v>
      </c>
      <c r="M507">
        <v>69.5</v>
      </c>
      <c r="N507">
        <v>9</v>
      </c>
      <c r="O507">
        <v>2018</v>
      </c>
    </row>
    <row r="508" spans="1:15" x14ac:dyDescent="0.35">
      <c r="A508" t="s">
        <v>211</v>
      </c>
      <c r="B508" t="s">
        <v>42</v>
      </c>
      <c r="C508">
        <v>113</v>
      </c>
      <c r="D508">
        <v>178</v>
      </c>
      <c r="E508">
        <v>63.5</v>
      </c>
      <c r="F508">
        <v>1247</v>
      </c>
      <c r="H508">
        <v>6</v>
      </c>
      <c r="I508" s="3">
        <f t="shared" si="25"/>
        <v>2.247191011235955E-2</v>
      </c>
      <c r="J508">
        <v>4</v>
      </c>
      <c r="K508">
        <v>75</v>
      </c>
      <c r="L508">
        <v>178.1</v>
      </c>
      <c r="M508">
        <v>34.5</v>
      </c>
      <c r="N508">
        <v>17</v>
      </c>
      <c r="O508">
        <v>2018</v>
      </c>
    </row>
    <row r="509" spans="1:15" x14ac:dyDescent="0.35">
      <c r="A509" t="s">
        <v>274</v>
      </c>
      <c r="B509" t="s">
        <v>40</v>
      </c>
      <c r="C509">
        <v>105</v>
      </c>
      <c r="D509">
        <v>176</v>
      </c>
      <c r="E509">
        <v>59.7</v>
      </c>
      <c r="F509">
        <v>1003</v>
      </c>
      <c r="H509">
        <v>6</v>
      </c>
      <c r="I509" s="3">
        <f t="shared" si="25"/>
        <v>1.1363636363636364E-2</v>
      </c>
      <c r="J509">
        <v>2</v>
      </c>
      <c r="K509">
        <v>37</v>
      </c>
      <c r="L509">
        <v>111.4</v>
      </c>
      <c r="M509">
        <v>33.299999999999997</v>
      </c>
      <c r="N509">
        <v>16</v>
      </c>
      <c r="O509">
        <v>2018</v>
      </c>
    </row>
    <row r="510" spans="1:15" x14ac:dyDescent="0.35">
      <c r="A510" t="s">
        <v>275</v>
      </c>
      <c r="B510" t="s">
        <v>32</v>
      </c>
      <c r="C510">
        <v>99</v>
      </c>
      <c r="D510">
        <v>170</v>
      </c>
      <c r="E510">
        <v>58.2</v>
      </c>
      <c r="F510">
        <v>1201</v>
      </c>
      <c r="H510">
        <v>6</v>
      </c>
      <c r="I510" s="3">
        <f t="shared" si="25"/>
        <v>1.7647058823529412E-2</v>
      </c>
      <c r="J510">
        <v>3</v>
      </c>
      <c r="K510">
        <v>74</v>
      </c>
      <c r="L510">
        <v>75.099999999999994</v>
      </c>
      <c r="M510">
        <v>48.7</v>
      </c>
      <c r="N510">
        <v>16</v>
      </c>
      <c r="O510">
        <v>2018</v>
      </c>
    </row>
    <row r="511" spans="1:15" x14ac:dyDescent="0.35">
      <c r="A511" t="s">
        <v>261</v>
      </c>
      <c r="B511" t="s">
        <v>49</v>
      </c>
      <c r="C511">
        <v>102</v>
      </c>
      <c r="D511">
        <v>169</v>
      </c>
      <c r="E511">
        <v>60.4</v>
      </c>
      <c r="F511">
        <v>1252</v>
      </c>
      <c r="H511">
        <v>8</v>
      </c>
      <c r="I511" s="3">
        <f t="shared" si="25"/>
        <v>4.142011834319527E-2</v>
      </c>
      <c r="J511">
        <v>7</v>
      </c>
      <c r="K511">
        <v>82</v>
      </c>
      <c r="L511">
        <v>208.7</v>
      </c>
      <c r="M511">
        <v>39.700000000000003</v>
      </c>
      <c r="N511">
        <v>18</v>
      </c>
      <c r="O511">
        <v>2018</v>
      </c>
    </row>
    <row r="512" spans="1:15" x14ac:dyDescent="0.35">
      <c r="A512" t="s">
        <v>249</v>
      </c>
      <c r="B512" t="s">
        <v>23</v>
      </c>
      <c r="C512">
        <v>85</v>
      </c>
      <c r="D512">
        <v>131</v>
      </c>
      <c r="E512">
        <v>64.900000000000006</v>
      </c>
      <c r="F512">
        <v>709</v>
      </c>
      <c r="H512">
        <v>2</v>
      </c>
      <c r="I512" s="3">
        <f t="shared" si="25"/>
        <v>1.5267175572519083E-2</v>
      </c>
      <c r="J512">
        <v>2</v>
      </c>
      <c r="K512">
        <v>35</v>
      </c>
      <c r="L512">
        <v>141.80000000000001</v>
      </c>
      <c r="M512">
        <v>28.3</v>
      </c>
      <c r="N512">
        <v>22</v>
      </c>
      <c r="O512">
        <v>2018</v>
      </c>
    </row>
    <row r="513" spans="1:15" x14ac:dyDescent="0.35">
      <c r="A513" t="s">
        <v>173</v>
      </c>
      <c r="B513" t="s">
        <v>51</v>
      </c>
      <c r="C513">
        <v>60</v>
      </c>
      <c r="D513">
        <v>110</v>
      </c>
      <c r="E513">
        <v>54.5</v>
      </c>
      <c r="F513">
        <v>539</v>
      </c>
      <c r="H513">
        <v>1</v>
      </c>
      <c r="I513" s="3">
        <f t="shared" si="25"/>
        <v>3.6363636363636362E-2</v>
      </c>
      <c r="J513">
        <v>4</v>
      </c>
      <c r="K513">
        <v>41</v>
      </c>
      <c r="L513">
        <v>134.80000000000001</v>
      </c>
      <c r="M513">
        <v>31.4</v>
      </c>
      <c r="N513">
        <v>7</v>
      </c>
      <c r="O513">
        <v>2018</v>
      </c>
    </row>
    <row r="514" spans="1:15" x14ac:dyDescent="0.35">
      <c r="A514" t="s">
        <v>144</v>
      </c>
      <c r="B514" t="s">
        <v>56</v>
      </c>
      <c r="C514">
        <v>61</v>
      </c>
      <c r="D514">
        <v>101</v>
      </c>
      <c r="E514">
        <v>60.4</v>
      </c>
      <c r="F514">
        <v>626</v>
      </c>
      <c r="H514">
        <v>4</v>
      </c>
      <c r="I514" s="3">
        <f t="shared" si="25"/>
        <v>3.9603960396039604E-2</v>
      </c>
      <c r="J514">
        <v>4</v>
      </c>
      <c r="K514">
        <v>35</v>
      </c>
      <c r="L514">
        <v>78.3</v>
      </c>
      <c r="M514">
        <v>31.2</v>
      </c>
      <c r="N514">
        <v>5</v>
      </c>
      <c r="O514">
        <v>2018</v>
      </c>
    </row>
    <row r="515" spans="1:15" x14ac:dyDescent="0.35">
      <c r="A515" t="s">
        <v>175</v>
      </c>
      <c r="B515" t="s">
        <v>29</v>
      </c>
      <c r="C515">
        <v>52</v>
      </c>
      <c r="D515">
        <v>91</v>
      </c>
      <c r="E515">
        <v>57.1</v>
      </c>
      <c r="F515">
        <v>590</v>
      </c>
      <c r="H515">
        <v>3</v>
      </c>
      <c r="I515" s="3">
        <f t="shared" ref="I515:I578" si="26">J515/D515</f>
        <v>4.3956043956043959E-2</v>
      </c>
      <c r="J515">
        <v>4</v>
      </c>
      <c r="K515">
        <v>79</v>
      </c>
      <c r="L515">
        <v>147.5</v>
      </c>
      <c r="M515">
        <v>45.7</v>
      </c>
      <c r="N515">
        <v>9</v>
      </c>
      <c r="O515">
        <v>2018</v>
      </c>
    </row>
    <row r="516" spans="1:15" x14ac:dyDescent="0.35">
      <c r="A516" t="s">
        <v>232</v>
      </c>
      <c r="B516" t="s">
        <v>49</v>
      </c>
      <c r="C516">
        <v>53</v>
      </c>
      <c r="D516">
        <v>89</v>
      </c>
      <c r="E516">
        <v>59.6</v>
      </c>
      <c r="F516">
        <v>718</v>
      </c>
      <c r="H516">
        <v>5</v>
      </c>
      <c r="I516" s="3">
        <f t="shared" si="26"/>
        <v>3.3707865168539325E-2</v>
      </c>
      <c r="J516">
        <v>3</v>
      </c>
      <c r="K516">
        <v>56</v>
      </c>
      <c r="L516">
        <v>239.3</v>
      </c>
      <c r="M516">
        <v>26.9</v>
      </c>
      <c r="N516">
        <v>13</v>
      </c>
      <c r="O516">
        <v>2018</v>
      </c>
    </row>
    <row r="517" spans="1:15" x14ac:dyDescent="0.35">
      <c r="A517" t="s">
        <v>206</v>
      </c>
      <c r="B517" t="s">
        <v>57</v>
      </c>
      <c r="C517">
        <v>42</v>
      </c>
      <c r="D517">
        <v>85</v>
      </c>
      <c r="E517">
        <v>49.4</v>
      </c>
      <c r="F517">
        <v>473</v>
      </c>
      <c r="H517">
        <v>2</v>
      </c>
      <c r="I517" s="3">
        <f t="shared" si="26"/>
        <v>2.3529411764705882E-2</v>
      </c>
      <c r="J517">
        <v>2</v>
      </c>
      <c r="K517">
        <v>47</v>
      </c>
      <c r="L517">
        <v>118.3</v>
      </c>
      <c r="M517">
        <v>33.1</v>
      </c>
      <c r="N517">
        <v>13</v>
      </c>
      <c r="O517">
        <v>2018</v>
      </c>
    </row>
    <row r="518" spans="1:15" x14ac:dyDescent="0.35">
      <c r="A518" t="s">
        <v>263</v>
      </c>
      <c r="B518" t="s">
        <v>61</v>
      </c>
      <c r="C518">
        <v>44</v>
      </c>
      <c r="D518">
        <v>81</v>
      </c>
      <c r="E518">
        <v>54.3</v>
      </c>
      <c r="F518">
        <v>296</v>
      </c>
      <c r="H518">
        <v>1</v>
      </c>
      <c r="I518" s="3">
        <f t="shared" si="26"/>
        <v>8.6419753086419748E-2</v>
      </c>
      <c r="J518">
        <v>7</v>
      </c>
      <c r="K518">
        <v>26</v>
      </c>
      <c r="L518">
        <v>74</v>
      </c>
      <c r="M518">
        <v>6.5</v>
      </c>
      <c r="N518">
        <v>7</v>
      </c>
      <c r="O518">
        <v>2018</v>
      </c>
    </row>
    <row r="519" spans="1:15" x14ac:dyDescent="0.35">
      <c r="A519" t="s">
        <v>145</v>
      </c>
      <c r="B519" t="s">
        <v>26</v>
      </c>
      <c r="C519">
        <v>50</v>
      </c>
      <c r="D519">
        <v>80</v>
      </c>
      <c r="E519">
        <v>62.5</v>
      </c>
      <c r="F519">
        <v>400</v>
      </c>
      <c r="H519">
        <v>2</v>
      </c>
      <c r="I519" s="3">
        <f t="shared" si="26"/>
        <v>0.05</v>
      </c>
      <c r="J519">
        <v>4</v>
      </c>
      <c r="K519">
        <v>35</v>
      </c>
      <c r="L519">
        <v>133.30000000000001</v>
      </c>
      <c r="M519">
        <v>25.8</v>
      </c>
      <c r="N519">
        <v>6</v>
      </c>
      <c r="O519">
        <v>2018</v>
      </c>
    </row>
    <row r="520" spans="1:15" x14ac:dyDescent="0.35">
      <c r="A520" t="s">
        <v>187</v>
      </c>
      <c r="B520" t="s">
        <v>17</v>
      </c>
      <c r="C520">
        <v>53</v>
      </c>
      <c r="D520">
        <v>76</v>
      </c>
      <c r="E520">
        <v>69.7</v>
      </c>
      <c r="F520">
        <v>515</v>
      </c>
      <c r="H520">
        <v>3</v>
      </c>
      <c r="I520" s="3">
        <f t="shared" si="26"/>
        <v>2.6315789473684209E-2</v>
      </c>
      <c r="J520">
        <v>2</v>
      </c>
      <c r="K520">
        <v>46</v>
      </c>
      <c r="L520">
        <v>103</v>
      </c>
      <c r="M520">
        <v>28.9</v>
      </c>
      <c r="N520">
        <v>9</v>
      </c>
      <c r="O520">
        <v>2018</v>
      </c>
    </row>
    <row r="521" spans="1:15" x14ac:dyDescent="0.35">
      <c r="A521" t="s">
        <v>208</v>
      </c>
      <c r="B521" t="s">
        <v>61</v>
      </c>
      <c r="C521">
        <v>42</v>
      </c>
      <c r="D521">
        <v>70</v>
      </c>
      <c r="E521">
        <v>60</v>
      </c>
      <c r="F521">
        <v>465</v>
      </c>
      <c r="H521">
        <v>0</v>
      </c>
      <c r="I521" s="3">
        <f t="shared" si="26"/>
        <v>5.7142857142857141E-2</v>
      </c>
      <c r="J521">
        <v>4</v>
      </c>
      <c r="K521">
        <v>40</v>
      </c>
      <c r="L521">
        <v>232.5</v>
      </c>
      <c r="M521">
        <v>27</v>
      </c>
      <c r="N521">
        <v>5</v>
      </c>
      <c r="O521">
        <v>2018</v>
      </c>
    </row>
    <row r="522" spans="1:15" x14ac:dyDescent="0.35">
      <c r="A522" t="s">
        <v>276</v>
      </c>
      <c r="B522" t="s">
        <v>53</v>
      </c>
      <c r="C522">
        <v>35</v>
      </c>
      <c r="D522">
        <v>57</v>
      </c>
      <c r="E522">
        <v>61.4</v>
      </c>
      <c r="F522">
        <v>320</v>
      </c>
      <c r="H522">
        <v>1</v>
      </c>
      <c r="I522" s="3">
        <f t="shared" si="26"/>
        <v>5.2631578947368418E-2</v>
      </c>
      <c r="J522">
        <v>3</v>
      </c>
      <c r="K522">
        <v>33</v>
      </c>
      <c r="L522">
        <v>53.3</v>
      </c>
      <c r="M522">
        <v>26.4</v>
      </c>
      <c r="N522">
        <v>2</v>
      </c>
      <c r="O522">
        <v>2018</v>
      </c>
    </row>
    <row r="523" spans="1:15" x14ac:dyDescent="0.35">
      <c r="A523" t="s">
        <v>139</v>
      </c>
      <c r="B523" t="s">
        <v>29</v>
      </c>
      <c r="C523">
        <v>34</v>
      </c>
      <c r="D523">
        <v>54</v>
      </c>
      <c r="E523">
        <v>63</v>
      </c>
      <c r="F523">
        <v>372</v>
      </c>
      <c r="H523">
        <v>3</v>
      </c>
      <c r="I523" s="3">
        <f t="shared" si="26"/>
        <v>5.5555555555555552E-2</v>
      </c>
      <c r="J523">
        <v>3</v>
      </c>
      <c r="K523">
        <v>53</v>
      </c>
      <c r="L523">
        <v>124</v>
      </c>
      <c r="M523">
        <v>38.200000000000003</v>
      </c>
      <c r="N523">
        <v>6</v>
      </c>
      <c r="O523">
        <v>2018</v>
      </c>
    </row>
    <row r="524" spans="1:15" x14ac:dyDescent="0.35">
      <c r="A524" t="s">
        <v>259</v>
      </c>
      <c r="B524" t="s">
        <v>21</v>
      </c>
      <c r="C524">
        <v>20</v>
      </c>
      <c r="D524">
        <v>42</v>
      </c>
      <c r="E524">
        <v>47.6</v>
      </c>
      <c r="F524">
        <v>187</v>
      </c>
      <c r="H524">
        <v>0</v>
      </c>
      <c r="I524" s="3">
        <f t="shared" si="26"/>
        <v>4.7619047619047616E-2</v>
      </c>
      <c r="J524">
        <v>2</v>
      </c>
      <c r="K524">
        <v>29</v>
      </c>
      <c r="L524">
        <v>62.3</v>
      </c>
      <c r="M524">
        <v>27.1</v>
      </c>
      <c r="N524">
        <v>4</v>
      </c>
      <c r="O524">
        <v>2018</v>
      </c>
    </row>
    <row r="525" spans="1:15" x14ac:dyDescent="0.35">
      <c r="A525" t="s">
        <v>131</v>
      </c>
      <c r="B525" t="s">
        <v>29</v>
      </c>
      <c r="C525">
        <v>19</v>
      </c>
      <c r="D525">
        <v>35</v>
      </c>
      <c r="E525">
        <v>54.3</v>
      </c>
      <c r="F525">
        <v>138</v>
      </c>
      <c r="H525">
        <v>0</v>
      </c>
      <c r="I525" s="3">
        <f t="shared" si="26"/>
        <v>8.5714285714285715E-2</v>
      </c>
      <c r="J525">
        <v>3</v>
      </c>
      <c r="K525">
        <v>20</v>
      </c>
      <c r="L525">
        <v>69</v>
      </c>
      <c r="M525">
        <v>4.9000000000000004</v>
      </c>
      <c r="N525">
        <v>7</v>
      </c>
      <c r="O525">
        <v>2018</v>
      </c>
    </row>
    <row r="526" spans="1:15" x14ac:dyDescent="0.35">
      <c r="A526" t="s">
        <v>277</v>
      </c>
      <c r="B526" t="s">
        <v>53</v>
      </c>
      <c r="C526">
        <v>20</v>
      </c>
      <c r="D526">
        <v>31</v>
      </c>
      <c r="E526">
        <v>64.5</v>
      </c>
      <c r="F526">
        <v>266</v>
      </c>
      <c r="H526">
        <v>2</v>
      </c>
      <c r="I526" s="3">
        <f t="shared" si="26"/>
        <v>0</v>
      </c>
      <c r="J526">
        <v>0</v>
      </c>
      <c r="K526">
        <v>53</v>
      </c>
      <c r="L526">
        <v>133</v>
      </c>
      <c r="M526">
        <v>96.7</v>
      </c>
      <c r="N526">
        <v>0</v>
      </c>
      <c r="O526">
        <v>2018</v>
      </c>
    </row>
    <row r="527" spans="1:15" x14ac:dyDescent="0.35">
      <c r="A527" t="s">
        <v>220</v>
      </c>
      <c r="B527" t="s">
        <v>61</v>
      </c>
      <c r="C527">
        <v>15</v>
      </c>
      <c r="D527">
        <v>25</v>
      </c>
      <c r="E527">
        <v>60</v>
      </c>
      <c r="F527">
        <v>232</v>
      </c>
      <c r="H527">
        <v>2</v>
      </c>
      <c r="I527" s="3">
        <f t="shared" si="26"/>
        <v>0</v>
      </c>
      <c r="J527">
        <v>0</v>
      </c>
      <c r="K527">
        <v>47</v>
      </c>
      <c r="L527">
        <v>232</v>
      </c>
      <c r="M527">
        <v>84.7</v>
      </c>
      <c r="N527">
        <v>1</v>
      </c>
      <c r="O527">
        <v>2018</v>
      </c>
    </row>
    <row r="528" spans="1:15" x14ac:dyDescent="0.35">
      <c r="A528" t="s">
        <v>225</v>
      </c>
      <c r="B528" t="s">
        <v>25</v>
      </c>
      <c r="C528">
        <v>14</v>
      </c>
      <c r="D528">
        <v>23</v>
      </c>
      <c r="E528">
        <v>60.9</v>
      </c>
      <c r="F528">
        <v>118</v>
      </c>
      <c r="H528">
        <v>1</v>
      </c>
      <c r="I528" s="3">
        <f t="shared" si="26"/>
        <v>4.3478260869565216E-2</v>
      </c>
      <c r="J528">
        <v>1</v>
      </c>
      <c r="K528">
        <v>18</v>
      </c>
      <c r="L528">
        <v>23.6</v>
      </c>
      <c r="M528">
        <v>42.2</v>
      </c>
      <c r="N528">
        <v>2</v>
      </c>
      <c r="O528">
        <v>2018</v>
      </c>
    </row>
    <row r="529" spans="1:15" x14ac:dyDescent="0.35">
      <c r="A529" t="s">
        <v>214</v>
      </c>
      <c r="B529" t="s">
        <v>26</v>
      </c>
      <c r="C529">
        <v>15</v>
      </c>
      <c r="D529">
        <v>21</v>
      </c>
      <c r="E529">
        <v>71.400000000000006</v>
      </c>
      <c r="F529">
        <v>174</v>
      </c>
      <c r="H529">
        <v>1</v>
      </c>
      <c r="I529" s="3">
        <f t="shared" si="26"/>
        <v>0</v>
      </c>
      <c r="J529">
        <v>0</v>
      </c>
      <c r="K529">
        <v>26</v>
      </c>
      <c r="L529">
        <v>87</v>
      </c>
      <c r="M529">
        <v>79.3</v>
      </c>
      <c r="N529">
        <v>1</v>
      </c>
      <c r="O529">
        <v>2018</v>
      </c>
    </row>
    <row r="530" spans="1:15" x14ac:dyDescent="0.35">
      <c r="A530" t="s">
        <v>153</v>
      </c>
      <c r="B530" t="s">
        <v>47</v>
      </c>
      <c r="C530">
        <v>7</v>
      </c>
      <c r="D530">
        <v>17</v>
      </c>
      <c r="E530">
        <v>41.2</v>
      </c>
      <c r="F530">
        <v>59</v>
      </c>
      <c r="H530">
        <v>0</v>
      </c>
      <c r="I530" s="3">
        <f t="shared" si="26"/>
        <v>5.8823529411764705E-2</v>
      </c>
      <c r="J530">
        <v>1</v>
      </c>
      <c r="K530">
        <v>11</v>
      </c>
      <c r="L530">
        <v>29.5</v>
      </c>
      <c r="M530">
        <v>9.6999999999999993</v>
      </c>
      <c r="N530">
        <v>1</v>
      </c>
      <c r="O530">
        <v>2018</v>
      </c>
    </row>
    <row r="531" spans="1:15" x14ac:dyDescent="0.35">
      <c r="A531" t="s">
        <v>278</v>
      </c>
      <c r="B531" t="s">
        <v>30</v>
      </c>
      <c r="C531">
        <v>6</v>
      </c>
      <c r="D531">
        <v>12</v>
      </c>
      <c r="E531">
        <v>50</v>
      </c>
      <c r="F531">
        <v>43</v>
      </c>
      <c r="H531">
        <v>0</v>
      </c>
      <c r="I531" s="3">
        <f t="shared" si="26"/>
        <v>8.3333333333333329E-2</v>
      </c>
      <c r="J531">
        <v>1</v>
      </c>
      <c r="K531">
        <v>22</v>
      </c>
      <c r="L531">
        <v>8.6</v>
      </c>
      <c r="M531">
        <v>60.4</v>
      </c>
      <c r="N531">
        <v>0</v>
      </c>
      <c r="O531">
        <v>2018</v>
      </c>
    </row>
    <row r="532" spans="1:15" x14ac:dyDescent="0.35">
      <c r="A532" t="s">
        <v>279</v>
      </c>
      <c r="B532" t="s">
        <v>25</v>
      </c>
      <c r="C532">
        <v>3</v>
      </c>
      <c r="D532">
        <v>7</v>
      </c>
      <c r="E532">
        <v>42.9</v>
      </c>
      <c r="F532">
        <v>64</v>
      </c>
      <c r="H532">
        <v>0</v>
      </c>
      <c r="I532" s="3">
        <f t="shared" si="26"/>
        <v>0.14285714285714285</v>
      </c>
      <c r="J532">
        <v>1</v>
      </c>
      <c r="K532">
        <v>44</v>
      </c>
      <c r="L532">
        <v>4</v>
      </c>
      <c r="M532">
        <v>43.5</v>
      </c>
      <c r="N532">
        <v>1</v>
      </c>
      <c r="O532">
        <v>2018</v>
      </c>
    </row>
    <row r="533" spans="1:15" x14ac:dyDescent="0.35">
      <c r="A533" t="s">
        <v>149</v>
      </c>
      <c r="B533" t="s">
        <v>44</v>
      </c>
      <c r="C533">
        <v>5</v>
      </c>
      <c r="D533">
        <v>7</v>
      </c>
      <c r="E533">
        <v>71.400000000000006</v>
      </c>
      <c r="F533">
        <v>20</v>
      </c>
      <c r="H533">
        <v>0</v>
      </c>
      <c r="I533" s="3">
        <f t="shared" si="26"/>
        <v>0</v>
      </c>
      <c r="J533">
        <v>0</v>
      </c>
      <c r="K533">
        <v>9</v>
      </c>
      <c r="L533">
        <v>6.7</v>
      </c>
      <c r="M533">
        <v>63</v>
      </c>
      <c r="N533">
        <v>0</v>
      </c>
      <c r="O533">
        <v>2018</v>
      </c>
    </row>
    <row r="534" spans="1:15" x14ac:dyDescent="0.35">
      <c r="A534" t="s">
        <v>195</v>
      </c>
      <c r="B534" t="s">
        <v>32</v>
      </c>
      <c r="C534">
        <v>2</v>
      </c>
      <c r="D534">
        <v>6</v>
      </c>
      <c r="E534">
        <v>33.299999999999997</v>
      </c>
      <c r="F534">
        <v>21</v>
      </c>
      <c r="H534">
        <v>0</v>
      </c>
      <c r="I534" s="3">
        <f t="shared" si="26"/>
        <v>0</v>
      </c>
      <c r="J534">
        <v>0</v>
      </c>
      <c r="K534">
        <v>14</v>
      </c>
      <c r="L534">
        <v>7</v>
      </c>
      <c r="M534">
        <v>2.2999999999999998</v>
      </c>
      <c r="N534">
        <v>0</v>
      </c>
      <c r="O534">
        <v>2018</v>
      </c>
    </row>
    <row r="535" spans="1:15" x14ac:dyDescent="0.35">
      <c r="A535" t="s">
        <v>252</v>
      </c>
      <c r="B535" t="s">
        <v>13</v>
      </c>
      <c r="C535">
        <v>2</v>
      </c>
      <c r="D535">
        <v>4</v>
      </c>
      <c r="E535">
        <v>50</v>
      </c>
      <c r="F535">
        <v>2</v>
      </c>
      <c r="H535">
        <v>0</v>
      </c>
      <c r="I535" s="3">
        <f t="shared" si="26"/>
        <v>0</v>
      </c>
      <c r="J535">
        <v>0</v>
      </c>
      <c r="K535">
        <v>4</v>
      </c>
      <c r="L535">
        <v>0.5</v>
      </c>
      <c r="M535">
        <v>100</v>
      </c>
      <c r="N535">
        <v>0</v>
      </c>
      <c r="O535">
        <v>2018</v>
      </c>
    </row>
    <row r="536" spans="1:15" x14ac:dyDescent="0.35">
      <c r="A536" t="s">
        <v>213</v>
      </c>
      <c r="B536" t="s">
        <v>114</v>
      </c>
      <c r="C536">
        <v>1</v>
      </c>
      <c r="D536">
        <v>4</v>
      </c>
      <c r="E536">
        <v>25</v>
      </c>
      <c r="F536">
        <v>8</v>
      </c>
      <c r="H536">
        <v>0</v>
      </c>
      <c r="I536" s="3">
        <f t="shared" si="26"/>
        <v>0</v>
      </c>
      <c r="J536">
        <v>0</v>
      </c>
      <c r="K536">
        <v>8</v>
      </c>
      <c r="L536">
        <v>1.6</v>
      </c>
      <c r="M536">
        <v>0.8</v>
      </c>
      <c r="N536">
        <v>1</v>
      </c>
      <c r="O536">
        <v>2018</v>
      </c>
    </row>
    <row r="537" spans="1:15" x14ac:dyDescent="0.35">
      <c r="A537" t="s">
        <v>280</v>
      </c>
      <c r="B537" t="s">
        <v>53</v>
      </c>
      <c r="C537">
        <v>2</v>
      </c>
      <c r="D537">
        <v>3</v>
      </c>
      <c r="E537">
        <v>66.7</v>
      </c>
      <c r="F537">
        <v>40</v>
      </c>
      <c r="H537">
        <v>0</v>
      </c>
      <c r="I537" s="3">
        <f t="shared" si="26"/>
        <v>0</v>
      </c>
      <c r="J537">
        <v>0</v>
      </c>
      <c r="K537">
        <v>31</v>
      </c>
      <c r="L537">
        <v>40</v>
      </c>
      <c r="M537">
        <v>50</v>
      </c>
      <c r="N537">
        <v>1</v>
      </c>
      <c r="O537">
        <v>2018</v>
      </c>
    </row>
    <row r="538" spans="1:15" x14ac:dyDescent="0.35">
      <c r="A538" t="s">
        <v>164</v>
      </c>
      <c r="B538" t="s">
        <v>34</v>
      </c>
      <c r="C538">
        <v>2</v>
      </c>
      <c r="D538">
        <v>3</v>
      </c>
      <c r="E538">
        <v>66.7</v>
      </c>
      <c r="F538">
        <v>29</v>
      </c>
      <c r="H538">
        <v>0</v>
      </c>
      <c r="I538" s="3">
        <f t="shared" si="26"/>
        <v>0</v>
      </c>
      <c r="J538">
        <v>0</v>
      </c>
      <c r="K538">
        <v>22</v>
      </c>
      <c r="L538">
        <v>29</v>
      </c>
      <c r="M538">
        <v>82.2</v>
      </c>
      <c r="N538">
        <v>0</v>
      </c>
      <c r="O538">
        <v>2018</v>
      </c>
    </row>
    <row r="539" spans="1:15" x14ac:dyDescent="0.35">
      <c r="A539" t="s">
        <v>243</v>
      </c>
      <c r="B539" t="s">
        <v>113</v>
      </c>
      <c r="C539">
        <v>2</v>
      </c>
      <c r="D539">
        <v>3</v>
      </c>
      <c r="E539">
        <v>66.7</v>
      </c>
      <c r="F539">
        <v>23</v>
      </c>
      <c r="H539">
        <v>0</v>
      </c>
      <c r="I539" s="3">
        <f t="shared" si="26"/>
        <v>0</v>
      </c>
      <c r="J539">
        <v>0</v>
      </c>
      <c r="K539">
        <v>18</v>
      </c>
      <c r="L539">
        <v>7.7</v>
      </c>
      <c r="M539">
        <v>7.8</v>
      </c>
      <c r="N539">
        <v>0</v>
      </c>
      <c r="O539">
        <v>2018</v>
      </c>
    </row>
    <row r="540" spans="1:15" x14ac:dyDescent="0.35">
      <c r="A540" t="s">
        <v>200</v>
      </c>
      <c r="B540" t="s">
        <v>15</v>
      </c>
      <c r="C540">
        <v>1</v>
      </c>
      <c r="D540">
        <v>2</v>
      </c>
      <c r="E540">
        <v>50</v>
      </c>
      <c r="F540">
        <v>7</v>
      </c>
      <c r="H540">
        <v>0</v>
      </c>
      <c r="I540" s="3">
        <f t="shared" si="26"/>
        <v>0</v>
      </c>
      <c r="J540">
        <v>0</v>
      </c>
      <c r="K540">
        <v>7</v>
      </c>
      <c r="L540">
        <v>1.4</v>
      </c>
      <c r="M540">
        <v>0.4</v>
      </c>
      <c r="N540">
        <v>0</v>
      </c>
      <c r="O540">
        <v>2018</v>
      </c>
    </row>
    <row r="541" spans="1:15" x14ac:dyDescent="0.35">
      <c r="A541" t="s">
        <v>237</v>
      </c>
      <c r="B541" t="s">
        <v>55</v>
      </c>
      <c r="C541">
        <v>380</v>
      </c>
      <c r="D541">
        <v>626</v>
      </c>
      <c r="E541">
        <v>60.7</v>
      </c>
      <c r="F541">
        <v>5109</v>
      </c>
      <c r="H541">
        <v>33</v>
      </c>
      <c r="I541" s="3">
        <f t="shared" si="26"/>
        <v>4.7923322683706068E-2</v>
      </c>
      <c r="J541">
        <v>30</v>
      </c>
      <c r="K541">
        <v>71</v>
      </c>
      <c r="L541">
        <v>319.3</v>
      </c>
      <c r="M541">
        <v>55.7</v>
      </c>
      <c r="N541">
        <v>47</v>
      </c>
      <c r="O541">
        <v>2019</v>
      </c>
    </row>
    <row r="542" spans="1:15" x14ac:dyDescent="0.35">
      <c r="A542" t="s">
        <v>247</v>
      </c>
      <c r="B542" t="s">
        <v>18</v>
      </c>
      <c r="C542">
        <v>388</v>
      </c>
      <c r="D542">
        <v>596</v>
      </c>
      <c r="E542">
        <v>65.099999999999994</v>
      </c>
      <c r="F542">
        <v>4902</v>
      </c>
      <c r="H542">
        <v>30</v>
      </c>
      <c r="I542" s="3">
        <f t="shared" si="26"/>
        <v>1.8456375838926176E-2</v>
      </c>
      <c r="J542">
        <v>11</v>
      </c>
      <c r="K542">
        <v>62</v>
      </c>
      <c r="L542">
        <v>306.39999999999998</v>
      </c>
      <c r="M542">
        <v>71.900000000000006</v>
      </c>
      <c r="N542">
        <v>23</v>
      </c>
      <c r="O542">
        <v>2019</v>
      </c>
    </row>
    <row r="543" spans="1:15" x14ac:dyDescent="0.35">
      <c r="A543" t="s">
        <v>248</v>
      </c>
      <c r="B543" t="s">
        <v>113</v>
      </c>
      <c r="C543">
        <v>394</v>
      </c>
      <c r="D543">
        <v>626</v>
      </c>
      <c r="E543">
        <v>62.9</v>
      </c>
      <c r="F543">
        <v>4638</v>
      </c>
      <c r="H543">
        <v>22</v>
      </c>
      <c r="I543" s="3">
        <f t="shared" si="26"/>
        <v>2.5559105431309903E-2</v>
      </c>
      <c r="J543">
        <v>16</v>
      </c>
      <c r="K543">
        <v>66</v>
      </c>
      <c r="L543">
        <v>289.89999999999998</v>
      </c>
      <c r="M543">
        <v>50.6</v>
      </c>
      <c r="N543">
        <v>22</v>
      </c>
      <c r="O543">
        <v>2019</v>
      </c>
    </row>
    <row r="544" spans="1:15" x14ac:dyDescent="0.35">
      <c r="A544" t="s">
        <v>127</v>
      </c>
      <c r="B544" t="s">
        <v>114</v>
      </c>
      <c r="C544">
        <v>390</v>
      </c>
      <c r="D544">
        <v>591</v>
      </c>
      <c r="E544">
        <v>66</v>
      </c>
      <c r="F544">
        <v>4615</v>
      </c>
      <c r="H544">
        <v>23</v>
      </c>
      <c r="I544" s="3">
        <f t="shared" si="26"/>
        <v>3.3840947546531303E-2</v>
      </c>
      <c r="J544">
        <v>20</v>
      </c>
      <c r="K544">
        <v>84</v>
      </c>
      <c r="L544">
        <v>288.39999999999998</v>
      </c>
      <c r="M544">
        <v>50.5</v>
      </c>
      <c r="N544">
        <v>34</v>
      </c>
      <c r="O544">
        <v>2019</v>
      </c>
    </row>
    <row r="545" spans="1:15" x14ac:dyDescent="0.35">
      <c r="A545" t="s">
        <v>129</v>
      </c>
      <c r="B545" t="s">
        <v>44</v>
      </c>
      <c r="C545">
        <v>408</v>
      </c>
      <c r="D545">
        <v>616</v>
      </c>
      <c r="E545">
        <v>66.2</v>
      </c>
      <c r="F545">
        <v>4466</v>
      </c>
      <c r="H545">
        <v>26</v>
      </c>
      <c r="I545" s="3">
        <f t="shared" si="26"/>
        <v>2.2727272727272728E-2</v>
      </c>
      <c r="J545">
        <v>14</v>
      </c>
      <c r="K545">
        <v>93</v>
      </c>
      <c r="L545">
        <v>297.7</v>
      </c>
      <c r="M545">
        <v>59.6</v>
      </c>
      <c r="N545">
        <v>48</v>
      </c>
      <c r="O545">
        <v>2019</v>
      </c>
    </row>
    <row r="546" spans="1:15" x14ac:dyDescent="0.35">
      <c r="A546" t="s">
        <v>196</v>
      </c>
      <c r="B546" t="s">
        <v>36</v>
      </c>
      <c r="C546">
        <v>341</v>
      </c>
      <c r="D546">
        <v>516</v>
      </c>
      <c r="E546">
        <v>66.099999999999994</v>
      </c>
      <c r="F546">
        <v>4110</v>
      </c>
      <c r="H546">
        <v>31</v>
      </c>
      <c r="I546" s="3">
        <f t="shared" si="26"/>
        <v>9.6899224806201549E-3</v>
      </c>
      <c r="J546">
        <v>5</v>
      </c>
      <c r="K546">
        <v>60</v>
      </c>
      <c r="L546">
        <v>256.89999999999998</v>
      </c>
      <c r="M546">
        <v>71.5</v>
      </c>
      <c r="N546">
        <v>48</v>
      </c>
      <c r="O546">
        <v>2019</v>
      </c>
    </row>
    <row r="547" spans="1:15" x14ac:dyDescent="0.35">
      <c r="A547" t="s">
        <v>125</v>
      </c>
      <c r="B547" t="s">
        <v>15</v>
      </c>
      <c r="C547">
        <v>373</v>
      </c>
      <c r="D547">
        <v>613</v>
      </c>
      <c r="E547">
        <v>60.8</v>
      </c>
      <c r="F547">
        <v>4057</v>
      </c>
      <c r="H547">
        <v>24</v>
      </c>
      <c r="I547" s="3">
        <f t="shared" si="26"/>
        <v>1.3050570962479609E-2</v>
      </c>
      <c r="J547">
        <v>8</v>
      </c>
      <c r="K547">
        <v>59</v>
      </c>
      <c r="L547">
        <v>253.6</v>
      </c>
      <c r="M547">
        <v>55.7</v>
      </c>
      <c r="N547">
        <v>27</v>
      </c>
      <c r="O547">
        <v>2019</v>
      </c>
    </row>
    <row r="548" spans="1:15" x14ac:dyDescent="0.35">
      <c r="A548" t="s">
        <v>223</v>
      </c>
      <c r="B548" t="s">
        <v>59</v>
      </c>
      <c r="C548">
        <v>361</v>
      </c>
      <c r="D548">
        <v>513</v>
      </c>
      <c r="E548">
        <v>70.400000000000006</v>
      </c>
      <c r="F548">
        <v>4054</v>
      </c>
      <c r="H548">
        <v>21</v>
      </c>
      <c r="I548" s="3">
        <f t="shared" si="26"/>
        <v>1.5594541910331383E-2</v>
      </c>
      <c r="J548">
        <v>8</v>
      </c>
      <c r="K548">
        <v>75</v>
      </c>
      <c r="L548">
        <v>253.4</v>
      </c>
      <c r="M548">
        <v>64.099999999999994</v>
      </c>
      <c r="N548">
        <v>29</v>
      </c>
      <c r="O548">
        <v>2019</v>
      </c>
    </row>
    <row r="549" spans="1:15" x14ac:dyDescent="0.35">
      <c r="A549" t="s">
        <v>245</v>
      </c>
      <c r="B549" t="s">
        <v>45</v>
      </c>
      <c r="C549">
        <v>388</v>
      </c>
      <c r="D549">
        <v>607</v>
      </c>
      <c r="E549">
        <v>63.9</v>
      </c>
      <c r="F549">
        <v>4039</v>
      </c>
      <c r="H549">
        <v>27</v>
      </c>
      <c r="I549" s="3">
        <f t="shared" si="26"/>
        <v>1.1532125205930808E-2</v>
      </c>
      <c r="J549">
        <v>7</v>
      </c>
      <c r="K549">
        <v>53</v>
      </c>
      <c r="L549">
        <v>252.4</v>
      </c>
      <c r="M549">
        <v>62.8</v>
      </c>
      <c r="N549">
        <v>37</v>
      </c>
      <c r="O549">
        <v>2019</v>
      </c>
    </row>
    <row r="550" spans="1:15" x14ac:dyDescent="0.35">
      <c r="A550" t="s">
        <v>264</v>
      </c>
      <c r="B550" t="s">
        <v>34</v>
      </c>
      <c r="C550">
        <v>319</v>
      </c>
      <c r="D550">
        <v>484</v>
      </c>
      <c r="E550">
        <v>65.900000000000006</v>
      </c>
      <c r="F550">
        <v>4031</v>
      </c>
      <c r="H550">
        <v>26</v>
      </c>
      <c r="I550" s="3">
        <f t="shared" si="26"/>
        <v>1.0330578512396695E-2</v>
      </c>
      <c r="J550">
        <v>5</v>
      </c>
      <c r="K550">
        <v>83</v>
      </c>
      <c r="L550">
        <v>287.89999999999998</v>
      </c>
      <c r="M550">
        <v>77.7</v>
      </c>
      <c r="N550">
        <v>17</v>
      </c>
      <c r="O550">
        <v>2019</v>
      </c>
    </row>
    <row r="551" spans="1:15" x14ac:dyDescent="0.35">
      <c r="A551" t="s">
        <v>138</v>
      </c>
      <c r="B551" t="s">
        <v>21</v>
      </c>
      <c r="C551">
        <v>353</v>
      </c>
      <c r="D551">
        <v>569</v>
      </c>
      <c r="E551">
        <v>62</v>
      </c>
      <c r="F551">
        <v>4002</v>
      </c>
      <c r="H551">
        <v>26</v>
      </c>
      <c r="I551" s="3">
        <f t="shared" si="26"/>
        <v>7.0298769771528994E-3</v>
      </c>
      <c r="J551">
        <v>4</v>
      </c>
      <c r="K551">
        <v>74</v>
      </c>
      <c r="L551">
        <v>250.1</v>
      </c>
      <c r="M551">
        <v>52.5</v>
      </c>
      <c r="N551">
        <v>36</v>
      </c>
      <c r="O551">
        <v>2019</v>
      </c>
    </row>
    <row r="552" spans="1:15" x14ac:dyDescent="0.35">
      <c r="A552" t="s">
        <v>232</v>
      </c>
      <c r="B552" t="s">
        <v>49</v>
      </c>
      <c r="C552">
        <v>329</v>
      </c>
      <c r="D552">
        <v>476</v>
      </c>
      <c r="E552">
        <v>69.099999999999994</v>
      </c>
      <c r="F552">
        <v>3978</v>
      </c>
      <c r="H552">
        <v>27</v>
      </c>
      <c r="I552" s="3">
        <f t="shared" si="26"/>
        <v>2.7310924369747899E-2</v>
      </c>
      <c r="J552">
        <v>13</v>
      </c>
      <c r="K552">
        <v>75</v>
      </c>
      <c r="L552">
        <v>248.6</v>
      </c>
      <c r="M552">
        <v>60.8</v>
      </c>
      <c r="N552">
        <v>36</v>
      </c>
      <c r="O552">
        <v>2019</v>
      </c>
    </row>
    <row r="553" spans="1:15" x14ac:dyDescent="0.35">
      <c r="A553" t="s">
        <v>262</v>
      </c>
      <c r="B553" t="s">
        <v>12</v>
      </c>
      <c r="C553">
        <v>333</v>
      </c>
      <c r="D553">
        <v>495</v>
      </c>
      <c r="E553">
        <v>67.3</v>
      </c>
      <c r="F553">
        <v>3852</v>
      </c>
      <c r="H553">
        <v>26</v>
      </c>
      <c r="I553" s="3">
        <f t="shared" si="26"/>
        <v>2.4242424242424242E-2</v>
      </c>
      <c r="J553">
        <v>12</v>
      </c>
      <c r="K553">
        <v>54</v>
      </c>
      <c r="L553">
        <v>256.8</v>
      </c>
      <c r="M553">
        <v>70.5</v>
      </c>
      <c r="N553">
        <v>44</v>
      </c>
      <c r="O553">
        <v>2019</v>
      </c>
    </row>
    <row r="554" spans="1:15" x14ac:dyDescent="0.35">
      <c r="A554" t="s">
        <v>269</v>
      </c>
      <c r="B554" t="s">
        <v>57</v>
      </c>
      <c r="C554">
        <v>317</v>
      </c>
      <c r="D554">
        <v>534</v>
      </c>
      <c r="E554">
        <v>59.4</v>
      </c>
      <c r="F554">
        <v>3827</v>
      </c>
      <c r="H554">
        <v>22</v>
      </c>
      <c r="I554" s="3">
        <f t="shared" si="26"/>
        <v>3.9325842696629212E-2</v>
      </c>
      <c r="J554">
        <v>21</v>
      </c>
      <c r="K554">
        <v>89</v>
      </c>
      <c r="L554">
        <v>239.2</v>
      </c>
      <c r="M554">
        <v>54.4</v>
      </c>
      <c r="N554">
        <v>40</v>
      </c>
      <c r="O554">
        <v>2019</v>
      </c>
    </row>
    <row r="555" spans="1:15" x14ac:dyDescent="0.35">
      <c r="A555" t="s">
        <v>281</v>
      </c>
      <c r="B555" t="s">
        <v>26</v>
      </c>
      <c r="C555">
        <v>349</v>
      </c>
      <c r="D555">
        <v>542</v>
      </c>
      <c r="E555">
        <v>64.400000000000006</v>
      </c>
      <c r="F555">
        <v>3722</v>
      </c>
      <c r="H555">
        <v>20</v>
      </c>
      <c r="I555" s="3">
        <f t="shared" si="26"/>
        <v>2.2140221402214021E-2</v>
      </c>
      <c r="J555">
        <v>12</v>
      </c>
      <c r="K555">
        <v>88</v>
      </c>
      <c r="L555">
        <v>232.6</v>
      </c>
      <c r="M555">
        <v>57.7</v>
      </c>
      <c r="N555">
        <v>48</v>
      </c>
      <c r="O555">
        <v>2019</v>
      </c>
    </row>
    <row r="556" spans="1:15" x14ac:dyDescent="0.35">
      <c r="A556" t="s">
        <v>202</v>
      </c>
      <c r="B556" t="s">
        <v>22</v>
      </c>
      <c r="C556">
        <v>307</v>
      </c>
      <c r="D556">
        <v>444</v>
      </c>
      <c r="E556">
        <v>69.099999999999994</v>
      </c>
      <c r="F556">
        <v>3603</v>
      </c>
      <c r="H556">
        <v>26</v>
      </c>
      <c r="I556" s="3">
        <f t="shared" si="26"/>
        <v>1.3513513513513514E-2</v>
      </c>
      <c r="J556">
        <v>6</v>
      </c>
      <c r="K556">
        <v>66</v>
      </c>
      <c r="L556">
        <v>240.2</v>
      </c>
      <c r="M556">
        <v>60.4</v>
      </c>
      <c r="N556">
        <v>28</v>
      </c>
      <c r="O556">
        <v>2019</v>
      </c>
    </row>
    <row r="557" spans="1:15" x14ac:dyDescent="0.35">
      <c r="A557" t="s">
        <v>128</v>
      </c>
      <c r="B557" t="s">
        <v>42</v>
      </c>
      <c r="C557">
        <v>311</v>
      </c>
      <c r="D557">
        <v>502</v>
      </c>
      <c r="E557">
        <v>62</v>
      </c>
      <c r="F557">
        <v>3529</v>
      </c>
      <c r="H557">
        <v>20</v>
      </c>
      <c r="I557" s="3">
        <f t="shared" si="26"/>
        <v>2.5896414342629483E-2</v>
      </c>
      <c r="J557">
        <v>13</v>
      </c>
      <c r="K557">
        <v>51</v>
      </c>
      <c r="L557">
        <v>235.3</v>
      </c>
      <c r="M557">
        <v>68.3</v>
      </c>
      <c r="N557">
        <v>40</v>
      </c>
      <c r="O557">
        <v>2019</v>
      </c>
    </row>
    <row r="558" spans="1:15" x14ac:dyDescent="0.35">
      <c r="A558" t="s">
        <v>136</v>
      </c>
      <c r="B558" t="s">
        <v>40</v>
      </c>
      <c r="C558">
        <v>314</v>
      </c>
      <c r="D558">
        <v>528</v>
      </c>
      <c r="E558">
        <v>59.5</v>
      </c>
      <c r="F558">
        <v>3494</v>
      </c>
      <c r="H558">
        <v>16</v>
      </c>
      <c r="I558" s="3">
        <f t="shared" si="26"/>
        <v>2.6515151515151516E-2</v>
      </c>
      <c r="J558">
        <v>14</v>
      </c>
      <c r="K558">
        <v>66</v>
      </c>
      <c r="L558">
        <v>268.8</v>
      </c>
      <c r="M558">
        <v>42.1</v>
      </c>
      <c r="N558">
        <v>37</v>
      </c>
      <c r="O558">
        <v>2019</v>
      </c>
    </row>
    <row r="559" spans="1:15" x14ac:dyDescent="0.35">
      <c r="A559" t="s">
        <v>277</v>
      </c>
      <c r="B559" t="s">
        <v>53</v>
      </c>
      <c r="C559">
        <v>303</v>
      </c>
      <c r="D559">
        <v>489</v>
      </c>
      <c r="E559">
        <v>62</v>
      </c>
      <c r="F559">
        <v>3322</v>
      </c>
      <c r="H559">
        <v>17</v>
      </c>
      <c r="I559" s="3">
        <f t="shared" si="26"/>
        <v>3.2719836400817999E-2</v>
      </c>
      <c r="J559">
        <v>16</v>
      </c>
      <c r="K559">
        <v>52</v>
      </c>
      <c r="L559">
        <v>255.5</v>
      </c>
      <c r="M559">
        <v>38.299999999999997</v>
      </c>
      <c r="N559">
        <v>46</v>
      </c>
      <c r="O559">
        <v>2019</v>
      </c>
    </row>
    <row r="560" spans="1:15" x14ac:dyDescent="0.35">
      <c r="A560" t="s">
        <v>282</v>
      </c>
      <c r="B560" t="s">
        <v>23</v>
      </c>
      <c r="C560">
        <v>285</v>
      </c>
      <c r="D560">
        <v>470</v>
      </c>
      <c r="E560">
        <v>60.6</v>
      </c>
      <c r="F560">
        <v>3271</v>
      </c>
      <c r="H560">
        <v>21</v>
      </c>
      <c r="I560" s="3">
        <f t="shared" si="26"/>
        <v>1.276595744680851E-2</v>
      </c>
      <c r="J560">
        <v>6</v>
      </c>
      <c r="K560">
        <v>70</v>
      </c>
      <c r="L560">
        <v>233.6</v>
      </c>
      <c r="M560">
        <v>44.6</v>
      </c>
      <c r="N560">
        <v>33</v>
      </c>
      <c r="O560">
        <v>2019</v>
      </c>
    </row>
    <row r="561" spans="1:15" x14ac:dyDescent="0.35">
      <c r="A561" t="s">
        <v>260</v>
      </c>
      <c r="B561" t="s">
        <v>17</v>
      </c>
      <c r="C561">
        <v>326</v>
      </c>
      <c r="D561">
        <v>516</v>
      </c>
      <c r="E561">
        <v>63.2</v>
      </c>
      <c r="F561">
        <v>3138</v>
      </c>
      <c r="H561">
        <v>17</v>
      </c>
      <c r="I561" s="3">
        <f t="shared" si="26"/>
        <v>1.937984496124031E-2</v>
      </c>
      <c r="J561">
        <v>10</v>
      </c>
      <c r="K561">
        <v>53</v>
      </c>
      <c r="L561">
        <v>209.2</v>
      </c>
      <c r="M561">
        <v>41.5</v>
      </c>
      <c r="N561">
        <v>38</v>
      </c>
      <c r="O561">
        <v>2019</v>
      </c>
    </row>
    <row r="562" spans="1:15" x14ac:dyDescent="0.35">
      <c r="A562" t="s">
        <v>275</v>
      </c>
      <c r="B562" t="s">
        <v>32</v>
      </c>
      <c r="C562">
        <v>265</v>
      </c>
      <c r="D562">
        <v>401</v>
      </c>
      <c r="E562">
        <v>66.099999999999994</v>
      </c>
      <c r="F562">
        <v>3127</v>
      </c>
      <c r="H562">
        <v>36</v>
      </c>
      <c r="I562" s="3">
        <f t="shared" si="26"/>
        <v>1.4962593516209476E-2</v>
      </c>
      <c r="J562">
        <v>6</v>
      </c>
      <c r="K562">
        <v>83</v>
      </c>
      <c r="L562">
        <v>208.5</v>
      </c>
      <c r="M562">
        <v>83</v>
      </c>
      <c r="N562">
        <v>23</v>
      </c>
      <c r="O562">
        <v>2019</v>
      </c>
    </row>
    <row r="563" spans="1:15" x14ac:dyDescent="0.35">
      <c r="A563" t="s">
        <v>272</v>
      </c>
      <c r="B563" t="s">
        <v>61</v>
      </c>
      <c r="C563">
        <v>271</v>
      </c>
      <c r="D563">
        <v>461</v>
      </c>
      <c r="E563">
        <v>58.8</v>
      </c>
      <c r="F563">
        <v>3089</v>
      </c>
      <c r="H563">
        <v>20</v>
      </c>
      <c r="I563" s="3">
        <f t="shared" si="26"/>
        <v>1.9522776572668113E-2</v>
      </c>
      <c r="J563">
        <v>9</v>
      </c>
      <c r="K563">
        <v>53</v>
      </c>
      <c r="L563">
        <v>193.1</v>
      </c>
      <c r="M563">
        <v>49.4</v>
      </c>
      <c r="N563">
        <v>38</v>
      </c>
      <c r="O563">
        <v>2019</v>
      </c>
    </row>
    <row r="564" spans="1:15" x14ac:dyDescent="0.35">
      <c r="A564" t="s">
        <v>283</v>
      </c>
      <c r="B564" t="s">
        <v>27</v>
      </c>
      <c r="C564">
        <v>284</v>
      </c>
      <c r="D564">
        <v>459</v>
      </c>
      <c r="E564">
        <v>61.9</v>
      </c>
      <c r="F564">
        <v>3027</v>
      </c>
      <c r="H564">
        <v>24</v>
      </c>
      <c r="I564" s="3">
        <f t="shared" si="26"/>
        <v>2.6143790849673203E-2</v>
      </c>
      <c r="J564">
        <v>12</v>
      </c>
      <c r="K564">
        <v>75</v>
      </c>
      <c r="L564">
        <v>232.8</v>
      </c>
      <c r="M564">
        <v>55.7</v>
      </c>
      <c r="N564">
        <v>38</v>
      </c>
      <c r="O564">
        <v>2019</v>
      </c>
    </row>
    <row r="565" spans="1:15" x14ac:dyDescent="0.35">
      <c r="A565" t="s">
        <v>270</v>
      </c>
      <c r="B565" t="s">
        <v>51</v>
      </c>
      <c r="C565">
        <v>273</v>
      </c>
      <c r="D565">
        <v>441</v>
      </c>
      <c r="E565">
        <v>61.9</v>
      </c>
      <c r="F565">
        <v>3024</v>
      </c>
      <c r="H565">
        <v>19</v>
      </c>
      <c r="I565" s="3">
        <f t="shared" si="26"/>
        <v>2.9478458049886622E-2</v>
      </c>
      <c r="J565">
        <v>13</v>
      </c>
      <c r="K565">
        <v>92</v>
      </c>
      <c r="L565">
        <v>232.6</v>
      </c>
      <c r="M565">
        <v>45.6</v>
      </c>
      <c r="N565">
        <v>33</v>
      </c>
      <c r="O565">
        <v>2019</v>
      </c>
    </row>
    <row r="566" spans="1:15" x14ac:dyDescent="0.35">
      <c r="A566" t="s">
        <v>124</v>
      </c>
      <c r="B566" t="s">
        <v>25</v>
      </c>
      <c r="C566">
        <v>281</v>
      </c>
      <c r="D566">
        <v>378</v>
      </c>
      <c r="E566">
        <v>74.3</v>
      </c>
      <c r="F566">
        <v>2979</v>
      </c>
      <c r="H566">
        <v>27</v>
      </c>
      <c r="I566" s="3">
        <f t="shared" si="26"/>
        <v>1.0582010582010581E-2</v>
      </c>
      <c r="J566">
        <v>4</v>
      </c>
      <c r="K566">
        <v>61</v>
      </c>
      <c r="L566">
        <v>270.8</v>
      </c>
      <c r="M566">
        <v>73.3</v>
      </c>
      <c r="N566">
        <v>12</v>
      </c>
      <c r="O566">
        <v>2019</v>
      </c>
    </row>
    <row r="567" spans="1:15" x14ac:dyDescent="0.35">
      <c r="A567" t="s">
        <v>252</v>
      </c>
      <c r="B567" t="s">
        <v>13</v>
      </c>
      <c r="C567">
        <v>272</v>
      </c>
      <c r="D567">
        <v>447</v>
      </c>
      <c r="E567">
        <v>60.9</v>
      </c>
      <c r="F567">
        <v>2942</v>
      </c>
      <c r="H567">
        <v>18</v>
      </c>
      <c r="I567" s="3">
        <f t="shared" si="26"/>
        <v>1.3422818791946308E-2</v>
      </c>
      <c r="J567">
        <v>6</v>
      </c>
      <c r="K567">
        <v>50</v>
      </c>
      <c r="L567">
        <v>196.1</v>
      </c>
      <c r="M567">
        <v>52.1</v>
      </c>
      <c r="N567">
        <v>27</v>
      </c>
      <c r="O567">
        <v>2019</v>
      </c>
    </row>
    <row r="568" spans="1:15" x14ac:dyDescent="0.35">
      <c r="A568" t="s">
        <v>194</v>
      </c>
      <c r="B568" t="s">
        <v>56</v>
      </c>
      <c r="C568">
        <v>201</v>
      </c>
      <c r="D568">
        <v>286</v>
      </c>
      <c r="E568">
        <v>70.3</v>
      </c>
      <c r="F568">
        <v>2742</v>
      </c>
      <c r="H568">
        <v>22</v>
      </c>
      <c r="I568" s="3">
        <f t="shared" si="26"/>
        <v>2.097902097902098E-2</v>
      </c>
      <c r="J568">
        <v>6</v>
      </c>
      <c r="K568">
        <v>91</v>
      </c>
      <c r="L568">
        <v>228.5</v>
      </c>
      <c r="M568">
        <v>64.2</v>
      </c>
      <c r="N568">
        <v>31</v>
      </c>
      <c r="O568">
        <v>2019</v>
      </c>
    </row>
    <row r="569" spans="1:15" x14ac:dyDescent="0.35">
      <c r="A569" t="s">
        <v>123</v>
      </c>
      <c r="B569" t="s">
        <v>47</v>
      </c>
      <c r="C569">
        <v>187</v>
      </c>
      <c r="D569">
        <v>291</v>
      </c>
      <c r="E569">
        <v>64.3</v>
      </c>
      <c r="F569">
        <v>2499</v>
      </c>
      <c r="H569">
        <v>19</v>
      </c>
      <c r="I569" s="3">
        <f t="shared" si="26"/>
        <v>1.7182130584192441E-2</v>
      </c>
      <c r="J569">
        <v>5</v>
      </c>
      <c r="K569">
        <v>66</v>
      </c>
      <c r="L569">
        <v>312.39999999999998</v>
      </c>
      <c r="M569">
        <v>71.3</v>
      </c>
      <c r="N569">
        <v>18</v>
      </c>
      <c r="O569">
        <v>2019</v>
      </c>
    </row>
    <row r="570" spans="1:15" x14ac:dyDescent="0.35">
      <c r="A570" t="s">
        <v>132</v>
      </c>
      <c r="B570" t="s">
        <v>20</v>
      </c>
      <c r="C570">
        <v>171</v>
      </c>
      <c r="D570">
        <v>262</v>
      </c>
      <c r="E570">
        <v>65.3</v>
      </c>
      <c r="F570">
        <v>1822</v>
      </c>
      <c r="H570">
        <v>6</v>
      </c>
      <c r="I570" s="3">
        <f t="shared" si="26"/>
        <v>1.9083969465648856E-2</v>
      </c>
      <c r="J570">
        <v>5</v>
      </c>
      <c r="K570">
        <v>70</v>
      </c>
      <c r="L570">
        <v>227.8</v>
      </c>
      <c r="M570">
        <v>50.8</v>
      </c>
      <c r="N570">
        <v>26</v>
      </c>
      <c r="O570">
        <v>2019</v>
      </c>
    </row>
    <row r="571" spans="1:15" x14ac:dyDescent="0.35">
      <c r="A571" t="s">
        <v>284</v>
      </c>
      <c r="B571" t="s">
        <v>30</v>
      </c>
      <c r="C571">
        <v>176</v>
      </c>
      <c r="D571">
        <v>283</v>
      </c>
      <c r="E571">
        <v>62.2</v>
      </c>
      <c r="F571">
        <v>1765</v>
      </c>
      <c r="H571">
        <v>13</v>
      </c>
      <c r="I571" s="3">
        <f t="shared" si="26"/>
        <v>3.1802120141342753E-2</v>
      </c>
      <c r="J571">
        <v>9</v>
      </c>
      <c r="K571">
        <v>76</v>
      </c>
      <c r="L571">
        <v>176.5</v>
      </c>
      <c r="M571">
        <v>36.200000000000003</v>
      </c>
      <c r="N571">
        <v>15</v>
      </c>
      <c r="O571">
        <v>2019</v>
      </c>
    </row>
    <row r="572" spans="1:15" x14ac:dyDescent="0.35">
      <c r="A572" t="s">
        <v>216</v>
      </c>
      <c r="B572" t="s">
        <v>29</v>
      </c>
      <c r="C572">
        <v>160</v>
      </c>
      <c r="D572">
        <v>247</v>
      </c>
      <c r="E572">
        <v>64.8</v>
      </c>
      <c r="F572">
        <v>1707</v>
      </c>
      <c r="H572">
        <v>11</v>
      </c>
      <c r="I572" s="3">
        <f t="shared" si="26"/>
        <v>2.0242914979757085E-2</v>
      </c>
      <c r="J572">
        <v>5</v>
      </c>
      <c r="K572">
        <v>69</v>
      </c>
      <c r="L572">
        <v>170.7</v>
      </c>
      <c r="M572">
        <v>45.6</v>
      </c>
      <c r="N572">
        <v>15</v>
      </c>
      <c r="O572">
        <v>2019</v>
      </c>
    </row>
    <row r="573" spans="1:15" x14ac:dyDescent="0.35">
      <c r="A573" t="s">
        <v>225</v>
      </c>
      <c r="B573" t="s">
        <v>25</v>
      </c>
      <c r="C573">
        <v>133</v>
      </c>
      <c r="D573">
        <v>196</v>
      </c>
      <c r="E573">
        <v>67.900000000000006</v>
      </c>
      <c r="F573">
        <v>1384</v>
      </c>
      <c r="H573">
        <v>9</v>
      </c>
      <c r="I573" s="3">
        <f t="shared" si="26"/>
        <v>1.020408163265306E-2</v>
      </c>
      <c r="J573">
        <v>2</v>
      </c>
      <c r="K573">
        <v>45</v>
      </c>
      <c r="L573">
        <v>153.80000000000001</v>
      </c>
      <c r="M573">
        <v>50.9</v>
      </c>
      <c r="N573">
        <v>12</v>
      </c>
      <c r="O573">
        <v>2019</v>
      </c>
    </row>
    <row r="574" spans="1:15" x14ac:dyDescent="0.35">
      <c r="A574" t="s">
        <v>285</v>
      </c>
      <c r="B574" t="s">
        <v>29</v>
      </c>
      <c r="C574">
        <v>119</v>
      </c>
      <c r="D574">
        <v>203</v>
      </c>
      <c r="E574">
        <v>58.6</v>
      </c>
      <c r="F574">
        <v>1365</v>
      </c>
      <c r="H574">
        <v>7</v>
      </c>
      <c r="I574" s="3">
        <f t="shared" si="26"/>
        <v>3.4482758620689655E-2</v>
      </c>
      <c r="J574">
        <v>7</v>
      </c>
      <c r="K574">
        <v>75</v>
      </c>
      <c r="L574">
        <v>151.69999999999999</v>
      </c>
      <c r="M574">
        <v>28</v>
      </c>
      <c r="N574">
        <v>29</v>
      </c>
      <c r="O574">
        <v>2019</v>
      </c>
    </row>
    <row r="575" spans="1:15" x14ac:dyDescent="0.35">
      <c r="A575" t="s">
        <v>238</v>
      </c>
      <c r="B575" t="s">
        <v>56</v>
      </c>
      <c r="C575">
        <v>95</v>
      </c>
      <c r="D575">
        <v>160</v>
      </c>
      <c r="E575">
        <v>59.4</v>
      </c>
      <c r="F575">
        <v>1203</v>
      </c>
      <c r="H575">
        <v>7</v>
      </c>
      <c r="I575" s="3">
        <f t="shared" si="26"/>
        <v>1.2500000000000001E-2</v>
      </c>
      <c r="J575">
        <v>2</v>
      </c>
      <c r="K575">
        <v>75</v>
      </c>
      <c r="L575">
        <v>171.9</v>
      </c>
      <c r="M575">
        <v>35.5</v>
      </c>
      <c r="N575">
        <v>25</v>
      </c>
      <c r="O575">
        <v>2019</v>
      </c>
    </row>
    <row r="576" spans="1:15" x14ac:dyDescent="0.35">
      <c r="A576" t="s">
        <v>286</v>
      </c>
      <c r="B576" t="s">
        <v>30</v>
      </c>
      <c r="C576">
        <v>100</v>
      </c>
      <c r="D576">
        <v>160</v>
      </c>
      <c r="E576">
        <v>62.5</v>
      </c>
      <c r="F576">
        <v>1063</v>
      </c>
      <c r="H576">
        <v>5</v>
      </c>
      <c r="I576" s="3">
        <f t="shared" si="26"/>
        <v>0.05</v>
      </c>
      <c r="J576">
        <v>8</v>
      </c>
      <c r="K576">
        <v>79</v>
      </c>
      <c r="L576">
        <v>132.9</v>
      </c>
      <c r="M576">
        <v>31.8</v>
      </c>
      <c r="N576">
        <v>15</v>
      </c>
      <c r="O576">
        <v>2019</v>
      </c>
    </row>
    <row r="577" spans="1:15" x14ac:dyDescent="0.35">
      <c r="A577" t="s">
        <v>126</v>
      </c>
      <c r="B577" t="s">
        <v>27</v>
      </c>
      <c r="C577">
        <v>91</v>
      </c>
      <c r="D577">
        <v>147</v>
      </c>
      <c r="E577">
        <v>61.9</v>
      </c>
      <c r="F577">
        <v>1042</v>
      </c>
      <c r="H577">
        <v>6</v>
      </c>
      <c r="I577" s="3">
        <f t="shared" si="26"/>
        <v>3.4013605442176874E-2</v>
      </c>
      <c r="J577">
        <v>5</v>
      </c>
      <c r="K577">
        <v>55</v>
      </c>
      <c r="L577">
        <v>260.5</v>
      </c>
      <c r="M577">
        <v>36.200000000000003</v>
      </c>
      <c r="N577">
        <v>5</v>
      </c>
      <c r="O577">
        <v>2019</v>
      </c>
    </row>
    <row r="578" spans="1:15" x14ac:dyDescent="0.35">
      <c r="A578" t="s">
        <v>287</v>
      </c>
      <c r="B578" t="s">
        <v>20</v>
      </c>
      <c r="C578">
        <v>100</v>
      </c>
      <c r="D578">
        <v>156</v>
      </c>
      <c r="E578">
        <v>64.099999999999994</v>
      </c>
      <c r="F578">
        <v>1020</v>
      </c>
      <c r="H578">
        <v>7</v>
      </c>
      <c r="I578" s="3">
        <f t="shared" si="26"/>
        <v>1.9230769230769232E-2</v>
      </c>
      <c r="J578">
        <v>3</v>
      </c>
      <c r="K578">
        <v>48</v>
      </c>
      <c r="L578">
        <v>204</v>
      </c>
      <c r="M578">
        <v>50.2</v>
      </c>
      <c r="N578">
        <v>5</v>
      </c>
      <c r="O578">
        <v>2019</v>
      </c>
    </row>
    <row r="579" spans="1:15" x14ac:dyDescent="0.35">
      <c r="A579" t="s">
        <v>288</v>
      </c>
      <c r="B579" t="s">
        <v>47</v>
      </c>
      <c r="C579">
        <v>94</v>
      </c>
      <c r="D579">
        <v>174</v>
      </c>
      <c r="E579">
        <v>54</v>
      </c>
      <c r="F579">
        <v>984</v>
      </c>
      <c r="H579">
        <v>4</v>
      </c>
      <c r="I579" s="3">
        <f t="shared" ref="I579:I642" si="27">J579/D579</f>
        <v>3.4482758620689655E-2</v>
      </c>
      <c r="J579">
        <v>6</v>
      </c>
      <c r="K579">
        <v>75</v>
      </c>
      <c r="L579">
        <v>196.8</v>
      </c>
      <c r="M579">
        <v>34</v>
      </c>
      <c r="N579">
        <v>14</v>
      </c>
      <c r="O579">
        <v>2019</v>
      </c>
    </row>
    <row r="580" spans="1:15" x14ac:dyDescent="0.35">
      <c r="A580" t="s">
        <v>197</v>
      </c>
      <c r="B580" t="s">
        <v>23</v>
      </c>
      <c r="C580">
        <v>77</v>
      </c>
      <c r="D580">
        <v>117</v>
      </c>
      <c r="E580">
        <v>65.8</v>
      </c>
      <c r="F580">
        <v>736</v>
      </c>
      <c r="H580">
        <v>3</v>
      </c>
      <c r="I580" s="3">
        <f t="shared" si="27"/>
        <v>1.7094017094017096E-2</v>
      </c>
      <c r="J580">
        <v>2</v>
      </c>
      <c r="K580">
        <v>39</v>
      </c>
      <c r="L580">
        <v>184</v>
      </c>
      <c r="M580">
        <v>35.5</v>
      </c>
      <c r="N580">
        <v>8</v>
      </c>
      <c r="O580">
        <v>2019</v>
      </c>
    </row>
    <row r="581" spans="1:15" x14ac:dyDescent="0.35">
      <c r="A581" t="s">
        <v>274</v>
      </c>
      <c r="B581" t="s">
        <v>47</v>
      </c>
      <c r="C581">
        <v>62</v>
      </c>
      <c r="D581">
        <v>105</v>
      </c>
      <c r="E581">
        <v>59</v>
      </c>
      <c r="F581">
        <v>685</v>
      </c>
      <c r="H581">
        <v>4</v>
      </c>
      <c r="I581" s="3">
        <f t="shared" si="27"/>
        <v>3.8095238095238099E-2</v>
      </c>
      <c r="J581">
        <v>4</v>
      </c>
      <c r="K581">
        <v>47</v>
      </c>
      <c r="L581">
        <v>228.3</v>
      </c>
      <c r="M581">
        <v>49.9</v>
      </c>
      <c r="N581">
        <v>11</v>
      </c>
      <c r="O581">
        <v>2019</v>
      </c>
    </row>
    <row r="582" spans="1:15" x14ac:dyDescent="0.35">
      <c r="A582" t="s">
        <v>146</v>
      </c>
      <c r="B582" t="s">
        <v>34</v>
      </c>
      <c r="C582">
        <v>59</v>
      </c>
      <c r="D582">
        <v>91</v>
      </c>
      <c r="E582">
        <v>64.8</v>
      </c>
      <c r="F582">
        <v>659</v>
      </c>
      <c r="H582">
        <v>4</v>
      </c>
      <c r="I582" s="3">
        <f t="shared" si="27"/>
        <v>0</v>
      </c>
      <c r="J582">
        <v>0</v>
      </c>
      <c r="K582">
        <v>57</v>
      </c>
      <c r="L582">
        <v>109.8</v>
      </c>
      <c r="M582">
        <v>57.5</v>
      </c>
      <c r="N582">
        <v>8</v>
      </c>
      <c r="O582">
        <v>2019</v>
      </c>
    </row>
    <row r="583" spans="1:15" x14ac:dyDescent="0.35">
      <c r="A583" t="s">
        <v>149</v>
      </c>
      <c r="B583" t="s">
        <v>44</v>
      </c>
      <c r="C583">
        <v>50</v>
      </c>
      <c r="D583">
        <v>67</v>
      </c>
      <c r="E583">
        <v>74.599999999999994</v>
      </c>
      <c r="F583">
        <v>580</v>
      </c>
      <c r="H583">
        <v>3</v>
      </c>
      <c r="I583" s="3">
        <f t="shared" si="27"/>
        <v>1.4925373134328358E-2</v>
      </c>
      <c r="J583">
        <v>1</v>
      </c>
      <c r="K583">
        <v>35</v>
      </c>
      <c r="L583">
        <v>96.7</v>
      </c>
      <c r="M583">
        <v>80.2</v>
      </c>
      <c r="N583">
        <v>2</v>
      </c>
      <c r="O583">
        <v>2019</v>
      </c>
    </row>
    <row r="584" spans="1:15" x14ac:dyDescent="0.35">
      <c r="A584" t="s">
        <v>135</v>
      </c>
      <c r="B584" t="s">
        <v>53</v>
      </c>
      <c r="C584">
        <v>50</v>
      </c>
      <c r="D584">
        <v>89</v>
      </c>
      <c r="E584">
        <v>56.2</v>
      </c>
      <c r="F584">
        <v>572</v>
      </c>
      <c r="H584">
        <v>0</v>
      </c>
      <c r="I584" s="3">
        <f t="shared" si="27"/>
        <v>1.1235955056179775E-2</v>
      </c>
      <c r="J584">
        <v>1</v>
      </c>
      <c r="K584">
        <v>44</v>
      </c>
      <c r="L584">
        <v>286</v>
      </c>
      <c r="M584">
        <v>22.5</v>
      </c>
      <c r="N584">
        <v>6</v>
      </c>
      <c r="O584">
        <v>2019</v>
      </c>
    </row>
    <row r="585" spans="1:15" x14ac:dyDescent="0.35">
      <c r="A585" t="s">
        <v>271</v>
      </c>
      <c r="B585" t="s">
        <v>42</v>
      </c>
      <c r="C585">
        <v>58</v>
      </c>
      <c r="D585">
        <v>109</v>
      </c>
      <c r="E585">
        <v>53.2</v>
      </c>
      <c r="F585">
        <v>567</v>
      </c>
      <c r="H585">
        <v>1</v>
      </c>
      <c r="I585" s="3">
        <f t="shared" si="27"/>
        <v>4.5871559633027525E-2</v>
      </c>
      <c r="J585">
        <v>5</v>
      </c>
      <c r="K585">
        <v>40</v>
      </c>
      <c r="L585">
        <v>94.5</v>
      </c>
      <c r="M585">
        <v>19.7</v>
      </c>
      <c r="N585">
        <v>16</v>
      </c>
      <c r="O585">
        <v>2019</v>
      </c>
    </row>
    <row r="586" spans="1:15" x14ac:dyDescent="0.35">
      <c r="A586" t="s">
        <v>289</v>
      </c>
      <c r="B586" t="s">
        <v>20</v>
      </c>
      <c r="C586">
        <v>39</v>
      </c>
      <c r="D586">
        <v>84</v>
      </c>
      <c r="E586">
        <v>46.4</v>
      </c>
      <c r="F586">
        <v>515</v>
      </c>
      <c r="H586">
        <v>3</v>
      </c>
      <c r="I586" s="3">
        <f t="shared" si="27"/>
        <v>2.3809523809523808E-2</v>
      </c>
      <c r="J586">
        <v>2</v>
      </c>
      <c r="K586">
        <v>75</v>
      </c>
      <c r="L586">
        <v>171.7</v>
      </c>
      <c r="M586">
        <v>40.1</v>
      </c>
      <c r="N586">
        <v>9</v>
      </c>
      <c r="O586">
        <v>2019</v>
      </c>
    </row>
    <row r="587" spans="1:15" x14ac:dyDescent="0.35">
      <c r="A587" t="s">
        <v>290</v>
      </c>
      <c r="B587" t="s">
        <v>40</v>
      </c>
      <c r="C587">
        <v>41</v>
      </c>
      <c r="D587">
        <v>87</v>
      </c>
      <c r="E587">
        <v>47.1</v>
      </c>
      <c r="F587">
        <v>474</v>
      </c>
      <c r="H587">
        <v>2</v>
      </c>
      <c r="I587" s="3">
        <f t="shared" si="27"/>
        <v>2.2988505747126436E-2</v>
      </c>
      <c r="J587">
        <v>2</v>
      </c>
      <c r="K587">
        <v>47</v>
      </c>
      <c r="L587">
        <v>158</v>
      </c>
      <c r="M587">
        <v>25</v>
      </c>
      <c r="N587">
        <v>11</v>
      </c>
      <c r="O587">
        <v>2019</v>
      </c>
    </row>
    <row r="588" spans="1:15" x14ac:dyDescent="0.35">
      <c r="A588" t="s">
        <v>187</v>
      </c>
      <c r="B588" t="s">
        <v>17</v>
      </c>
      <c r="C588">
        <v>45</v>
      </c>
      <c r="D588">
        <v>64</v>
      </c>
      <c r="E588">
        <v>70.3</v>
      </c>
      <c r="F588">
        <v>435</v>
      </c>
      <c r="H588">
        <v>3</v>
      </c>
      <c r="I588" s="3">
        <f t="shared" si="27"/>
        <v>3.125E-2</v>
      </c>
      <c r="J588">
        <v>2</v>
      </c>
      <c r="K588">
        <v>37</v>
      </c>
      <c r="L588">
        <v>145</v>
      </c>
      <c r="M588">
        <v>59.6</v>
      </c>
      <c r="N588">
        <v>7</v>
      </c>
      <c r="O588">
        <v>2019</v>
      </c>
    </row>
    <row r="589" spans="1:15" x14ac:dyDescent="0.35">
      <c r="A589" t="s">
        <v>291</v>
      </c>
      <c r="B589" t="s">
        <v>51</v>
      </c>
      <c r="C589">
        <v>47</v>
      </c>
      <c r="D589">
        <v>73</v>
      </c>
      <c r="E589">
        <v>64.400000000000006</v>
      </c>
      <c r="F589">
        <v>416</v>
      </c>
      <c r="H589">
        <v>0</v>
      </c>
      <c r="I589" s="3">
        <f t="shared" si="27"/>
        <v>4.1095890410958902E-2</v>
      </c>
      <c r="J589">
        <v>3</v>
      </c>
      <c r="K589">
        <v>36</v>
      </c>
      <c r="L589">
        <v>138.69999999999999</v>
      </c>
      <c r="M589">
        <v>9.6</v>
      </c>
      <c r="N589">
        <v>16</v>
      </c>
      <c r="O589">
        <v>2019</v>
      </c>
    </row>
    <row r="590" spans="1:15" x14ac:dyDescent="0.35">
      <c r="A590" t="s">
        <v>200</v>
      </c>
      <c r="B590" t="s">
        <v>13</v>
      </c>
      <c r="C590">
        <v>35</v>
      </c>
      <c r="D590">
        <v>65</v>
      </c>
      <c r="E590">
        <v>53.8</v>
      </c>
      <c r="F590">
        <v>372</v>
      </c>
      <c r="H590">
        <v>4</v>
      </c>
      <c r="I590" s="3">
        <f t="shared" si="27"/>
        <v>6.1538461538461542E-2</v>
      </c>
      <c r="J590">
        <v>4</v>
      </c>
      <c r="K590">
        <v>23</v>
      </c>
      <c r="L590">
        <v>93</v>
      </c>
      <c r="M590">
        <v>17.399999999999999</v>
      </c>
      <c r="N590">
        <v>5</v>
      </c>
      <c r="O590">
        <v>2019</v>
      </c>
    </row>
    <row r="591" spans="1:15" x14ac:dyDescent="0.35">
      <c r="A591" t="s">
        <v>220</v>
      </c>
      <c r="B591" t="s">
        <v>61</v>
      </c>
      <c r="C591">
        <v>27</v>
      </c>
      <c r="D591">
        <v>51</v>
      </c>
      <c r="E591">
        <v>52.9</v>
      </c>
      <c r="F591">
        <v>359</v>
      </c>
      <c r="H591">
        <v>0</v>
      </c>
      <c r="I591" s="3">
        <f t="shared" si="27"/>
        <v>5.8823529411764705E-2</v>
      </c>
      <c r="J591">
        <v>3</v>
      </c>
      <c r="K591">
        <v>41</v>
      </c>
      <c r="L591">
        <v>179.5</v>
      </c>
      <c r="M591">
        <v>10.3</v>
      </c>
      <c r="N591">
        <v>2</v>
      </c>
      <c r="O591">
        <v>2019</v>
      </c>
    </row>
    <row r="592" spans="1:15" x14ac:dyDescent="0.35">
      <c r="A592" t="s">
        <v>137</v>
      </c>
      <c r="B592" t="s">
        <v>30</v>
      </c>
      <c r="C592">
        <v>35</v>
      </c>
      <c r="D592">
        <v>62</v>
      </c>
      <c r="E592">
        <v>56.5</v>
      </c>
      <c r="F592">
        <v>351</v>
      </c>
      <c r="H592">
        <v>0</v>
      </c>
      <c r="I592" s="3">
        <f t="shared" si="27"/>
        <v>1.6129032258064516E-2</v>
      </c>
      <c r="J592">
        <v>1</v>
      </c>
      <c r="K592">
        <v>45</v>
      </c>
      <c r="L592">
        <v>175.5</v>
      </c>
      <c r="M592">
        <v>28.8</v>
      </c>
      <c r="N592">
        <v>2</v>
      </c>
      <c r="O592">
        <v>2019</v>
      </c>
    </row>
    <row r="593" spans="1:15" x14ac:dyDescent="0.35">
      <c r="A593" t="s">
        <v>292</v>
      </c>
      <c r="B593" t="s">
        <v>53</v>
      </c>
      <c r="C593">
        <v>28</v>
      </c>
      <c r="D593">
        <v>52</v>
      </c>
      <c r="E593">
        <v>53.8</v>
      </c>
      <c r="F593">
        <v>228</v>
      </c>
      <c r="H593">
        <v>0</v>
      </c>
      <c r="I593" s="3">
        <f t="shared" si="27"/>
        <v>7.6923076923076927E-2</v>
      </c>
      <c r="J593">
        <v>4</v>
      </c>
      <c r="K593">
        <v>28</v>
      </c>
      <c r="L593">
        <v>114</v>
      </c>
      <c r="M593">
        <v>2.8</v>
      </c>
      <c r="N593">
        <v>6</v>
      </c>
      <c r="O593">
        <v>2019</v>
      </c>
    </row>
    <row r="594" spans="1:15" x14ac:dyDescent="0.35">
      <c r="A594" t="s">
        <v>293</v>
      </c>
      <c r="B594" t="s">
        <v>32</v>
      </c>
      <c r="C594">
        <v>23</v>
      </c>
      <c r="D594">
        <v>38</v>
      </c>
      <c r="E594">
        <v>60.5</v>
      </c>
      <c r="F594">
        <v>225</v>
      </c>
      <c r="H594">
        <v>1</v>
      </c>
      <c r="I594" s="3">
        <f t="shared" si="27"/>
        <v>5.2631578947368418E-2</v>
      </c>
      <c r="J594">
        <v>2</v>
      </c>
      <c r="K594">
        <v>39</v>
      </c>
      <c r="L594">
        <v>32.1</v>
      </c>
      <c r="M594">
        <v>54.9</v>
      </c>
      <c r="N594">
        <v>5</v>
      </c>
      <c r="O594">
        <v>2019</v>
      </c>
    </row>
    <row r="595" spans="1:15" x14ac:dyDescent="0.35">
      <c r="A595" t="s">
        <v>239</v>
      </c>
      <c r="B595" t="s">
        <v>12</v>
      </c>
      <c r="C595">
        <v>21</v>
      </c>
      <c r="D595">
        <v>37</v>
      </c>
      <c r="E595">
        <v>56.8</v>
      </c>
      <c r="F595">
        <v>225</v>
      </c>
      <c r="H595">
        <v>0</v>
      </c>
      <c r="I595" s="3">
        <f t="shared" si="27"/>
        <v>2.7027027027027029E-2</v>
      </c>
      <c r="J595">
        <v>1</v>
      </c>
      <c r="K595">
        <v>21</v>
      </c>
      <c r="L595">
        <v>112.5</v>
      </c>
      <c r="M595">
        <v>27.1</v>
      </c>
      <c r="N595">
        <v>5</v>
      </c>
      <c r="O595">
        <v>2019</v>
      </c>
    </row>
    <row r="596" spans="1:15" x14ac:dyDescent="0.35">
      <c r="A596" t="s">
        <v>243</v>
      </c>
      <c r="B596" t="s">
        <v>22</v>
      </c>
      <c r="C596">
        <v>12</v>
      </c>
      <c r="D596">
        <v>21</v>
      </c>
      <c r="E596">
        <v>57.1</v>
      </c>
      <c r="F596">
        <v>126</v>
      </c>
      <c r="H596">
        <v>0</v>
      </c>
      <c r="I596" s="3">
        <f t="shared" si="27"/>
        <v>9.5238095238095233E-2</v>
      </c>
      <c r="J596">
        <v>2</v>
      </c>
      <c r="K596">
        <v>35</v>
      </c>
      <c r="L596">
        <v>42</v>
      </c>
      <c r="M596">
        <v>26.4</v>
      </c>
      <c r="N596">
        <v>0</v>
      </c>
      <c r="O596">
        <v>2019</v>
      </c>
    </row>
    <row r="597" spans="1:15" x14ac:dyDescent="0.35">
      <c r="A597" t="s">
        <v>139</v>
      </c>
      <c r="B597" t="s">
        <v>29</v>
      </c>
      <c r="C597">
        <v>18</v>
      </c>
      <c r="D597">
        <v>27</v>
      </c>
      <c r="E597">
        <v>66.7</v>
      </c>
      <c r="F597">
        <v>122</v>
      </c>
      <c r="H597">
        <v>0</v>
      </c>
      <c r="I597" s="3">
        <f t="shared" si="27"/>
        <v>3.7037037037037035E-2</v>
      </c>
      <c r="J597">
        <v>1</v>
      </c>
      <c r="K597">
        <v>22</v>
      </c>
      <c r="L597">
        <v>122</v>
      </c>
      <c r="M597">
        <v>14.9</v>
      </c>
      <c r="N597">
        <v>6</v>
      </c>
      <c r="O597">
        <v>2019</v>
      </c>
    </row>
    <row r="598" spans="1:15" x14ac:dyDescent="0.35">
      <c r="A598" t="s">
        <v>214</v>
      </c>
      <c r="B598" t="s">
        <v>59</v>
      </c>
      <c r="C598">
        <v>6</v>
      </c>
      <c r="D598">
        <v>10</v>
      </c>
      <c r="E598">
        <v>60</v>
      </c>
      <c r="F598">
        <v>56</v>
      </c>
      <c r="H598">
        <v>1</v>
      </c>
      <c r="I598" s="3">
        <f t="shared" si="27"/>
        <v>0</v>
      </c>
      <c r="J598">
        <v>0</v>
      </c>
      <c r="K598">
        <v>19</v>
      </c>
      <c r="L598">
        <v>28</v>
      </c>
      <c r="M598">
        <v>25.2</v>
      </c>
      <c r="N598">
        <v>0</v>
      </c>
      <c r="O598">
        <v>2019</v>
      </c>
    </row>
    <row r="599" spans="1:15" x14ac:dyDescent="0.35">
      <c r="A599" t="s">
        <v>279</v>
      </c>
      <c r="B599" t="s">
        <v>25</v>
      </c>
      <c r="C599">
        <v>3</v>
      </c>
      <c r="D599">
        <v>6</v>
      </c>
      <c r="E599">
        <v>50</v>
      </c>
      <c r="F599">
        <v>55</v>
      </c>
      <c r="H599">
        <v>0</v>
      </c>
      <c r="I599" s="3">
        <f t="shared" si="27"/>
        <v>0</v>
      </c>
      <c r="J599">
        <v>0</v>
      </c>
      <c r="K599">
        <v>20</v>
      </c>
      <c r="L599">
        <v>3.4</v>
      </c>
      <c r="M599">
        <v>84.9</v>
      </c>
      <c r="N599">
        <v>1</v>
      </c>
      <c r="O599">
        <v>2019</v>
      </c>
    </row>
    <row r="600" spans="1:15" x14ac:dyDescent="0.35">
      <c r="A600" t="s">
        <v>257</v>
      </c>
      <c r="B600" t="s">
        <v>26</v>
      </c>
      <c r="C600">
        <v>5</v>
      </c>
      <c r="D600">
        <v>11</v>
      </c>
      <c r="E600">
        <v>45.5</v>
      </c>
      <c r="F600">
        <v>49</v>
      </c>
      <c r="H600">
        <v>0</v>
      </c>
      <c r="I600" s="3">
        <f t="shared" si="27"/>
        <v>0</v>
      </c>
      <c r="J600">
        <v>0</v>
      </c>
      <c r="K600">
        <v>28</v>
      </c>
      <c r="L600">
        <v>16.3</v>
      </c>
      <c r="M600">
        <v>80.599999999999994</v>
      </c>
      <c r="N600">
        <v>2</v>
      </c>
      <c r="O600">
        <v>2019</v>
      </c>
    </row>
    <row r="601" spans="1:15" x14ac:dyDescent="0.35">
      <c r="A601" t="s">
        <v>294</v>
      </c>
      <c r="B601" t="s">
        <v>30</v>
      </c>
      <c r="C601">
        <v>4</v>
      </c>
      <c r="D601">
        <v>5</v>
      </c>
      <c r="E601">
        <v>80</v>
      </c>
      <c r="F601">
        <v>35</v>
      </c>
      <c r="H601">
        <v>0</v>
      </c>
      <c r="I601" s="3">
        <f t="shared" si="27"/>
        <v>0.2</v>
      </c>
      <c r="J601">
        <v>1</v>
      </c>
      <c r="K601">
        <v>21</v>
      </c>
      <c r="L601">
        <v>2.5</v>
      </c>
      <c r="M601">
        <v>1</v>
      </c>
      <c r="N601">
        <v>0</v>
      </c>
      <c r="O601">
        <v>2019</v>
      </c>
    </row>
    <row r="602" spans="1:15" x14ac:dyDescent="0.35">
      <c r="A602" t="s">
        <v>295</v>
      </c>
      <c r="B602" t="s">
        <v>116</v>
      </c>
      <c r="C602">
        <v>1</v>
      </c>
      <c r="D602">
        <v>1</v>
      </c>
      <c r="E602">
        <v>100</v>
      </c>
      <c r="F602">
        <v>35</v>
      </c>
      <c r="H602">
        <v>1</v>
      </c>
      <c r="I602" s="3">
        <f t="shared" si="27"/>
        <v>0</v>
      </c>
      <c r="J602">
        <v>0</v>
      </c>
      <c r="K602">
        <v>35</v>
      </c>
      <c r="L602">
        <v>2.1</v>
      </c>
      <c r="N602">
        <v>0</v>
      </c>
      <c r="O602">
        <v>2019</v>
      </c>
    </row>
    <row r="603" spans="1:15" x14ac:dyDescent="0.35">
      <c r="A603" t="s">
        <v>296</v>
      </c>
      <c r="B603" t="s">
        <v>15</v>
      </c>
      <c r="C603">
        <v>1</v>
      </c>
      <c r="D603">
        <v>1</v>
      </c>
      <c r="E603">
        <v>100</v>
      </c>
      <c r="F603">
        <v>35</v>
      </c>
      <c r="H603">
        <v>0</v>
      </c>
      <c r="I603" s="3">
        <f t="shared" si="27"/>
        <v>0</v>
      </c>
      <c r="J603">
        <v>0</v>
      </c>
      <c r="K603">
        <v>35</v>
      </c>
      <c r="L603">
        <v>2.2999999999999998</v>
      </c>
      <c r="M603">
        <v>99.9</v>
      </c>
      <c r="N603">
        <v>0</v>
      </c>
      <c r="O603">
        <v>2019</v>
      </c>
    </row>
    <row r="604" spans="1:15" x14ac:dyDescent="0.35">
      <c r="A604" t="s">
        <v>206</v>
      </c>
      <c r="B604" t="s">
        <v>114</v>
      </c>
      <c r="C604">
        <v>4</v>
      </c>
      <c r="D604">
        <v>6</v>
      </c>
      <c r="E604">
        <v>66.7</v>
      </c>
      <c r="F604">
        <v>33</v>
      </c>
      <c r="H604">
        <v>1</v>
      </c>
      <c r="I604" s="3">
        <f t="shared" si="27"/>
        <v>0</v>
      </c>
      <c r="J604">
        <v>0</v>
      </c>
      <c r="K604">
        <v>14</v>
      </c>
      <c r="L604">
        <v>4.0999999999999996</v>
      </c>
      <c r="M604">
        <v>3.3</v>
      </c>
      <c r="N604">
        <v>0</v>
      </c>
      <c r="O604">
        <v>2019</v>
      </c>
    </row>
    <row r="605" spans="1:15" x14ac:dyDescent="0.35">
      <c r="A605" t="s">
        <v>297</v>
      </c>
      <c r="B605" t="s">
        <v>26</v>
      </c>
      <c r="C605">
        <v>1</v>
      </c>
      <c r="D605">
        <v>1</v>
      </c>
      <c r="E605">
        <v>100</v>
      </c>
      <c r="F605">
        <v>26</v>
      </c>
      <c r="H605">
        <v>0</v>
      </c>
      <c r="I605" s="3">
        <f t="shared" si="27"/>
        <v>0</v>
      </c>
      <c r="J605">
        <v>0</v>
      </c>
      <c r="K605">
        <v>26</v>
      </c>
      <c r="L605">
        <v>1.7</v>
      </c>
      <c r="N605">
        <v>0</v>
      </c>
      <c r="O605">
        <v>2019</v>
      </c>
    </row>
    <row r="606" spans="1:15" x14ac:dyDescent="0.35">
      <c r="A606" t="s">
        <v>173</v>
      </c>
      <c r="B606" t="s">
        <v>45</v>
      </c>
      <c r="C606">
        <v>3</v>
      </c>
      <c r="D606">
        <v>5</v>
      </c>
      <c r="E606">
        <v>60</v>
      </c>
      <c r="F606">
        <v>24</v>
      </c>
      <c r="H606">
        <v>0</v>
      </c>
      <c r="I606" s="3">
        <f t="shared" si="27"/>
        <v>0</v>
      </c>
      <c r="J606">
        <v>0</v>
      </c>
      <c r="K606">
        <v>13</v>
      </c>
      <c r="L606">
        <v>8</v>
      </c>
      <c r="M606">
        <v>54.3</v>
      </c>
      <c r="N606">
        <v>0</v>
      </c>
      <c r="O606">
        <v>2019</v>
      </c>
    </row>
    <row r="607" spans="1:15" x14ac:dyDescent="0.35">
      <c r="A607" t="s">
        <v>298</v>
      </c>
      <c r="B607" t="s">
        <v>55</v>
      </c>
      <c r="C607">
        <v>2</v>
      </c>
      <c r="D607">
        <v>4</v>
      </c>
      <c r="E607">
        <v>50</v>
      </c>
      <c r="F607">
        <v>18</v>
      </c>
      <c r="H607">
        <v>0</v>
      </c>
      <c r="I607" s="3">
        <f t="shared" si="27"/>
        <v>0</v>
      </c>
      <c r="J607">
        <v>0</v>
      </c>
      <c r="K607">
        <v>13</v>
      </c>
      <c r="L607">
        <v>9</v>
      </c>
      <c r="M607">
        <v>32.4</v>
      </c>
      <c r="N607">
        <v>0</v>
      </c>
      <c r="O607">
        <v>2019</v>
      </c>
    </row>
    <row r="608" spans="1:15" x14ac:dyDescent="0.35">
      <c r="A608" t="s">
        <v>299</v>
      </c>
      <c r="B608" t="s">
        <v>23</v>
      </c>
      <c r="C608">
        <v>2</v>
      </c>
      <c r="D608">
        <v>2</v>
      </c>
      <c r="E608">
        <v>100</v>
      </c>
      <c r="F608">
        <v>16</v>
      </c>
      <c r="H608">
        <v>0</v>
      </c>
      <c r="I608" s="3">
        <f t="shared" si="27"/>
        <v>0</v>
      </c>
      <c r="J608">
        <v>0</v>
      </c>
      <c r="K608">
        <v>9</v>
      </c>
      <c r="L608">
        <v>1</v>
      </c>
      <c r="N608">
        <v>0</v>
      </c>
      <c r="O608">
        <v>2019</v>
      </c>
    </row>
    <row r="609" spans="1:15" x14ac:dyDescent="0.35">
      <c r="A609" t="s">
        <v>300</v>
      </c>
      <c r="B609" t="s">
        <v>49</v>
      </c>
      <c r="C609">
        <v>1</v>
      </c>
      <c r="D609">
        <v>1</v>
      </c>
      <c r="E609">
        <v>100</v>
      </c>
      <c r="F609">
        <v>16</v>
      </c>
      <c r="H609">
        <v>0</v>
      </c>
      <c r="I609" s="3">
        <f t="shared" si="27"/>
        <v>0</v>
      </c>
      <c r="J609">
        <v>0</v>
      </c>
      <c r="K609">
        <v>16</v>
      </c>
      <c r="L609">
        <v>1.5</v>
      </c>
      <c r="M609">
        <v>57.3</v>
      </c>
      <c r="N609">
        <v>0</v>
      </c>
      <c r="O609">
        <v>2019</v>
      </c>
    </row>
    <row r="610" spans="1:15" x14ac:dyDescent="0.35">
      <c r="A610" t="s">
        <v>301</v>
      </c>
      <c r="B610" t="s">
        <v>21</v>
      </c>
      <c r="C610">
        <v>3</v>
      </c>
      <c r="D610">
        <v>4</v>
      </c>
      <c r="E610">
        <v>75</v>
      </c>
      <c r="F610">
        <v>15</v>
      </c>
      <c r="H610">
        <v>0</v>
      </c>
      <c r="I610" s="3">
        <f t="shared" si="27"/>
        <v>0</v>
      </c>
      <c r="J610">
        <v>0</v>
      </c>
      <c r="K610">
        <v>7</v>
      </c>
      <c r="L610">
        <v>5</v>
      </c>
      <c r="M610">
        <v>96.7</v>
      </c>
      <c r="N610">
        <v>0</v>
      </c>
      <c r="O610">
        <v>2019</v>
      </c>
    </row>
    <row r="611" spans="1:15" x14ac:dyDescent="0.35">
      <c r="A611" t="s">
        <v>302</v>
      </c>
      <c r="B611" t="s">
        <v>56</v>
      </c>
      <c r="C611">
        <v>1</v>
      </c>
      <c r="D611">
        <v>2</v>
      </c>
      <c r="E611">
        <v>50</v>
      </c>
      <c r="F611">
        <v>11</v>
      </c>
      <c r="H611">
        <v>0</v>
      </c>
      <c r="I611" s="3">
        <f t="shared" si="27"/>
        <v>0</v>
      </c>
      <c r="J611">
        <v>0</v>
      </c>
      <c r="K611">
        <v>11</v>
      </c>
      <c r="L611">
        <v>0.7</v>
      </c>
      <c r="N611">
        <v>0</v>
      </c>
      <c r="O611">
        <v>2019</v>
      </c>
    </row>
    <row r="612" spans="1:15" x14ac:dyDescent="0.35">
      <c r="A612" t="s">
        <v>224</v>
      </c>
      <c r="B612" t="s">
        <v>113</v>
      </c>
      <c r="C612">
        <v>1</v>
      </c>
      <c r="D612">
        <v>2</v>
      </c>
      <c r="E612">
        <v>50</v>
      </c>
      <c r="F612">
        <v>3</v>
      </c>
      <c r="H612">
        <v>0</v>
      </c>
      <c r="I612" s="3">
        <f t="shared" si="27"/>
        <v>0</v>
      </c>
      <c r="J612">
        <v>0</v>
      </c>
      <c r="K612">
        <v>3</v>
      </c>
      <c r="L612">
        <v>1</v>
      </c>
      <c r="M612">
        <v>0.1</v>
      </c>
      <c r="N612">
        <v>0</v>
      </c>
      <c r="O612">
        <v>2019</v>
      </c>
    </row>
    <row r="613" spans="1:15" x14ac:dyDescent="0.35">
      <c r="A613" t="s">
        <v>246</v>
      </c>
      <c r="B613" t="s">
        <v>51</v>
      </c>
      <c r="C613">
        <v>3</v>
      </c>
      <c r="D613">
        <v>6</v>
      </c>
      <c r="E613">
        <v>50</v>
      </c>
      <c r="F613">
        <v>3</v>
      </c>
      <c r="H613">
        <v>0</v>
      </c>
      <c r="I613" s="3">
        <f t="shared" si="27"/>
        <v>0</v>
      </c>
      <c r="J613">
        <v>0</v>
      </c>
      <c r="K613">
        <v>3</v>
      </c>
      <c r="L613">
        <v>3</v>
      </c>
      <c r="M613">
        <v>1.2</v>
      </c>
      <c r="N613">
        <v>0</v>
      </c>
      <c r="O613">
        <v>2019</v>
      </c>
    </row>
    <row r="614" spans="1:15" x14ac:dyDescent="0.35">
      <c r="A614" t="s">
        <v>129</v>
      </c>
      <c r="B614" t="s">
        <v>44</v>
      </c>
      <c r="C614">
        <v>407</v>
      </c>
      <c r="D614">
        <v>626</v>
      </c>
      <c r="E614">
        <v>65</v>
      </c>
      <c r="F614">
        <v>4581</v>
      </c>
      <c r="H614">
        <v>26</v>
      </c>
      <c r="I614" s="3">
        <f t="shared" si="27"/>
        <v>1.7571884984025558E-2</v>
      </c>
      <c r="J614">
        <v>11</v>
      </c>
      <c r="K614">
        <v>63</v>
      </c>
      <c r="L614">
        <v>286.3</v>
      </c>
      <c r="M614">
        <v>67</v>
      </c>
      <c r="N614">
        <v>41</v>
      </c>
      <c r="O614">
        <v>2020</v>
      </c>
    </row>
    <row r="615" spans="1:15" x14ac:dyDescent="0.35">
      <c r="A615" t="s">
        <v>125</v>
      </c>
      <c r="B615" t="s">
        <v>55</v>
      </c>
      <c r="C615">
        <v>401</v>
      </c>
      <c r="D615">
        <v>610</v>
      </c>
      <c r="E615">
        <v>65.7</v>
      </c>
      <c r="F615">
        <v>4633</v>
      </c>
      <c r="H615">
        <v>40</v>
      </c>
      <c r="I615" s="3">
        <f t="shared" si="27"/>
        <v>1.9672131147540985E-2</v>
      </c>
      <c r="J615">
        <v>12</v>
      </c>
      <c r="K615">
        <v>50</v>
      </c>
      <c r="L615">
        <v>289.60000000000002</v>
      </c>
      <c r="M615">
        <v>72.5</v>
      </c>
      <c r="N615">
        <v>21</v>
      </c>
      <c r="O615">
        <v>2020</v>
      </c>
    </row>
    <row r="616" spans="1:15" x14ac:dyDescent="0.35">
      <c r="A616" t="s">
        <v>137</v>
      </c>
      <c r="B616" t="s">
        <v>30</v>
      </c>
      <c r="C616">
        <v>399</v>
      </c>
      <c r="D616">
        <v>608</v>
      </c>
      <c r="E616">
        <v>65.599999999999994</v>
      </c>
      <c r="F616">
        <v>3803</v>
      </c>
      <c r="H616">
        <v>33</v>
      </c>
      <c r="I616" s="3">
        <f t="shared" si="27"/>
        <v>1.6447368421052631E-2</v>
      </c>
      <c r="J616">
        <v>10</v>
      </c>
      <c r="K616">
        <v>84</v>
      </c>
      <c r="L616">
        <v>253.5</v>
      </c>
      <c r="M616">
        <v>60.1</v>
      </c>
      <c r="N616">
        <v>13</v>
      </c>
      <c r="O616">
        <v>2020</v>
      </c>
    </row>
    <row r="617" spans="1:15" x14ac:dyDescent="0.35">
      <c r="A617" t="s">
        <v>303</v>
      </c>
      <c r="B617" t="s">
        <v>114</v>
      </c>
      <c r="C617">
        <v>396</v>
      </c>
      <c r="D617">
        <v>595</v>
      </c>
      <c r="E617">
        <v>66.599999999999994</v>
      </c>
      <c r="F617">
        <v>4336</v>
      </c>
      <c r="H617">
        <v>31</v>
      </c>
      <c r="I617" s="3">
        <f t="shared" si="27"/>
        <v>1.680672268907563E-2</v>
      </c>
      <c r="J617">
        <v>10</v>
      </c>
      <c r="K617">
        <v>72</v>
      </c>
      <c r="L617">
        <v>289.10000000000002</v>
      </c>
      <c r="M617">
        <v>69.5</v>
      </c>
      <c r="N617">
        <v>32</v>
      </c>
      <c r="O617">
        <v>2020</v>
      </c>
    </row>
    <row r="618" spans="1:15" x14ac:dyDescent="0.35">
      <c r="A618" t="s">
        <v>304</v>
      </c>
      <c r="B618" t="s">
        <v>34</v>
      </c>
      <c r="C618">
        <v>390</v>
      </c>
      <c r="D618">
        <v>588</v>
      </c>
      <c r="E618">
        <v>66.3</v>
      </c>
      <c r="F618">
        <v>4740</v>
      </c>
      <c r="H618">
        <v>38</v>
      </c>
      <c r="I618" s="3">
        <f t="shared" si="27"/>
        <v>1.020408163265306E-2</v>
      </c>
      <c r="J618">
        <v>6</v>
      </c>
      <c r="K618">
        <v>75</v>
      </c>
      <c r="L618">
        <v>316</v>
      </c>
      <c r="M618">
        <v>82.9</v>
      </c>
      <c r="N618">
        <v>22</v>
      </c>
      <c r="O618">
        <v>2020</v>
      </c>
    </row>
    <row r="619" spans="1:15" x14ac:dyDescent="0.35">
      <c r="A619" t="s">
        <v>305</v>
      </c>
      <c r="B619" t="s">
        <v>61</v>
      </c>
      <c r="C619">
        <v>396</v>
      </c>
      <c r="D619">
        <v>572</v>
      </c>
      <c r="E619">
        <v>69.2</v>
      </c>
      <c r="F619">
        <v>4544</v>
      </c>
      <c r="H619">
        <v>37</v>
      </c>
      <c r="I619" s="3">
        <f t="shared" si="27"/>
        <v>1.7482517482517484E-2</v>
      </c>
      <c r="J619">
        <v>10</v>
      </c>
      <c r="K619">
        <v>55</v>
      </c>
      <c r="L619">
        <v>284</v>
      </c>
      <c r="M619">
        <v>81.7</v>
      </c>
      <c r="N619">
        <v>26</v>
      </c>
      <c r="O619">
        <v>2020</v>
      </c>
    </row>
    <row r="620" spans="1:15" x14ac:dyDescent="0.35">
      <c r="A620" t="s">
        <v>306</v>
      </c>
      <c r="B620" t="s">
        <v>26</v>
      </c>
      <c r="C620">
        <v>375</v>
      </c>
      <c r="D620">
        <v>558</v>
      </c>
      <c r="E620">
        <v>67.2</v>
      </c>
      <c r="F620">
        <v>3971</v>
      </c>
      <c r="H620">
        <v>26</v>
      </c>
      <c r="I620" s="3">
        <f t="shared" si="27"/>
        <v>2.1505376344086023E-2</v>
      </c>
      <c r="J620">
        <v>12</v>
      </c>
      <c r="K620">
        <v>80</v>
      </c>
      <c r="L620">
        <v>248.2</v>
      </c>
      <c r="M620">
        <v>68.900000000000006</v>
      </c>
      <c r="N620">
        <v>27</v>
      </c>
      <c r="O620">
        <v>2020</v>
      </c>
    </row>
    <row r="621" spans="1:15" x14ac:dyDescent="0.35">
      <c r="A621" t="s">
        <v>307</v>
      </c>
      <c r="B621" t="s">
        <v>36</v>
      </c>
      <c r="C621">
        <v>384</v>
      </c>
      <c r="D621">
        <v>558</v>
      </c>
      <c r="E621">
        <v>68.8</v>
      </c>
      <c r="F621">
        <v>4212</v>
      </c>
      <c r="H621">
        <v>40</v>
      </c>
      <c r="I621" s="3">
        <f t="shared" si="27"/>
        <v>2.3297491039426525E-2</v>
      </c>
      <c r="J621">
        <v>13</v>
      </c>
      <c r="K621">
        <v>62</v>
      </c>
      <c r="L621">
        <v>263.3</v>
      </c>
      <c r="M621">
        <v>73.5</v>
      </c>
      <c r="N621">
        <v>47</v>
      </c>
      <c r="O621">
        <v>2020</v>
      </c>
    </row>
    <row r="622" spans="1:15" x14ac:dyDescent="0.35">
      <c r="A622" t="s">
        <v>248</v>
      </c>
      <c r="B622" t="s">
        <v>113</v>
      </c>
      <c r="C622">
        <v>370</v>
      </c>
      <c r="D622">
        <v>552</v>
      </c>
      <c r="E622">
        <v>67</v>
      </c>
      <c r="F622">
        <v>3952</v>
      </c>
      <c r="H622">
        <v>20</v>
      </c>
      <c r="I622" s="3">
        <f t="shared" si="27"/>
        <v>2.355072463768116E-2</v>
      </c>
      <c r="J622">
        <v>13</v>
      </c>
      <c r="K622">
        <v>56</v>
      </c>
      <c r="L622">
        <v>263.5</v>
      </c>
      <c r="M622">
        <v>58.5</v>
      </c>
      <c r="N622">
        <v>23</v>
      </c>
      <c r="O622">
        <v>2020</v>
      </c>
    </row>
    <row r="623" spans="1:15" x14ac:dyDescent="0.35">
      <c r="A623" t="s">
        <v>308</v>
      </c>
      <c r="B623" t="s">
        <v>12</v>
      </c>
      <c r="C623">
        <v>382</v>
      </c>
      <c r="D623">
        <v>544</v>
      </c>
      <c r="E623">
        <v>70.2</v>
      </c>
      <c r="F623">
        <v>4823</v>
      </c>
      <c r="H623">
        <v>33</v>
      </c>
      <c r="I623" s="3">
        <f t="shared" si="27"/>
        <v>1.2867647058823529E-2</v>
      </c>
      <c r="J623">
        <v>7</v>
      </c>
      <c r="K623">
        <v>77</v>
      </c>
      <c r="L623">
        <v>301.39999999999998</v>
      </c>
      <c r="M623">
        <v>70.5</v>
      </c>
      <c r="N623">
        <v>49</v>
      </c>
      <c r="O623">
        <v>2020</v>
      </c>
    </row>
    <row r="624" spans="1:15" x14ac:dyDescent="0.35">
      <c r="A624" t="s">
        <v>127</v>
      </c>
      <c r="B624" t="s">
        <v>13</v>
      </c>
      <c r="C624">
        <v>369</v>
      </c>
      <c r="D624">
        <v>543</v>
      </c>
      <c r="E624">
        <v>68</v>
      </c>
      <c r="F624">
        <v>4169</v>
      </c>
      <c r="H624">
        <v>24</v>
      </c>
      <c r="I624" s="3">
        <f t="shared" si="27"/>
        <v>2.0257826887661142E-2</v>
      </c>
      <c r="J624">
        <v>11</v>
      </c>
      <c r="K624">
        <v>55</v>
      </c>
      <c r="L624">
        <v>260.60000000000002</v>
      </c>
      <c r="M624">
        <v>62.5</v>
      </c>
      <c r="N624">
        <v>19</v>
      </c>
      <c r="O624">
        <v>2020</v>
      </c>
    </row>
    <row r="625" spans="1:15" x14ac:dyDescent="0.35">
      <c r="A625" t="s">
        <v>123</v>
      </c>
      <c r="B625" t="s">
        <v>47</v>
      </c>
      <c r="C625">
        <v>339</v>
      </c>
      <c r="D625">
        <v>528</v>
      </c>
      <c r="E625">
        <v>64.2</v>
      </c>
      <c r="F625">
        <v>4084</v>
      </c>
      <c r="H625">
        <v>26</v>
      </c>
      <c r="I625" s="3">
        <f t="shared" si="27"/>
        <v>1.893939393939394E-2</v>
      </c>
      <c r="J625">
        <v>10</v>
      </c>
      <c r="K625">
        <v>73</v>
      </c>
      <c r="L625">
        <v>255.3</v>
      </c>
      <c r="M625">
        <v>68.400000000000006</v>
      </c>
      <c r="N625">
        <v>38</v>
      </c>
      <c r="O625">
        <v>2020</v>
      </c>
    </row>
    <row r="626" spans="1:15" x14ac:dyDescent="0.35">
      <c r="A626" t="s">
        <v>309</v>
      </c>
      <c r="B626" t="s">
        <v>21</v>
      </c>
      <c r="C626">
        <v>372</v>
      </c>
      <c r="D626">
        <v>526</v>
      </c>
      <c r="E626">
        <v>70.7</v>
      </c>
      <c r="F626">
        <v>4299</v>
      </c>
      <c r="H626">
        <v>48</v>
      </c>
      <c r="I626" s="3">
        <f t="shared" si="27"/>
        <v>9.5057034220532317E-3</v>
      </c>
      <c r="J626">
        <v>5</v>
      </c>
      <c r="K626">
        <v>78</v>
      </c>
      <c r="L626">
        <v>268.7</v>
      </c>
      <c r="M626">
        <v>84.4</v>
      </c>
      <c r="N626">
        <v>20</v>
      </c>
      <c r="O626">
        <v>2020</v>
      </c>
    </row>
    <row r="627" spans="1:15" x14ac:dyDescent="0.35">
      <c r="A627" t="s">
        <v>223</v>
      </c>
      <c r="B627" t="s">
        <v>115</v>
      </c>
      <c r="C627">
        <v>348</v>
      </c>
      <c r="D627">
        <v>517</v>
      </c>
      <c r="E627">
        <v>67.3</v>
      </c>
      <c r="F627">
        <v>4103</v>
      </c>
      <c r="H627">
        <v>27</v>
      </c>
      <c r="I627" s="3">
        <f t="shared" si="27"/>
        <v>1.7408123791102514E-2</v>
      </c>
      <c r="J627">
        <v>9</v>
      </c>
      <c r="K627">
        <v>85</v>
      </c>
      <c r="L627">
        <v>256.39999999999998</v>
      </c>
      <c r="M627">
        <v>71</v>
      </c>
      <c r="N627">
        <v>26</v>
      </c>
      <c r="O627">
        <v>2020</v>
      </c>
    </row>
    <row r="628" spans="1:15" x14ac:dyDescent="0.35">
      <c r="A628" t="s">
        <v>202</v>
      </c>
      <c r="B628" t="s">
        <v>22</v>
      </c>
      <c r="C628">
        <v>349</v>
      </c>
      <c r="D628">
        <v>516</v>
      </c>
      <c r="E628">
        <v>67.599999999999994</v>
      </c>
      <c r="F628">
        <v>4265</v>
      </c>
      <c r="H628">
        <v>35</v>
      </c>
      <c r="I628" s="3">
        <f t="shared" si="27"/>
        <v>2.5193798449612403E-2</v>
      </c>
      <c r="J628">
        <v>13</v>
      </c>
      <c r="K628">
        <v>71</v>
      </c>
      <c r="L628">
        <v>266.60000000000002</v>
      </c>
      <c r="M628">
        <v>63.2</v>
      </c>
      <c r="N628">
        <v>39</v>
      </c>
      <c r="O628">
        <v>2020</v>
      </c>
    </row>
    <row r="629" spans="1:15" x14ac:dyDescent="0.35">
      <c r="A629" t="s">
        <v>225</v>
      </c>
      <c r="B629" t="s">
        <v>53</v>
      </c>
      <c r="C629">
        <v>340</v>
      </c>
      <c r="D629">
        <v>492</v>
      </c>
      <c r="E629">
        <v>69.099999999999994</v>
      </c>
      <c r="F629">
        <v>3733</v>
      </c>
      <c r="H629">
        <v>15</v>
      </c>
      <c r="I629" s="3">
        <f t="shared" si="27"/>
        <v>2.2357723577235773E-2</v>
      </c>
      <c r="J629">
        <v>11</v>
      </c>
      <c r="K629">
        <v>75</v>
      </c>
      <c r="L629">
        <v>248.9</v>
      </c>
      <c r="M629">
        <v>64.2</v>
      </c>
      <c r="N629">
        <v>31</v>
      </c>
      <c r="O629">
        <v>2020</v>
      </c>
    </row>
    <row r="630" spans="1:15" x14ac:dyDescent="0.35">
      <c r="A630" t="s">
        <v>269</v>
      </c>
      <c r="B630" t="s">
        <v>57</v>
      </c>
      <c r="C630">
        <v>305</v>
      </c>
      <c r="D630">
        <v>486</v>
      </c>
      <c r="E630">
        <v>62.8</v>
      </c>
      <c r="F630">
        <v>3563</v>
      </c>
      <c r="H630">
        <v>26</v>
      </c>
      <c r="I630" s="3">
        <f t="shared" si="27"/>
        <v>1.646090534979424E-2</v>
      </c>
      <c r="J630">
        <v>8</v>
      </c>
      <c r="K630">
        <v>75</v>
      </c>
      <c r="L630">
        <v>222.7</v>
      </c>
      <c r="M630">
        <v>72.2</v>
      </c>
      <c r="N630">
        <v>26</v>
      </c>
      <c r="O630">
        <v>2020</v>
      </c>
    </row>
    <row r="631" spans="1:15" x14ac:dyDescent="0.35">
      <c r="A631" t="s">
        <v>194</v>
      </c>
      <c r="B631" t="s">
        <v>56</v>
      </c>
      <c r="C631">
        <v>315</v>
      </c>
      <c r="D631">
        <v>481</v>
      </c>
      <c r="E631">
        <v>65.5</v>
      </c>
      <c r="F631">
        <v>3819</v>
      </c>
      <c r="H631">
        <v>33</v>
      </c>
      <c r="I631" s="3">
        <f t="shared" si="27"/>
        <v>1.4553014553014554E-2</v>
      </c>
      <c r="J631">
        <v>7</v>
      </c>
      <c r="K631">
        <v>75</v>
      </c>
      <c r="L631">
        <v>238.7</v>
      </c>
      <c r="M631">
        <v>78.3</v>
      </c>
      <c r="N631">
        <v>24</v>
      </c>
      <c r="O631">
        <v>2020</v>
      </c>
    </row>
    <row r="632" spans="1:15" x14ac:dyDescent="0.35">
      <c r="A632" t="s">
        <v>283</v>
      </c>
      <c r="B632" t="s">
        <v>27</v>
      </c>
      <c r="C632">
        <v>280</v>
      </c>
      <c r="D632">
        <v>448</v>
      </c>
      <c r="E632">
        <v>62.5</v>
      </c>
      <c r="F632">
        <v>2943</v>
      </c>
      <c r="H632">
        <v>11</v>
      </c>
      <c r="I632" s="3">
        <f t="shared" si="27"/>
        <v>2.2321428571428572E-2</v>
      </c>
      <c r="J632">
        <v>10</v>
      </c>
      <c r="K632">
        <v>53</v>
      </c>
      <c r="L632">
        <v>210.2</v>
      </c>
      <c r="M632">
        <v>61.5</v>
      </c>
      <c r="N632">
        <v>45</v>
      </c>
      <c r="O632">
        <v>2020</v>
      </c>
    </row>
    <row r="633" spans="1:15" x14ac:dyDescent="0.35">
      <c r="A633" t="s">
        <v>287</v>
      </c>
      <c r="B633" t="s">
        <v>20</v>
      </c>
      <c r="C633">
        <v>254</v>
      </c>
      <c r="D633">
        <v>443</v>
      </c>
      <c r="E633">
        <v>57.3</v>
      </c>
      <c r="F633">
        <v>2933</v>
      </c>
      <c r="H633">
        <v>16</v>
      </c>
      <c r="I633" s="3">
        <f t="shared" si="27"/>
        <v>3.3860045146726865E-2</v>
      </c>
      <c r="J633">
        <v>15</v>
      </c>
      <c r="K633">
        <v>92</v>
      </c>
      <c r="L633">
        <v>225.6</v>
      </c>
      <c r="M633">
        <v>48.8</v>
      </c>
      <c r="N633">
        <v>19</v>
      </c>
      <c r="O633">
        <v>2020</v>
      </c>
    </row>
    <row r="634" spans="1:15" x14ac:dyDescent="0.35">
      <c r="A634" t="s">
        <v>245</v>
      </c>
      <c r="B634" t="s">
        <v>45</v>
      </c>
      <c r="C634">
        <v>251</v>
      </c>
      <c r="D634">
        <v>437</v>
      </c>
      <c r="E634">
        <v>57.4</v>
      </c>
      <c r="F634">
        <v>2620</v>
      </c>
      <c r="H634">
        <v>16</v>
      </c>
      <c r="I634" s="3">
        <f t="shared" si="27"/>
        <v>3.4324942791762014E-2</v>
      </c>
      <c r="J634">
        <v>15</v>
      </c>
      <c r="K634">
        <v>59</v>
      </c>
      <c r="L634">
        <v>218.3</v>
      </c>
      <c r="M634">
        <v>49.6</v>
      </c>
      <c r="N634">
        <v>50</v>
      </c>
      <c r="O634">
        <v>2020</v>
      </c>
    </row>
    <row r="635" spans="1:15" x14ac:dyDescent="0.35">
      <c r="A635" t="s">
        <v>310</v>
      </c>
      <c r="B635" t="s">
        <v>40</v>
      </c>
      <c r="C635">
        <v>264</v>
      </c>
      <c r="D635">
        <v>404</v>
      </c>
      <c r="E635">
        <v>65.3</v>
      </c>
      <c r="F635">
        <v>2688</v>
      </c>
      <c r="H635">
        <v>13</v>
      </c>
      <c r="I635" s="3">
        <f t="shared" si="27"/>
        <v>1.2376237623762377E-2</v>
      </c>
      <c r="J635">
        <v>5</v>
      </c>
      <c r="K635">
        <v>67</v>
      </c>
      <c r="L635">
        <v>268.8</v>
      </c>
      <c r="M635">
        <v>56.2</v>
      </c>
      <c r="N635">
        <v>32</v>
      </c>
      <c r="O635">
        <v>2020</v>
      </c>
    </row>
    <row r="636" spans="1:15" x14ac:dyDescent="0.35">
      <c r="A636" t="s">
        <v>124</v>
      </c>
      <c r="B636" t="s">
        <v>25</v>
      </c>
      <c r="C636">
        <v>275</v>
      </c>
      <c r="D636">
        <v>390</v>
      </c>
      <c r="E636">
        <v>70.5</v>
      </c>
      <c r="F636">
        <v>2942</v>
      </c>
      <c r="H636">
        <v>24</v>
      </c>
      <c r="I636" s="3">
        <f t="shared" si="27"/>
        <v>1.5384615384615385E-2</v>
      </c>
      <c r="J636">
        <v>6</v>
      </c>
      <c r="K636">
        <v>52</v>
      </c>
      <c r="L636">
        <v>245.2</v>
      </c>
      <c r="M636">
        <v>74.599999999999994</v>
      </c>
      <c r="N636">
        <v>13</v>
      </c>
      <c r="O636">
        <v>2020</v>
      </c>
    </row>
    <row r="637" spans="1:15" x14ac:dyDescent="0.35">
      <c r="A637" t="s">
        <v>275</v>
      </c>
      <c r="B637" t="s">
        <v>32</v>
      </c>
      <c r="C637">
        <v>242</v>
      </c>
      <c r="D637">
        <v>376</v>
      </c>
      <c r="E637">
        <v>64.400000000000006</v>
      </c>
      <c r="F637">
        <v>2757</v>
      </c>
      <c r="H637">
        <v>26</v>
      </c>
      <c r="I637" s="3">
        <f t="shared" si="27"/>
        <v>2.3936170212765957E-2</v>
      </c>
      <c r="J637">
        <v>9</v>
      </c>
      <c r="K637">
        <v>47</v>
      </c>
      <c r="L637">
        <v>183.8</v>
      </c>
      <c r="M637">
        <v>73.7</v>
      </c>
      <c r="N637">
        <v>29</v>
      </c>
      <c r="O637">
        <v>2020</v>
      </c>
    </row>
    <row r="638" spans="1:15" x14ac:dyDescent="0.35">
      <c r="A638" t="s">
        <v>135</v>
      </c>
      <c r="B638" t="s">
        <v>15</v>
      </c>
      <c r="C638">
        <v>242</v>
      </c>
      <c r="D638">
        <v>368</v>
      </c>
      <c r="E638">
        <v>65.8</v>
      </c>
      <c r="F638">
        <v>2657</v>
      </c>
      <c r="H638">
        <v>8</v>
      </c>
      <c r="I638" s="3">
        <f t="shared" si="27"/>
        <v>2.717391304347826E-2</v>
      </c>
      <c r="J638">
        <v>10</v>
      </c>
      <c r="K638">
        <v>50</v>
      </c>
      <c r="L638">
        <v>177.1</v>
      </c>
      <c r="M638">
        <v>47</v>
      </c>
      <c r="N638">
        <v>31</v>
      </c>
      <c r="O638">
        <v>2020</v>
      </c>
    </row>
    <row r="639" spans="1:15" x14ac:dyDescent="0.35">
      <c r="A639" t="s">
        <v>270</v>
      </c>
      <c r="B639" t="s">
        <v>51</v>
      </c>
      <c r="C639">
        <v>217</v>
      </c>
      <c r="D639">
        <v>364</v>
      </c>
      <c r="E639">
        <v>59.6</v>
      </c>
      <c r="F639">
        <v>2208</v>
      </c>
      <c r="H639">
        <v>9</v>
      </c>
      <c r="I639" s="3">
        <f t="shared" si="27"/>
        <v>3.021978021978022E-2</v>
      </c>
      <c r="J639">
        <v>11</v>
      </c>
      <c r="K639">
        <v>69</v>
      </c>
      <c r="L639">
        <v>184</v>
      </c>
      <c r="M639">
        <v>40.1</v>
      </c>
      <c r="N639">
        <v>35</v>
      </c>
      <c r="O639">
        <v>2020</v>
      </c>
    </row>
    <row r="640" spans="1:15" x14ac:dyDescent="0.35">
      <c r="A640" t="s">
        <v>136</v>
      </c>
      <c r="B640" t="s">
        <v>18</v>
      </c>
      <c r="C640">
        <v>216</v>
      </c>
      <c r="D640">
        <v>333</v>
      </c>
      <c r="E640">
        <v>64.900000000000006</v>
      </c>
      <c r="F640">
        <v>2170</v>
      </c>
      <c r="H640">
        <v>14</v>
      </c>
      <c r="I640" s="3">
        <f t="shared" si="27"/>
        <v>2.4024024024024024E-2</v>
      </c>
      <c r="J640">
        <v>8</v>
      </c>
      <c r="K640">
        <v>69</v>
      </c>
      <c r="L640">
        <v>197.3</v>
      </c>
      <c r="M640">
        <v>53.8</v>
      </c>
      <c r="N640">
        <v>24</v>
      </c>
      <c r="O640">
        <v>2020</v>
      </c>
    </row>
    <row r="641" spans="1:15" x14ac:dyDescent="0.35">
      <c r="A641" t="s">
        <v>282</v>
      </c>
      <c r="B641" t="s">
        <v>23</v>
      </c>
      <c r="C641">
        <v>216</v>
      </c>
      <c r="D641">
        <v>327</v>
      </c>
      <c r="E641">
        <v>66.099999999999994</v>
      </c>
      <c r="F641">
        <v>2259</v>
      </c>
      <c r="H641">
        <v>16</v>
      </c>
      <c r="I641" s="3">
        <f t="shared" si="27"/>
        <v>1.5290519877675841E-2</v>
      </c>
      <c r="J641">
        <v>5</v>
      </c>
      <c r="K641">
        <v>51</v>
      </c>
      <c r="L641">
        <v>251</v>
      </c>
      <c r="M641">
        <v>51.7</v>
      </c>
      <c r="N641">
        <v>27</v>
      </c>
      <c r="O641">
        <v>2020</v>
      </c>
    </row>
    <row r="642" spans="1:15" x14ac:dyDescent="0.35">
      <c r="A642" t="s">
        <v>273</v>
      </c>
      <c r="B642" t="s">
        <v>49</v>
      </c>
      <c r="C642">
        <v>211</v>
      </c>
      <c r="D642">
        <v>326</v>
      </c>
      <c r="E642">
        <v>64.7</v>
      </c>
      <c r="F642">
        <v>2437</v>
      </c>
      <c r="H642">
        <v>12</v>
      </c>
      <c r="I642" s="3">
        <f t="shared" si="27"/>
        <v>3.6809815950920248E-2</v>
      </c>
      <c r="J642">
        <v>12</v>
      </c>
      <c r="K642">
        <v>49</v>
      </c>
      <c r="L642">
        <v>243.7</v>
      </c>
      <c r="M642">
        <v>43.6</v>
      </c>
      <c r="N642">
        <v>19</v>
      </c>
      <c r="O642">
        <v>2020</v>
      </c>
    </row>
    <row r="643" spans="1:15" x14ac:dyDescent="0.35">
      <c r="A643" t="s">
        <v>197</v>
      </c>
      <c r="B643" t="s">
        <v>17</v>
      </c>
      <c r="C643">
        <v>202</v>
      </c>
      <c r="D643">
        <v>312</v>
      </c>
      <c r="E643">
        <v>64.7</v>
      </c>
      <c r="F643">
        <v>1852</v>
      </c>
      <c r="H643">
        <v>10</v>
      </c>
      <c r="I643" s="3">
        <f t="shared" ref="I643:I690" si="28">J643/D643</f>
        <v>2.564102564102564E-2</v>
      </c>
      <c r="J643">
        <v>8</v>
      </c>
      <c r="K643">
        <v>50</v>
      </c>
      <c r="L643">
        <v>205.8</v>
      </c>
      <c r="M643">
        <v>43.3</v>
      </c>
      <c r="N643">
        <v>18</v>
      </c>
      <c r="O643">
        <v>2020</v>
      </c>
    </row>
    <row r="644" spans="1:15" x14ac:dyDescent="0.35">
      <c r="A644" t="s">
        <v>260</v>
      </c>
      <c r="B644" t="s">
        <v>17</v>
      </c>
      <c r="C644">
        <v>199</v>
      </c>
      <c r="D644">
        <v>297</v>
      </c>
      <c r="E644">
        <v>67</v>
      </c>
      <c r="F644">
        <v>2055</v>
      </c>
      <c r="H644">
        <v>16</v>
      </c>
      <c r="I644" s="3">
        <f t="shared" si="28"/>
        <v>2.6936026936026935E-2</v>
      </c>
      <c r="J644">
        <v>8</v>
      </c>
      <c r="K644">
        <v>53</v>
      </c>
      <c r="L644">
        <v>205.5</v>
      </c>
      <c r="M644">
        <v>61.3</v>
      </c>
      <c r="N644">
        <v>18</v>
      </c>
      <c r="O644">
        <v>2020</v>
      </c>
    </row>
    <row r="645" spans="1:15" x14ac:dyDescent="0.35">
      <c r="A645" t="s">
        <v>311</v>
      </c>
      <c r="B645" t="s">
        <v>42</v>
      </c>
      <c r="C645">
        <v>186</v>
      </c>
      <c r="D645">
        <v>290</v>
      </c>
      <c r="E645">
        <v>64.099999999999994</v>
      </c>
      <c r="F645">
        <v>1814</v>
      </c>
      <c r="H645">
        <v>11</v>
      </c>
      <c r="I645" s="3">
        <f t="shared" si="28"/>
        <v>1.7241379310344827E-2</v>
      </c>
      <c r="J645">
        <v>5</v>
      </c>
      <c r="K645">
        <v>35</v>
      </c>
      <c r="L645">
        <v>181.4</v>
      </c>
      <c r="M645">
        <v>52.5</v>
      </c>
      <c r="N645">
        <v>20</v>
      </c>
      <c r="O645">
        <v>2020</v>
      </c>
    </row>
    <row r="646" spans="1:15" x14ac:dyDescent="0.35">
      <c r="A646" t="s">
        <v>128</v>
      </c>
      <c r="B646" t="s">
        <v>42</v>
      </c>
      <c r="C646">
        <v>183</v>
      </c>
      <c r="D646">
        <v>267</v>
      </c>
      <c r="E646">
        <v>68.5</v>
      </c>
      <c r="F646">
        <v>2091</v>
      </c>
      <c r="H646">
        <v>13</v>
      </c>
      <c r="I646" s="3">
        <f t="shared" si="28"/>
        <v>2.9962546816479401E-2</v>
      </c>
      <c r="J646">
        <v>8</v>
      </c>
      <c r="K646">
        <v>70</v>
      </c>
      <c r="L646">
        <v>232.3</v>
      </c>
      <c r="M646">
        <v>76.900000000000006</v>
      </c>
      <c r="N646">
        <v>14</v>
      </c>
      <c r="O646">
        <v>2020</v>
      </c>
    </row>
    <row r="647" spans="1:15" x14ac:dyDescent="0.35">
      <c r="A647" t="s">
        <v>142</v>
      </c>
      <c r="B647" t="s">
        <v>29</v>
      </c>
      <c r="C647">
        <v>168</v>
      </c>
      <c r="D647">
        <v>252</v>
      </c>
      <c r="E647">
        <v>66.7</v>
      </c>
      <c r="F647">
        <v>1582</v>
      </c>
      <c r="H647">
        <v>6</v>
      </c>
      <c r="I647" s="3">
        <f t="shared" si="28"/>
        <v>3.1746031746031744E-2</v>
      </c>
      <c r="J647">
        <v>8</v>
      </c>
      <c r="K647">
        <v>68</v>
      </c>
      <c r="L647">
        <v>197.8</v>
      </c>
      <c r="M647">
        <v>34.799999999999997</v>
      </c>
      <c r="N647">
        <v>22</v>
      </c>
      <c r="O647">
        <v>2020</v>
      </c>
    </row>
    <row r="648" spans="1:15" x14ac:dyDescent="0.35">
      <c r="A648" t="s">
        <v>285</v>
      </c>
      <c r="B648" t="s">
        <v>29</v>
      </c>
      <c r="C648">
        <v>148</v>
      </c>
      <c r="D648">
        <v>241</v>
      </c>
      <c r="E648">
        <v>61.4</v>
      </c>
      <c r="F648">
        <v>1439</v>
      </c>
      <c r="H648">
        <v>5</v>
      </c>
      <c r="I648" s="3">
        <f t="shared" si="28"/>
        <v>2.9045643153526972E-2</v>
      </c>
      <c r="J648">
        <v>7</v>
      </c>
      <c r="K648">
        <v>50</v>
      </c>
      <c r="L648">
        <v>205.6</v>
      </c>
      <c r="M648">
        <v>31</v>
      </c>
      <c r="N648">
        <v>20</v>
      </c>
      <c r="O648">
        <v>2020</v>
      </c>
    </row>
    <row r="649" spans="1:15" x14ac:dyDescent="0.35">
      <c r="A649" t="s">
        <v>247</v>
      </c>
      <c r="B649" t="s">
        <v>18</v>
      </c>
      <c r="C649">
        <v>151</v>
      </c>
      <c r="D649">
        <v>222</v>
      </c>
      <c r="E649">
        <v>68</v>
      </c>
      <c r="F649">
        <v>1856</v>
      </c>
      <c r="H649">
        <v>9</v>
      </c>
      <c r="I649" s="3">
        <f t="shared" si="28"/>
        <v>1.8018018018018018E-2</v>
      </c>
      <c r="J649">
        <v>4</v>
      </c>
      <c r="K649">
        <v>58</v>
      </c>
      <c r="L649">
        <v>371.2</v>
      </c>
      <c r="M649">
        <v>78.7</v>
      </c>
      <c r="N649">
        <v>10</v>
      </c>
      <c r="O649">
        <v>2020</v>
      </c>
    </row>
    <row r="650" spans="1:15" x14ac:dyDescent="0.35">
      <c r="A650" t="s">
        <v>214</v>
      </c>
      <c r="B650" t="s">
        <v>23</v>
      </c>
      <c r="C650">
        <v>111</v>
      </c>
      <c r="D650">
        <v>179</v>
      </c>
      <c r="E650">
        <v>62</v>
      </c>
      <c r="F650">
        <v>1072</v>
      </c>
      <c r="H650">
        <v>7</v>
      </c>
      <c r="I650" s="3">
        <f t="shared" si="28"/>
        <v>2.7932960893854747E-2</v>
      </c>
      <c r="J650">
        <v>5</v>
      </c>
      <c r="K650">
        <v>46</v>
      </c>
      <c r="L650">
        <v>214.4</v>
      </c>
      <c r="M650">
        <v>36.700000000000003</v>
      </c>
      <c r="N650">
        <v>9</v>
      </c>
      <c r="O650">
        <v>2020</v>
      </c>
    </row>
    <row r="651" spans="1:15" x14ac:dyDescent="0.35">
      <c r="A651" t="s">
        <v>312</v>
      </c>
      <c r="B651" t="s">
        <v>45</v>
      </c>
      <c r="C651">
        <v>77</v>
      </c>
      <c r="D651">
        <v>148</v>
      </c>
      <c r="E651">
        <v>52</v>
      </c>
      <c r="F651">
        <v>1061</v>
      </c>
      <c r="H651">
        <v>6</v>
      </c>
      <c r="I651" s="3">
        <f t="shared" si="28"/>
        <v>2.7027027027027029E-2</v>
      </c>
      <c r="J651">
        <v>4</v>
      </c>
      <c r="K651">
        <v>81</v>
      </c>
      <c r="L651">
        <v>70.7</v>
      </c>
      <c r="M651">
        <v>41</v>
      </c>
      <c r="N651">
        <v>13</v>
      </c>
      <c r="O651">
        <v>2020</v>
      </c>
    </row>
    <row r="652" spans="1:15" x14ac:dyDescent="0.35">
      <c r="A652" t="s">
        <v>289</v>
      </c>
      <c r="B652" t="s">
        <v>40</v>
      </c>
      <c r="C652">
        <v>90</v>
      </c>
      <c r="D652">
        <v>142</v>
      </c>
      <c r="E652">
        <v>63.4</v>
      </c>
      <c r="F652">
        <v>925</v>
      </c>
      <c r="H652">
        <v>5</v>
      </c>
      <c r="I652" s="3">
        <f t="shared" si="28"/>
        <v>2.8169014084507043E-2</v>
      </c>
      <c r="J652">
        <v>4</v>
      </c>
      <c r="K652">
        <v>72</v>
      </c>
      <c r="L652">
        <v>185</v>
      </c>
      <c r="M652">
        <v>44.9</v>
      </c>
      <c r="N652">
        <v>7</v>
      </c>
      <c r="O652">
        <v>2020</v>
      </c>
    </row>
    <row r="653" spans="1:15" x14ac:dyDescent="0.35">
      <c r="A653" t="s">
        <v>232</v>
      </c>
      <c r="B653" t="s">
        <v>49</v>
      </c>
      <c r="C653">
        <v>94</v>
      </c>
      <c r="D653">
        <v>140</v>
      </c>
      <c r="E653">
        <v>67.099999999999994</v>
      </c>
      <c r="F653">
        <v>1096</v>
      </c>
      <c r="H653">
        <v>7</v>
      </c>
      <c r="I653" s="3">
        <f t="shared" si="28"/>
        <v>3.5714285714285712E-2</v>
      </c>
      <c r="J653">
        <v>5</v>
      </c>
      <c r="K653">
        <v>76</v>
      </c>
      <c r="L653">
        <v>182.7</v>
      </c>
      <c r="M653">
        <v>61.5</v>
      </c>
      <c r="N653">
        <v>11</v>
      </c>
      <c r="O653">
        <v>2020</v>
      </c>
    </row>
    <row r="654" spans="1:15" x14ac:dyDescent="0.35">
      <c r="A654" t="s">
        <v>132</v>
      </c>
      <c r="B654" t="s">
        <v>51</v>
      </c>
      <c r="C654">
        <v>74</v>
      </c>
      <c r="D654">
        <v>134</v>
      </c>
      <c r="E654">
        <v>55.2</v>
      </c>
      <c r="F654">
        <v>864</v>
      </c>
      <c r="H654">
        <v>6</v>
      </c>
      <c r="I654" s="3">
        <f t="shared" si="28"/>
        <v>2.2388059701492536E-2</v>
      </c>
      <c r="J654">
        <v>3</v>
      </c>
      <c r="K654">
        <v>52</v>
      </c>
      <c r="L654">
        <v>172.8</v>
      </c>
      <c r="M654">
        <v>58</v>
      </c>
      <c r="N654">
        <v>7</v>
      </c>
      <c r="O654">
        <v>2020</v>
      </c>
    </row>
    <row r="655" spans="1:15" x14ac:dyDescent="0.35">
      <c r="A655" t="s">
        <v>279</v>
      </c>
      <c r="B655" t="s">
        <v>25</v>
      </c>
      <c r="C655">
        <v>88</v>
      </c>
      <c r="D655">
        <v>121</v>
      </c>
      <c r="E655">
        <v>72.7</v>
      </c>
      <c r="F655">
        <v>928</v>
      </c>
      <c r="H655">
        <v>4</v>
      </c>
      <c r="I655" s="3">
        <f t="shared" si="28"/>
        <v>1.6528925619834711E-2</v>
      </c>
      <c r="J655">
        <v>2</v>
      </c>
      <c r="K655">
        <v>44</v>
      </c>
      <c r="L655">
        <v>58</v>
      </c>
      <c r="M655">
        <v>58.8</v>
      </c>
      <c r="N655">
        <v>14</v>
      </c>
      <c r="O655">
        <v>2020</v>
      </c>
    </row>
    <row r="656" spans="1:15" x14ac:dyDescent="0.35">
      <c r="A656" t="s">
        <v>313</v>
      </c>
      <c r="B656" t="s">
        <v>23</v>
      </c>
      <c r="C656">
        <v>60</v>
      </c>
      <c r="D656">
        <v>110</v>
      </c>
      <c r="E656">
        <v>54.5</v>
      </c>
      <c r="F656">
        <v>624</v>
      </c>
      <c r="H656">
        <v>2</v>
      </c>
      <c r="I656" s="3">
        <f t="shared" si="28"/>
        <v>5.4545454545454543E-2</v>
      </c>
      <c r="J656">
        <v>6</v>
      </c>
      <c r="K656">
        <v>73</v>
      </c>
      <c r="L656">
        <v>208</v>
      </c>
      <c r="M656">
        <v>39.9</v>
      </c>
      <c r="N656">
        <v>7</v>
      </c>
      <c r="O656">
        <v>2020</v>
      </c>
    </row>
    <row r="657" spans="1:15" x14ac:dyDescent="0.35">
      <c r="A657" t="s">
        <v>261</v>
      </c>
      <c r="B657" t="s">
        <v>49</v>
      </c>
      <c r="C657">
        <v>66</v>
      </c>
      <c r="D657">
        <v>104</v>
      </c>
      <c r="E657">
        <v>63.5</v>
      </c>
      <c r="F657">
        <v>787</v>
      </c>
      <c r="H657">
        <v>6</v>
      </c>
      <c r="I657" s="3">
        <f t="shared" si="28"/>
        <v>0</v>
      </c>
      <c r="J657">
        <v>0</v>
      </c>
      <c r="K657">
        <v>49</v>
      </c>
      <c r="L657">
        <v>131.19999999999999</v>
      </c>
      <c r="M657">
        <v>53.7</v>
      </c>
      <c r="N657">
        <v>9</v>
      </c>
      <c r="O657">
        <v>2020</v>
      </c>
    </row>
    <row r="658" spans="1:15" x14ac:dyDescent="0.35">
      <c r="A658" t="s">
        <v>277</v>
      </c>
      <c r="B658" t="s">
        <v>29</v>
      </c>
      <c r="C658">
        <v>60</v>
      </c>
      <c r="D658">
        <v>87</v>
      </c>
      <c r="E658">
        <v>69</v>
      </c>
      <c r="F658">
        <v>610</v>
      </c>
      <c r="H658">
        <v>4</v>
      </c>
      <c r="I658" s="3">
        <f t="shared" si="28"/>
        <v>1.1494252873563218E-2</v>
      </c>
      <c r="J658">
        <v>1</v>
      </c>
      <c r="K658">
        <v>52</v>
      </c>
      <c r="L658">
        <v>152.5</v>
      </c>
      <c r="M658">
        <v>74.5</v>
      </c>
      <c r="N658">
        <v>7</v>
      </c>
      <c r="O658">
        <v>2020</v>
      </c>
    </row>
    <row r="659" spans="1:15" x14ac:dyDescent="0.35">
      <c r="A659" t="s">
        <v>139</v>
      </c>
      <c r="B659" t="s">
        <v>27</v>
      </c>
      <c r="C659">
        <v>40</v>
      </c>
      <c r="D659">
        <v>66</v>
      </c>
      <c r="E659">
        <v>60.6</v>
      </c>
      <c r="F659">
        <v>375</v>
      </c>
      <c r="H659">
        <v>1</v>
      </c>
      <c r="I659" s="3">
        <f t="shared" si="28"/>
        <v>1.5151515151515152E-2</v>
      </c>
      <c r="J659">
        <v>1</v>
      </c>
      <c r="K659">
        <v>35</v>
      </c>
      <c r="L659">
        <v>93.8</v>
      </c>
      <c r="M659">
        <v>36.6</v>
      </c>
      <c r="N659">
        <v>5</v>
      </c>
      <c r="O659">
        <v>2020</v>
      </c>
    </row>
    <row r="660" spans="1:15" x14ac:dyDescent="0.35">
      <c r="A660" t="s">
        <v>274</v>
      </c>
      <c r="B660" t="s">
        <v>20</v>
      </c>
      <c r="C660">
        <v>35</v>
      </c>
      <c r="D660">
        <v>64</v>
      </c>
      <c r="E660">
        <v>54.7</v>
      </c>
      <c r="F660">
        <v>432</v>
      </c>
      <c r="H660">
        <v>3</v>
      </c>
      <c r="I660" s="3">
        <f t="shared" si="28"/>
        <v>3.125E-2</v>
      </c>
      <c r="J660">
        <v>2</v>
      </c>
      <c r="K660">
        <v>45</v>
      </c>
      <c r="L660">
        <v>144</v>
      </c>
      <c r="M660">
        <v>43.4</v>
      </c>
      <c r="N660">
        <v>11</v>
      </c>
      <c r="O660">
        <v>2020</v>
      </c>
    </row>
    <row r="661" spans="1:15" x14ac:dyDescent="0.35">
      <c r="A661" t="s">
        <v>314</v>
      </c>
      <c r="B661" t="s">
        <v>53</v>
      </c>
      <c r="C661">
        <v>32</v>
      </c>
      <c r="D661">
        <v>56</v>
      </c>
      <c r="E661">
        <v>57.1</v>
      </c>
      <c r="F661">
        <v>368</v>
      </c>
      <c r="H661">
        <v>1</v>
      </c>
      <c r="I661" s="3">
        <f t="shared" si="28"/>
        <v>8.9285714285714288E-2</v>
      </c>
      <c r="J661">
        <v>5</v>
      </c>
      <c r="K661">
        <v>52</v>
      </c>
      <c r="L661">
        <v>92</v>
      </c>
      <c r="N661">
        <v>4</v>
      </c>
      <c r="O661">
        <v>2020</v>
      </c>
    </row>
    <row r="662" spans="1:15" x14ac:dyDescent="0.35">
      <c r="A662" t="s">
        <v>315</v>
      </c>
      <c r="B662" t="s">
        <v>15</v>
      </c>
      <c r="C662">
        <v>22</v>
      </c>
      <c r="D662">
        <v>44</v>
      </c>
      <c r="E662">
        <v>50</v>
      </c>
      <c r="F662">
        <v>256</v>
      </c>
      <c r="H662">
        <v>2</v>
      </c>
      <c r="I662" s="3">
        <f t="shared" si="28"/>
        <v>6.8181818181818177E-2</v>
      </c>
      <c r="J662">
        <v>3</v>
      </c>
      <c r="K662">
        <v>38</v>
      </c>
      <c r="L662">
        <v>51.2</v>
      </c>
      <c r="M662">
        <v>15.9</v>
      </c>
      <c r="N662">
        <v>4</v>
      </c>
      <c r="O662">
        <v>2020</v>
      </c>
    </row>
    <row r="663" spans="1:15" x14ac:dyDescent="0.35">
      <c r="A663" t="s">
        <v>187</v>
      </c>
      <c r="B663" t="s">
        <v>47</v>
      </c>
      <c r="C663">
        <v>29</v>
      </c>
      <c r="D663">
        <v>43</v>
      </c>
      <c r="E663">
        <v>67.400000000000006</v>
      </c>
      <c r="F663">
        <v>264</v>
      </c>
      <c r="H663">
        <v>1</v>
      </c>
      <c r="I663" s="3">
        <f t="shared" si="28"/>
        <v>4.6511627906976744E-2</v>
      </c>
      <c r="J663">
        <v>2</v>
      </c>
      <c r="K663">
        <v>28</v>
      </c>
      <c r="L663">
        <v>66</v>
      </c>
      <c r="M663">
        <v>20.5</v>
      </c>
      <c r="N663">
        <v>3</v>
      </c>
      <c r="O663">
        <v>2020</v>
      </c>
    </row>
    <row r="664" spans="1:15" x14ac:dyDescent="0.35">
      <c r="A664" t="s">
        <v>316</v>
      </c>
      <c r="B664" t="s">
        <v>18</v>
      </c>
      <c r="C664">
        <v>23</v>
      </c>
      <c r="D664">
        <v>43</v>
      </c>
      <c r="E664">
        <v>53.5</v>
      </c>
      <c r="F664">
        <v>219</v>
      </c>
      <c r="H664">
        <v>0</v>
      </c>
      <c r="I664" s="3">
        <f t="shared" si="28"/>
        <v>0</v>
      </c>
      <c r="J664">
        <v>0</v>
      </c>
      <c r="K664">
        <v>32</v>
      </c>
      <c r="L664">
        <v>73</v>
      </c>
      <c r="M664">
        <v>13.5</v>
      </c>
      <c r="N664">
        <v>7</v>
      </c>
      <c r="O664">
        <v>2020</v>
      </c>
    </row>
    <row r="665" spans="1:15" x14ac:dyDescent="0.35">
      <c r="A665" t="s">
        <v>284</v>
      </c>
      <c r="B665" t="s">
        <v>30</v>
      </c>
      <c r="C665">
        <v>25</v>
      </c>
      <c r="D665">
        <v>43</v>
      </c>
      <c r="E665">
        <v>58.1</v>
      </c>
      <c r="F665">
        <v>324</v>
      </c>
      <c r="H665">
        <v>2</v>
      </c>
      <c r="I665" s="3">
        <f t="shared" si="28"/>
        <v>2.3255813953488372E-2</v>
      </c>
      <c r="J665">
        <v>1</v>
      </c>
      <c r="K665">
        <v>47</v>
      </c>
      <c r="L665">
        <v>64.8</v>
      </c>
      <c r="M665">
        <v>78.400000000000006</v>
      </c>
      <c r="N665">
        <v>1</v>
      </c>
      <c r="O665">
        <v>2020</v>
      </c>
    </row>
    <row r="666" spans="1:15" x14ac:dyDescent="0.35">
      <c r="A666" t="s">
        <v>317</v>
      </c>
      <c r="B666" t="s">
        <v>20</v>
      </c>
      <c r="C666">
        <v>27</v>
      </c>
      <c r="D666">
        <v>40</v>
      </c>
      <c r="E666">
        <v>67.5</v>
      </c>
      <c r="F666">
        <v>295</v>
      </c>
      <c r="H666">
        <v>2</v>
      </c>
      <c r="I666" s="3">
        <f t="shared" si="28"/>
        <v>0.1</v>
      </c>
      <c r="J666">
        <v>4</v>
      </c>
      <c r="K666">
        <v>48</v>
      </c>
      <c r="L666">
        <v>98.3</v>
      </c>
      <c r="M666">
        <v>57.9</v>
      </c>
      <c r="N666">
        <v>1</v>
      </c>
      <c r="O666">
        <v>2020</v>
      </c>
    </row>
    <row r="667" spans="1:15" x14ac:dyDescent="0.35">
      <c r="A667" t="s">
        <v>280</v>
      </c>
      <c r="B667" t="s">
        <v>18</v>
      </c>
      <c r="C667">
        <v>21</v>
      </c>
      <c r="D667">
        <v>38</v>
      </c>
      <c r="E667">
        <v>55.3</v>
      </c>
      <c r="F667">
        <v>243</v>
      </c>
      <c r="H667">
        <v>1</v>
      </c>
      <c r="I667" s="3">
        <f t="shared" si="28"/>
        <v>2.6315789473684209E-2</v>
      </c>
      <c r="J667">
        <v>1</v>
      </c>
      <c r="K667">
        <v>32</v>
      </c>
      <c r="L667">
        <v>243</v>
      </c>
      <c r="M667">
        <v>64.099999999999994</v>
      </c>
      <c r="N667">
        <v>2</v>
      </c>
      <c r="O667">
        <v>2020</v>
      </c>
    </row>
    <row r="668" spans="1:15" x14ac:dyDescent="0.35">
      <c r="A668" t="s">
        <v>164</v>
      </c>
      <c r="B668" t="s">
        <v>34</v>
      </c>
      <c r="C668">
        <v>28</v>
      </c>
      <c r="D668">
        <v>38</v>
      </c>
      <c r="E668">
        <v>73.7</v>
      </c>
      <c r="F668">
        <v>248</v>
      </c>
      <c r="H668">
        <v>2</v>
      </c>
      <c r="I668" s="3">
        <f t="shared" si="28"/>
        <v>0</v>
      </c>
      <c r="J668">
        <v>0</v>
      </c>
      <c r="K668">
        <v>37</v>
      </c>
      <c r="L668">
        <v>82.7</v>
      </c>
      <c r="M668">
        <v>32.700000000000003</v>
      </c>
      <c r="N668">
        <v>2</v>
      </c>
      <c r="O668">
        <v>2020</v>
      </c>
    </row>
    <row r="669" spans="1:15" x14ac:dyDescent="0.35">
      <c r="A669" t="s">
        <v>318</v>
      </c>
      <c r="B669" t="s">
        <v>113</v>
      </c>
      <c r="C669">
        <v>22</v>
      </c>
      <c r="D669">
        <v>38</v>
      </c>
      <c r="E669">
        <v>57.9</v>
      </c>
      <c r="F669">
        <v>231</v>
      </c>
      <c r="H669">
        <v>0</v>
      </c>
      <c r="I669" s="3">
        <f t="shared" si="28"/>
        <v>2.6315789473684209E-2</v>
      </c>
      <c r="J669">
        <v>1</v>
      </c>
      <c r="K669">
        <v>38</v>
      </c>
      <c r="L669">
        <v>231</v>
      </c>
      <c r="M669">
        <v>74.8</v>
      </c>
      <c r="N669">
        <v>2</v>
      </c>
      <c r="O669">
        <v>2020</v>
      </c>
    </row>
    <row r="670" spans="1:15" x14ac:dyDescent="0.35">
      <c r="A670" t="s">
        <v>290</v>
      </c>
      <c r="B670" t="s">
        <v>40</v>
      </c>
      <c r="C670">
        <v>17</v>
      </c>
      <c r="D670">
        <v>32</v>
      </c>
      <c r="E670">
        <v>53.1</v>
      </c>
      <c r="F670">
        <v>164</v>
      </c>
      <c r="H670">
        <v>1</v>
      </c>
      <c r="I670" s="3">
        <f t="shared" si="28"/>
        <v>6.25E-2</v>
      </c>
      <c r="J670">
        <v>2</v>
      </c>
      <c r="K670">
        <v>30</v>
      </c>
      <c r="L670">
        <v>32.799999999999997</v>
      </c>
      <c r="M670">
        <v>49</v>
      </c>
      <c r="N670">
        <v>9</v>
      </c>
      <c r="O670">
        <v>2020</v>
      </c>
    </row>
    <row r="671" spans="1:15" x14ac:dyDescent="0.35">
      <c r="A671" t="s">
        <v>206</v>
      </c>
      <c r="B671" t="s">
        <v>114</v>
      </c>
      <c r="C671">
        <v>16</v>
      </c>
      <c r="D671">
        <v>30</v>
      </c>
      <c r="E671">
        <v>53.3</v>
      </c>
      <c r="F671">
        <v>208</v>
      </c>
      <c r="H671">
        <v>0</v>
      </c>
      <c r="I671" s="3">
        <f t="shared" si="28"/>
        <v>0</v>
      </c>
      <c r="J671">
        <v>0</v>
      </c>
      <c r="K671">
        <v>37</v>
      </c>
      <c r="L671">
        <v>104</v>
      </c>
      <c r="M671">
        <v>21.3</v>
      </c>
      <c r="N671">
        <v>2</v>
      </c>
      <c r="O671">
        <v>2020</v>
      </c>
    </row>
    <row r="672" spans="1:15" x14ac:dyDescent="0.35">
      <c r="A672" t="s">
        <v>238</v>
      </c>
      <c r="B672" t="s">
        <v>115</v>
      </c>
      <c r="C672">
        <v>17</v>
      </c>
      <c r="D672">
        <v>28</v>
      </c>
      <c r="E672">
        <v>60.7</v>
      </c>
      <c r="F672">
        <v>226</v>
      </c>
      <c r="H672">
        <v>1</v>
      </c>
      <c r="I672" s="3">
        <f t="shared" si="28"/>
        <v>3.5714285714285712E-2</v>
      </c>
      <c r="J672">
        <v>1</v>
      </c>
      <c r="K672">
        <v>35</v>
      </c>
      <c r="L672">
        <v>226</v>
      </c>
      <c r="M672">
        <v>98.1</v>
      </c>
      <c r="N672">
        <v>0</v>
      </c>
      <c r="O672">
        <v>2020</v>
      </c>
    </row>
    <row r="673" spans="1:15" x14ac:dyDescent="0.35">
      <c r="A673" t="s">
        <v>200</v>
      </c>
      <c r="B673" t="s">
        <v>15</v>
      </c>
      <c r="C673">
        <v>15</v>
      </c>
      <c r="D673">
        <v>24</v>
      </c>
      <c r="E673">
        <v>62.5</v>
      </c>
      <c r="F673">
        <v>130</v>
      </c>
      <c r="H673">
        <v>0</v>
      </c>
      <c r="I673" s="3">
        <f t="shared" si="28"/>
        <v>4.1666666666666664E-2</v>
      </c>
      <c r="J673">
        <v>1</v>
      </c>
      <c r="K673">
        <v>25</v>
      </c>
      <c r="L673">
        <v>130</v>
      </c>
      <c r="M673">
        <v>28.2</v>
      </c>
      <c r="N673">
        <v>2</v>
      </c>
      <c r="O673">
        <v>2020</v>
      </c>
    </row>
    <row r="674" spans="1:15" x14ac:dyDescent="0.35">
      <c r="A674" t="s">
        <v>220</v>
      </c>
      <c r="B674" t="s">
        <v>61</v>
      </c>
      <c r="C674">
        <v>11</v>
      </c>
      <c r="D674">
        <v>21</v>
      </c>
      <c r="E674">
        <v>52.4</v>
      </c>
      <c r="F674">
        <v>197</v>
      </c>
      <c r="H674">
        <v>1</v>
      </c>
      <c r="I674" s="3">
        <f t="shared" si="28"/>
        <v>4.7619047619047616E-2</v>
      </c>
      <c r="J674">
        <v>1</v>
      </c>
      <c r="K674">
        <v>56</v>
      </c>
      <c r="L674">
        <v>39.4</v>
      </c>
      <c r="M674">
        <v>33.9</v>
      </c>
      <c r="N674">
        <v>1</v>
      </c>
      <c r="O674">
        <v>2020</v>
      </c>
    </row>
    <row r="675" spans="1:15" x14ac:dyDescent="0.35">
      <c r="A675" t="s">
        <v>276</v>
      </c>
      <c r="B675" t="s">
        <v>29</v>
      </c>
      <c r="C675">
        <v>12</v>
      </c>
      <c r="D675">
        <v>19</v>
      </c>
      <c r="E675">
        <v>63.2</v>
      </c>
      <c r="F675">
        <v>137</v>
      </c>
      <c r="H675">
        <v>1</v>
      </c>
      <c r="I675" s="3">
        <f t="shared" si="28"/>
        <v>0</v>
      </c>
      <c r="J675">
        <v>0</v>
      </c>
      <c r="K675">
        <v>29</v>
      </c>
      <c r="L675">
        <v>137</v>
      </c>
      <c r="M675">
        <v>48.3</v>
      </c>
      <c r="N675">
        <v>1</v>
      </c>
      <c r="O675">
        <v>2020</v>
      </c>
    </row>
    <row r="676" spans="1:15" x14ac:dyDescent="0.35">
      <c r="A676" t="s">
        <v>144</v>
      </c>
      <c r="B676" t="s">
        <v>55</v>
      </c>
      <c r="C676">
        <v>9</v>
      </c>
      <c r="D676">
        <v>16</v>
      </c>
      <c r="E676">
        <v>56.3</v>
      </c>
      <c r="F676">
        <v>143</v>
      </c>
      <c r="H676">
        <v>2</v>
      </c>
      <c r="I676" s="3">
        <f t="shared" si="28"/>
        <v>0</v>
      </c>
      <c r="J676">
        <v>0</v>
      </c>
      <c r="K676">
        <v>35</v>
      </c>
      <c r="L676">
        <v>35.799999999999997</v>
      </c>
      <c r="M676">
        <v>60.7</v>
      </c>
      <c r="N676">
        <v>1</v>
      </c>
      <c r="O676">
        <v>2020</v>
      </c>
    </row>
    <row r="677" spans="1:15" x14ac:dyDescent="0.35">
      <c r="A677" t="s">
        <v>319</v>
      </c>
      <c r="B677" t="s">
        <v>26</v>
      </c>
      <c r="C677">
        <v>11</v>
      </c>
      <c r="D677">
        <v>16</v>
      </c>
      <c r="E677">
        <v>68.8</v>
      </c>
      <c r="F677">
        <v>105</v>
      </c>
      <c r="H677">
        <v>1</v>
      </c>
      <c r="I677" s="3">
        <f t="shared" si="28"/>
        <v>6.25E-2</v>
      </c>
      <c r="J677">
        <v>1</v>
      </c>
      <c r="K677">
        <v>19</v>
      </c>
      <c r="L677">
        <v>21</v>
      </c>
      <c r="M677">
        <v>36.4</v>
      </c>
      <c r="N677">
        <v>2</v>
      </c>
      <c r="O677">
        <v>2020</v>
      </c>
    </row>
    <row r="678" spans="1:15" x14ac:dyDescent="0.35">
      <c r="A678" t="s">
        <v>293</v>
      </c>
      <c r="B678" t="s">
        <v>32</v>
      </c>
      <c r="C678">
        <v>8</v>
      </c>
      <c r="D678">
        <v>14</v>
      </c>
      <c r="E678">
        <v>57.1</v>
      </c>
      <c r="F678">
        <v>42</v>
      </c>
      <c r="H678">
        <v>0</v>
      </c>
      <c r="I678" s="3">
        <f t="shared" si="28"/>
        <v>0.14285714285714285</v>
      </c>
      <c r="J678">
        <v>2</v>
      </c>
      <c r="K678">
        <v>9</v>
      </c>
      <c r="L678">
        <v>10.5</v>
      </c>
      <c r="M678">
        <v>25.6</v>
      </c>
      <c r="N678">
        <v>3</v>
      </c>
      <c r="O678">
        <v>2020</v>
      </c>
    </row>
    <row r="679" spans="1:15" x14ac:dyDescent="0.35">
      <c r="A679" t="s">
        <v>265</v>
      </c>
      <c r="B679" t="s">
        <v>45</v>
      </c>
      <c r="C679">
        <v>5</v>
      </c>
      <c r="D679">
        <v>12</v>
      </c>
      <c r="E679">
        <v>41.7</v>
      </c>
      <c r="F679">
        <v>32</v>
      </c>
      <c r="H679">
        <v>0</v>
      </c>
      <c r="I679" s="3">
        <f t="shared" si="28"/>
        <v>8.3333333333333329E-2</v>
      </c>
      <c r="J679">
        <v>1</v>
      </c>
      <c r="K679">
        <v>10</v>
      </c>
      <c r="L679">
        <v>32</v>
      </c>
      <c r="M679">
        <v>2.2000000000000002</v>
      </c>
      <c r="N679">
        <v>2</v>
      </c>
      <c r="O679">
        <v>2020</v>
      </c>
    </row>
    <row r="680" spans="1:15" x14ac:dyDescent="0.35">
      <c r="A680" t="s">
        <v>237</v>
      </c>
      <c r="B680" t="s">
        <v>25</v>
      </c>
      <c r="C680">
        <v>7</v>
      </c>
      <c r="D680">
        <v>11</v>
      </c>
      <c r="E680">
        <v>63.6</v>
      </c>
      <c r="F680">
        <v>75</v>
      </c>
      <c r="H680">
        <v>0</v>
      </c>
      <c r="I680" s="3">
        <f t="shared" si="28"/>
        <v>0</v>
      </c>
      <c r="J680">
        <v>0</v>
      </c>
      <c r="K680">
        <v>19</v>
      </c>
      <c r="L680">
        <v>18.8</v>
      </c>
      <c r="M680">
        <v>15.6</v>
      </c>
      <c r="N680">
        <v>2</v>
      </c>
      <c r="O680">
        <v>2020</v>
      </c>
    </row>
    <row r="681" spans="1:15" x14ac:dyDescent="0.35">
      <c r="A681" t="s">
        <v>288</v>
      </c>
      <c r="B681" t="s">
        <v>47</v>
      </c>
      <c r="C681">
        <v>6</v>
      </c>
      <c r="D681">
        <v>10</v>
      </c>
      <c r="E681">
        <v>60</v>
      </c>
      <c r="F681">
        <v>49</v>
      </c>
      <c r="H681">
        <v>0</v>
      </c>
      <c r="I681" s="3">
        <f t="shared" si="28"/>
        <v>0.1</v>
      </c>
      <c r="J681">
        <v>1</v>
      </c>
      <c r="K681">
        <v>20</v>
      </c>
      <c r="L681">
        <v>49</v>
      </c>
      <c r="M681">
        <v>14.7</v>
      </c>
      <c r="N681">
        <v>1</v>
      </c>
      <c r="O681">
        <v>2020</v>
      </c>
    </row>
    <row r="682" spans="1:15" x14ac:dyDescent="0.35">
      <c r="A682" t="s">
        <v>216</v>
      </c>
      <c r="B682" t="s">
        <v>57</v>
      </c>
      <c r="C682">
        <v>5</v>
      </c>
      <c r="D682">
        <v>10</v>
      </c>
      <c r="E682">
        <v>50</v>
      </c>
      <c r="F682">
        <v>46</v>
      </c>
      <c r="H682">
        <v>0</v>
      </c>
      <c r="I682" s="3">
        <f t="shared" si="28"/>
        <v>0</v>
      </c>
      <c r="J682">
        <v>0</v>
      </c>
      <c r="K682">
        <v>24</v>
      </c>
      <c r="L682">
        <v>23</v>
      </c>
      <c r="M682">
        <v>42</v>
      </c>
      <c r="N682">
        <v>0</v>
      </c>
      <c r="O682">
        <v>2020</v>
      </c>
    </row>
    <row r="683" spans="1:15" x14ac:dyDescent="0.35">
      <c r="A683" t="s">
        <v>320</v>
      </c>
      <c r="B683" t="s">
        <v>32</v>
      </c>
      <c r="C683">
        <v>3</v>
      </c>
      <c r="D683">
        <v>10</v>
      </c>
      <c r="E683">
        <v>30</v>
      </c>
      <c r="F683">
        <v>90</v>
      </c>
      <c r="H683">
        <v>1</v>
      </c>
      <c r="I683" s="3">
        <f t="shared" si="28"/>
        <v>0</v>
      </c>
      <c r="J683">
        <v>0</v>
      </c>
      <c r="K683">
        <v>70</v>
      </c>
      <c r="L683">
        <v>45</v>
      </c>
      <c r="M683">
        <v>35.6</v>
      </c>
      <c r="N683">
        <v>0</v>
      </c>
      <c r="O683">
        <v>2020</v>
      </c>
    </row>
    <row r="684" spans="1:15" x14ac:dyDescent="0.35">
      <c r="A684" t="s">
        <v>321</v>
      </c>
      <c r="B684" t="s">
        <v>20</v>
      </c>
      <c r="C684">
        <v>1</v>
      </c>
      <c r="D684">
        <v>9</v>
      </c>
      <c r="E684">
        <v>11.1</v>
      </c>
      <c r="F684">
        <v>13</v>
      </c>
      <c r="H684">
        <v>0</v>
      </c>
      <c r="I684" s="3">
        <f t="shared" si="28"/>
        <v>0.22222222222222221</v>
      </c>
      <c r="J684">
        <v>2</v>
      </c>
      <c r="K684">
        <v>13</v>
      </c>
      <c r="L684">
        <v>13</v>
      </c>
      <c r="M684">
        <v>0.1</v>
      </c>
      <c r="N684">
        <v>1</v>
      </c>
      <c r="O684">
        <v>2020</v>
      </c>
    </row>
    <row r="685" spans="1:15" x14ac:dyDescent="0.35">
      <c r="A685" t="s">
        <v>252</v>
      </c>
      <c r="B685" t="s">
        <v>13</v>
      </c>
      <c r="C685">
        <v>2</v>
      </c>
      <c r="D685">
        <v>8</v>
      </c>
      <c r="E685">
        <v>25</v>
      </c>
      <c r="F685">
        <v>17</v>
      </c>
      <c r="H685">
        <v>0</v>
      </c>
      <c r="I685" s="3">
        <f t="shared" si="28"/>
        <v>0</v>
      </c>
      <c r="J685">
        <v>0</v>
      </c>
      <c r="K685">
        <v>13</v>
      </c>
      <c r="L685">
        <v>1.5</v>
      </c>
      <c r="M685">
        <v>65.5</v>
      </c>
      <c r="N685">
        <v>2</v>
      </c>
      <c r="O685">
        <v>2020</v>
      </c>
    </row>
    <row r="686" spans="1:15" x14ac:dyDescent="0.35">
      <c r="A686" t="s">
        <v>322</v>
      </c>
      <c r="B686" t="s">
        <v>17</v>
      </c>
      <c r="C686">
        <v>1</v>
      </c>
      <c r="D686">
        <v>5</v>
      </c>
      <c r="E686">
        <v>20</v>
      </c>
      <c r="F686">
        <v>18</v>
      </c>
      <c r="H686">
        <v>0</v>
      </c>
      <c r="I686" s="3">
        <f t="shared" si="28"/>
        <v>0</v>
      </c>
      <c r="J686">
        <v>0</v>
      </c>
      <c r="K686">
        <v>18</v>
      </c>
      <c r="L686">
        <v>18</v>
      </c>
      <c r="M686">
        <v>10</v>
      </c>
      <c r="N686">
        <v>0</v>
      </c>
      <c r="O686">
        <v>2020</v>
      </c>
    </row>
    <row r="687" spans="1:15" x14ac:dyDescent="0.35">
      <c r="A687" t="s">
        <v>278</v>
      </c>
      <c r="B687" t="s">
        <v>30</v>
      </c>
      <c r="C687">
        <v>4</v>
      </c>
      <c r="D687">
        <v>5</v>
      </c>
      <c r="E687">
        <v>80</v>
      </c>
      <c r="F687">
        <v>2</v>
      </c>
      <c r="H687">
        <v>0</v>
      </c>
      <c r="I687" s="3">
        <f t="shared" si="28"/>
        <v>0</v>
      </c>
      <c r="J687">
        <v>0</v>
      </c>
      <c r="K687">
        <v>3</v>
      </c>
      <c r="L687">
        <v>2</v>
      </c>
      <c r="M687">
        <v>56.4</v>
      </c>
      <c r="N687">
        <v>0</v>
      </c>
      <c r="O687">
        <v>2020</v>
      </c>
    </row>
    <row r="688" spans="1:15" x14ac:dyDescent="0.35">
      <c r="A688" t="s">
        <v>323</v>
      </c>
      <c r="B688" t="s">
        <v>32</v>
      </c>
      <c r="C688">
        <v>3</v>
      </c>
      <c r="D688">
        <v>5</v>
      </c>
      <c r="E688">
        <v>60</v>
      </c>
      <c r="F688">
        <v>15</v>
      </c>
      <c r="H688">
        <v>0</v>
      </c>
      <c r="I688" s="3">
        <f t="shared" si="28"/>
        <v>0</v>
      </c>
      <c r="J688">
        <v>0</v>
      </c>
      <c r="K688">
        <v>8</v>
      </c>
      <c r="L688">
        <v>7.5</v>
      </c>
      <c r="M688">
        <v>2</v>
      </c>
      <c r="N688">
        <v>0</v>
      </c>
      <c r="O688">
        <v>2020</v>
      </c>
    </row>
    <row r="689" spans="1:15" x14ac:dyDescent="0.35">
      <c r="A689" t="s">
        <v>263</v>
      </c>
      <c r="B689" t="s">
        <v>115</v>
      </c>
      <c r="C689">
        <v>3</v>
      </c>
      <c r="D689">
        <v>5</v>
      </c>
      <c r="E689">
        <v>60</v>
      </c>
      <c r="F689">
        <v>25</v>
      </c>
      <c r="H689">
        <v>0</v>
      </c>
      <c r="I689" s="3">
        <f t="shared" si="28"/>
        <v>0</v>
      </c>
      <c r="J689">
        <v>0</v>
      </c>
      <c r="K689">
        <v>12</v>
      </c>
      <c r="L689">
        <v>25</v>
      </c>
      <c r="M689">
        <v>30.4</v>
      </c>
      <c r="N689">
        <v>2</v>
      </c>
      <c r="O689">
        <v>2020</v>
      </c>
    </row>
    <row r="690" spans="1:15" x14ac:dyDescent="0.35">
      <c r="A690" t="s">
        <v>213</v>
      </c>
      <c r="B690" t="s">
        <v>36</v>
      </c>
      <c r="C690">
        <v>4</v>
      </c>
      <c r="D690">
        <v>5</v>
      </c>
      <c r="E690">
        <v>80</v>
      </c>
      <c r="F690">
        <v>33</v>
      </c>
      <c r="H690">
        <v>0</v>
      </c>
      <c r="I690" s="3">
        <f t="shared" si="28"/>
        <v>0</v>
      </c>
      <c r="J690">
        <v>0</v>
      </c>
      <c r="K690">
        <v>14</v>
      </c>
      <c r="L690">
        <v>33</v>
      </c>
      <c r="M690">
        <v>5.2</v>
      </c>
      <c r="N690">
        <v>1</v>
      </c>
      <c r="O690">
        <v>2020</v>
      </c>
    </row>
  </sheetData>
  <sortState xmlns:xlrd2="http://schemas.microsoft.com/office/spreadsheetml/2017/richdata2" ref="AM2:AM202">
    <sortCondition ref="AM2:AM202"/>
  </sortState>
  <conditionalFormatting sqref="AT5:AT14">
    <cfRule type="colorScale" priority="5">
      <colorScale>
        <cfvo type="min"/>
        <cfvo type="max"/>
        <color theme="3" tint="0.79998168889431442"/>
        <color rgb="FF63BE7B"/>
      </colorScale>
    </cfRule>
  </conditionalFormatting>
  <conditionalFormatting sqref="AW5:AW14">
    <cfRule type="colorScale" priority="4">
      <colorScale>
        <cfvo type="min"/>
        <cfvo type="max"/>
        <color theme="3" tint="0.79998168889431442"/>
        <color rgb="FF63BE7B"/>
      </colorScale>
    </cfRule>
  </conditionalFormatting>
  <conditionalFormatting sqref="AZ5:AZ14">
    <cfRule type="colorScale" priority="3">
      <colorScale>
        <cfvo type="min"/>
        <cfvo type="max"/>
        <color rgb="FF63BE7B"/>
        <color theme="3" tint="0.79998168889431442"/>
      </colorScale>
    </cfRule>
  </conditionalFormatting>
  <conditionalFormatting sqref="BQ1:BQ1048576">
    <cfRule type="top10" dxfId="10" priority="2" rank="10"/>
  </conditionalFormatting>
  <conditionalFormatting pivot="1" sqref="BG4:BG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{F4AE5DA3-8A47-432C-9FE9-DFFE45CA76F7}</x14:id>
        </ext>
      </extLst>
    </cfRule>
  </conditionalFormatting>
  <dataValidations count="2">
    <dataValidation type="list" allowBlank="1" showInputMessage="1" showErrorMessage="1" sqref="S2 V2" xr:uid="{FBA04125-796B-4AE7-BA8D-3022B62F424B}">
      <formula1>$Y$1:$Y$35</formula1>
    </dataValidation>
    <dataValidation type="list" allowBlank="1" showInputMessage="1" showErrorMessage="1" sqref="AQ2" xr:uid="{AB92ECF2-60D4-4918-9698-1B2D0FCC18C1}">
      <formula1>$AM$2:$AM$202</formula1>
    </dataValidation>
  </dataValidation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5" name="Scroll Bar 6">
              <controlPr defaultSize="0" autoPict="0">
                <anchor moveWithCells="1">
                  <from>
                    <xdr:col>19</xdr:col>
                    <xdr:colOff>438150</xdr:colOff>
                    <xdr:row>35</xdr:row>
                    <xdr:rowOff>184150</xdr:rowOff>
                  </from>
                  <to>
                    <xdr:col>39</xdr:col>
                    <xdr:colOff>184150</xdr:colOff>
                    <xdr:row>37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Scroll Bar 7">
              <controlPr defaultSize="0" autoPict="0">
                <anchor moveWithCells="1">
                  <from>
                    <xdr:col>19</xdr:col>
                    <xdr:colOff>444500</xdr:colOff>
                    <xdr:row>38</xdr:row>
                    <xdr:rowOff>0</xdr:rowOff>
                  </from>
                  <to>
                    <xdr:col>39</xdr:col>
                    <xdr:colOff>171450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Spinner 9">
              <controlPr defaultSize="0" autoPict="0">
                <anchor moveWithCells="1" sizeWithCells="1">
                  <from>
                    <xdr:col>52</xdr:col>
                    <xdr:colOff>571500</xdr:colOff>
                    <xdr:row>16</xdr:row>
                    <xdr:rowOff>57150</xdr:rowOff>
                  </from>
                  <to>
                    <xdr:col>53</xdr:col>
                    <xdr:colOff>266700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Spinner 11">
              <controlPr defaultSize="0" autoPict="0">
                <anchor moveWithCells="1" sizeWithCells="1">
                  <from>
                    <xdr:col>52</xdr:col>
                    <xdr:colOff>584200</xdr:colOff>
                    <xdr:row>18</xdr:row>
                    <xdr:rowOff>50800</xdr:rowOff>
                  </from>
                  <to>
                    <xdr:col>53</xdr:col>
                    <xdr:colOff>279400</xdr:colOff>
                    <xdr:row>19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4AE5DA3-8A47-432C-9FE9-DFFE45CA7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BG4:BG13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1"/>
  <sheetViews>
    <sheetView workbookViewId="0">
      <selection activeCell="B48" sqref="B48"/>
    </sheetView>
  </sheetViews>
  <sheetFormatPr defaultRowHeight="14.5" x14ac:dyDescent="0.35"/>
  <cols>
    <col min="1" max="1" width="26.6328125" style="18" bestFit="1" customWidth="1"/>
    <col min="2" max="2" width="28.81640625" customWidth="1"/>
    <col min="14" max="14" width="9" bestFit="1" customWidth="1"/>
    <col min="15" max="15" width="22.90625" bestFit="1" customWidth="1"/>
    <col min="16" max="16" width="16" bestFit="1" customWidth="1"/>
    <col min="17" max="17" width="13" bestFit="1" customWidth="1"/>
  </cols>
  <sheetData>
    <row r="1" spans="1:18" x14ac:dyDescent="0.35">
      <c r="A1" s="1" t="s">
        <v>121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117</v>
      </c>
      <c r="O1" s="1" t="s">
        <v>118</v>
      </c>
      <c r="P1" s="1" t="s">
        <v>119</v>
      </c>
      <c r="Q1" s="1" t="s">
        <v>120</v>
      </c>
      <c r="R1" t="s">
        <v>122</v>
      </c>
    </row>
    <row r="2" spans="1:18" x14ac:dyDescent="0.35">
      <c r="A2" s="1" t="s">
        <v>46</v>
      </c>
      <c r="B2" t="str">
        <f>TRIM(CONCATENATE(Q2, ", ", N2))</f>
        <v>Stafford, Matthew</v>
      </c>
      <c r="C2" t="s">
        <v>47</v>
      </c>
      <c r="D2">
        <v>421</v>
      </c>
      <c r="E2">
        <v>663</v>
      </c>
      <c r="F2">
        <v>63.5</v>
      </c>
      <c r="G2">
        <v>5038</v>
      </c>
      <c r="H2">
        <v>41</v>
      </c>
      <c r="I2">
        <v>16</v>
      </c>
      <c r="J2">
        <v>73</v>
      </c>
      <c r="K2">
        <v>314.89999999999998</v>
      </c>
      <c r="L2">
        <v>61.6</v>
      </c>
      <c r="M2">
        <v>36</v>
      </c>
      <c r="N2" s="1" t="str">
        <f t="shared" ref="N2:N33" si="0">TRIM(LEFT(A2,FIND(" ",A2)-1))</f>
        <v>Matthew</v>
      </c>
      <c r="O2" s="1" t="str">
        <f t="shared" ref="O2:O33" si="1">TRIM(RIGHT(A2,LEN(A2)-SEARCH(" ",A2,1)))</f>
        <v>Stafford\StafMa00</v>
      </c>
      <c r="P2" s="1" t="str">
        <f>_xlfn.TEXTBEFORE(O2,"\")</f>
        <v>Stafford</v>
      </c>
      <c r="Q2" s="1" t="str">
        <f>IFERROR(_xlfn.TEXTBEFORE(O2,"*"),P2)</f>
        <v>Stafford</v>
      </c>
      <c r="R2">
        <v>2011</v>
      </c>
    </row>
    <row r="3" spans="1:18" x14ac:dyDescent="0.35">
      <c r="A3" s="1" t="s">
        <v>24</v>
      </c>
      <c r="B3" t="str">
        <f t="shared" ref="B3:B66" si="2">TRIM(CONCATENATE(Q3, ", ", N3))</f>
        <v>Brees, Drew</v>
      </c>
      <c r="C3" t="s">
        <v>25</v>
      </c>
      <c r="D3">
        <v>468</v>
      </c>
      <c r="E3">
        <v>657</v>
      </c>
      <c r="F3">
        <v>71.2</v>
      </c>
      <c r="G3">
        <v>5476</v>
      </c>
      <c r="H3">
        <v>46</v>
      </c>
      <c r="I3">
        <v>14</v>
      </c>
      <c r="J3">
        <v>79</v>
      </c>
      <c r="K3">
        <v>342.3</v>
      </c>
      <c r="L3">
        <v>83</v>
      </c>
      <c r="M3">
        <v>24</v>
      </c>
      <c r="N3" s="1" t="str">
        <f t="shared" si="0"/>
        <v>Drew</v>
      </c>
      <c r="O3" s="1" t="str">
        <f t="shared" si="1"/>
        <v>Brees*\BreeDr00</v>
      </c>
      <c r="P3" s="1" t="str">
        <f t="shared" ref="P3:P66" si="3">_xlfn.TEXTBEFORE(O3,"\")</f>
        <v>Brees*</v>
      </c>
      <c r="Q3" s="1" t="str">
        <f t="shared" ref="Q3:Q66" si="4">IFERROR(_xlfn.TEXTBEFORE(O3,"*"),P3)</f>
        <v>Brees</v>
      </c>
      <c r="R3">
        <v>2011</v>
      </c>
    </row>
    <row r="4" spans="1:18" x14ac:dyDescent="0.35">
      <c r="A4" s="1" t="s">
        <v>14</v>
      </c>
      <c r="B4" t="str">
        <f t="shared" si="2"/>
        <v>Brady, Tom</v>
      </c>
      <c r="C4" t="s">
        <v>15</v>
      </c>
      <c r="D4">
        <v>401</v>
      </c>
      <c r="E4">
        <v>611</v>
      </c>
      <c r="F4">
        <v>65.599999999999994</v>
      </c>
      <c r="G4">
        <v>5235</v>
      </c>
      <c r="H4">
        <v>39</v>
      </c>
      <c r="I4">
        <v>12</v>
      </c>
      <c r="J4">
        <v>99</v>
      </c>
      <c r="K4">
        <v>327.2</v>
      </c>
      <c r="L4">
        <v>75.2</v>
      </c>
      <c r="M4">
        <v>32</v>
      </c>
      <c r="N4" s="1" t="str">
        <f t="shared" si="0"/>
        <v>Tom</v>
      </c>
      <c r="O4" s="1" t="str">
        <f t="shared" si="1"/>
        <v>Brady*\BradTo00</v>
      </c>
      <c r="P4" s="1" t="str">
        <f t="shared" si="3"/>
        <v>Brady*</v>
      </c>
      <c r="Q4" s="1" t="str">
        <f t="shared" si="4"/>
        <v>Brady</v>
      </c>
      <c r="R4">
        <v>2011</v>
      </c>
    </row>
    <row r="5" spans="1:18" x14ac:dyDescent="0.35">
      <c r="A5" s="1" t="s">
        <v>111</v>
      </c>
      <c r="B5" t="str">
        <f t="shared" si="2"/>
        <v>Manning, Eli</v>
      </c>
      <c r="C5" t="s">
        <v>27</v>
      </c>
      <c r="D5">
        <v>359</v>
      </c>
      <c r="E5">
        <v>589</v>
      </c>
      <c r="F5">
        <v>61</v>
      </c>
      <c r="G5">
        <v>4933</v>
      </c>
      <c r="H5">
        <v>29</v>
      </c>
      <c r="I5">
        <v>16</v>
      </c>
      <c r="J5">
        <v>99</v>
      </c>
      <c r="K5">
        <v>308.3</v>
      </c>
      <c r="L5">
        <v>64</v>
      </c>
      <c r="M5">
        <v>28</v>
      </c>
      <c r="N5" s="1" t="str">
        <f t="shared" si="0"/>
        <v>Eli</v>
      </c>
      <c r="O5" s="1" t="str">
        <f t="shared" si="1"/>
        <v>Manning*\MannEl00</v>
      </c>
      <c r="P5" s="1" t="str">
        <f t="shared" si="3"/>
        <v>Manning*</v>
      </c>
      <c r="Q5" s="1" t="str">
        <f t="shared" si="4"/>
        <v>Manning</v>
      </c>
      <c r="R5">
        <v>2011</v>
      </c>
    </row>
    <row r="6" spans="1:18" x14ac:dyDescent="0.35">
      <c r="A6" s="1" t="s">
        <v>37</v>
      </c>
      <c r="B6" t="str">
        <f t="shared" si="2"/>
        <v>Rivers, Philip</v>
      </c>
      <c r="C6" t="s">
        <v>38</v>
      </c>
      <c r="D6">
        <v>366</v>
      </c>
      <c r="E6">
        <v>582</v>
      </c>
      <c r="F6">
        <v>62.9</v>
      </c>
      <c r="G6">
        <v>4624</v>
      </c>
      <c r="H6">
        <v>27</v>
      </c>
      <c r="I6">
        <v>20</v>
      </c>
      <c r="J6">
        <v>58</v>
      </c>
      <c r="K6">
        <v>289</v>
      </c>
      <c r="L6">
        <v>64.099999999999994</v>
      </c>
      <c r="M6">
        <v>30</v>
      </c>
      <c r="N6" s="1" t="str">
        <f t="shared" si="0"/>
        <v>Philip</v>
      </c>
      <c r="O6" s="1" t="str">
        <f t="shared" si="1"/>
        <v>Rivers*\RivePh00</v>
      </c>
      <c r="P6" s="1" t="str">
        <f t="shared" si="3"/>
        <v>Rivers*</v>
      </c>
      <c r="Q6" s="1" t="str">
        <f t="shared" si="4"/>
        <v>Rivers</v>
      </c>
      <c r="R6">
        <v>2011</v>
      </c>
    </row>
    <row r="7" spans="1:18" x14ac:dyDescent="0.35">
      <c r="A7" s="1" t="s">
        <v>60</v>
      </c>
      <c r="B7" t="str">
        <f t="shared" si="2"/>
        <v>Fitzpatrick, Ryan</v>
      </c>
      <c r="C7" t="s">
        <v>61</v>
      </c>
      <c r="D7">
        <v>353</v>
      </c>
      <c r="E7">
        <v>569</v>
      </c>
      <c r="F7">
        <v>62</v>
      </c>
      <c r="G7">
        <v>3832</v>
      </c>
      <c r="H7">
        <v>24</v>
      </c>
      <c r="I7">
        <v>23</v>
      </c>
      <c r="J7">
        <v>60</v>
      </c>
      <c r="K7">
        <v>239.5</v>
      </c>
      <c r="L7">
        <v>50.5</v>
      </c>
      <c r="M7">
        <v>22</v>
      </c>
      <c r="N7" s="1" t="str">
        <f t="shared" si="0"/>
        <v>Ryan</v>
      </c>
      <c r="O7" s="1" t="str">
        <f t="shared" si="1"/>
        <v>Fitzpatrick\FitzRy00</v>
      </c>
      <c r="P7" s="1" t="str">
        <f t="shared" si="3"/>
        <v>Fitzpatrick</v>
      </c>
      <c r="Q7" s="1" t="str">
        <f t="shared" si="4"/>
        <v>Fitzpatrick</v>
      </c>
      <c r="R7">
        <v>2011</v>
      </c>
    </row>
    <row r="8" spans="1:18" x14ac:dyDescent="0.35">
      <c r="A8" s="1" t="s">
        <v>43</v>
      </c>
      <c r="B8" t="str">
        <f t="shared" si="2"/>
        <v>Ryan, Matt</v>
      </c>
      <c r="C8" t="s">
        <v>44</v>
      </c>
      <c r="D8">
        <v>347</v>
      </c>
      <c r="E8">
        <v>566</v>
      </c>
      <c r="F8">
        <v>61.3</v>
      </c>
      <c r="G8">
        <v>4177</v>
      </c>
      <c r="H8">
        <v>29</v>
      </c>
      <c r="I8">
        <v>12</v>
      </c>
      <c r="J8">
        <v>80</v>
      </c>
      <c r="K8">
        <v>261.10000000000002</v>
      </c>
      <c r="L8">
        <v>69.099999999999994</v>
      </c>
      <c r="M8">
        <v>26</v>
      </c>
      <c r="N8" s="1" t="str">
        <f t="shared" si="0"/>
        <v>Matt</v>
      </c>
      <c r="O8" s="1" t="str">
        <f t="shared" si="1"/>
        <v>Ryan\RyanMa00</v>
      </c>
      <c r="P8" s="1" t="str">
        <f t="shared" si="3"/>
        <v>Ryan</v>
      </c>
      <c r="Q8" s="1" t="str">
        <f t="shared" si="4"/>
        <v>Ryan</v>
      </c>
      <c r="R8">
        <v>2011</v>
      </c>
    </row>
    <row r="9" spans="1:18" x14ac:dyDescent="0.35">
      <c r="A9" s="1" t="s">
        <v>54</v>
      </c>
      <c r="B9" t="str">
        <f t="shared" si="2"/>
        <v>Freeman, Josh</v>
      </c>
      <c r="C9" t="s">
        <v>55</v>
      </c>
      <c r="D9">
        <v>346</v>
      </c>
      <c r="E9">
        <v>551</v>
      </c>
      <c r="F9">
        <v>62.8</v>
      </c>
      <c r="G9">
        <v>3592</v>
      </c>
      <c r="H9">
        <v>16</v>
      </c>
      <c r="I9">
        <v>22</v>
      </c>
      <c r="J9">
        <v>65</v>
      </c>
      <c r="K9">
        <v>239.5</v>
      </c>
      <c r="L9">
        <v>46.7</v>
      </c>
      <c r="M9">
        <v>29</v>
      </c>
      <c r="N9" s="1" t="str">
        <f t="shared" si="0"/>
        <v>Josh</v>
      </c>
      <c r="O9" s="1" t="str">
        <f t="shared" si="1"/>
        <v>Freeman\FreeJo00</v>
      </c>
      <c r="P9" s="1" t="str">
        <f t="shared" si="3"/>
        <v>Freeman</v>
      </c>
      <c r="Q9" s="1" t="str">
        <f t="shared" si="4"/>
        <v>Freeman</v>
      </c>
      <c r="R9">
        <v>2011</v>
      </c>
    </row>
    <row r="10" spans="1:18" x14ac:dyDescent="0.35">
      <c r="A10" s="1" t="s">
        <v>50</v>
      </c>
      <c r="B10" t="str">
        <f t="shared" si="2"/>
        <v>Sanchez, Mark</v>
      </c>
      <c r="C10" t="s">
        <v>51</v>
      </c>
      <c r="D10">
        <v>308</v>
      </c>
      <c r="E10">
        <v>543</v>
      </c>
      <c r="F10">
        <v>56.7</v>
      </c>
      <c r="G10">
        <v>3474</v>
      </c>
      <c r="H10">
        <v>26</v>
      </c>
      <c r="I10">
        <v>18</v>
      </c>
      <c r="J10">
        <v>74</v>
      </c>
      <c r="K10">
        <v>217.1</v>
      </c>
      <c r="L10">
        <v>44.1</v>
      </c>
      <c r="M10">
        <v>39</v>
      </c>
      <c r="N10" s="1" t="str">
        <f t="shared" si="0"/>
        <v>Mark</v>
      </c>
      <c r="O10" s="1" t="str">
        <f t="shared" si="1"/>
        <v>Sanchez\SancMa00</v>
      </c>
      <c r="P10" s="1" t="str">
        <f t="shared" si="3"/>
        <v>Sanchez</v>
      </c>
      <c r="Q10" s="1" t="str">
        <f t="shared" si="4"/>
        <v>Sanchez</v>
      </c>
      <c r="R10">
        <v>2011</v>
      </c>
    </row>
    <row r="11" spans="1:18" x14ac:dyDescent="0.35">
      <c r="A11" s="1" t="s">
        <v>31</v>
      </c>
      <c r="B11" t="str">
        <f t="shared" si="2"/>
        <v>Flacco, Joe</v>
      </c>
      <c r="C11" t="s">
        <v>32</v>
      </c>
      <c r="D11">
        <v>312</v>
      </c>
      <c r="E11">
        <v>542</v>
      </c>
      <c r="F11">
        <v>57.6</v>
      </c>
      <c r="G11">
        <v>3610</v>
      </c>
      <c r="H11">
        <v>20</v>
      </c>
      <c r="I11">
        <v>12</v>
      </c>
      <c r="J11">
        <v>74</v>
      </c>
      <c r="K11">
        <v>225.6</v>
      </c>
      <c r="L11">
        <v>62.5</v>
      </c>
      <c r="M11">
        <v>31</v>
      </c>
      <c r="N11" s="1" t="str">
        <f t="shared" si="0"/>
        <v>Joe</v>
      </c>
      <c r="O11" s="1" t="str">
        <f t="shared" si="1"/>
        <v>Flacco\FlacJo00</v>
      </c>
      <c r="P11" s="1" t="str">
        <f t="shared" si="3"/>
        <v>Flacco</v>
      </c>
      <c r="Q11" s="1" t="str">
        <f t="shared" si="4"/>
        <v>Flacco</v>
      </c>
      <c r="R11">
        <v>2011</v>
      </c>
    </row>
    <row r="12" spans="1:18" x14ac:dyDescent="0.35">
      <c r="A12" s="1" t="s">
        <v>92</v>
      </c>
      <c r="B12" t="str">
        <f t="shared" si="2"/>
        <v>Romo, Tony</v>
      </c>
      <c r="C12" t="s">
        <v>18</v>
      </c>
      <c r="D12">
        <v>346</v>
      </c>
      <c r="E12">
        <v>522</v>
      </c>
      <c r="F12">
        <v>66.3</v>
      </c>
      <c r="G12">
        <v>4184</v>
      </c>
      <c r="H12">
        <v>31</v>
      </c>
      <c r="I12">
        <v>10</v>
      </c>
      <c r="J12">
        <v>77</v>
      </c>
      <c r="K12">
        <v>261.5</v>
      </c>
      <c r="L12">
        <v>69.5</v>
      </c>
      <c r="M12">
        <v>36</v>
      </c>
      <c r="N12" s="1" t="str">
        <f t="shared" si="0"/>
        <v>Tony</v>
      </c>
      <c r="O12" s="1" t="str">
        <f t="shared" si="1"/>
        <v>Romo\RomoTo00</v>
      </c>
      <c r="P12" s="1" t="str">
        <f t="shared" si="3"/>
        <v>Romo</v>
      </c>
      <c r="Q12" s="1" t="str">
        <f t="shared" si="4"/>
        <v>Romo</v>
      </c>
      <c r="R12">
        <v>2011</v>
      </c>
    </row>
    <row r="13" spans="1:18" x14ac:dyDescent="0.35">
      <c r="A13" s="1" t="s">
        <v>35</v>
      </c>
      <c r="B13" t="str">
        <f t="shared" si="2"/>
        <v>Hasselbeck, Matt</v>
      </c>
      <c r="C13" t="s">
        <v>56</v>
      </c>
      <c r="D13">
        <v>319</v>
      </c>
      <c r="E13">
        <v>518</v>
      </c>
      <c r="F13">
        <v>61.6</v>
      </c>
      <c r="G13">
        <v>3571</v>
      </c>
      <c r="H13">
        <v>18</v>
      </c>
      <c r="I13">
        <v>14</v>
      </c>
      <c r="J13">
        <v>80</v>
      </c>
      <c r="K13">
        <v>223.2</v>
      </c>
      <c r="L13">
        <v>51.4</v>
      </c>
      <c r="M13">
        <v>19</v>
      </c>
      <c r="N13" s="1" t="str">
        <f t="shared" si="0"/>
        <v>Matt</v>
      </c>
      <c r="O13" s="1" t="str">
        <f t="shared" si="1"/>
        <v>Hasselbeck\HassMa00</v>
      </c>
      <c r="P13" s="1" t="str">
        <f t="shared" si="3"/>
        <v>Hasselbeck</v>
      </c>
      <c r="Q13" s="1" t="str">
        <f t="shared" si="4"/>
        <v>Hasselbeck</v>
      </c>
      <c r="R13">
        <v>2011</v>
      </c>
    </row>
    <row r="14" spans="1:18" x14ac:dyDescent="0.35">
      <c r="A14" s="1" t="s">
        <v>110</v>
      </c>
      <c r="B14" t="str">
        <f t="shared" si="2"/>
        <v>Newton, Cam</v>
      </c>
      <c r="C14" t="s">
        <v>53</v>
      </c>
      <c r="D14">
        <v>310</v>
      </c>
      <c r="E14">
        <v>517</v>
      </c>
      <c r="F14">
        <v>60</v>
      </c>
      <c r="G14">
        <v>4051</v>
      </c>
      <c r="H14">
        <v>21</v>
      </c>
      <c r="I14">
        <v>17</v>
      </c>
      <c r="J14">
        <v>91</v>
      </c>
      <c r="K14">
        <v>253.2</v>
      </c>
      <c r="L14">
        <v>58.1</v>
      </c>
      <c r="M14">
        <v>35</v>
      </c>
      <c r="N14" s="1" t="str">
        <f t="shared" si="0"/>
        <v>Cam</v>
      </c>
      <c r="O14" s="1" t="str">
        <f t="shared" si="1"/>
        <v>Newton*\NewtCa00</v>
      </c>
      <c r="P14" s="1" t="str">
        <f t="shared" si="3"/>
        <v>Newton*</v>
      </c>
      <c r="Q14" s="1" t="str">
        <f t="shared" si="4"/>
        <v>Newton</v>
      </c>
      <c r="R14">
        <v>2011</v>
      </c>
    </row>
    <row r="15" spans="1:18" x14ac:dyDescent="0.35">
      <c r="A15" s="1" t="s">
        <v>109</v>
      </c>
      <c r="B15" t="str">
        <f t="shared" si="2"/>
        <v>Dalton, Andy</v>
      </c>
      <c r="C15" t="s">
        <v>40</v>
      </c>
      <c r="D15">
        <v>300</v>
      </c>
      <c r="E15">
        <v>516</v>
      </c>
      <c r="F15">
        <v>58.1</v>
      </c>
      <c r="G15">
        <v>3398</v>
      </c>
      <c r="H15">
        <v>20</v>
      </c>
      <c r="I15">
        <v>13</v>
      </c>
      <c r="J15">
        <v>84</v>
      </c>
      <c r="K15">
        <v>212.4</v>
      </c>
      <c r="L15">
        <v>46.9</v>
      </c>
      <c r="M15">
        <v>24</v>
      </c>
      <c r="N15" s="1" t="str">
        <f t="shared" si="0"/>
        <v>Andy</v>
      </c>
      <c r="O15" s="1" t="str">
        <f t="shared" si="1"/>
        <v>Dalton*\DaltAn00</v>
      </c>
      <c r="P15" s="1" t="str">
        <f t="shared" si="3"/>
        <v>Dalton*</v>
      </c>
      <c r="Q15" s="1" t="str">
        <f t="shared" si="4"/>
        <v>Dalton</v>
      </c>
      <c r="R15">
        <v>2011</v>
      </c>
    </row>
    <row r="16" spans="1:18" x14ac:dyDescent="0.35">
      <c r="A16" s="1" t="s">
        <v>108</v>
      </c>
      <c r="B16" t="str">
        <f t="shared" si="2"/>
        <v>Roethlisberger, Ben</v>
      </c>
      <c r="C16" t="s">
        <v>30</v>
      </c>
      <c r="D16">
        <v>324</v>
      </c>
      <c r="E16">
        <v>513</v>
      </c>
      <c r="F16">
        <v>63.2</v>
      </c>
      <c r="G16">
        <v>4077</v>
      </c>
      <c r="H16">
        <v>21</v>
      </c>
      <c r="I16">
        <v>14</v>
      </c>
      <c r="J16">
        <v>95</v>
      </c>
      <c r="K16">
        <v>271.8</v>
      </c>
      <c r="L16">
        <v>65</v>
      </c>
      <c r="M16">
        <v>40</v>
      </c>
      <c r="N16" s="1" t="str">
        <f t="shared" si="0"/>
        <v>Ben</v>
      </c>
      <c r="O16" s="1" t="str">
        <f t="shared" si="1"/>
        <v>Roethlisberger*\RoetBe00</v>
      </c>
      <c r="P16" s="1" t="str">
        <f t="shared" si="3"/>
        <v>Roethlisberger*</v>
      </c>
      <c r="Q16" s="1" t="str">
        <f t="shared" si="4"/>
        <v>Roethlisberger</v>
      </c>
      <c r="R16">
        <v>2011</v>
      </c>
    </row>
    <row r="17" spans="1:18" x14ac:dyDescent="0.35">
      <c r="A17" s="1" t="s">
        <v>107</v>
      </c>
      <c r="B17" t="str">
        <f t="shared" si="2"/>
        <v>Rodgers, Aaron</v>
      </c>
      <c r="C17" t="s">
        <v>21</v>
      </c>
      <c r="D17">
        <v>343</v>
      </c>
      <c r="E17">
        <v>502</v>
      </c>
      <c r="F17">
        <v>68.3</v>
      </c>
      <c r="G17">
        <v>4643</v>
      </c>
      <c r="H17">
        <v>45</v>
      </c>
      <c r="I17">
        <v>6</v>
      </c>
      <c r="J17">
        <v>93</v>
      </c>
      <c r="K17">
        <v>309.5</v>
      </c>
      <c r="L17">
        <v>84.5</v>
      </c>
      <c r="M17">
        <v>36</v>
      </c>
      <c r="N17" s="1" t="str">
        <f t="shared" si="0"/>
        <v>Aaron</v>
      </c>
      <c r="O17" s="1" t="str">
        <f t="shared" si="1"/>
        <v>Rodgers*+\RodgAa00</v>
      </c>
      <c r="P17" s="1" t="str">
        <f t="shared" si="3"/>
        <v>Rodgers*+</v>
      </c>
      <c r="Q17" s="1" t="str">
        <f t="shared" si="4"/>
        <v>Rodgers</v>
      </c>
      <c r="R17">
        <v>2011</v>
      </c>
    </row>
    <row r="18" spans="1:18" x14ac:dyDescent="0.35">
      <c r="A18" s="1" t="s">
        <v>93</v>
      </c>
      <c r="B18" t="str">
        <f t="shared" si="2"/>
        <v>McCoy, Colt</v>
      </c>
      <c r="C18" t="s">
        <v>57</v>
      </c>
      <c r="D18">
        <v>265</v>
      </c>
      <c r="E18">
        <v>463</v>
      </c>
      <c r="F18">
        <v>57.2</v>
      </c>
      <c r="G18">
        <v>2733</v>
      </c>
      <c r="H18">
        <v>14</v>
      </c>
      <c r="I18">
        <v>11</v>
      </c>
      <c r="J18">
        <v>56</v>
      </c>
      <c r="K18">
        <v>210.2</v>
      </c>
      <c r="L18">
        <v>44.4</v>
      </c>
      <c r="M18">
        <v>32</v>
      </c>
      <c r="N18" s="1" t="str">
        <f t="shared" si="0"/>
        <v>Colt</v>
      </c>
      <c r="O18" s="1" t="str">
        <f t="shared" si="1"/>
        <v>McCoy\McCoCo00</v>
      </c>
      <c r="P18" s="1" t="str">
        <f t="shared" si="3"/>
        <v>McCoy</v>
      </c>
      <c r="Q18" s="1" t="str">
        <f t="shared" si="4"/>
        <v>McCoy</v>
      </c>
      <c r="R18">
        <v>2011</v>
      </c>
    </row>
    <row r="19" spans="1:18" x14ac:dyDescent="0.35">
      <c r="A19" s="1" t="s">
        <v>78</v>
      </c>
      <c r="B19" t="str">
        <f t="shared" si="2"/>
        <v>Grossman, Rex</v>
      </c>
      <c r="C19" t="s">
        <v>29</v>
      </c>
      <c r="D19">
        <v>265</v>
      </c>
      <c r="E19">
        <v>458</v>
      </c>
      <c r="F19">
        <v>57.9</v>
      </c>
      <c r="G19">
        <v>3151</v>
      </c>
      <c r="H19">
        <v>16</v>
      </c>
      <c r="I19">
        <v>20</v>
      </c>
      <c r="J19">
        <v>51</v>
      </c>
      <c r="K19">
        <v>242.4</v>
      </c>
      <c r="L19">
        <v>42.7</v>
      </c>
      <c r="M19">
        <v>25</v>
      </c>
      <c r="N19" s="1" t="str">
        <f t="shared" si="0"/>
        <v>Rex</v>
      </c>
      <c r="O19" s="1" t="str">
        <f t="shared" si="1"/>
        <v>Grossman\GrosRe00</v>
      </c>
      <c r="P19" s="1" t="str">
        <f t="shared" si="3"/>
        <v>Grossman</v>
      </c>
      <c r="Q19" s="1" t="str">
        <f t="shared" si="4"/>
        <v>Grossman</v>
      </c>
      <c r="R19">
        <v>2011</v>
      </c>
    </row>
    <row r="20" spans="1:18" x14ac:dyDescent="0.35">
      <c r="A20" s="1" t="s">
        <v>75</v>
      </c>
      <c r="B20" t="str">
        <f t="shared" si="2"/>
        <v>Jackson, Tarvaris</v>
      </c>
      <c r="C20" t="s">
        <v>36</v>
      </c>
      <c r="D20">
        <v>271</v>
      </c>
      <c r="E20">
        <v>450</v>
      </c>
      <c r="F20">
        <v>60.2</v>
      </c>
      <c r="G20">
        <v>3091</v>
      </c>
      <c r="H20">
        <v>14</v>
      </c>
      <c r="I20">
        <v>13</v>
      </c>
      <c r="J20">
        <v>61</v>
      </c>
      <c r="K20">
        <v>206.1</v>
      </c>
      <c r="L20">
        <v>44.7</v>
      </c>
      <c r="M20">
        <v>42</v>
      </c>
      <c r="N20" s="1" t="str">
        <f t="shared" si="0"/>
        <v>Tarvaris</v>
      </c>
      <c r="O20" s="1" t="str">
        <f t="shared" si="1"/>
        <v>Jackson\JackTa00</v>
      </c>
      <c r="P20" s="1" t="str">
        <f t="shared" si="3"/>
        <v>Jackson</v>
      </c>
      <c r="Q20" s="1" t="str">
        <f t="shared" si="4"/>
        <v>Jackson</v>
      </c>
      <c r="R20">
        <v>2011</v>
      </c>
    </row>
    <row r="21" spans="1:18" x14ac:dyDescent="0.35">
      <c r="A21" s="1" t="s">
        <v>48</v>
      </c>
      <c r="B21" t="str">
        <f t="shared" si="2"/>
        <v>Smith, Alex</v>
      </c>
      <c r="C21" t="s">
        <v>49</v>
      </c>
      <c r="D21">
        <v>273</v>
      </c>
      <c r="E21">
        <v>445</v>
      </c>
      <c r="F21">
        <v>61.3</v>
      </c>
      <c r="G21">
        <v>3144</v>
      </c>
      <c r="H21">
        <v>17</v>
      </c>
      <c r="I21">
        <v>5</v>
      </c>
      <c r="J21">
        <v>56</v>
      </c>
      <c r="K21">
        <v>196.5</v>
      </c>
      <c r="L21">
        <v>53</v>
      </c>
      <c r="M21">
        <v>44</v>
      </c>
      <c r="N21" s="1" t="str">
        <f t="shared" si="0"/>
        <v>Alex</v>
      </c>
      <c r="O21" s="1" t="str">
        <f t="shared" si="1"/>
        <v>Smith\SmitAl03</v>
      </c>
      <c r="P21" s="1" t="str">
        <f t="shared" si="3"/>
        <v>Smith</v>
      </c>
      <c r="Q21" s="1" t="str">
        <f t="shared" si="4"/>
        <v>Smith</v>
      </c>
      <c r="R21">
        <v>2011</v>
      </c>
    </row>
    <row r="22" spans="1:18" x14ac:dyDescent="0.35">
      <c r="A22" s="1" t="s">
        <v>76</v>
      </c>
      <c r="B22" t="str">
        <f t="shared" si="2"/>
        <v>Vick, Michael</v>
      </c>
      <c r="C22" t="s">
        <v>45</v>
      </c>
      <c r="D22">
        <v>253</v>
      </c>
      <c r="E22">
        <v>423</v>
      </c>
      <c r="F22">
        <v>59.8</v>
      </c>
      <c r="G22">
        <v>3303</v>
      </c>
      <c r="H22">
        <v>18</v>
      </c>
      <c r="I22">
        <v>14</v>
      </c>
      <c r="J22">
        <v>73</v>
      </c>
      <c r="K22">
        <v>254.1</v>
      </c>
      <c r="L22">
        <v>60.9</v>
      </c>
      <c r="M22">
        <v>23</v>
      </c>
      <c r="N22" s="1" t="str">
        <f t="shared" si="0"/>
        <v>Michael</v>
      </c>
      <c r="O22" s="1" t="str">
        <f t="shared" si="1"/>
        <v>Vick\VickMi00</v>
      </c>
      <c r="P22" s="1" t="str">
        <f t="shared" si="3"/>
        <v>Vick</v>
      </c>
      <c r="Q22" s="1" t="str">
        <f t="shared" si="4"/>
        <v>Vick</v>
      </c>
      <c r="R22">
        <v>2011</v>
      </c>
    </row>
    <row r="23" spans="1:18" x14ac:dyDescent="0.35">
      <c r="A23" s="1" t="s">
        <v>106</v>
      </c>
      <c r="B23" t="str">
        <f t="shared" si="2"/>
        <v>Gabbert, Blaine</v>
      </c>
      <c r="C23" t="s">
        <v>23</v>
      </c>
      <c r="D23">
        <v>210</v>
      </c>
      <c r="E23">
        <v>413</v>
      </c>
      <c r="F23">
        <v>50.8</v>
      </c>
      <c r="G23">
        <v>2214</v>
      </c>
      <c r="H23">
        <v>12</v>
      </c>
      <c r="I23">
        <v>11</v>
      </c>
      <c r="J23">
        <v>74</v>
      </c>
      <c r="K23">
        <v>147.6</v>
      </c>
      <c r="L23">
        <v>22.1</v>
      </c>
      <c r="M23">
        <v>40</v>
      </c>
      <c r="N23" s="1" t="str">
        <f t="shared" si="0"/>
        <v>Blaine</v>
      </c>
      <c r="O23" s="1" t="str">
        <f t="shared" si="1"/>
        <v>Gabbert\GabbBl00</v>
      </c>
      <c r="P23" s="1" t="str">
        <f t="shared" si="3"/>
        <v>Gabbert</v>
      </c>
      <c r="Q23" s="1" t="str">
        <f t="shared" si="4"/>
        <v>Gabbert</v>
      </c>
      <c r="R23">
        <v>2011</v>
      </c>
    </row>
    <row r="24" spans="1:18" x14ac:dyDescent="0.35">
      <c r="A24" s="1" t="s">
        <v>97</v>
      </c>
      <c r="B24" t="str">
        <f t="shared" si="2"/>
        <v>Bradford, Sam</v>
      </c>
      <c r="C24" t="s">
        <v>58</v>
      </c>
      <c r="D24">
        <v>191</v>
      </c>
      <c r="E24">
        <v>357</v>
      </c>
      <c r="F24">
        <v>53.5</v>
      </c>
      <c r="G24">
        <v>2164</v>
      </c>
      <c r="H24">
        <v>6</v>
      </c>
      <c r="I24">
        <v>6</v>
      </c>
      <c r="J24">
        <v>68</v>
      </c>
      <c r="K24">
        <v>216.4</v>
      </c>
      <c r="L24">
        <v>30.5</v>
      </c>
      <c r="M24">
        <v>36</v>
      </c>
      <c r="N24" s="1" t="str">
        <f t="shared" si="0"/>
        <v>Sam</v>
      </c>
      <c r="O24" s="1" t="str">
        <f t="shared" si="1"/>
        <v>Bradford\BradSa00</v>
      </c>
      <c r="P24" s="1" t="str">
        <f t="shared" si="3"/>
        <v>Bradford</v>
      </c>
      <c r="Q24" s="1" t="str">
        <f t="shared" si="4"/>
        <v>Bradford</v>
      </c>
      <c r="R24">
        <v>2011</v>
      </c>
    </row>
    <row r="25" spans="1:18" x14ac:dyDescent="0.35">
      <c r="A25" s="1" t="s">
        <v>66</v>
      </c>
      <c r="B25" t="str">
        <f t="shared" si="2"/>
        <v>Moore, Matt</v>
      </c>
      <c r="C25" t="s">
        <v>42</v>
      </c>
      <c r="D25">
        <v>210</v>
      </c>
      <c r="E25">
        <v>347</v>
      </c>
      <c r="F25">
        <v>60.5</v>
      </c>
      <c r="G25">
        <v>2497</v>
      </c>
      <c r="H25">
        <v>16</v>
      </c>
      <c r="I25">
        <v>9</v>
      </c>
      <c r="J25">
        <v>65</v>
      </c>
      <c r="K25">
        <v>192.1</v>
      </c>
      <c r="L25">
        <v>57.2</v>
      </c>
      <c r="M25">
        <v>36</v>
      </c>
      <c r="N25" s="1" t="str">
        <f t="shared" si="0"/>
        <v>Matt</v>
      </c>
      <c r="O25" s="1" t="str">
        <f t="shared" si="1"/>
        <v>Moore\MoorMa01</v>
      </c>
      <c r="P25" s="1" t="str">
        <f t="shared" si="3"/>
        <v>Moore</v>
      </c>
      <c r="Q25" s="1" t="str">
        <f t="shared" si="4"/>
        <v>Moore</v>
      </c>
      <c r="R25">
        <v>2011</v>
      </c>
    </row>
    <row r="26" spans="1:18" x14ac:dyDescent="0.35">
      <c r="A26" s="1" t="s">
        <v>39</v>
      </c>
      <c r="B26" t="str">
        <f t="shared" si="2"/>
        <v>Palmer, Carson</v>
      </c>
      <c r="C26" t="s">
        <v>59</v>
      </c>
      <c r="D26">
        <v>199</v>
      </c>
      <c r="E26">
        <v>328</v>
      </c>
      <c r="F26">
        <v>60.7</v>
      </c>
      <c r="G26">
        <v>2753</v>
      </c>
      <c r="H26">
        <v>13</v>
      </c>
      <c r="I26">
        <v>16</v>
      </c>
      <c r="J26">
        <v>78</v>
      </c>
      <c r="K26">
        <v>275.3</v>
      </c>
      <c r="L26">
        <v>55.7</v>
      </c>
      <c r="M26">
        <v>17</v>
      </c>
      <c r="N26" s="1" t="str">
        <f t="shared" si="0"/>
        <v>Carson</v>
      </c>
      <c r="O26" s="1" t="str">
        <f t="shared" si="1"/>
        <v>Palmer\PalmCa00</v>
      </c>
      <c r="P26" s="1" t="str">
        <f t="shared" si="3"/>
        <v>Palmer</v>
      </c>
      <c r="Q26" s="1" t="str">
        <f t="shared" si="4"/>
        <v>Palmer</v>
      </c>
      <c r="R26">
        <v>2011</v>
      </c>
    </row>
    <row r="27" spans="1:18" x14ac:dyDescent="0.35">
      <c r="A27" s="1" t="s">
        <v>16</v>
      </c>
      <c r="B27" t="str">
        <f t="shared" si="2"/>
        <v>Cutler, Jay</v>
      </c>
      <c r="C27" t="s">
        <v>17</v>
      </c>
      <c r="D27">
        <v>182</v>
      </c>
      <c r="E27">
        <v>314</v>
      </c>
      <c r="F27">
        <v>58</v>
      </c>
      <c r="G27">
        <v>2319</v>
      </c>
      <c r="H27">
        <v>13</v>
      </c>
      <c r="I27">
        <v>7</v>
      </c>
      <c r="J27">
        <v>56</v>
      </c>
      <c r="K27">
        <v>231.9</v>
      </c>
      <c r="L27">
        <v>63.6</v>
      </c>
      <c r="M27">
        <v>23</v>
      </c>
      <c r="N27" s="1" t="str">
        <f t="shared" si="0"/>
        <v>Jay</v>
      </c>
      <c r="O27" s="1" t="str">
        <f t="shared" si="1"/>
        <v>Cutler\CutlJa00</v>
      </c>
      <c r="P27" s="1" t="str">
        <f t="shared" si="3"/>
        <v>Cutler</v>
      </c>
      <c r="Q27" s="1" t="str">
        <f t="shared" si="4"/>
        <v>Cutler</v>
      </c>
      <c r="R27">
        <v>2011</v>
      </c>
    </row>
    <row r="28" spans="1:18" x14ac:dyDescent="0.35">
      <c r="A28" s="1" t="s">
        <v>96</v>
      </c>
      <c r="B28" t="str">
        <f t="shared" si="2"/>
        <v>Schaub, Matt</v>
      </c>
      <c r="C28" t="s">
        <v>12</v>
      </c>
      <c r="D28">
        <v>178</v>
      </c>
      <c r="E28">
        <v>292</v>
      </c>
      <c r="F28">
        <v>61</v>
      </c>
      <c r="G28">
        <v>2479</v>
      </c>
      <c r="H28">
        <v>15</v>
      </c>
      <c r="I28">
        <v>6</v>
      </c>
      <c r="J28">
        <v>80</v>
      </c>
      <c r="K28">
        <v>247.9</v>
      </c>
      <c r="L28">
        <v>72.900000000000006</v>
      </c>
      <c r="M28">
        <v>16</v>
      </c>
      <c r="N28" s="1" t="str">
        <f t="shared" si="0"/>
        <v>Matt</v>
      </c>
      <c r="O28" s="1" t="str">
        <f t="shared" si="1"/>
        <v>Schaub\SchaMa00</v>
      </c>
      <c r="P28" s="1" t="str">
        <f t="shared" si="3"/>
        <v>Schaub</v>
      </c>
      <c r="Q28" s="1" t="str">
        <f t="shared" si="4"/>
        <v>Schaub</v>
      </c>
      <c r="R28">
        <v>2011</v>
      </c>
    </row>
    <row r="29" spans="1:18" x14ac:dyDescent="0.35">
      <c r="A29" s="1" t="s">
        <v>105</v>
      </c>
      <c r="B29" t="str">
        <f t="shared" si="2"/>
        <v>Ponder, Christian</v>
      </c>
      <c r="C29" t="s">
        <v>22</v>
      </c>
      <c r="D29">
        <v>158</v>
      </c>
      <c r="E29">
        <v>291</v>
      </c>
      <c r="F29">
        <v>54.3</v>
      </c>
      <c r="G29">
        <v>1853</v>
      </c>
      <c r="H29">
        <v>13</v>
      </c>
      <c r="I29">
        <v>13</v>
      </c>
      <c r="J29">
        <v>72</v>
      </c>
      <c r="K29">
        <v>168.5</v>
      </c>
      <c r="L29">
        <v>33.4</v>
      </c>
      <c r="M29">
        <v>30</v>
      </c>
      <c r="N29" s="1" t="str">
        <f t="shared" si="0"/>
        <v>Christian</v>
      </c>
      <c r="O29" s="1" t="str">
        <f t="shared" si="1"/>
        <v>Ponder\PondCh00</v>
      </c>
      <c r="P29" s="1" t="str">
        <f t="shared" si="3"/>
        <v>Ponder</v>
      </c>
      <c r="Q29" s="1" t="str">
        <f t="shared" si="4"/>
        <v>Ponder</v>
      </c>
      <c r="R29">
        <v>2011</v>
      </c>
    </row>
    <row r="30" spans="1:18" x14ac:dyDescent="0.35">
      <c r="A30" s="1" t="s">
        <v>90</v>
      </c>
      <c r="B30" t="str">
        <f t="shared" si="2"/>
        <v>Skelton, John</v>
      </c>
      <c r="C30" t="s">
        <v>26</v>
      </c>
      <c r="D30">
        <v>151</v>
      </c>
      <c r="E30">
        <v>275</v>
      </c>
      <c r="F30">
        <v>54.9</v>
      </c>
      <c r="G30">
        <v>1913</v>
      </c>
      <c r="H30">
        <v>11</v>
      </c>
      <c r="I30">
        <v>14</v>
      </c>
      <c r="J30">
        <v>60</v>
      </c>
      <c r="K30">
        <v>239.1</v>
      </c>
      <c r="L30">
        <v>34.9</v>
      </c>
      <c r="M30">
        <v>23</v>
      </c>
      <c r="N30" s="1" t="str">
        <f t="shared" si="0"/>
        <v>John</v>
      </c>
      <c r="O30" s="1" t="str">
        <f t="shared" si="1"/>
        <v>Skelton\SkelJo00</v>
      </c>
      <c r="P30" s="1" t="str">
        <f t="shared" si="3"/>
        <v>Skelton</v>
      </c>
      <c r="Q30" s="1" t="str">
        <f t="shared" si="4"/>
        <v>Skelton</v>
      </c>
      <c r="R30">
        <v>2011</v>
      </c>
    </row>
    <row r="31" spans="1:18" x14ac:dyDescent="0.35">
      <c r="A31" s="1" t="s">
        <v>88</v>
      </c>
      <c r="B31" t="str">
        <f t="shared" si="2"/>
        <v>Tebow, Tim</v>
      </c>
      <c r="C31" t="s">
        <v>20</v>
      </c>
      <c r="D31">
        <v>126</v>
      </c>
      <c r="E31">
        <v>271</v>
      </c>
      <c r="F31">
        <v>46.5</v>
      </c>
      <c r="G31">
        <v>1729</v>
      </c>
      <c r="H31">
        <v>12</v>
      </c>
      <c r="I31">
        <v>6</v>
      </c>
      <c r="J31">
        <v>56</v>
      </c>
      <c r="K31">
        <v>123.5</v>
      </c>
      <c r="L31">
        <v>39.6</v>
      </c>
      <c r="M31">
        <v>33</v>
      </c>
      <c r="N31" s="1" t="str">
        <f t="shared" si="0"/>
        <v>Tim</v>
      </c>
      <c r="O31" s="1" t="str">
        <f t="shared" si="1"/>
        <v>Tebow\TeboTi00</v>
      </c>
      <c r="P31" s="1" t="str">
        <f t="shared" si="3"/>
        <v>Tebow</v>
      </c>
      <c r="Q31" s="1" t="str">
        <f t="shared" si="4"/>
        <v>Tebow</v>
      </c>
      <c r="R31">
        <v>2011</v>
      </c>
    </row>
    <row r="32" spans="1:18" x14ac:dyDescent="0.35">
      <c r="A32" s="1" t="s">
        <v>33</v>
      </c>
      <c r="B32" t="str">
        <f t="shared" si="2"/>
        <v>Cassel, Matt</v>
      </c>
      <c r="C32" t="s">
        <v>34</v>
      </c>
      <c r="D32">
        <v>160</v>
      </c>
      <c r="E32">
        <v>269</v>
      </c>
      <c r="F32">
        <v>59.5</v>
      </c>
      <c r="G32">
        <v>1713</v>
      </c>
      <c r="H32">
        <v>10</v>
      </c>
      <c r="I32">
        <v>9</v>
      </c>
      <c r="J32">
        <v>52</v>
      </c>
      <c r="K32">
        <v>190.3</v>
      </c>
      <c r="L32">
        <v>54.7</v>
      </c>
      <c r="M32">
        <v>22</v>
      </c>
      <c r="N32" s="1" t="str">
        <f t="shared" si="0"/>
        <v>Matt</v>
      </c>
      <c r="O32" s="1" t="str">
        <f t="shared" si="1"/>
        <v>Cassel\CassMa00</v>
      </c>
      <c r="P32" s="1" t="str">
        <f t="shared" si="3"/>
        <v>Cassel</v>
      </c>
      <c r="Q32" s="1" t="str">
        <f t="shared" si="4"/>
        <v>Cassel</v>
      </c>
      <c r="R32">
        <v>2011</v>
      </c>
    </row>
    <row r="33" spans="1:18" x14ac:dyDescent="0.35">
      <c r="A33" s="1" t="s">
        <v>70</v>
      </c>
      <c r="B33" t="str">
        <f t="shared" si="2"/>
        <v>Kolb, Kevin</v>
      </c>
      <c r="C33" t="s">
        <v>26</v>
      </c>
      <c r="D33">
        <v>146</v>
      </c>
      <c r="E33">
        <v>253</v>
      </c>
      <c r="F33">
        <v>57.7</v>
      </c>
      <c r="G33">
        <v>1955</v>
      </c>
      <c r="H33">
        <v>9</v>
      </c>
      <c r="I33">
        <v>8</v>
      </c>
      <c r="J33">
        <v>73</v>
      </c>
      <c r="K33">
        <v>217.2</v>
      </c>
      <c r="L33">
        <v>34</v>
      </c>
      <c r="M33">
        <v>30</v>
      </c>
      <c r="N33" s="1" t="str">
        <f t="shared" si="0"/>
        <v>Kevin</v>
      </c>
      <c r="O33" s="1" t="str">
        <f t="shared" si="1"/>
        <v>Kolb\KolbKe00</v>
      </c>
      <c r="P33" s="1" t="str">
        <f t="shared" si="3"/>
        <v>Kolb</v>
      </c>
      <c r="Q33" s="1" t="str">
        <f t="shared" si="4"/>
        <v>Kolb</v>
      </c>
      <c r="R33">
        <v>2011</v>
      </c>
    </row>
    <row r="34" spans="1:18" x14ac:dyDescent="0.35">
      <c r="A34" s="1" t="s">
        <v>19</v>
      </c>
      <c r="B34" t="str">
        <f t="shared" si="2"/>
        <v>Orton, Kyle</v>
      </c>
      <c r="C34" t="s">
        <v>17</v>
      </c>
      <c r="D34">
        <v>150</v>
      </c>
      <c r="E34">
        <v>252</v>
      </c>
      <c r="F34">
        <v>59.5</v>
      </c>
      <c r="G34">
        <v>1758</v>
      </c>
      <c r="H34">
        <v>9</v>
      </c>
      <c r="I34">
        <v>9</v>
      </c>
      <c r="J34">
        <v>52</v>
      </c>
      <c r="K34">
        <v>195.3</v>
      </c>
      <c r="L34">
        <v>34</v>
      </c>
      <c r="M34">
        <v>10</v>
      </c>
      <c r="N34" s="1" t="str">
        <f t="shared" ref="N34:N69" si="5">TRIM(LEFT(A34,FIND(" ",A34)-1))</f>
        <v>Kyle</v>
      </c>
      <c r="O34" s="1" t="str">
        <f t="shared" ref="O34:O69" si="6">TRIM(RIGHT(A34,LEN(A34)-SEARCH(" ",A34,1)))</f>
        <v>Orton\OrtoKy00</v>
      </c>
      <c r="P34" s="1" t="str">
        <f t="shared" si="3"/>
        <v>Orton</v>
      </c>
      <c r="Q34" s="1" t="str">
        <f t="shared" si="4"/>
        <v>Orton</v>
      </c>
      <c r="R34">
        <v>2011</v>
      </c>
    </row>
    <row r="35" spans="1:18" x14ac:dyDescent="0.35">
      <c r="A35" s="1" t="s">
        <v>73</v>
      </c>
      <c r="B35" t="str">
        <f t="shared" si="2"/>
        <v>Painter, Curtis</v>
      </c>
      <c r="C35" t="s">
        <v>13</v>
      </c>
      <c r="D35">
        <v>132</v>
      </c>
      <c r="E35">
        <v>243</v>
      </c>
      <c r="F35">
        <v>54.3</v>
      </c>
      <c r="G35">
        <v>1541</v>
      </c>
      <c r="H35">
        <v>6</v>
      </c>
      <c r="I35">
        <v>9</v>
      </c>
      <c r="J35">
        <v>87</v>
      </c>
      <c r="K35">
        <v>171.2</v>
      </c>
      <c r="L35">
        <v>30.4</v>
      </c>
      <c r="M35">
        <v>16</v>
      </c>
      <c r="N35" s="1" t="str">
        <f t="shared" si="5"/>
        <v>Curtis</v>
      </c>
      <c r="O35" s="1" t="str">
        <f t="shared" si="6"/>
        <v>Painter\PainCu00</v>
      </c>
      <c r="P35" s="1" t="str">
        <f t="shared" si="3"/>
        <v>Painter</v>
      </c>
      <c r="Q35" s="1" t="str">
        <f t="shared" si="4"/>
        <v>Painter</v>
      </c>
      <c r="R35">
        <v>2011</v>
      </c>
    </row>
    <row r="36" spans="1:18" x14ac:dyDescent="0.35">
      <c r="A36" s="1" t="s">
        <v>104</v>
      </c>
      <c r="B36" t="str">
        <f t="shared" si="2"/>
        <v>Orlovsky, Dan</v>
      </c>
      <c r="C36" t="s">
        <v>13</v>
      </c>
      <c r="D36">
        <v>122</v>
      </c>
      <c r="E36">
        <v>193</v>
      </c>
      <c r="F36">
        <v>63.2</v>
      </c>
      <c r="G36">
        <v>1201</v>
      </c>
      <c r="H36">
        <v>6</v>
      </c>
      <c r="I36">
        <v>4</v>
      </c>
      <c r="J36">
        <v>40</v>
      </c>
      <c r="K36">
        <v>150.1</v>
      </c>
      <c r="L36">
        <v>44.3</v>
      </c>
      <c r="M36">
        <v>14</v>
      </c>
      <c r="N36" s="1" t="str">
        <f t="shared" si="5"/>
        <v>Dan</v>
      </c>
      <c r="O36" s="1" t="str">
        <f t="shared" si="6"/>
        <v>Orlovsky\OrloDa00</v>
      </c>
      <c r="P36" s="1" t="str">
        <f t="shared" si="3"/>
        <v>Orlovsky</v>
      </c>
      <c r="Q36" s="1" t="str">
        <f t="shared" si="4"/>
        <v>Orlovsky</v>
      </c>
      <c r="R36">
        <v>2011</v>
      </c>
    </row>
    <row r="37" spans="1:18" x14ac:dyDescent="0.35">
      <c r="A37" s="1" t="s">
        <v>28</v>
      </c>
      <c r="B37" t="str">
        <f t="shared" si="2"/>
        <v>Campbell, Jason</v>
      </c>
      <c r="C37" t="s">
        <v>59</v>
      </c>
      <c r="D37">
        <v>100</v>
      </c>
      <c r="E37">
        <v>165</v>
      </c>
      <c r="F37">
        <v>60.6</v>
      </c>
      <c r="G37">
        <v>1170</v>
      </c>
      <c r="H37">
        <v>6</v>
      </c>
      <c r="I37">
        <v>4</v>
      </c>
      <c r="J37">
        <v>58</v>
      </c>
      <c r="K37">
        <v>195</v>
      </c>
      <c r="L37">
        <v>55.1</v>
      </c>
      <c r="M37">
        <v>5</v>
      </c>
      <c r="N37" s="1" t="str">
        <f t="shared" si="5"/>
        <v>Jason</v>
      </c>
      <c r="O37" s="1" t="str">
        <f t="shared" si="6"/>
        <v>Campbell\CampJa00</v>
      </c>
      <c r="P37" s="1" t="str">
        <f t="shared" si="3"/>
        <v>Campbell</v>
      </c>
      <c r="Q37" s="1" t="str">
        <f t="shared" si="4"/>
        <v>Campbell</v>
      </c>
      <c r="R37">
        <v>2011</v>
      </c>
    </row>
    <row r="38" spans="1:18" x14ac:dyDescent="0.35">
      <c r="A38" s="1" t="s">
        <v>95</v>
      </c>
      <c r="B38" t="str">
        <f t="shared" si="2"/>
        <v>McNabb, Donovan</v>
      </c>
      <c r="C38" t="s">
        <v>22</v>
      </c>
      <c r="D38">
        <v>94</v>
      </c>
      <c r="E38">
        <v>156</v>
      </c>
      <c r="F38">
        <v>60.3</v>
      </c>
      <c r="G38">
        <v>1026</v>
      </c>
      <c r="H38">
        <v>4</v>
      </c>
      <c r="I38">
        <v>2</v>
      </c>
      <c r="J38">
        <v>60</v>
      </c>
      <c r="K38">
        <v>171</v>
      </c>
      <c r="L38">
        <v>55.3</v>
      </c>
      <c r="M38">
        <v>16</v>
      </c>
      <c r="N38" s="1" t="str">
        <f t="shared" si="5"/>
        <v>Donovan</v>
      </c>
      <c r="O38" s="1" t="str">
        <f t="shared" si="6"/>
        <v>McNabb\McNaDo00</v>
      </c>
      <c r="P38" s="1" t="str">
        <f t="shared" si="3"/>
        <v>McNabb</v>
      </c>
      <c r="Q38" s="1" t="str">
        <f t="shared" si="4"/>
        <v>McNabb</v>
      </c>
      <c r="R38">
        <v>2011</v>
      </c>
    </row>
    <row r="39" spans="1:18" x14ac:dyDescent="0.35">
      <c r="A39" s="1" t="s">
        <v>86</v>
      </c>
      <c r="B39" t="str">
        <f t="shared" si="2"/>
        <v>Palko, Tyler</v>
      </c>
      <c r="C39" t="s">
        <v>34</v>
      </c>
      <c r="D39">
        <v>80</v>
      </c>
      <c r="E39">
        <v>134</v>
      </c>
      <c r="F39">
        <v>59.7</v>
      </c>
      <c r="G39">
        <v>796</v>
      </c>
      <c r="H39">
        <v>2</v>
      </c>
      <c r="I39">
        <v>7</v>
      </c>
      <c r="J39">
        <v>38</v>
      </c>
      <c r="K39">
        <v>132.69999999999999</v>
      </c>
      <c r="L39">
        <v>29.6</v>
      </c>
      <c r="M39">
        <v>11</v>
      </c>
      <c r="N39" s="1" t="str">
        <f t="shared" si="5"/>
        <v>Tyler</v>
      </c>
      <c r="O39" s="1" t="str">
        <f t="shared" si="6"/>
        <v>Palko\PalkTy00</v>
      </c>
      <c r="P39" s="1" t="str">
        <f t="shared" si="3"/>
        <v>Palko</v>
      </c>
      <c r="Q39" s="1" t="str">
        <f t="shared" si="4"/>
        <v>Palko</v>
      </c>
      <c r="R39">
        <v>2011</v>
      </c>
    </row>
    <row r="40" spans="1:18" x14ac:dyDescent="0.35">
      <c r="A40" s="1" t="s">
        <v>103</v>
      </c>
      <c r="B40" t="str">
        <f t="shared" si="2"/>
        <v>Yates, T.J.</v>
      </c>
      <c r="C40" t="s">
        <v>12</v>
      </c>
      <c r="D40">
        <v>82</v>
      </c>
      <c r="E40">
        <v>134</v>
      </c>
      <c r="F40">
        <v>61.2</v>
      </c>
      <c r="G40">
        <v>949</v>
      </c>
      <c r="H40">
        <v>3</v>
      </c>
      <c r="I40">
        <v>3</v>
      </c>
      <c r="J40">
        <v>50</v>
      </c>
      <c r="K40">
        <v>158.19999999999999</v>
      </c>
      <c r="L40">
        <v>43.6</v>
      </c>
      <c r="M40">
        <v>15</v>
      </c>
      <c r="N40" s="1" t="str">
        <f t="shared" si="5"/>
        <v>T.J.</v>
      </c>
      <c r="O40" s="1" t="str">
        <f t="shared" si="6"/>
        <v>Yates\YateT.00</v>
      </c>
      <c r="P40" s="1" t="str">
        <f t="shared" si="3"/>
        <v>Yates</v>
      </c>
      <c r="Q40" s="1" t="str">
        <f t="shared" si="4"/>
        <v>Yates</v>
      </c>
      <c r="R40">
        <v>2011</v>
      </c>
    </row>
    <row r="41" spans="1:18" x14ac:dyDescent="0.35">
      <c r="A41" s="1" t="s">
        <v>102</v>
      </c>
      <c r="B41" t="str">
        <f t="shared" si="2"/>
        <v>Beck, John</v>
      </c>
      <c r="C41" t="s">
        <v>29</v>
      </c>
      <c r="D41">
        <v>80</v>
      </c>
      <c r="E41">
        <v>132</v>
      </c>
      <c r="F41">
        <v>60.6</v>
      </c>
      <c r="G41">
        <v>858</v>
      </c>
      <c r="H41">
        <v>2</v>
      </c>
      <c r="I41">
        <v>4</v>
      </c>
      <c r="J41">
        <v>32</v>
      </c>
      <c r="K41">
        <v>214.5</v>
      </c>
      <c r="L41">
        <v>39.1</v>
      </c>
      <c r="M41">
        <v>16</v>
      </c>
      <c r="N41" s="1" t="str">
        <f t="shared" si="5"/>
        <v>John</v>
      </c>
      <c r="O41" s="1" t="str">
        <f t="shared" si="6"/>
        <v>Beck\BeckJo00</v>
      </c>
      <c r="P41" s="1" t="str">
        <f t="shared" si="3"/>
        <v>Beck</v>
      </c>
      <c r="Q41" s="1" t="str">
        <f t="shared" si="4"/>
        <v>Beck</v>
      </c>
      <c r="R41">
        <v>2011</v>
      </c>
    </row>
    <row r="42" spans="1:18" x14ac:dyDescent="0.35">
      <c r="A42" s="1" t="s">
        <v>91</v>
      </c>
      <c r="B42" t="str">
        <f t="shared" si="2"/>
        <v>Young, Vince</v>
      </c>
      <c r="C42" t="s">
        <v>45</v>
      </c>
      <c r="D42">
        <v>66</v>
      </c>
      <c r="E42">
        <v>114</v>
      </c>
      <c r="F42">
        <v>57.9</v>
      </c>
      <c r="G42">
        <v>866</v>
      </c>
      <c r="H42">
        <v>4</v>
      </c>
      <c r="I42">
        <v>9</v>
      </c>
      <c r="J42">
        <v>58</v>
      </c>
      <c r="K42">
        <v>144.30000000000001</v>
      </c>
      <c r="L42">
        <v>41.9</v>
      </c>
      <c r="M42">
        <v>8</v>
      </c>
      <c r="N42" s="1" t="str">
        <f t="shared" si="5"/>
        <v>Vince</v>
      </c>
      <c r="O42" s="1" t="str">
        <f t="shared" si="6"/>
        <v>Young\YounVi00</v>
      </c>
      <c r="P42" s="1" t="str">
        <f t="shared" si="3"/>
        <v>Young</v>
      </c>
      <c r="Q42" s="1" t="str">
        <f t="shared" si="4"/>
        <v>Young</v>
      </c>
      <c r="R42">
        <v>2011</v>
      </c>
    </row>
    <row r="43" spans="1:18" x14ac:dyDescent="0.35">
      <c r="A43" s="1" t="s">
        <v>41</v>
      </c>
      <c r="B43" t="str">
        <f t="shared" si="2"/>
        <v>Henne, Chad</v>
      </c>
      <c r="C43" t="s">
        <v>42</v>
      </c>
      <c r="D43">
        <v>64</v>
      </c>
      <c r="E43">
        <v>112</v>
      </c>
      <c r="F43">
        <v>57.1</v>
      </c>
      <c r="G43">
        <v>868</v>
      </c>
      <c r="H43">
        <v>4</v>
      </c>
      <c r="I43">
        <v>4</v>
      </c>
      <c r="J43">
        <v>41</v>
      </c>
      <c r="K43">
        <v>217</v>
      </c>
      <c r="L43">
        <v>62.8</v>
      </c>
      <c r="M43">
        <v>11</v>
      </c>
      <c r="N43" s="1" t="str">
        <f t="shared" si="5"/>
        <v>Chad</v>
      </c>
      <c r="O43" s="1" t="str">
        <f t="shared" si="6"/>
        <v>Henne\HennCh01</v>
      </c>
      <c r="P43" s="1" t="str">
        <f t="shared" si="3"/>
        <v>Henne</v>
      </c>
      <c r="Q43" s="1" t="str">
        <f t="shared" si="4"/>
        <v>Henne</v>
      </c>
      <c r="R43">
        <v>2011</v>
      </c>
    </row>
    <row r="44" spans="1:18" x14ac:dyDescent="0.35">
      <c r="A44" s="1" t="s">
        <v>68</v>
      </c>
      <c r="B44" t="str">
        <f t="shared" si="2"/>
        <v>Wallace, Seneca</v>
      </c>
      <c r="C44" t="s">
        <v>57</v>
      </c>
      <c r="D44">
        <v>55</v>
      </c>
      <c r="E44">
        <v>107</v>
      </c>
      <c r="F44">
        <v>51.4</v>
      </c>
      <c r="G44">
        <v>567</v>
      </c>
      <c r="H44">
        <v>2</v>
      </c>
      <c r="I44">
        <v>2</v>
      </c>
      <c r="J44">
        <v>76</v>
      </c>
      <c r="K44">
        <v>94.5</v>
      </c>
      <c r="L44">
        <v>54.4</v>
      </c>
      <c r="M44">
        <v>6</v>
      </c>
      <c r="N44" s="1" t="str">
        <f t="shared" si="5"/>
        <v>Seneca</v>
      </c>
      <c r="O44" s="1" t="str">
        <f t="shared" si="6"/>
        <v>Wallace\WallSe00</v>
      </c>
      <c r="P44" s="1" t="str">
        <f t="shared" si="3"/>
        <v>Wallace</v>
      </c>
      <c r="Q44" s="1" t="str">
        <f t="shared" si="4"/>
        <v>Wallace</v>
      </c>
      <c r="R44">
        <v>2011</v>
      </c>
    </row>
    <row r="45" spans="1:18" x14ac:dyDescent="0.35">
      <c r="A45" s="1" t="s">
        <v>80</v>
      </c>
      <c r="B45" t="str">
        <f t="shared" si="2"/>
        <v>Hanie, Caleb</v>
      </c>
      <c r="C45" t="s">
        <v>17</v>
      </c>
      <c r="D45">
        <v>51</v>
      </c>
      <c r="E45">
        <v>102</v>
      </c>
      <c r="F45">
        <v>50</v>
      </c>
      <c r="G45">
        <v>613</v>
      </c>
      <c r="H45">
        <v>3</v>
      </c>
      <c r="I45">
        <v>9</v>
      </c>
      <c r="J45">
        <v>81</v>
      </c>
      <c r="K45">
        <v>102.2</v>
      </c>
      <c r="L45">
        <v>17.3</v>
      </c>
      <c r="M45">
        <v>19</v>
      </c>
      <c r="N45" s="1" t="str">
        <f t="shared" si="5"/>
        <v>Caleb</v>
      </c>
      <c r="O45" s="1" t="str">
        <f t="shared" si="6"/>
        <v>Hanie\HaniCa00</v>
      </c>
      <c r="P45" s="1" t="str">
        <f t="shared" si="3"/>
        <v>Hanie</v>
      </c>
      <c r="Q45" s="1" t="str">
        <f t="shared" si="4"/>
        <v>Hanie</v>
      </c>
      <c r="R45">
        <v>2011</v>
      </c>
    </row>
    <row r="46" spans="1:18" x14ac:dyDescent="0.35">
      <c r="A46" s="1" t="s">
        <v>62</v>
      </c>
      <c r="B46" t="str">
        <f t="shared" si="2"/>
        <v>Collins, Kerry</v>
      </c>
      <c r="C46" t="s">
        <v>13</v>
      </c>
      <c r="D46">
        <v>48</v>
      </c>
      <c r="E46">
        <v>98</v>
      </c>
      <c r="F46">
        <v>49</v>
      </c>
      <c r="G46">
        <v>481</v>
      </c>
      <c r="H46">
        <v>2</v>
      </c>
      <c r="I46">
        <v>1</v>
      </c>
      <c r="J46">
        <v>36</v>
      </c>
      <c r="K46">
        <v>160.30000000000001</v>
      </c>
      <c r="L46">
        <v>16.399999999999999</v>
      </c>
      <c r="M46">
        <v>5</v>
      </c>
      <c r="N46" s="1" t="str">
        <f t="shared" si="5"/>
        <v>Kerry</v>
      </c>
      <c r="O46" s="1" t="str">
        <f t="shared" si="6"/>
        <v>Collins\CollKe00</v>
      </c>
      <c r="P46" s="1" t="str">
        <f t="shared" si="3"/>
        <v>Collins</v>
      </c>
      <c r="Q46" s="1" t="str">
        <f t="shared" si="4"/>
        <v>Collins</v>
      </c>
      <c r="R46">
        <v>2011</v>
      </c>
    </row>
    <row r="47" spans="1:18" x14ac:dyDescent="0.35">
      <c r="A47" s="1" t="s">
        <v>101</v>
      </c>
      <c r="B47" t="str">
        <f t="shared" si="2"/>
        <v>Feeley, A.J.</v>
      </c>
      <c r="C47" t="s">
        <v>58</v>
      </c>
      <c r="D47">
        <v>53</v>
      </c>
      <c r="E47">
        <v>97</v>
      </c>
      <c r="F47">
        <v>54.6</v>
      </c>
      <c r="G47">
        <v>548</v>
      </c>
      <c r="H47">
        <v>1</v>
      </c>
      <c r="I47">
        <v>2</v>
      </c>
      <c r="J47">
        <v>34</v>
      </c>
      <c r="K47">
        <v>109.6</v>
      </c>
      <c r="L47">
        <v>27.3</v>
      </c>
      <c r="M47">
        <v>10</v>
      </c>
      <c r="N47" s="1" t="str">
        <f t="shared" si="5"/>
        <v>A.J.</v>
      </c>
      <c r="O47" s="1" t="str">
        <f t="shared" si="6"/>
        <v>Feeley\FeelA.00</v>
      </c>
      <c r="P47" s="1" t="str">
        <f t="shared" si="3"/>
        <v>Feeley</v>
      </c>
      <c r="Q47" s="1" t="str">
        <f t="shared" si="4"/>
        <v>Feeley</v>
      </c>
      <c r="R47">
        <v>2011</v>
      </c>
    </row>
    <row r="48" spans="1:18" x14ac:dyDescent="0.35">
      <c r="A48" s="1" t="s">
        <v>74</v>
      </c>
      <c r="B48" t="str">
        <f t="shared" si="2"/>
        <v>Clemens, Kellen</v>
      </c>
      <c r="C48" t="s">
        <v>58</v>
      </c>
      <c r="D48">
        <v>48</v>
      </c>
      <c r="E48">
        <v>91</v>
      </c>
      <c r="F48">
        <v>52.7</v>
      </c>
      <c r="G48">
        <v>546</v>
      </c>
      <c r="H48">
        <v>2</v>
      </c>
      <c r="I48">
        <v>1</v>
      </c>
      <c r="J48">
        <v>36</v>
      </c>
      <c r="K48">
        <v>182</v>
      </c>
      <c r="L48">
        <v>33.1</v>
      </c>
      <c r="M48">
        <v>9</v>
      </c>
      <c r="N48" s="1" t="str">
        <f t="shared" si="5"/>
        <v>Kellen</v>
      </c>
      <c r="O48" s="1" t="str">
        <f t="shared" si="6"/>
        <v>Clemens\ClemKe00</v>
      </c>
      <c r="P48" s="1" t="str">
        <f t="shared" si="3"/>
        <v>Clemens</v>
      </c>
      <c r="Q48" s="1" t="str">
        <f t="shared" si="4"/>
        <v>Clemens</v>
      </c>
      <c r="R48">
        <v>2011</v>
      </c>
    </row>
    <row r="49" spans="1:18" x14ac:dyDescent="0.35">
      <c r="A49" s="1" t="s">
        <v>100</v>
      </c>
      <c r="B49" t="str">
        <f t="shared" si="2"/>
        <v>Locker, Jake</v>
      </c>
      <c r="C49" t="s">
        <v>56</v>
      </c>
      <c r="D49">
        <v>34</v>
      </c>
      <c r="E49">
        <v>66</v>
      </c>
      <c r="F49">
        <v>51.5</v>
      </c>
      <c r="G49">
        <v>542</v>
      </c>
      <c r="H49">
        <v>4</v>
      </c>
      <c r="I49">
        <v>0</v>
      </c>
      <c r="J49">
        <v>54</v>
      </c>
      <c r="K49">
        <v>108.4</v>
      </c>
      <c r="L49">
        <v>66.3</v>
      </c>
      <c r="M49">
        <v>5</v>
      </c>
      <c r="N49" s="1" t="str">
        <f t="shared" si="5"/>
        <v>Jake</v>
      </c>
      <c r="O49" s="1" t="str">
        <f t="shared" si="6"/>
        <v>Locker\LockJa00</v>
      </c>
      <c r="P49" s="1" t="str">
        <f t="shared" si="3"/>
        <v>Locker</v>
      </c>
      <c r="Q49" s="1" t="str">
        <f t="shared" si="4"/>
        <v>Locker</v>
      </c>
      <c r="R49">
        <v>2011</v>
      </c>
    </row>
    <row r="50" spans="1:18" x14ac:dyDescent="0.35">
      <c r="A50" s="1" t="s">
        <v>82</v>
      </c>
      <c r="B50" t="str">
        <f t="shared" si="2"/>
        <v>McCown, Luke</v>
      </c>
      <c r="C50" t="s">
        <v>23</v>
      </c>
      <c r="D50">
        <v>30</v>
      </c>
      <c r="E50">
        <v>56</v>
      </c>
      <c r="F50">
        <v>53.6</v>
      </c>
      <c r="G50">
        <v>296</v>
      </c>
      <c r="H50">
        <v>0</v>
      </c>
      <c r="I50">
        <v>4</v>
      </c>
      <c r="J50">
        <v>26</v>
      </c>
      <c r="K50">
        <v>74</v>
      </c>
      <c r="L50">
        <v>21.6</v>
      </c>
      <c r="M50">
        <v>4</v>
      </c>
      <c r="N50" s="1" t="str">
        <f t="shared" si="5"/>
        <v>Luke</v>
      </c>
      <c r="O50" s="1" t="str">
        <f t="shared" si="6"/>
        <v>McCown\McCoLu00</v>
      </c>
      <c r="P50" s="1" t="str">
        <f t="shared" si="3"/>
        <v>McCown</v>
      </c>
      <c r="Q50" s="1" t="str">
        <f t="shared" si="4"/>
        <v>McCown</v>
      </c>
      <c r="R50">
        <v>2011</v>
      </c>
    </row>
    <row r="51" spans="1:18" x14ac:dyDescent="0.35">
      <c r="A51" s="1" t="s">
        <v>89</v>
      </c>
      <c r="B51" t="str">
        <f t="shared" si="2"/>
        <v>Whitehurst, Charlie</v>
      </c>
      <c r="C51" t="s">
        <v>36</v>
      </c>
      <c r="D51">
        <v>27</v>
      </c>
      <c r="E51">
        <v>56</v>
      </c>
      <c r="F51">
        <v>48.2</v>
      </c>
      <c r="G51">
        <v>298</v>
      </c>
      <c r="H51">
        <v>1</v>
      </c>
      <c r="I51">
        <v>1</v>
      </c>
      <c r="J51">
        <v>38</v>
      </c>
      <c r="K51">
        <v>99.3</v>
      </c>
      <c r="L51">
        <v>18.600000000000001</v>
      </c>
      <c r="M51">
        <v>8</v>
      </c>
      <c r="N51" s="1" t="str">
        <f t="shared" si="5"/>
        <v>Charlie</v>
      </c>
      <c r="O51" s="1" t="str">
        <f t="shared" si="6"/>
        <v>Whitehurst\WhitCh02</v>
      </c>
      <c r="P51" s="1" t="str">
        <f t="shared" si="3"/>
        <v>Whitehurst</v>
      </c>
      <c r="Q51" s="1" t="str">
        <f t="shared" si="4"/>
        <v>Whitehurst</v>
      </c>
      <c r="R51">
        <v>2011</v>
      </c>
    </row>
    <row r="52" spans="1:18" x14ac:dyDescent="0.35">
      <c r="A52" s="1" t="s">
        <v>81</v>
      </c>
      <c r="B52" t="str">
        <f t="shared" si="2"/>
        <v>McCown, Josh</v>
      </c>
      <c r="C52" t="s">
        <v>17</v>
      </c>
      <c r="D52">
        <v>35</v>
      </c>
      <c r="E52">
        <v>55</v>
      </c>
      <c r="F52">
        <v>63.6</v>
      </c>
      <c r="G52">
        <v>414</v>
      </c>
      <c r="H52">
        <v>2</v>
      </c>
      <c r="I52">
        <v>4</v>
      </c>
      <c r="J52">
        <v>49</v>
      </c>
      <c r="K52">
        <v>138</v>
      </c>
      <c r="L52">
        <v>33.9</v>
      </c>
      <c r="M52">
        <v>7</v>
      </c>
      <c r="N52" s="1" t="str">
        <f t="shared" si="5"/>
        <v>Josh</v>
      </c>
      <c r="O52" s="1" t="str">
        <f t="shared" si="6"/>
        <v>McCown\McCoJo01</v>
      </c>
      <c r="P52" s="1" t="str">
        <f t="shared" si="3"/>
        <v>McCown</v>
      </c>
      <c r="Q52" s="1" t="str">
        <f t="shared" si="4"/>
        <v>McCown</v>
      </c>
      <c r="R52">
        <v>2011</v>
      </c>
    </row>
    <row r="53" spans="1:18" x14ac:dyDescent="0.35">
      <c r="A53" s="1" t="s">
        <v>77</v>
      </c>
      <c r="B53" t="str">
        <f t="shared" si="2"/>
        <v>Flynn, Matt</v>
      </c>
      <c r="C53" t="s">
        <v>21</v>
      </c>
      <c r="D53">
        <v>33</v>
      </c>
      <c r="E53">
        <v>49</v>
      </c>
      <c r="F53">
        <v>67.3</v>
      </c>
      <c r="G53">
        <v>518</v>
      </c>
      <c r="H53">
        <v>6</v>
      </c>
      <c r="I53">
        <v>2</v>
      </c>
      <c r="J53">
        <v>80</v>
      </c>
      <c r="K53">
        <v>103.6</v>
      </c>
      <c r="L53">
        <v>85.6</v>
      </c>
      <c r="M53">
        <v>5</v>
      </c>
      <c r="N53" s="1" t="str">
        <f t="shared" si="5"/>
        <v>Matt</v>
      </c>
      <c r="O53" s="1" t="str">
        <f t="shared" si="6"/>
        <v>Flynn\FlynMa00</v>
      </c>
      <c r="P53" s="1" t="str">
        <f t="shared" si="3"/>
        <v>Flynn</v>
      </c>
      <c r="Q53" s="1" t="str">
        <f t="shared" si="4"/>
        <v>Flynn</v>
      </c>
      <c r="R53">
        <v>2011</v>
      </c>
    </row>
    <row r="54" spans="1:18" x14ac:dyDescent="0.35">
      <c r="A54" s="1" t="s">
        <v>67</v>
      </c>
      <c r="B54" t="str">
        <f t="shared" si="2"/>
        <v>Johnson, Josh</v>
      </c>
      <c r="C54" t="s">
        <v>55</v>
      </c>
      <c r="D54">
        <v>19</v>
      </c>
      <c r="E54">
        <v>36</v>
      </c>
      <c r="F54">
        <v>52.8</v>
      </c>
      <c r="G54">
        <v>246</v>
      </c>
      <c r="H54">
        <v>1</v>
      </c>
      <c r="I54">
        <v>2</v>
      </c>
      <c r="J54">
        <v>42</v>
      </c>
      <c r="K54">
        <v>27.3</v>
      </c>
      <c r="L54">
        <v>49</v>
      </c>
      <c r="M54">
        <v>3</v>
      </c>
      <c r="N54" s="1" t="str">
        <f t="shared" si="5"/>
        <v>Josh</v>
      </c>
      <c r="O54" s="1" t="str">
        <f t="shared" si="6"/>
        <v>Johnson\JohnJo05</v>
      </c>
      <c r="P54" s="1" t="str">
        <f t="shared" si="3"/>
        <v>Johnson</v>
      </c>
      <c r="Q54" s="1" t="str">
        <f t="shared" si="4"/>
        <v>Johnson</v>
      </c>
      <c r="R54">
        <v>2011</v>
      </c>
    </row>
    <row r="55" spans="1:18" x14ac:dyDescent="0.35">
      <c r="A55" s="1" t="s">
        <v>63</v>
      </c>
      <c r="B55" t="str">
        <f t="shared" si="2"/>
        <v>Boller, Kyle</v>
      </c>
      <c r="C55" t="s">
        <v>59</v>
      </c>
      <c r="D55">
        <v>15</v>
      </c>
      <c r="E55">
        <v>28</v>
      </c>
      <c r="F55">
        <v>53.6</v>
      </c>
      <c r="G55">
        <v>161</v>
      </c>
      <c r="H55">
        <v>0</v>
      </c>
      <c r="I55">
        <v>3</v>
      </c>
      <c r="J55">
        <v>27</v>
      </c>
      <c r="K55">
        <v>80.5</v>
      </c>
      <c r="L55">
        <v>6.8</v>
      </c>
      <c r="M55">
        <v>3</v>
      </c>
      <c r="N55" s="1" t="str">
        <f t="shared" si="5"/>
        <v>Kyle</v>
      </c>
      <c r="O55" s="1" t="str">
        <f t="shared" si="6"/>
        <v>Boller\BollKy00</v>
      </c>
      <c r="P55" s="1" t="str">
        <f t="shared" si="3"/>
        <v>Boller</v>
      </c>
      <c r="Q55" s="1" t="str">
        <f t="shared" si="4"/>
        <v>Boller</v>
      </c>
      <c r="R55">
        <v>2011</v>
      </c>
    </row>
    <row r="56" spans="1:18" x14ac:dyDescent="0.35">
      <c r="A56" s="1" t="s">
        <v>52</v>
      </c>
      <c r="B56" t="str">
        <f t="shared" si="2"/>
        <v>Delhomme, Jake</v>
      </c>
      <c r="C56" t="s">
        <v>12</v>
      </c>
      <c r="D56">
        <v>18</v>
      </c>
      <c r="E56">
        <v>28</v>
      </c>
      <c r="F56">
        <v>64.3</v>
      </c>
      <c r="G56">
        <v>211</v>
      </c>
      <c r="H56">
        <v>1</v>
      </c>
      <c r="I56">
        <v>0</v>
      </c>
      <c r="J56">
        <v>40</v>
      </c>
      <c r="K56">
        <v>211</v>
      </c>
      <c r="L56">
        <v>61.5</v>
      </c>
      <c r="M56">
        <v>2</v>
      </c>
      <c r="N56" s="1" t="str">
        <f t="shared" si="5"/>
        <v>Jake</v>
      </c>
      <c r="O56" s="1" t="str">
        <f t="shared" si="6"/>
        <v>Delhomme\DelhJa00</v>
      </c>
      <c r="P56" s="1" t="str">
        <f t="shared" si="3"/>
        <v>Delhomme</v>
      </c>
      <c r="Q56" s="1" t="str">
        <f t="shared" si="4"/>
        <v>Delhomme</v>
      </c>
      <c r="R56">
        <v>2011</v>
      </c>
    </row>
    <row r="57" spans="1:18" x14ac:dyDescent="0.35">
      <c r="A57" s="1" t="s">
        <v>69</v>
      </c>
      <c r="B57" t="str">
        <f t="shared" si="2"/>
        <v>Redman, Chris</v>
      </c>
      <c r="C57" t="s">
        <v>44</v>
      </c>
      <c r="D57">
        <v>18</v>
      </c>
      <c r="E57">
        <v>28</v>
      </c>
      <c r="F57">
        <v>64.3</v>
      </c>
      <c r="G57">
        <v>188</v>
      </c>
      <c r="H57">
        <v>0</v>
      </c>
      <c r="I57">
        <v>1</v>
      </c>
      <c r="J57">
        <v>22</v>
      </c>
      <c r="K57">
        <v>37.6</v>
      </c>
      <c r="L57">
        <v>22.4</v>
      </c>
      <c r="M57">
        <v>0</v>
      </c>
      <c r="N57" s="1" t="str">
        <f t="shared" si="5"/>
        <v>Chris</v>
      </c>
      <c r="O57" s="1" t="str">
        <f t="shared" si="6"/>
        <v>Redman\RedmCh00</v>
      </c>
      <c r="P57" s="1" t="str">
        <f t="shared" si="3"/>
        <v>Redman</v>
      </c>
      <c r="Q57" s="1" t="str">
        <f t="shared" si="4"/>
        <v>Redman</v>
      </c>
      <c r="R57">
        <v>2011</v>
      </c>
    </row>
    <row r="58" spans="1:18" x14ac:dyDescent="0.35">
      <c r="A58" s="1" t="s">
        <v>83</v>
      </c>
      <c r="B58" t="str">
        <f t="shared" si="2"/>
        <v>Batch, Charlie</v>
      </c>
      <c r="C58" t="s">
        <v>30</v>
      </c>
      <c r="D58">
        <v>15</v>
      </c>
      <c r="E58">
        <v>24</v>
      </c>
      <c r="F58">
        <v>62.5</v>
      </c>
      <c r="G58">
        <v>208</v>
      </c>
      <c r="H58">
        <v>0</v>
      </c>
      <c r="I58">
        <v>1</v>
      </c>
      <c r="J58">
        <v>46</v>
      </c>
      <c r="K58">
        <v>52</v>
      </c>
      <c r="L58">
        <v>22.5</v>
      </c>
      <c r="M58">
        <v>2</v>
      </c>
      <c r="N58" s="1" t="str">
        <f t="shared" si="5"/>
        <v>Charlie</v>
      </c>
      <c r="O58" s="1" t="str">
        <f t="shared" si="6"/>
        <v>Batch\BatcCh00</v>
      </c>
      <c r="P58" s="1" t="str">
        <f t="shared" si="3"/>
        <v>Batch</v>
      </c>
      <c r="Q58" s="1" t="str">
        <f t="shared" si="4"/>
        <v>Batch</v>
      </c>
      <c r="R58">
        <v>2011</v>
      </c>
    </row>
    <row r="59" spans="1:18" x14ac:dyDescent="0.35">
      <c r="A59" s="1" t="s">
        <v>87</v>
      </c>
      <c r="B59" t="str">
        <f t="shared" si="2"/>
        <v>Bartel, Richard</v>
      </c>
      <c r="C59" t="s">
        <v>26</v>
      </c>
      <c r="D59">
        <v>10</v>
      </c>
      <c r="E59">
        <v>22</v>
      </c>
      <c r="F59">
        <v>45.5</v>
      </c>
      <c r="G59">
        <v>86</v>
      </c>
      <c r="H59">
        <v>1</v>
      </c>
      <c r="I59">
        <v>1</v>
      </c>
      <c r="J59">
        <v>23</v>
      </c>
      <c r="K59">
        <v>43</v>
      </c>
      <c r="L59">
        <v>17.100000000000001</v>
      </c>
      <c r="M59">
        <v>1</v>
      </c>
      <c r="N59" s="1" t="str">
        <f t="shared" si="5"/>
        <v>Richard</v>
      </c>
      <c r="O59" s="1" t="str">
        <f t="shared" si="6"/>
        <v>Bartel\BartRi00</v>
      </c>
      <c r="P59" s="1" t="str">
        <f t="shared" si="3"/>
        <v>Bartel</v>
      </c>
      <c r="Q59" s="1" t="str">
        <f t="shared" si="4"/>
        <v>Bartel</v>
      </c>
      <c r="R59">
        <v>2011</v>
      </c>
    </row>
    <row r="60" spans="1:18" x14ac:dyDescent="0.35">
      <c r="A60" s="1" t="s">
        <v>65</v>
      </c>
      <c r="B60" t="str">
        <f t="shared" si="2"/>
        <v>Gradkowski, Bruce</v>
      </c>
      <c r="C60" t="s">
        <v>40</v>
      </c>
      <c r="D60">
        <v>8</v>
      </c>
      <c r="E60">
        <v>18</v>
      </c>
      <c r="F60">
        <v>44.4</v>
      </c>
      <c r="G60">
        <v>109</v>
      </c>
      <c r="H60">
        <v>1</v>
      </c>
      <c r="I60">
        <v>1</v>
      </c>
      <c r="J60">
        <v>41</v>
      </c>
      <c r="K60">
        <v>54.5</v>
      </c>
      <c r="L60">
        <v>16.899999999999999</v>
      </c>
      <c r="M60">
        <v>1</v>
      </c>
      <c r="N60" s="1" t="str">
        <f t="shared" si="5"/>
        <v>Bruce</v>
      </c>
      <c r="O60" s="1" t="str">
        <f t="shared" si="6"/>
        <v>Gradkowski\GradBr00</v>
      </c>
      <c r="P60" s="1" t="str">
        <f t="shared" si="3"/>
        <v>Gradkowski</v>
      </c>
      <c r="Q60" s="1" t="str">
        <f t="shared" si="4"/>
        <v>Gradkowski</v>
      </c>
      <c r="R60">
        <v>2011</v>
      </c>
    </row>
    <row r="61" spans="1:18" x14ac:dyDescent="0.35">
      <c r="A61" s="1" t="s">
        <v>99</v>
      </c>
      <c r="B61" t="str">
        <f t="shared" si="2"/>
        <v>Kafka, Mike</v>
      </c>
      <c r="C61" t="s">
        <v>45</v>
      </c>
      <c r="D61">
        <v>11</v>
      </c>
      <c r="E61">
        <v>16</v>
      </c>
      <c r="F61">
        <v>68.8</v>
      </c>
      <c r="G61">
        <v>107</v>
      </c>
      <c r="H61">
        <v>0</v>
      </c>
      <c r="I61">
        <v>2</v>
      </c>
      <c r="J61">
        <v>43</v>
      </c>
      <c r="K61">
        <v>26.8</v>
      </c>
      <c r="L61">
        <v>10.9</v>
      </c>
      <c r="M61">
        <v>1</v>
      </c>
      <c r="N61" s="1" t="str">
        <f t="shared" si="5"/>
        <v>Mike</v>
      </c>
      <c r="O61" s="1" t="str">
        <f t="shared" si="6"/>
        <v>Kafka\KafkMi00</v>
      </c>
      <c r="P61" s="1" t="str">
        <f t="shared" si="3"/>
        <v>Kafka</v>
      </c>
      <c r="Q61" s="1" t="str">
        <f t="shared" si="4"/>
        <v>Kafka</v>
      </c>
      <c r="R61">
        <v>2011</v>
      </c>
    </row>
    <row r="62" spans="1:18" x14ac:dyDescent="0.35">
      <c r="A62" s="1" t="s">
        <v>71</v>
      </c>
      <c r="B62" t="str">
        <f t="shared" si="2"/>
        <v>Leinart, Matt</v>
      </c>
      <c r="C62" t="s">
        <v>12</v>
      </c>
      <c r="D62">
        <v>10</v>
      </c>
      <c r="E62">
        <v>13</v>
      </c>
      <c r="F62">
        <v>76.900000000000006</v>
      </c>
      <c r="G62">
        <v>57</v>
      </c>
      <c r="H62">
        <v>1</v>
      </c>
      <c r="I62">
        <v>0</v>
      </c>
      <c r="J62">
        <v>20</v>
      </c>
      <c r="K62">
        <v>28.5</v>
      </c>
      <c r="L62">
        <v>38.1</v>
      </c>
      <c r="M62">
        <v>0</v>
      </c>
      <c r="N62" s="1" t="str">
        <f t="shared" si="5"/>
        <v>Matt</v>
      </c>
      <c r="O62" s="1" t="str">
        <f t="shared" si="6"/>
        <v>Leinart\LeinMa00</v>
      </c>
      <c r="P62" s="1" t="str">
        <f t="shared" si="3"/>
        <v>Leinart</v>
      </c>
      <c r="Q62" s="1" t="str">
        <f t="shared" si="4"/>
        <v>Leinart</v>
      </c>
      <c r="R62">
        <v>2011</v>
      </c>
    </row>
    <row r="63" spans="1:18" x14ac:dyDescent="0.35">
      <c r="A63" s="1" t="s">
        <v>94</v>
      </c>
      <c r="B63" t="str">
        <f t="shared" si="2"/>
        <v>Kitna, Jon</v>
      </c>
      <c r="C63" t="s">
        <v>18</v>
      </c>
      <c r="D63">
        <v>6</v>
      </c>
      <c r="E63">
        <v>10</v>
      </c>
      <c r="F63">
        <v>60</v>
      </c>
      <c r="G63">
        <v>87</v>
      </c>
      <c r="H63">
        <v>1</v>
      </c>
      <c r="I63">
        <v>2</v>
      </c>
      <c r="J63">
        <v>33</v>
      </c>
      <c r="K63">
        <v>29</v>
      </c>
      <c r="L63">
        <v>56.5</v>
      </c>
      <c r="M63">
        <v>0</v>
      </c>
      <c r="N63" s="1" t="str">
        <f t="shared" si="5"/>
        <v>Jon</v>
      </c>
      <c r="O63" s="1" t="str">
        <f t="shared" si="6"/>
        <v>Kitna\KitnJo00</v>
      </c>
      <c r="P63" s="1" t="str">
        <f t="shared" si="3"/>
        <v>Kitna</v>
      </c>
      <c r="Q63" s="1" t="str">
        <f t="shared" si="4"/>
        <v>Kitna</v>
      </c>
      <c r="R63">
        <v>2011</v>
      </c>
    </row>
    <row r="64" spans="1:18" x14ac:dyDescent="0.35">
      <c r="A64" s="1" t="s">
        <v>84</v>
      </c>
      <c r="B64" t="str">
        <f t="shared" si="2"/>
        <v>Losman, J.P.</v>
      </c>
      <c r="C64" t="s">
        <v>42</v>
      </c>
      <c r="D64">
        <v>6</v>
      </c>
      <c r="E64">
        <v>10</v>
      </c>
      <c r="F64">
        <v>60</v>
      </c>
      <c r="G64">
        <v>60</v>
      </c>
      <c r="H64">
        <v>0</v>
      </c>
      <c r="I64">
        <v>0</v>
      </c>
      <c r="J64">
        <v>25</v>
      </c>
      <c r="K64">
        <v>30</v>
      </c>
      <c r="L64">
        <v>4.4000000000000004</v>
      </c>
      <c r="M64">
        <v>5</v>
      </c>
      <c r="N64" s="1" t="str">
        <f t="shared" si="5"/>
        <v>J.P.</v>
      </c>
      <c r="O64" s="1" t="str">
        <f t="shared" si="6"/>
        <v>Losman\LosmJ.00</v>
      </c>
      <c r="P64" s="1" t="str">
        <f t="shared" si="3"/>
        <v>Losman</v>
      </c>
      <c r="Q64" s="1" t="str">
        <f t="shared" si="4"/>
        <v>Losman</v>
      </c>
      <c r="R64">
        <v>2011</v>
      </c>
    </row>
    <row r="65" spans="1:18" x14ac:dyDescent="0.35">
      <c r="A65" s="1" t="s">
        <v>79</v>
      </c>
      <c r="B65" t="str">
        <f t="shared" si="2"/>
        <v>Thigpen, Tyler</v>
      </c>
      <c r="C65" t="s">
        <v>61</v>
      </c>
      <c r="D65">
        <v>3</v>
      </c>
      <c r="E65">
        <v>8</v>
      </c>
      <c r="F65">
        <v>37.5</v>
      </c>
      <c r="G65">
        <v>25</v>
      </c>
      <c r="H65">
        <v>0</v>
      </c>
      <c r="I65">
        <v>1</v>
      </c>
      <c r="J65">
        <v>13</v>
      </c>
      <c r="K65">
        <v>8.3000000000000007</v>
      </c>
      <c r="L65">
        <v>27.7</v>
      </c>
      <c r="M65">
        <v>0</v>
      </c>
      <c r="N65" s="1" t="str">
        <f t="shared" si="5"/>
        <v>Tyler</v>
      </c>
      <c r="O65" s="1" t="str">
        <f t="shared" si="6"/>
        <v>Thigpen\ThigTy00</v>
      </c>
      <c r="P65" s="1" t="str">
        <f t="shared" si="3"/>
        <v>Thigpen</v>
      </c>
      <c r="Q65" s="1" t="str">
        <f t="shared" si="4"/>
        <v>Thigpen</v>
      </c>
      <c r="R65">
        <v>2011</v>
      </c>
    </row>
    <row r="66" spans="1:18" x14ac:dyDescent="0.35">
      <c r="A66" s="1" t="s">
        <v>85</v>
      </c>
      <c r="B66" t="str">
        <f t="shared" si="2"/>
        <v>Daniel, Chase</v>
      </c>
      <c r="C66" t="s">
        <v>25</v>
      </c>
      <c r="D66">
        <v>4</v>
      </c>
      <c r="E66">
        <v>5</v>
      </c>
      <c r="F66">
        <v>80</v>
      </c>
      <c r="G66">
        <v>29</v>
      </c>
      <c r="H66">
        <v>0</v>
      </c>
      <c r="I66">
        <v>0</v>
      </c>
      <c r="J66">
        <v>14</v>
      </c>
      <c r="K66">
        <v>1.8</v>
      </c>
      <c r="L66">
        <v>37.200000000000003</v>
      </c>
      <c r="M66">
        <v>0</v>
      </c>
      <c r="N66" s="1" t="str">
        <f t="shared" si="5"/>
        <v>Chase</v>
      </c>
      <c r="O66" s="1" t="str">
        <f t="shared" si="6"/>
        <v>Daniel\DaniCh00</v>
      </c>
      <c r="P66" s="1" t="str">
        <f t="shared" si="3"/>
        <v>Daniel</v>
      </c>
      <c r="Q66" s="1" t="str">
        <f t="shared" si="4"/>
        <v>Daniel</v>
      </c>
      <c r="R66">
        <v>2011</v>
      </c>
    </row>
    <row r="67" spans="1:18" x14ac:dyDescent="0.35">
      <c r="A67" s="1" t="s">
        <v>98</v>
      </c>
      <c r="B67" t="str">
        <f t="shared" ref="B67:B69" si="7">TRIM(CONCATENATE(Q67, ", ", N67))</f>
        <v>Kaepernick, Colin</v>
      </c>
      <c r="C67" t="s">
        <v>49</v>
      </c>
      <c r="D67">
        <v>3</v>
      </c>
      <c r="E67">
        <v>5</v>
      </c>
      <c r="F67">
        <v>60</v>
      </c>
      <c r="G67">
        <v>35</v>
      </c>
      <c r="H67">
        <v>0</v>
      </c>
      <c r="I67">
        <v>0</v>
      </c>
      <c r="J67">
        <v>19</v>
      </c>
      <c r="K67">
        <v>11.7</v>
      </c>
      <c r="L67">
        <v>74.400000000000006</v>
      </c>
      <c r="M67">
        <v>0</v>
      </c>
      <c r="N67" s="1" t="str">
        <f t="shared" si="5"/>
        <v>Colin</v>
      </c>
      <c r="O67" s="1" t="str">
        <f t="shared" si="6"/>
        <v>Kaepernick\KaepCo00</v>
      </c>
      <c r="P67" s="1" t="str">
        <f t="shared" ref="P67:P69" si="8">_xlfn.TEXTBEFORE(O67,"\")</f>
        <v>Kaepernick</v>
      </c>
      <c r="Q67" s="1" t="str">
        <f t="shared" ref="Q67:Q69" si="9">IFERROR(_xlfn.TEXTBEFORE(O67,"*"),P67)</f>
        <v>Kaepernick</v>
      </c>
      <c r="R67">
        <v>2011</v>
      </c>
    </row>
    <row r="68" spans="1:18" x14ac:dyDescent="0.35">
      <c r="A68" s="1" t="s">
        <v>72</v>
      </c>
      <c r="B68" t="str">
        <f t="shared" si="7"/>
        <v>Brunell, Mark</v>
      </c>
      <c r="C68" t="s">
        <v>51</v>
      </c>
      <c r="D68">
        <v>1</v>
      </c>
      <c r="E68">
        <v>3</v>
      </c>
      <c r="F68">
        <v>33.299999999999997</v>
      </c>
      <c r="G68">
        <v>27</v>
      </c>
      <c r="H68">
        <v>0</v>
      </c>
      <c r="I68">
        <v>0</v>
      </c>
      <c r="J68">
        <v>27</v>
      </c>
      <c r="K68">
        <v>1.7</v>
      </c>
      <c r="L68">
        <v>2.4</v>
      </c>
      <c r="M68">
        <v>0</v>
      </c>
      <c r="N68" s="1" t="str">
        <f t="shared" si="5"/>
        <v>Mark</v>
      </c>
      <c r="O68" s="1" t="str">
        <f t="shared" si="6"/>
        <v>Brunell\BrunMa00</v>
      </c>
      <c r="P68" s="1" t="str">
        <f t="shared" si="8"/>
        <v>Brunell</v>
      </c>
      <c r="Q68" s="1" t="str">
        <f t="shared" si="9"/>
        <v>Brunell</v>
      </c>
      <c r="R68">
        <v>2011</v>
      </c>
    </row>
    <row r="69" spans="1:18" x14ac:dyDescent="0.35">
      <c r="A69" s="1" t="s">
        <v>64</v>
      </c>
      <c r="B69" t="str">
        <f t="shared" si="7"/>
        <v>Hill, Shaun</v>
      </c>
      <c r="C69" t="s">
        <v>47</v>
      </c>
      <c r="D69">
        <v>2</v>
      </c>
      <c r="E69">
        <v>3</v>
      </c>
      <c r="F69">
        <v>66.7</v>
      </c>
      <c r="G69">
        <v>33</v>
      </c>
      <c r="H69">
        <v>0</v>
      </c>
      <c r="I69">
        <v>0</v>
      </c>
      <c r="J69">
        <v>28</v>
      </c>
      <c r="K69">
        <v>16.5</v>
      </c>
      <c r="L69">
        <v>61.2</v>
      </c>
      <c r="M69">
        <v>0</v>
      </c>
      <c r="N69" s="1" t="str">
        <f t="shared" si="5"/>
        <v>Shaun</v>
      </c>
      <c r="O69" s="1" t="str">
        <f t="shared" si="6"/>
        <v>Hill\HillSh00</v>
      </c>
      <c r="P69" s="1" t="str">
        <f t="shared" si="8"/>
        <v>Hill</v>
      </c>
      <c r="Q69" s="1" t="str">
        <f t="shared" si="9"/>
        <v>Hill</v>
      </c>
      <c r="R69">
        <v>2011</v>
      </c>
    </row>
    <row r="71" spans="1:18" ht="23.5" x14ac:dyDescent="0.55000000000000004">
      <c r="A71" s="19" t="s">
        <v>343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7 H 3 t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D s f e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H 3 t U i l T 9 f + Z A Q A A B Q g A A B M A H A B G b 3 J t d W x h c y 9 T Z W N 0 a W 9 u M S 5 t I K I Y A C i g F A A A A A A A A A A A A A A A A A A A A A A A A A A A A O 2 T U U v D M B D H 3 w f 7 D i E i d B A q 3 d Q H p Q + 1 0 y m I u L U i w 4 l k 7 T n L 0 m Q k V 3 E M v 7 u Z m y g m f g L X l z S / + / 8 v 1 2 v O Q I G V k i T b r N F p u 9 V u m R e u o S R 7 t E d J T A R g u 0 X s k 6 l G F 2 B J a l 7 D v i q a G i Q G F 5 W A M F U S 7 c Y E N D 2 Z 3 B n Q Z m L E V C s 1 N 5 M + m D m q x a Q X 4 h v S D n v o g 6 j q C k H H l F F G U i W a W p q 4 F z F y L g t V V n I W R 9 2 j L i P D R i F k u B Q Q f 7 + G N 0 r C Y 4 d t i t q j t 1 r V N l a S S + C l P X l d c 8 6 n V r i N b H m w q Z + R h y 1 P h M g K L r g 2 M e r m Z 8 r 0 h c u Z z Z g v F / C d L t d c m m e l 6 0 3 F 6 6 A J P O e z 1 Y q O 5 v b L r i Q e H 4 Z r 3 T s j K 3 o r + B K 0 5 W g J Q X j D T 5 z X D k p m 4 L E r 4 w g H r m y Q u W x 4 p q F w z G m 9 c K U J o g u t c v / L L p t 6 C v o T j 0 v j a v O + j / n s V u R K 7 d a n j T x Z r + X M h e O D x G N P / H h 8 k H r p w E N H H M G D h 2 c j D 8 0 8 v 9 9 2 6 y l y 8 c 0 f F f / B s 7 m v P Y f D 1 H M T 7 n 8 1 7 b 3 T b l X S e 8 l / z T 0 J u p 3 d 7 O 9 m f z f 7 / 2 H 2 P w B Q S w E C L Q A U A A I A C A D s f e 1 S c y X l 0 K M A A A D 1 A A A A E g A A A A A A A A A A A A A A A A A A A A A A Q 2 9 u Z m l n L 1 B h Y 2 t h Z 2 U u e G 1 s U E s B A i 0 A F A A C A A g A 7 H 3 t U g / K 6 a u k A A A A 6 Q A A A B M A A A A A A A A A A A A A A A A A 7 w A A A F t D b 2 5 0 Z W 5 0 X 1 R 5 c G V z X S 5 4 b W x Q S w E C L Q A U A A I A C A D s f e 1 S K V P 1 / 5 k B A A A F C A A A E w A A A A A A A A A A A A A A A A D g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L A A A A A A A A C s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I w O j Q 0 O j U x L j Q w M T g w O T d a I i A v P j x F b n R y e S B U e X B l P S J G a W x s Q 2 9 s d W 1 u V H l w Z X M i I F Z h b H V l P S J z Q X d Z R 0 F 3 W U R B d 1 l E Q X d V R E F 3 V U R C U U 1 E Q l F V R k J R V U Z B d 0 1 G Q l F V R E F 3 P T 0 i I C 8 + P E V u d H J 5 I F R 5 c G U 9 I k Z p b G x D b 2 x 1 b W 5 O Y W 1 l c y I g V m F s d W U 9 I n N b J n F 1 b 3 Q 7 U m s m c X V v d D s s J n F 1 b 3 Q 7 U G x h e W V y J n F 1 b 3 Q 7 L C Z x d W 9 0 O 1 R t J n F 1 b 3 Q 7 L C Z x d W 9 0 O 0 F n Z S Z x d W 9 0 O y w m c X V v d D t Q b 3 M m c X V v d D s s J n F 1 b 3 Q 7 R y Z x d W 9 0 O y w m c X V v d D t H U y Z x d W 9 0 O y w m c X V v d D t R Q n J l Y y Z x d W 9 0 O y w m c X V v d D t D b X A m c X V v d D s s J n F 1 b 3 Q 7 Q X R 0 J n F 1 b 3 Q 7 L C Z x d W 9 0 O 0 N t c C U m c X V v d D s s J n F 1 b 3 Q 7 W W R z J n F 1 b 3 Q 7 L C Z x d W 9 0 O 1 R E J n F 1 b 3 Q 7 L C Z x d W 9 0 O 1 R E J S Z x d W 9 0 O y w m c X V v d D t J b n Q m c X V v d D s s J n F 1 b 3 Q 7 S W 5 0 J S Z x d W 9 0 O y w m c X V v d D s x R C Z x d W 9 0 O y w m c X V v d D t M b m c m c X V v d D s s J n F 1 b 3 Q 7 W S 9 B J n F 1 b 3 Q 7 L C Z x d W 9 0 O 0 F Z L 0 E m c X V v d D s s J n F 1 b 3 Q 7 W S 9 D J n F 1 b 3 Q 7 L C Z x d W 9 0 O 1 k v R y Z x d W 9 0 O y w m c X V v d D t S Y X R l J n F 1 b 3 Q 7 L C Z x d W 9 0 O 1 F C U i Z x d W 9 0 O y w m c X V v d D t T a y Z x d W 9 0 O y w m c X V v d D t Z Z H N f M S Z x d W 9 0 O y w m c X V v d D t O W S 9 B J n F 1 b 3 Q 7 L C Z x d W 9 0 O 0 F O W S 9 B J n F 1 b 3 Q 7 L C Z x d W 9 0 O 1 N r J S Z x d W 9 0 O y w m c X V v d D s 0 U U M m c X V v d D s s J n F 1 b 3 Q 7 R 1 d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v Q X V 0 b 1 J l b W 9 2 Z W R D b 2 x 1 b W 5 z M S 5 7 U m s s M H 0 m c X V v d D s s J n F 1 b 3 Q 7 U 2 V j d G l v b j E v M y 9 B d X R v U m V t b 3 Z l Z E N v b H V t b n M x L n t Q b G F 5 Z X I s M X 0 m c X V v d D s s J n F 1 b 3 Q 7 U 2 V j d G l v b j E v M y 9 B d X R v U m V t b 3 Z l Z E N v b H V t b n M x L n t U b S w y f S Z x d W 9 0 O y w m c X V v d D t T Z W N 0 a W 9 u M S 8 z L 0 F 1 d G 9 S Z W 1 v d m V k Q 2 9 s d W 1 u c z E u e 0 F n Z S w z f S Z x d W 9 0 O y w m c X V v d D t T Z W N 0 a W 9 u M S 8 z L 0 F 1 d G 9 S Z W 1 v d m V k Q 2 9 s d W 1 u c z E u e 1 B v c y w 0 f S Z x d W 9 0 O y w m c X V v d D t T Z W N 0 a W 9 u M S 8 z L 0 F 1 d G 9 S Z W 1 v d m V k Q 2 9 s d W 1 u c z E u e 0 c s N X 0 m c X V v d D s s J n F 1 b 3 Q 7 U 2 V j d G l v b j E v M y 9 B d X R v U m V t b 3 Z l Z E N v b H V t b n M x L n t H U y w 2 f S Z x d W 9 0 O y w m c X V v d D t T Z W N 0 a W 9 u M S 8 z L 0 F 1 d G 9 S Z W 1 v d m V k Q 2 9 s d W 1 u c z E u e 1 F C c m V j L D d 9 J n F 1 b 3 Q 7 L C Z x d W 9 0 O 1 N l Y 3 R p b 2 4 x L z M v Q X V 0 b 1 J l b W 9 2 Z W R D b 2 x 1 b W 5 z M S 5 7 Q 2 1 w L D h 9 J n F 1 b 3 Q 7 L C Z x d W 9 0 O 1 N l Y 3 R p b 2 4 x L z M v Q X V 0 b 1 J l b W 9 2 Z W R D b 2 x 1 b W 5 z M S 5 7 Q X R 0 L D l 9 J n F 1 b 3 Q 7 L C Z x d W 9 0 O 1 N l Y 3 R p b 2 4 x L z M v Q X V 0 b 1 J l b W 9 2 Z W R D b 2 x 1 b W 5 z M S 5 7 Q 2 1 w J S w x M H 0 m c X V v d D s s J n F 1 b 3 Q 7 U 2 V j d G l v b j E v M y 9 B d X R v U m V t b 3 Z l Z E N v b H V t b n M x L n t Z Z H M s M T F 9 J n F 1 b 3 Q 7 L C Z x d W 9 0 O 1 N l Y 3 R p b 2 4 x L z M v Q X V 0 b 1 J l b W 9 2 Z W R D b 2 x 1 b W 5 z M S 5 7 V E Q s M T J 9 J n F 1 b 3 Q 7 L C Z x d W 9 0 O 1 N l Y 3 R p b 2 4 x L z M v Q X V 0 b 1 J l b W 9 2 Z W R D b 2 x 1 b W 5 z M S 5 7 V E Q l L D E z f S Z x d W 9 0 O y w m c X V v d D t T Z W N 0 a W 9 u M S 8 z L 0 F 1 d G 9 S Z W 1 v d m V k Q 2 9 s d W 1 u c z E u e 0 l u d C w x N H 0 m c X V v d D s s J n F 1 b 3 Q 7 U 2 V j d G l v b j E v M y 9 B d X R v U m V t b 3 Z l Z E N v b H V t b n M x L n t J b n Q l L D E 1 f S Z x d W 9 0 O y w m c X V v d D t T Z W N 0 a W 9 u M S 8 z L 0 F 1 d G 9 S Z W 1 v d m V k Q 2 9 s d W 1 u c z E u e z F E L D E 2 f S Z x d W 9 0 O y w m c X V v d D t T Z W N 0 a W 9 u M S 8 z L 0 F 1 d G 9 S Z W 1 v d m V k Q 2 9 s d W 1 u c z E u e 0 x u Z y w x N 3 0 m c X V v d D s s J n F 1 b 3 Q 7 U 2 V j d G l v b j E v M y 9 B d X R v U m V t b 3 Z l Z E N v b H V t b n M x L n t Z L 0 E s M T h 9 J n F 1 b 3 Q 7 L C Z x d W 9 0 O 1 N l Y 3 R p b 2 4 x L z M v Q X V 0 b 1 J l b W 9 2 Z W R D b 2 x 1 b W 5 z M S 5 7 Q V k v Q S w x O X 0 m c X V v d D s s J n F 1 b 3 Q 7 U 2 V j d G l v b j E v M y 9 B d X R v U m V t b 3 Z l Z E N v b H V t b n M x L n t Z L 0 M s M j B 9 J n F 1 b 3 Q 7 L C Z x d W 9 0 O 1 N l Y 3 R p b 2 4 x L z M v Q X V 0 b 1 J l b W 9 2 Z W R D b 2 x 1 b W 5 z M S 5 7 W S 9 H L D I x f S Z x d W 9 0 O y w m c X V v d D t T Z W N 0 a W 9 u M S 8 z L 0 F 1 d G 9 S Z W 1 v d m V k Q 2 9 s d W 1 u c z E u e 1 J h d G U s M j J 9 J n F 1 b 3 Q 7 L C Z x d W 9 0 O 1 N l Y 3 R p b 2 4 x L z M v Q X V 0 b 1 J l b W 9 2 Z W R D b 2 x 1 b W 5 z M S 5 7 U U J S L D I z f S Z x d W 9 0 O y w m c X V v d D t T Z W N 0 a W 9 u M S 8 z L 0 F 1 d G 9 S Z W 1 v d m V k Q 2 9 s d W 1 u c z E u e 1 N r L D I 0 f S Z x d W 9 0 O y w m c X V v d D t T Z W N 0 a W 9 u M S 8 z L 0 F 1 d G 9 S Z W 1 v d m V k Q 2 9 s d W 1 u c z E u e 1 l k c 1 8 x L D I 1 f S Z x d W 9 0 O y w m c X V v d D t T Z W N 0 a W 9 u M S 8 z L 0 F 1 d G 9 S Z W 1 v d m V k Q 2 9 s d W 1 u c z E u e 0 5 Z L 0 E s M j Z 9 J n F 1 b 3 Q 7 L C Z x d W 9 0 O 1 N l Y 3 R p b 2 4 x L z M v Q X V 0 b 1 J l b W 9 2 Z W R D b 2 x 1 b W 5 z M S 5 7 Q U 5 Z L 0 E s M j d 9 J n F 1 b 3 Q 7 L C Z x d W 9 0 O 1 N l Y 3 R p b 2 4 x L z M v Q X V 0 b 1 J l b W 9 2 Z W R D b 2 x 1 b W 5 z M S 5 7 U 2 s l L D I 4 f S Z x d W 9 0 O y w m c X V v d D t T Z W N 0 a W 9 u M S 8 z L 0 F 1 d G 9 S Z W 1 v d m V k Q 2 9 s d W 1 u c z E u e z R R Q y w y O X 0 m c X V v d D s s J n F 1 b 3 Q 7 U 2 V j d G l v b j E v M y 9 B d X R v U m V t b 3 Z l Z E N v b H V t b n M x L n t H V 0 Q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8 z L 0 F 1 d G 9 S Z W 1 v d m V k Q 2 9 s d W 1 u c z E u e 1 J r L D B 9 J n F 1 b 3 Q 7 L C Z x d W 9 0 O 1 N l Y 3 R p b 2 4 x L z M v Q X V 0 b 1 J l b W 9 2 Z W R D b 2 x 1 b W 5 z M S 5 7 U G x h e W V y L D F 9 J n F 1 b 3 Q 7 L C Z x d W 9 0 O 1 N l Y 3 R p b 2 4 x L z M v Q X V 0 b 1 J l b W 9 2 Z W R D b 2 x 1 b W 5 z M S 5 7 V G 0 s M n 0 m c X V v d D s s J n F 1 b 3 Q 7 U 2 V j d G l v b j E v M y 9 B d X R v U m V t b 3 Z l Z E N v b H V t b n M x L n t B Z 2 U s M 3 0 m c X V v d D s s J n F 1 b 3 Q 7 U 2 V j d G l v b j E v M y 9 B d X R v U m V t b 3 Z l Z E N v b H V t b n M x L n t Q b 3 M s N H 0 m c X V v d D s s J n F 1 b 3 Q 7 U 2 V j d G l v b j E v M y 9 B d X R v U m V t b 3 Z l Z E N v b H V t b n M x L n t H L D V 9 J n F 1 b 3 Q 7 L C Z x d W 9 0 O 1 N l Y 3 R p b 2 4 x L z M v Q X V 0 b 1 J l b W 9 2 Z W R D b 2 x 1 b W 5 z M S 5 7 R 1 M s N n 0 m c X V v d D s s J n F 1 b 3 Q 7 U 2 V j d G l v b j E v M y 9 B d X R v U m V t b 3 Z l Z E N v b H V t b n M x L n t R Q n J l Y y w 3 f S Z x d W 9 0 O y w m c X V v d D t T Z W N 0 a W 9 u M S 8 z L 0 F 1 d G 9 S Z W 1 v d m V k Q 2 9 s d W 1 u c z E u e 0 N t c C w 4 f S Z x d W 9 0 O y w m c X V v d D t T Z W N 0 a W 9 u M S 8 z L 0 F 1 d G 9 S Z W 1 v d m V k Q 2 9 s d W 1 u c z E u e 0 F 0 d C w 5 f S Z x d W 9 0 O y w m c X V v d D t T Z W N 0 a W 9 u M S 8 z L 0 F 1 d G 9 S Z W 1 v d m V k Q 2 9 s d W 1 u c z E u e 0 N t c C U s M T B 9 J n F 1 b 3 Q 7 L C Z x d W 9 0 O 1 N l Y 3 R p b 2 4 x L z M v Q X V 0 b 1 J l b W 9 2 Z W R D b 2 x 1 b W 5 z M S 5 7 W W R z L D E x f S Z x d W 9 0 O y w m c X V v d D t T Z W N 0 a W 9 u M S 8 z L 0 F 1 d G 9 S Z W 1 v d m V k Q 2 9 s d W 1 u c z E u e 1 R E L D E y f S Z x d W 9 0 O y w m c X V v d D t T Z W N 0 a W 9 u M S 8 z L 0 F 1 d G 9 S Z W 1 v d m V k Q 2 9 s d W 1 u c z E u e 1 R E J S w x M 3 0 m c X V v d D s s J n F 1 b 3 Q 7 U 2 V j d G l v b j E v M y 9 B d X R v U m V t b 3 Z l Z E N v b H V t b n M x L n t J b n Q s M T R 9 J n F 1 b 3 Q 7 L C Z x d W 9 0 O 1 N l Y 3 R p b 2 4 x L z M v Q X V 0 b 1 J l b W 9 2 Z W R D b 2 x 1 b W 5 z M S 5 7 S W 5 0 J S w x N X 0 m c X V v d D s s J n F 1 b 3 Q 7 U 2 V j d G l v b j E v M y 9 B d X R v U m V t b 3 Z l Z E N v b H V t b n M x L n s x R C w x N n 0 m c X V v d D s s J n F 1 b 3 Q 7 U 2 V j d G l v b j E v M y 9 B d X R v U m V t b 3 Z l Z E N v b H V t b n M x L n t M b m c s M T d 9 J n F 1 b 3 Q 7 L C Z x d W 9 0 O 1 N l Y 3 R p b 2 4 x L z M v Q X V 0 b 1 J l b W 9 2 Z W R D b 2 x 1 b W 5 z M S 5 7 W S 9 B L D E 4 f S Z x d W 9 0 O y w m c X V v d D t T Z W N 0 a W 9 u M S 8 z L 0 F 1 d G 9 S Z W 1 v d m V k Q 2 9 s d W 1 u c z E u e 0 F Z L 0 E s M T l 9 J n F 1 b 3 Q 7 L C Z x d W 9 0 O 1 N l Y 3 R p b 2 4 x L z M v Q X V 0 b 1 J l b W 9 2 Z W R D b 2 x 1 b W 5 z M S 5 7 W S 9 D L D I w f S Z x d W 9 0 O y w m c X V v d D t T Z W N 0 a W 9 u M S 8 z L 0 F 1 d G 9 S Z W 1 v d m V k Q 2 9 s d W 1 u c z E u e 1 k v R y w y M X 0 m c X V v d D s s J n F 1 b 3 Q 7 U 2 V j d G l v b j E v M y 9 B d X R v U m V t b 3 Z l Z E N v b H V t b n M x L n t S Y X R l L D I y f S Z x d W 9 0 O y w m c X V v d D t T Z W N 0 a W 9 u M S 8 z L 0 F 1 d G 9 S Z W 1 v d m V k Q 2 9 s d W 1 u c z E u e 1 F C U i w y M 3 0 m c X V v d D s s J n F 1 b 3 Q 7 U 2 V j d G l v b j E v M y 9 B d X R v U m V t b 3 Z l Z E N v b H V t b n M x L n t T a y w y N H 0 m c X V v d D s s J n F 1 b 3 Q 7 U 2 V j d G l v b j E v M y 9 B d X R v U m V t b 3 Z l Z E N v b H V t b n M x L n t Z Z H N f M S w y N X 0 m c X V v d D s s J n F 1 b 3 Q 7 U 2 V j d G l v b j E v M y 9 B d X R v U m V t b 3 Z l Z E N v b H V t b n M x L n t O W S 9 B L D I 2 f S Z x d W 9 0 O y w m c X V v d D t T Z W N 0 a W 9 u M S 8 z L 0 F 1 d G 9 S Z W 1 v d m V k Q 2 9 s d W 1 u c z E u e 0 F O W S 9 B L D I 3 f S Z x d W 9 0 O y w m c X V v d D t T Z W N 0 a W 9 u M S 8 z L 0 F 1 d G 9 S Z W 1 v d m V k Q 2 9 s d W 1 u c z E u e 1 N r J S w y O H 0 m c X V v d D s s J n F 1 b 3 Q 7 U 2 V j d G l v b j E v M y 9 B d X R v U m V t b 3 Z l Z E N v b H V t b n M x L n s 0 U U M s M j l 9 J n F 1 b 3 Q 7 L C Z x d W 9 0 O 1 N l Y 3 R p b 2 4 x L z M v Q X V 0 b 1 J l b W 9 2 Z W R D b 2 x 1 b W 5 z M S 5 7 R 1 d E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I w O j Q 3 O j A 5 L j c x N j I y N z h a I i A v P j x F b n R y e S B U e X B l P S J G a W x s Q 2 9 s d W 1 u V H l w Z X M i I F Z h b H V l P S J z Q X d Z R 0 F 3 W U R B d 1 l E Q X d V R E F 3 V U R C U U 1 E Q l F V R k J R V U Z B d 0 1 G Q l F V R E F 3 P T 0 i I C 8 + P E V u d H J 5 I F R 5 c G U 9 I k Z p b G x D b 2 x 1 b W 5 O Y W 1 l c y I g V m F s d W U 9 I n N b J n F 1 b 3 Q 7 U m s m c X V v d D s s J n F 1 b 3 Q 7 U G x h e W V y J n F 1 b 3 Q 7 L C Z x d W 9 0 O 1 R t J n F 1 b 3 Q 7 L C Z x d W 9 0 O 0 F n Z S Z x d W 9 0 O y w m c X V v d D t Q b 3 M m c X V v d D s s J n F 1 b 3 Q 7 R y Z x d W 9 0 O y w m c X V v d D t H U y Z x d W 9 0 O y w m c X V v d D t R Q n J l Y y Z x d W 9 0 O y w m c X V v d D t D b X A m c X V v d D s s J n F 1 b 3 Q 7 Q X R 0 J n F 1 b 3 Q 7 L C Z x d W 9 0 O 0 N t c C U m c X V v d D s s J n F 1 b 3 Q 7 W W R z J n F 1 b 3 Q 7 L C Z x d W 9 0 O 1 R E J n F 1 b 3 Q 7 L C Z x d W 9 0 O 1 R E J S Z x d W 9 0 O y w m c X V v d D t J b n Q m c X V v d D s s J n F 1 b 3 Q 7 S W 5 0 J S Z x d W 9 0 O y w m c X V v d D s x R C Z x d W 9 0 O y w m c X V v d D t M b m c m c X V v d D s s J n F 1 b 3 Q 7 W S 9 B J n F 1 b 3 Q 7 L C Z x d W 9 0 O 0 F Z L 0 E m c X V v d D s s J n F 1 b 3 Q 7 W S 9 D J n F 1 b 3 Q 7 L C Z x d W 9 0 O 1 k v R y Z x d W 9 0 O y w m c X V v d D t S Y X R l J n F 1 b 3 Q 7 L C Z x d W 9 0 O 1 F C U i Z x d W 9 0 O y w m c X V v d D t T a y Z x d W 9 0 O y w m c X V v d D t Z Z H N f M S Z x d W 9 0 O y w m c X V v d D t O W S 9 B J n F 1 b 3 Q 7 L C Z x d W 9 0 O 0 F O W S 9 B J n F 1 b 3 Q 7 L C Z x d W 9 0 O 1 N r J S Z x d W 9 0 O y w m c X V v d D s 0 U U M m c X V v d D s s J n F 1 b 3 Q 7 R 1 d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K D I p L 0 F 1 d G 9 S Z W 1 v d m V k Q 2 9 s d W 1 u c z E u e 1 J r L D B 9 J n F 1 b 3 Q 7 L C Z x d W 9 0 O 1 N l Y 3 R p b 2 4 x L z M g K D I p L 0 F 1 d G 9 S Z W 1 v d m V k Q 2 9 s d W 1 u c z E u e 1 B s Y X l l c i w x f S Z x d W 9 0 O y w m c X V v d D t T Z W N 0 a W 9 u M S 8 z I C g y K S 9 B d X R v U m V t b 3 Z l Z E N v b H V t b n M x L n t U b S w y f S Z x d W 9 0 O y w m c X V v d D t T Z W N 0 a W 9 u M S 8 z I C g y K S 9 B d X R v U m V t b 3 Z l Z E N v b H V t b n M x L n t B Z 2 U s M 3 0 m c X V v d D s s J n F 1 b 3 Q 7 U 2 V j d G l v b j E v M y A o M i k v Q X V 0 b 1 J l b W 9 2 Z W R D b 2 x 1 b W 5 z M S 5 7 U G 9 z L D R 9 J n F 1 b 3 Q 7 L C Z x d W 9 0 O 1 N l Y 3 R p b 2 4 x L z M g K D I p L 0 F 1 d G 9 S Z W 1 v d m V k Q 2 9 s d W 1 u c z E u e 0 c s N X 0 m c X V v d D s s J n F 1 b 3 Q 7 U 2 V j d G l v b j E v M y A o M i k v Q X V 0 b 1 J l b W 9 2 Z W R D b 2 x 1 b W 5 z M S 5 7 R 1 M s N n 0 m c X V v d D s s J n F 1 b 3 Q 7 U 2 V j d G l v b j E v M y A o M i k v Q X V 0 b 1 J l b W 9 2 Z W R D b 2 x 1 b W 5 z M S 5 7 U U J y Z W M s N 3 0 m c X V v d D s s J n F 1 b 3 Q 7 U 2 V j d G l v b j E v M y A o M i k v Q X V 0 b 1 J l b W 9 2 Z W R D b 2 x 1 b W 5 z M S 5 7 Q 2 1 w L D h 9 J n F 1 b 3 Q 7 L C Z x d W 9 0 O 1 N l Y 3 R p b 2 4 x L z M g K D I p L 0 F 1 d G 9 S Z W 1 v d m V k Q 2 9 s d W 1 u c z E u e 0 F 0 d C w 5 f S Z x d W 9 0 O y w m c X V v d D t T Z W N 0 a W 9 u M S 8 z I C g y K S 9 B d X R v U m V t b 3 Z l Z E N v b H V t b n M x L n t D b X A l L D E w f S Z x d W 9 0 O y w m c X V v d D t T Z W N 0 a W 9 u M S 8 z I C g y K S 9 B d X R v U m V t b 3 Z l Z E N v b H V t b n M x L n t Z Z H M s M T F 9 J n F 1 b 3 Q 7 L C Z x d W 9 0 O 1 N l Y 3 R p b 2 4 x L z M g K D I p L 0 F 1 d G 9 S Z W 1 v d m V k Q 2 9 s d W 1 u c z E u e 1 R E L D E y f S Z x d W 9 0 O y w m c X V v d D t T Z W N 0 a W 9 u M S 8 z I C g y K S 9 B d X R v U m V t b 3 Z l Z E N v b H V t b n M x L n t U R C U s M T N 9 J n F 1 b 3 Q 7 L C Z x d W 9 0 O 1 N l Y 3 R p b 2 4 x L z M g K D I p L 0 F 1 d G 9 S Z W 1 v d m V k Q 2 9 s d W 1 u c z E u e 0 l u d C w x N H 0 m c X V v d D s s J n F 1 b 3 Q 7 U 2 V j d G l v b j E v M y A o M i k v Q X V 0 b 1 J l b W 9 2 Z W R D b 2 x 1 b W 5 z M S 5 7 S W 5 0 J S w x N X 0 m c X V v d D s s J n F 1 b 3 Q 7 U 2 V j d G l v b j E v M y A o M i k v Q X V 0 b 1 J l b W 9 2 Z W R D b 2 x 1 b W 5 z M S 5 7 M U Q s M T Z 9 J n F 1 b 3 Q 7 L C Z x d W 9 0 O 1 N l Y 3 R p b 2 4 x L z M g K D I p L 0 F 1 d G 9 S Z W 1 v d m V k Q 2 9 s d W 1 u c z E u e 0 x u Z y w x N 3 0 m c X V v d D s s J n F 1 b 3 Q 7 U 2 V j d G l v b j E v M y A o M i k v Q X V 0 b 1 J l b W 9 2 Z W R D b 2 x 1 b W 5 z M S 5 7 W S 9 B L D E 4 f S Z x d W 9 0 O y w m c X V v d D t T Z W N 0 a W 9 u M S 8 z I C g y K S 9 B d X R v U m V t b 3 Z l Z E N v b H V t b n M x L n t B W S 9 B L D E 5 f S Z x d W 9 0 O y w m c X V v d D t T Z W N 0 a W 9 u M S 8 z I C g y K S 9 B d X R v U m V t b 3 Z l Z E N v b H V t b n M x L n t Z L 0 M s M j B 9 J n F 1 b 3 Q 7 L C Z x d W 9 0 O 1 N l Y 3 R p b 2 4 x L z M g K D I p L 0 F 1 d G 9 S Z W 1 v d m V k Q 2 9 s d W 1 u c z E u e 1 k v R y w y M X 0 m c X V v d D s s J n F 1 b 3 Q 7 U 2 V j d G l v b j E v M y A o M i k v Q X V 0 b 1 J l b W 9 2 Z W R D b 2 x 1 b W 5 z M S 5 7 U m F 0 Z S w y M n 0 m c X V v d D s s J n F 1 b 3 Q 7 U 2 V j d G l v b j E v M y A o M i k v Q X V 0 b 1 J l b W 9 2 Z W R D b 2 x 1 b W 5 z M S 5 7 U U J S L D I z f S Z x d W 9 0 O y w m c X V v d D t T Z W N 0 a W 9 u M S 8 z I C g y K S 9 B d X R v U m V t b 3 Z l Z E N v b H V t b n M x L n t T a y w y N H 0 m c X V v d D s s J n F 1 b 3 Q 7 U 2 V j d G l v b j E v M y A o M i k v Q X V 0 b 1 J l b W 9 2 Z W R D b 2 x 1 b W 5 z M S 5 7 W W R z X z E s M j V 9 J n F 1 b 3 Q 7 L C Z x d W 9 0 O 1 N l Y 3 R p b 2 4 x L z M g K D I p L 0 F 1 d G 9 S Z W 1 v d m V k Q 2 9 s d W 1 u c z E u e 0 5 Z L 0 E s M j Z 9 J n F 1 b 3 Q 7 L C Z x d W 9 0 O 1 N l Y 3 R p b 2 4 x L z M g K D I p L 0 F 1 d G 9 S Z W 1 v d m V k Q 2 9 s d W 1 u c z E u e 0 F O W S 9 B L D I 3 f S Z x d W 9 0 O y w m c X V v d D t T Z W N 0 a W 9 u M S 8 z I C g y K S 9 B d X R v U m V t b 3 Z l Z E N v b H V t b n M x L n t T a y U s M j h 9 J n F 1 b 3 Q 7 L C Z x d W 9 0 O 1 N l Y 3 R p b 2 4 x L z M g K D I p L 0 F 1 d G 9 S Z W 1 v d m V k Q 2 9 s d W 1 u c z E u e z R R Q y w y O X 0 m c X V v d D s s J n F 1 b 3 Q 7 U 2 V j d G l v b j E v M y A o M i k v Q X V 0 b 1 J l b W 9 2 Z W R D b 2 x 1 b W 5 z M S 5 7 R 1 d E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M y A o M i k v Q X V 0 b 1 J l b W 9 2 Z W R D b 2 x 1 b W 5 z M S 5 7 U m s s M H 0 m c X V v d D s s J n F 1 b 3 Q 7 U 2 V j d G l v b j E v M y A o M i k v Q X V 0 b 1 J l b W 9 2 Z W R D b 2 x 1 b W 5 z M S 5 7 U G x h e W V y L D F 9 J n F 1 b 3 Q 7 L C Z x d W 9 0 O 1 N l Y 3 R p b 2 4 x L z M g K D I p L 0 F 1 d G 9 S Z W 1 v d m V k Q 2 9 s d W 1 u c z E u e 1 R t L D J 9 J n F 1 b 3 Q 7 L C Z x d W 9 0 O 1 N l Y 3 R p b 2 4 x L z M g K D I p L 0 F 1 d G 9 S Z W 1 v d m V k Q 2 9 s d W 1 u c z E u e 0 F n Z S w z f S Z x d W 9 0 O y w m c X V v d D t T Z W N 0 a W 9 u M S 8 z I C g y K S 9 B d X R v U m V t b 3 Z l Z E N v b H V t b n M x L n t Q b 3 M s N H 0 m c X V v d D s s J n F 1 b 3 Q 7 U 2 V j d G l v b j E v M y A o M i k v Q X V 0 b 1 J l b W 9 2 Z W R D b 2 x 1 b W 5 z M S 5 7 R y w 1 f S Z x d W 9 0 O y w m c X V v d D t T Z W N 0 a W 9 u M S 8 z I C g y K S 9 B d X R v U m V t b 3 Z l Z E N v b H V t b n M x L n t H U y w 2 f S Z x d W 9 0 O y w m c X V v d D t T Z W N 0 a W 9 u M S 8 z I C g y K S 9 B d X R v U m V t b 3 Z l Z E N v b H V t b n M x L n t R Q n J l Y y w 3 f S Z x d W 9 0 O y w m c X V v d D t T Z W N 0 a W 9 u M S 8 z I C g y K S 9 B d X R v U m V t b 3 Z l Z E N v b H V t b n M x L n t D b X A s O H 0 m c X V v d D s s J n F 1 b 3 Q 7 U 2 V j d G l v b j E v M y A o M i k v Q X V 0 b 1 J l b W 9 2 Z W R D b 2 x 1 b W 5 z M S 5 7 Q X R 0 L D l 9 J n F 1 b 3 Q 7 L C Z x d W 9 0 O 1 N l Y 3 R p b 2 4 x L z M g K D I p L 0 F 1 d G 9 S Z W 1 v d m V k Q 2 9 s d W 1 u c z E u e 0 N t c C U s M T B 9 J n F 1 b 3 Q 7 L C Z x d W 9 0 O 1 N l Y 3 R p b 2 4 x L z M g K D I p L 0 F 1 d G 9 S Z W 1 v d m V k Q 2 9 s d W 1 u c z E u e 1 l k c y w x M X 0 m c X V v d D s s J n F 1 b 3 Q 7 U 2 V j d G l v b j E v M y A o M i k v Q X V 0 b 1 J l b W 9 2 Z W R D b 2 x 1 b W 5 z M S 5 7 V E Q s M T J 9 J n F 1 b 3 Q 7 L C Z x d W 9 0 O 1 N l Y 3 R p b 2 4 x L z M g K D I p L 0 F 1 d G 9 S Z W 1 v d m V k Q 2 9 s d W 1 u c z E u e 1 R E J S w x M 3 0 m c X V v d D s s J n F 1 b 3 Q 7 U 2 V j d G l v b j E v M y A o M i k v Q X V 0 b 1 J l b W 9 2 Z W R D b 2 x 1 b W 5 z M S 5 7 S W 5 0 L D E 0 f S Z x d W 9 0 O y w m c X V v d D t T Z W N 0 a W 9 u M S 8 z I C g y K S 9 B d X R v U m V t b 3 Z l Z E N v b H V t b n M x L n t J b n Q l L D E 1 f S Z x d W 9 0 O y w m c X V v d D t T Z W N 0 a W 9 u M S 8 z I C g y K S 9 B d X R v U m V t b 3 Z l Z E N v b H V t b n M x L n s x R C w x N n 0 m c X V v d D s s J n F 1 b 3 Q 7 U 2 V j d G l v b j E v M y A o M i k v Q X V 0 b 1 J l b W 9 2 Z W R D b 2 x 1 b W 5 z M S 5 7 T G 5 n L D E 3 f S Z x d W 9 0 O y w m c X V v d D t T Z W N 0 a W 9 u M S 8 z I C g y K S 9 B d X R v U m V t b 3 Z l Z E N v b H V t b n M x L n t Z L 0 E s M T h 9 J n F 1 b 3 Q 7 L C Z x d W 9 0 O 1 N l Y 3 R p b 2 4 x L z M g K D I p L 0 F 1 d G 9 S Z W 1 v d m V k Q 2 9 s d W 1 u c z E u e 0 F Z L 0 E s M T l 9 J n F 1 b 3 Q 7 L C Z x d W 9 0 O 1 N l Y 3 R p b 2 4 x L z M g K D I p L 0 F 1 d G 9 S Z W 1 v d m V k Q 2 9 s d W 1 u c z E u e 1 k v Q y w y M H 0 m c X V v d D s s J n F 1 b 3 Q 7 U 2 V j d G l v b j E v M y A o M i k v Q X V 0 b 1 J l b W 9 2 Z W R D b 2 x 1 b W 5 z M S 5 7 W S 9 H L D I x f S Z x d W 9 0 O y w m c X V v d D t T Z W N 0 a W 9 u M S 8 z I C g y K S 9 B d X R v U m V t b 3 Z l Z E N v b H V t b n M x L n t S Y X R l L D I y f S Z x d W 9 0 O y w m c X V v d D t T Z W N 0 a W 9 u M S 8 z I C g y K S 9 B d X R v U m V t b 3 Z l Z E N v b H V t b n M x L n t R Q l I s M j N 9 J n F 1 b 3 Q 7 L C Z x d W 9 0 O 1 N l Y 3 R p b 2 4 x L z M g K D I p L 0 F 1 d G 9 S Z W 1 v d m V k Q 2 9 s d W 1 u c z E u e 1 N r L D I 0 f S Z x d W 9 0 O y w m c X V v d D t T Z W N 0 a W 9 u M S 8 z I C g y K S 9 B d X R v U m V t b 3 Z l Z E N v b H V t b n M x L n t Z Z H N f M S w y N X 0 m c X V v d D s s J n F 1 b 3 Q 7 U 2 V j d G l v b j E v M y A o M i k v Q X V 0 b 1 J l b W 9 2 Z W R D b 2 x 1 b W 5 z M S 5 7 T l k v Q S w y N n 0 m c X V v d D s s J n F 1 b 3 Q 7 U 2 V j d G l v b j E v M y A o M i k v Q X V 0 b 1 J l b W 9 2 Z W R D b 2 x 1 b W 5 z M S 5 7 Q U 5 Z L 0 E s M j d 9 J n F 1 b 3 Q 7 L C Z x d W 9 0 O 1 N l Y 3 R p b 2 4 x L z M g K D I p L 0 F 1 d G 9 S Z W 1 v d m V k Q 2 9 s d W 1 u c z E u e 1 N r J S w y O H 0 m c X V v d D s s J n F 1 b 3 Q 7 U 2 V j d G l v b j E v M y A o M i k v Q X V 0 b 1 J l b W 9 2 Z W R D b 2 x 1 b W 5 z M S 5 7 N F F D L D I 5 f S Z x d W 9 0 O y w m c X V v d D t T Z W N 0 a W 9 u M S 8 z I C g y K S 9 B d X R v U m V t b 3 Z l Z E N v b H V t b n M x L n t H V 0 Q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k s D N S H 8 W R Y W q S b t Q i S L X A A A A A A I A A A A A A B B m A A A A A Q A A I A A A A C + / C a V j W I D + Z / 1 X p l B K q M f G Z H N C l o F k T P m d X G 7 / / t D v A A A A A A 6 A A A A A A g A A I A A A A A k t U v N Z d X b 2 / W 2 4 3 5 w v t p q g C 6 f g q e Z 5 b 6 O 1 p A q 9 m o Z J U A A A A G B h c 5 d Q 0 6 a 9 / K P q 8 b c S c X J L R m y V / k 2 Y 2 S U w m 6 s T m o u i y a O w 9 k q 8 C r v Q f D p + M T R U 0 J h o O e B q U 7 K 2 b a f j j K d Q n F 5 r h P D e W / y Y s 1 Z + X e 8 g o / J b Q A A A A L j e h N j M B J J f R t V y M F R 7 j E C b A X O Q t b M Z R V j 5 f O j G T E O j f P 6 H l O + U y O 0 Q o v i N N N E m 3 O Y m b T S w r Z f D x b P g l W s E Y o c = < / D a t a M a s h u p > 
</file>

<file path=customXml/itemProps1.xml><?xml version="1.0" encoding="utf-8"?>
<ds:datastoreItem xmlns:ds="http://schemas.openxmlformats.org/officeDocument/2006/customXml" ds:itemID="{31FFEF40-A291-4EDB-876B-FB354F60FA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Quarterback Analysis</vt:lpstr>
      <vt:lpstr>pass-2011</vt:lpstr>
      <vt:lpstr>QBS</vt:lpstr>
      <vt:lpstr>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Stoney L. Brooks</dc:creator>
  <cp:lastModifiedBy>Chris Rotunno</cp:lastModifiedBy>
  <dcterms:created xsi:type="dcterms:W3CDTF">2020-03-09T03:48:23Z</dcterms:created>
  <dcterms:modified xsi:type="dcterms:W3CDTF">2022-10-08T02:12:05Z</dcterms:modified>
</cp:coreProperties>
</file>