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"/>
    </mc:Choice>
  </mc:AlternateContent>
  <xr:revisionPtr revIDLastSave="0" documentId="13_ncr:1_{4BF34E90-2023-4ADD-8FFA-555B321DBEA1}" xr6:coauthVersionLast="43" xr6:coauthVersionMax="43" xr10:uidLastSave="{00000000-0000-0000-0000-000000000000}"/>
  <bookViews>
    <workbookView xWindow="2685" yWindow="1230" windowWidth="24915" windowHeight="11385" xr2:uid="{963D9261-D2CF-4690-9B13-72A79E140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B13" i="1"/>
  <c r="C13" i="1" s="1"/>
  <c r="B14" i="1"/>
  <c r="C14" i="1" s="1"/>
  <c r="B15" i="1"/>
  <c r="C15" i="1"/>
  <c r="B16" i="1"/>
  <c r="C16" i="1"/>
  <c r="B17" i="1"/>
  <c r="C17" i="1"/>
  <c r="B18" i="1"/>
  <c r="C18" i="1"/>
  <c r="B19" i="1"/>
  <c r="C19" i="1"/>
  <c r="B20" i="1"/>
  <c r="C20" i="1"/>
  <c r="Q2" i="1" l="1"/>
  <c r="R2" i="1" s="1"/>
  <c r="L6" i="1"/>
  <c r="L7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3" i="1"/>
  <c r="C3" i="1" s="1"/>
  <c r="B2" i="1"/>
  <c r="C2" i="1" s="1"/>
  <c r="S2" i="1" l="1"/>
  <c r="I5" i="1" s="1"/>
  <c r="I7" i="1" l="1"/>
  <c r="I6" i="1"/>
</calcChain>
</file>

<file path=xl/sharedStrings.xml><?xml version="1.0" encoding="utf-8"?>
<sst xmlns="http://schemas.openxmlformats.org/spreadsheetml/2006/main" count="25" uniqueCount="20">
  <si>
    <t>Time</t>
  </si>
  <si>
    <t>Minutes</t>
  </si>
  <si>
    <t>Sample</t>
  </si>
  <si>
    <t>Lockmass</t>
  </si>
  <si>
    <t>Elapsed</t>
  </si>
  <si>
    <t>By Mass</t>
  </si>
  <si>
    <t>Slope</t>
  </si>
  <si>
    <t>y-int</t>
  </si>
  <si>
    <t>By Sample</t>
  </si>
  <si>
    <t>Finish Time</t>
  </si>
  <si>
    <t>Req. time</t>
  </si>
  <si>
    <t>masses</t>
  </si>
  <si>
    <t>h</t>
  </si>
  <si>
    <t>Masses detected</t>
  </si>
  <si>
    <t>Median mz per sample</t>
  </si>
  <si>
    <t>Est. # of mz</t>
  </si>
  <si>
    <t># of samples</t>
  </si>
  <si>
    <t>Est. # of masses</t>
  </si>
  <si>
    <t>(+1 because sample needs to finish)</t>
  </si>
  <si>
    <t>Mass # at start of new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</si>
</sst>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360126859142609"/>
                  <c:y val="0.2222222222222222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2.9999999999999893</c:v>
                </c:pt>
                <c:pt idx="2">
                  <c:v>3.9999999999999858</c:v>
                </c:pt>
                <c:pt idx="3">
                  <c:v>4.9999999999998224</c:v>
                </c:pt>
                <c:pt idx="4">
                  <c:v>5.9999999999998188</c:v>
                </c:pt>
                <c:pt idx="5">
                  <c:v>14.999999999999947</c:v>
                </c:pt>
                <c:pt idx="6">
                  <c:v>15.999999999999943</c:v>
                </c:pt>
                <c:pt idx="7">
                  <c:v>16.99999999999978</c:v>
                </c:pt>
                <c:pt idx="8">
                  <c:v>17.999999999999936</c:v>
                </c:pt>
                <c:pt idx="9">
                  <c:v>18.999999999999932</c:v>
                </c:pt>
                <c:pt idx="10">
                  <c:v>-1098</c:v>
                </c:pt>
                <c:pt idx="11">
                  <c:v>-1098</c:v>
                </c:pt>
                <c:pt idx="12">
                  <c:v>-1098</c:v>
                </c:pt>
                <c:pt idx="13">
                  <c:v>-1098</c:v>
                </c:pt>
                <c:pt idx="14">
                  <c:v>-1098</c:v>
                </c:pt>
                <c:pt idx="15">
                  <c:v>-1098</c:v>
                </c:pt>
                <c:pt idx="16">
                  <c:v>-1098</c:v>
                </c:pt>
                <c:pt idx="17">
                  <c:v>-1098</c:v>
                </c:pt>
                <c:pt idx="18">
                  <c:v>-1098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</c:v>
                </c:pt>
                <c:pt idx="1">
                  <c:v>76</c:v>
                </c:pt>
                <c:pt idx="2">
                  <c:v>84</c:v>
                </c:pt>
                <c:pt idx="3">
                  <c:v>90</c:v>
                </c:pt>
                <c:pt idx="4">
                  <c:v>93</c:v>
                </c:pt>
                <c:pt idx="5">
                  <c:v>144</c:v>
                </c:pt>
                <c:pt idx="6">
                  <c:v>170</c:v>
                </c:pt>
                <c:pt idx="7">
                  <c:v>193</c:v>
                </c:pt>
                <c:pt idx="8">
                  <c:v>207</c:v>
                </c:pt>
                <c:pt idx="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F1B-B419-4FF796C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83888"/>
        <c:axId val="137257518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199693788276461E-2"/>
                  <c:y val="0.4350528579760863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2.9999999999999893</c:v>
                </c:pt>
                <c:pt idx="2">
                  <c:v>3.9999999999999858</c:v>
                </c:pt>
                <c:pt idx="3">
                  <c:v>4.9999999999998224</c:v>
                </c:pt>
                <c:pt idx="4">
                  <c:v>5.9999999999998188</c:v>
                </c:pt>
                <c:pt idx="5">
                  <c:v>14.999999999999947</c:v>
                </c:pt>
                <c:pt idx="6">
                  <c:v>15.999999999999943</c:v>
                </c:pt>
                <c:pt idx="7">
                  <c:v>16.99999999999978</c:v>
                </c:pt>
                <c:pt idx="8">
                  <c:v>17.999999999999936</c:v>
                </c:pt>
                <c:pt idx="9">
                  <c:v>18.999999999999932</c:v>
                </c:pt>
                <c:pt idx="10">
                  <c:v>-1098</c:v>
                </c:pt>
                <c:pt idx="11">
                  <c:v>-1098</c:v>
                </c:pt>
                <c:pt idx="12">
                  <c:v>-1098</c:v>
                </c:pt>
                <c:pt idx="13">
                  <c:v>-1098</c:v>
                </c:pt>
                <c:pt idx="14">
                  <c:v>-1098</c:v>
                </c:pt>
                <c:pt idx="15">
                  <c:v>-1098</c:v>
                </c:pt>
                <c:pt idx="16">
                  <c:v>-1098</c:v>
                </c:pt>
                <c:pt idx="17">
                  <c:v>-1098</c:v>
                </c:pt>
                <c:pt idx="18">
                  <c:v>-1098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2-4F1B-B419-4FF796C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08192"/>
        <c:axId val="1594591136"/>
      </c:scatterChart>
      <c:valAx>
        <c:axId val="1371483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75184"/>
        <c:crosses val="autoZero"/>
        <c:crossBetween val="midCat"/>
      </c:valAx>
      <c:valAx>
        <c:axId val="1372575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Masses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3888"/>
        <c:crosses val="autoZero"/>
        <c:crossBetween val="midCat"/>
      </c:valAx>
      <c:valAx>
        <c:axId val="15945911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Current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08192"/>
        <c:crosses val="max"/>
        <c:crossBetween val="midCat"/>
      </c:valAx>
      <c:valAx>
        <c:axId val="15946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459113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0</xdr:rowOff>
    </xdr:from>
    <xdr:to>
      <xdr:col>12</xdr:col>
      <xdr:colOff>533400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F8921-E6C8-459B-B43B-98CE0813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6D7-8DCF-43AC-BCAF-569845DF6B56}">
  <dimension ref="A1:S20"/>
  <sheetViews>
    <sheetView tabSelected="1" workbookViewId="0">
      <selection activeCell="O8" sqref="O8"/>
    </sheetView>
  </sheetViews>
  <sheetFormatPr defaultRowHeight="15" x14ac:dyDescent="0.25"/>
  <sheetData>
    <row r="1" spans="1:19" x14ac:dyDescent="0.25">
      <c r="A1" t="s">
        <v>0</v>
      </c>
      <c r="B1" t="s">
        <v>4</v>
      </c>
      <c r="C1" t="s">
        <v>1</v>
      </c>
      <c r="D1" s="4" t="s">
        <v>3</v>
      </c>
      <c r="E1" s="5" t="s">
        <v>2</v>
      </c>
      <c r="H1" s="4" t="s">
        <v>5</v>
      </c>
      <c r="K1" s="5" t="s">
        <v>8</v>
      </c>
      <c r="O1" t="s">
        <v>2</v>
      </c>
      <c r="P1" t="s">
        <v>19</v>
      </c>
      <c r="Q1" t="s">
        <v>13</v>
      </c>
      <c r="R1" t="s">
        <v>14</v>
      </c>
      <c r="S1" t="s">
        <v>15</v>
      </c>
    </row>
    <row r="2" spans="1:19" x14ac:dyDescent="0.25">
      <c r="A2" s="2">
        <v>0.76250000000000007</v>
      </c>
      <c r="B2" s="1">
        <f>A2-$A$2</f>
        <v>0</v>
      </c>
      <c r="C2" s="3">
        <f>B2/60</f>
        <v>0</v>
      </c>
      <c r="D2">
        <v>1</v>
      </c>
      <c r="E2">
        <v>1</v>
      </c>
      <c r="H2" t="s">
        <v>6</v>
      </c>
      <c r="I2">
        <v>9.1772500000000008</v>
      </c>
      <c r="K2" t="s">
        <v>6</v>
      </c>
      <c r="L2">
        <v>6.9779999999999995E-2</v>
      </c>
      <c r="O2">
        <v>1</v>
      </c>
      <c r="P2">
        <v>0</v>
      </c>
      <c r="Q2">
        <f>P3-P2</f>
        <v>97</v>
      </c>
      <c r="R2">
        <f>MEDIAN(Q2:Q15)</f>
        <v>108</v>
      </c>
      <c r="S2">
        <f>R2*(L5-1)</f>
        <v>324</v>
      </c>
    </row>
    <row r="3" spans="1:19" x14ac:dyDescent="0.25">
      <c r="A3" s="2">
        <v>0.76458333333333339</v>
      </c>
      <c r="B3" s="1">
        <f t="shared" ref="B3:B20" si="0">A3-$A$2</f>
        <v>2.0833333333333259E-3</v>
      </c>
      <c r="C3" s="3">
        <f>B3*1440</f>
        <v>2.9999999999999893</v>
      </c>
      <c r="D3">
        <v>76</v>
      </c>
      <c r="E3">
        <v>1</v>
      </c>
      <c r="H3" t="s">
        <v>7</v>
      </c>
      <c r="I3">
        <v>32.47428</v>
      </c>
      <c r="K3" t="s">
        <v>7</v>
      </c>
      <c r="L3">
        <v>0.78129999999999999</v>
      </c>
      <c r="O3">
        <v>2</v>
      </c>
      <c r="P3">
        <v>97</v>
      </c>
      <c r="Q3">
        <f>P4-P3</f>
        <v>119</v>
      </c>
    </row>
    <row r="4" spans="1:19" x14ac:dyDescent="0.25">
      <c r="A4" s="2">
        <v>0.76527777777777783</v>
      </c>
      <c r="B4" s="1">
        <f t="shared" si="0"/>
        <v>2.7777777777777679E-3</v>
      </c>
      <c r="C4" s="3">
        <f t="shared" ref="C4:C20" si="1">B4*1440</f>
        <v>3.9999999999999858</v>
      </c>
      <c r="D4">
        <v>84</v>
      </c>
      <c r="E4">
        <v>1</v>
      </c>
      <c r="O4">
        <v>3</v>
      </c>
      <c r="P4">
        <v>216</v>
      </c>
    </row>
    <row r="5" spans="1:19" x14ac:dyDescent="0.25">
      <c r="A5" s="2">
        <v>0.76597222222222217</v>
      </c>
      <c r="B5" s="1">
        <f t="shared" si="0"/>
        <v>3.4722222222220989E-3</v>
      </c>
      <c r="C5" s="3">
        <f t="shared" si="1"/>
        <v>4.9999999999998224</v>
      </c>
      <c r="D5">
        <v>90</v>
      </c>
      <c r="E5">
        <v>1</v>
      </c>
      <c r="H5" t="s">
        <v>17</v>
      </c>
      <c r="I5">
        <f>S2</f>
        <v>324</v>
      </c>
      <c r="J5" t="s">
        <v>11</v>
      </c>
      <c r="K5" t="s">
        <v>16</v>
      </c>
      <c r="L5">
        <v>4</v>
      </c>
      <c r="M5" s="7" t="s">
        <v>18</v>
      </c>
      <c r="O5">
        <v>4</v>
      </c>
    </row>
    <row r="6" spans="1:19" x14ac:dyDescent="0.25">
      <c r="A6" s="2">
        <v>0.76666666666666661</v>
      </c>
      <c r="B6" s="1">
        <f t="shared" si="0"/>
        <v>4.1666666666665408E-3</v>
      </c>
      <c r="C6" s="3">
        <f t="shared" si="1"/>
        <v>5.9999999999998188</v>
      </c>
      <c r="D6">
        <v>93</v>
      </c>
      <c r="E6">
        <v>1</v>
      </c>
      <c r="H6" t="s">
        <v>10</v>
      </c>
      <c r="I6">
        <f>((I5-I3)/I2)/60</f>
        <v>0.52943550627911395</v>
      </c>
      <c r="J6" t="s">
        <v>12</v>
      </c>
      <c r="K6" t="s">
        <v>10</v>
      </c>
      <c r="L6">
        <f>((L5-L3)/L2)/60</f>
        <v>0.76877328747492124</v>
      </c>
      <c r="P6" s="6"/>
      <c r="Q6" s="6"/>
    </row>
    <row r="7" spans="1:19" x14ac:dyDescent="0.25">
      <c r="A7" s="2">
        <v>0.7729166666666667</v>
      </c>
      <c r="B7" s="1">
        <f t="shared" si="0"/>
        <v>1.041666666666663E-2</v>
      </c>
      <c r="C7" s="3">
        <f t="shared" si="1"/>
        <v>14.999999999999947</v>
      </c>
      <c r="D7">
        <v>144</v>
      </c>
      <c r="E7">
        <v>2</v>
      </c>
      <c r="H7" t="s">
        <v>9</v>
      </c>
      <c r="I7" s="6">
        <f>TIME(0,((I5-I3)/I2),0)+A2</f>
        <v>0.78402777777777788</v>
      </c>
      <c r="K7" t="s">
        <v>9</v>
      </c>
      <c r="L7" s="2">
        <f>TIME(0,((L5-L3)/L2),0)+A2</f>
        <v>0.79444444444444451</v>
      </c>
      <c r="P7" s="3"/>
    </row>
    <row r="8" spans="1:19" x14ac:dyDescent="0.25">
      <c r="A8" s="2">
        <v>0.77361111111111114</v>
      </c>
      <c r="B8" s="1">
        <f t="shared" si="0"/>
        <v>1.1111111111111072E-2</v>
      </c>
      <c r="C8" s="3">
        <f t="shared" si="1"/>
        <v>15.999999999999943</v>
      </c>
      <c r="D8">
        <v>170</v>
      </c>
      <c r="E8">
        <v>2</v>
      </c>
    </row>
    <row r="9" spans="1:19" x14ac:dyDescent="0.25">
      <c r="A9" s="2">
        <v>0.77430555555555547</v>
      </c>
      <c r="B9" s="1">
        <f t="shared" si="0"/>
        <v>1.1805555555555403E-2</v>
      </c>
      <c r="C9" s="3">
        <f t="shared" si="1"/>
        <v>16.99999999999978</v>
      </c>
      <c r="D9">
        <v>193</v>
      </c>
      <c r="E9">
        <v>2</v>
      </c>
    </row>
    <row r="10" spans="1:19" x14ac:dyDescent="0.25">
      <c r="A10" s="2">
        <v>0.77500000000000002</v>
      </c>
      <c r="B10" s="1">
        <f t="shared" si="0"/>
        <v>1.2499999999999956E-2</v>
      </c>
      <c r="C10" s="3">
        <f t="shared" si="1"/>
        <v>17.999999999999936</v>
      </c>
      <c r="D10">
        <v>207</v>
      </c>
      <c r="E10">
        <v>2</v>
      </c>
    </row>
    <row r="11" spans="1:19" x14ac:dyDescent="0.25">
      <c r="A11" s="2">
        <v>0.77569444444444446</v>
      </c>
      <c r="B11" s="1">
        <f t="shared" si="0"/>
        <v>1.3194444444444398E-2</v>
      </c>
      <c r="C11" s="3">
        <f t="shared" si="1"/>
        <v>18.999999999999932</v>
      </c>
      <c r="D11">
        <v>212</v>
      </c>
      <c r="E11">
        <v>2</v>
      </c>
    </row>
    <row r="12" spans="1:19" x14ac:dyDescent="0.25">
      <c r="A12" s="2"/>
      <c r="B12" s="1">
        <f t="shared" si="0"/>
        <v>-0.76250000000000007</v>
      </c>
      <c r="C12" s="3">
        <f t="shared" si="1"/>
        <v>-1098</v>
      </c>
    </row>
    <row r="13" spans="1:19" x14ac:dyDescent="0.25">
      <c r="B13" s="1">
        <f t="shared" si="0"/>
        <v>-0.76250000000000007</v>
      </c>
      <c r="C13" s="3">
        <f t="shared" si="1"/>
        <v>-1098</v>
      </c>
    </row>
    <row r="14" spans="1:19" x14ac:dyDescent="0.25">
      <c r="B14" s="1">
        <f t="shared" si="0"/>
        <v>-0.76250000000000007</v>
      </c>
      <c r="C14" s="3">
        <f t="shared" si="1"/>
        <v>-1098</v>
      </c>
    </row>
    <row r="15" spans="1:19" x14ac:dyDescent="0.25">
      <c r="B15" s="1">
        <f t="shared" si="0"/>
        <v>-0.76250000000000007</v>
      </c>
      <c r="C15" s="3">
        <f t="shared" si="1"/>
        <v>-1098</v>
      </c>
    </row>
    <row r="16" spans="1:19" x14ac:dyDescent="0.25">
      <c r="B16" s="1">
        <f t="shared" si="0"/>
        <v>-0.76250000000000007</v>
      </c>
      <c r="C16" s="3">
        <f t="shared" si="1"/>
        <v>-1098</v>
      </c>
    </row>
    <row r="17" spans="2:16" x14ac:dyDescent="0.25">
      <c r="B17" s="1">
        <f t="shared" si="0"/>
        <v>-0.76250000000000007</v>
      </c>
      <c r="C17" s="3">
        <f t="shared" si="1"/>
        <v>-1098</v>
      </c>
      <c r="P17" s="6"/>
    </row>
    <row r="18" spans="2:16" x14ac:dyDescent="0.25">
      <c r="B18" s="1">
        <f t="shared" si="0"/>
        <v>-0.76250000000000007</v>
      </c>
      <c r="C18" s="3">
        <f t="shared" si="1"/>
        <v>-1098</v>
      </c>
      <c r="P18" s="6"/>
    </row>
    <row r="19" spans="2:16" x14ac:dyDescent="0.25">
      <c r="B19" s="1">
        <f t="shared" si="0"/>
        <v>-0.76250000000000007</v>
      </c>
      <c r="C19" s="3">
        <f t="shared" si="1"/>
        <v>-1098</v>
      </c>
    </row>
    <row r="20" spans="2:16" x14ac:dyDescent="0.25">
      <c r="B20" s="1">
        <f t="shared" si="0"/>
        <v>-0.76250000000000007</v>
      </c>
      <c r="C20" s="3">
        <f t="shared" si="1"/>
        <v>-1098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2019-07-29T19:44:40Z</dcterms:created>
  <dcterms:modified xsi:type="dcterms:W3CDTF">2019-07-30T18:31:37Z</dcterms:modified>
</cp:coreProperties>
</file>