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 Results Summary\2016\"/>
    </mc:Choice>
  </mc:AlternateContent>
  <bookViews>
    <workbookView xWindow="120" yWindow="60" windowWidth="15180" windowHeight="9345" firstSheet="1" activeTab="2"/>
  </bookViews>
  <sheets>
    <sheet name="HS-VOC" sheetId="10" state="hidden" r:id="rId1"/>
    <sheet name="VOC" sheetId="2" r:id="rId2"/>
    <sheet name="SVOC" sheetId="3" r:id="rId3"/>
    <sheet name="NVOC" sheetId="4" r:id="rId4"/>
    <sheet name="LCUV" sheetId="9" r:id="rId5"/>
    <sheet name="pH - Conductivity" sheetId="6" state="hidden" r:id="rId6"/>
    <sheet name="TOC" sheetId="7" state="hidden" r:id="rId7"/>
    <sheet name="CAS #" sheetId="5" r:id="rId8"/>
  </sheets>
  <calcPr calcId="162913"/>
</workbook>
</file>

<file path=xl/calcChain.xml><?xml version="1.0" encoding="utf-8"?>
<calcChain xmlns="http://schemas.openxmlformats.org/spreadsheetml/2006/main">
  <c r="I374" i="3" l="1"/>
  <c r="H374" i="3"/>
  <c r="H839" i="3" l="1"/>
  <c r="I839" i="3" s="1"/>
  <c r="I838" i="3"/>
  <c r="H838" i="3"/>
  <c r="H837" i="3"/>
  <c r="I837" i="3" s="1"/>
  <c r="I836" i="3"/>
  <c r="H836" i="3"/>
  <c r="H835" i="3"/>
  <c r="I835" i="3" s="1"/>
  <c r="H834" i="3"/>
  <c r="I834" i="3" s="1"/>
  <c r="H833" i="3"/>
  <c r="I833" i="3" s="1"/>
  <c r="H832" i="3"/>
  <c r="I832" i="3" s="1"/>
  <c r="H831" i="3"/>
  <c r="I831" i="3" s="1"/>
  <c r="H830" i="3"/>
  <c r="H829" i="3"/>
  <c r="I829" i="3" s="1"/>
  <c r="H828" i="3"/>
  <c r="I828" i="3" s="1"/>
  <c r="H827" i="3"/>
  <c r="I827" i="3" s="1"/>
  <c r="H826" i="3"/>
  <c r="I826" i="3" s="1"/>
  <c r="H825" i="3"/>
  <c r="I825" i="3" s="1"/>
  <c r="H824" i="3"/>
  <c r="I824" i="3" s="1"/>
  <c r="H823" i="3"/>
  <c r="I823" i="3" s="1"/>
  <c r="I822" i="3"/>
  <c r="H822" i="3"/>
  <c r="H821" i="3"/>
  <c r="I821" i="3" s="1"/>
  <c r="H820" i="3"/>
  <c r="I820" i="3" s="1"/>
  <c r="H819" i="3"/>
  <c r="I819" i="3" s="1"/>
  <c r="H818" i="3"/>
  <c r="I818" i="3" s="1"/>
  <c r="H817" i="3"/>
  <c r="I817" i="3" s="1"/>
  <c r="H816" i="3"/>
  <c r="I816" i="3" s="1"/>
  <c r="H815" i="3"/>
  <c r="I815" i="3" s="1"/>
  <c r="H814" i="3"/>
  <c r="I814" i="3" s="1"/>
  <c r="H813" i="3"/>
  <c r="I813" i="3" s="1"/>
  <c r="H812" i="3"/>
  <c r="I812" i="3" s="1"/>
  <c r="H811" i="3"/>
  <c r="I811" i="3" s="1"/>
  <c r="H810" i="3"/>
  <c r="I810" i="3" s="1"/>
  <c r="H809" i="3"/>
  <c r="I809" i="3" s="1"/>
  <c r="H808" i="3"/>
  <c r="I808" i="3" s="1"/>
  <c r="I801" i="3"/>
  <c r="H801" i="3"/>
  <c r="H806" i="3"/>
  <c r="I806" i="3" s="1"/>
  <c r="H805" i="3"/>
  <c r="I805" i="3" s="1"/>
  <c r="H804" i="3"/>
  <c r="I804" i="3" s="1"/>
  <c r="H803" i="3"/>
  <c r="I803" i="3" s="1"/>
  <c r="H802" i="3"/>
  <c r="H800" i="3"/>
  <c r="H799" i="3"/>
  <c r="H798" i="3"/>
  <c r="I798" i="3" s="1"/>
  <c r="H797" i="3"/>
  <c r="H796" i="3"/>
  <c r="H795" i="3"/>
  <c r="I795" i="3" s="1"/>
  <c r="H794" i="3"/>
  <c r="I794" i="3" s="1"/>
  <c r="H793" i="3"/>
  <c r="H792" i="3"/>
  <c r="H791" i="3"/>
  <c r="H790" i="3"/>
  <c r="H789" i="3"/>
  <c r="H788" i="3"/>
  <c r="H787" i="3"/>
  <c r="H786" i="3"/>
  <c r="H785" i="3"/>
  <c r="H784" i="3"/>
  <c r="H783" i="3"/>
  <c r="H782" i="3"/>
  <c r="I782" i="3" s="1"/>
  <c r="H781" i="3"/>
  <c r="H780" i="3"/>
  <c r="H779" i="3"/>
  <c r="H778" i="3"/>
  <c r="I778" i="3" s="1"/>
  <c r="H777" i="3"/>
  <c r="H776" i="3"/>
  <c r="H775" i="3"/>
  <c r="H773" i="3"/>
  <c r="I773" i="3" s="1"/>
  <c r="H772" i="3"/>
  <c r="I772" i="3" s="1"/>
  <c r="H771" i="3"/>
  <c r="I771" i="3" s="1"/>
  <c r="H770" i="3"/>
  <c r="H769" i="3"/>
  <c r="I769" i="3" s="1"/>
  <c r="H768" i="3"/>
  <c r="H767" i="3"/>
  <c r="H766" i="3"/>
  <c r="H764" i="3"/>
  <c r="H763" i="3"/>
  <c r="I763" i="3" s="1"/>
  <c r="H765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I750" i="3" s="1"/>
  <c r="H749" i="3"/>
  <c r="I749" i="3" s="1"/>
  <c r="H748" i="3"/>
  <c r="H747" i="3"/>
  <c r="H746" i="3"/>
  <c r="H745" i="3"/>
  <c r="H744" i="3"/>
  <c r="H743" i="3"/>
  <c r="H742" i="3"/>
  <c r="H740" i="3"/>
  <c r="I740" i="3" s="1"/>
  <c r="H739" i="3"/>
  <c r="H738" i="3"/>
  <c r="H737" i="3"/>
  <c r="H736" i="3"/>
  <c r="H735" i="3"/>
  <c r="I735" i="3" s="1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2" i="3"/>
  <c r="I712" i="3" s="1"/>
  <c r="H711" i="3"/>
  <c r="H710" i="3"/>
  <c r="H709" i="3"/>
  <c r="H708" i="3"/>
  <c r="H707" i="3"/>
  <c r="I707" i="3" s="1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4" i="3"/>
  <c r="I684" i="3" s="1"/>
  <c r="H683" i="3"/>
  <c r="H682" i="3"/>
  <c r="H681" i="3"/>
  <c r="H680" i="3"/>
  <c r="H679" i="3"/>
  <c r="I679" i="3" s="1"/>
  <c r="H649" i="3"/>
  <c r="I649" i="3" s="1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6" i="3"/>
  <c r="I656" i="3" s="1"/>
  <c r="H655" i="3"/>
  <c r="I655" i="3" s="1"/>
  <c r="H654" i="3"/>
  <c r="I654" i="3" s="1"/>
  <c r="H653" i="3"/>
  <c r="H652" i="3"/>
  <c r="H651" i="3"/>
  <c r="H650" i="3"/>
  <c r="H648" i="3"/>
  <c r="H647" i="3"/>
  <c r="H646" i="3"/>
  <c r="H645" i="3"/>
  <c r="H644" i="3"/>
  <c r="I644" i="3" s="1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593" i="3"/>
  <c r="I593" i="3" s="1"/>
  <c r="H594" i="3"/>
  <c r="I594" i="3" s="1"/>
  <c r="H595" i="3"/>
  <c r="I595" i="3" s="1"/>
  <c r="H596" i="3"/>
  <c r="I596" i="3" s="1"/>
  <c r="H597" i="3"/>
  <c r="I597" i="3" s="1"/>
  <c r="H598" i="3"/>
  <c r="I598" i="3" s="1"/>
  <c r="H599" i="3"/>
  <c r="I599" i="3" s="1"/>
  <c r="H600" i="3"/>
  <c r="I600" i="3" s="1"/>
  <c r="H601" i="3"/>
  <c r="I601" i="3" s="1"/>
  <c r="H602" i="3"/>
  <c r="I602" i="3" s="1"/>
  <c r="H603" i="3"/>
  <c r="I603" i="3" s="1"/>
  <c r="H604" i="3"/>
  <c r="I604" i="3" s="1"/>
  <c r="H605" i="3"/>
  <c r="I605" i="3" s="1"/>
  <c r="H606" i="3"/>
  <c r="I606" i="3" s="1"/>
  <c r="H607" i="3"/>
  <c r="I607" i="3" s="1"/>
  <c r="H608" i="3"/>
  <c r="I608" i="3" s="1"/>
  <c r="H609" i="3"/>
  <c r="I609" i="3" s="1"/>
  <c r="H610" i="3"/>
  <c r="I610" i="3" s="1"/>
  <c r="H611" i="3"/>
  <c r="I611" i="3" s="1"/>
  <c r="I830" i="3" s="1"/>
  <c r="H612" i="3"/>
  <c r="I612" i="3" s="1"/>
  <c r="H613" i="3"/>
  <c r="I613" i="3" s="1"/>
  <c r="H614" i="3"/>
  <c r="I614" i="3" s="1"/>
  <c r="H615" i="3"/>
  <c r="I615" i="3" s="1"/>
  <c r="H616" i="3"/>
  <c r="I616" i="3" s="1"/>
  <c r="H617" i="3"/>
  <c r="I617" i="3" s="1"/>
  <c r="H618" i="3"/>
  <c r="I618" i="3" s="1"/>
  <c r="H619" i="3"/>
  <c r="I619" i="3" s="1"/>
  <c r="H592" i="3"/>
  <c r="I592" i="3" s="1"/>
  <c r="I626" i="3" s="1"/>
  <c r="H591" i="3"/>
  <c r="I591" i="3" s="1"/>
  <c r="H587" i="3"/>
  <c r="I587" i="3" s="1"/>
  <c r="H589" i="3"/>
  <c r="I589" i="3" s="1"/>
  <c r="H588" i="3"/>
  <c r="I588" i="3" s="1"/>
  <c r="H590" i="3"/>
  <c r="I590" i="3" s="1"/>
  <c r="A583" i="3"/>
  <c r="H581" i="3"/>
  <c r="I581" i="3" s="1"/>
  <c r="H580" i="3"/>
  <c r="H579" i="3"/>
  <c r="H578" i="3"/>
  <c r="H577" i="3"/>
  <c r="H576" i="3"/>
  <c r="H575" i="3"/>
  <c r="H574" i="3"/>
  <c r="I574" i="3" s="1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59" i="3"/>
  <c r="I559" i="3" s="1"/>
  <c r="H558" i="3"/>
  <c r="H557" i="3"/>
  <c r="H556" i="3"/>
  <c r="H555" i="3"/>
  <c r="H554" i="3"/>
  <c r="H553" i="3"/>
  <c r="H552" i="3"/>
  <c r="I552" i="3" s="1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7" i="3"/>
  <c r="I537" i="3" s="1"/>
  <c r="H536" i="3"/>
  <c r="H535" i="3"/>
  <c r="H534" i="3"/>
  <c r="H533" i="3"/>
  <c r="H532" i="3"/>
  <c r="H531" i="3"/>
  <c r="I530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5" i="3"/>
  <c r="I515" i="3" s="1"/>
  <c r="H514" i="3"/>
  <c r="H513" i="3"/>
  <c r="H512" i="3"/>
  <c r="H511" i="3"/>
  <c r="H510" i="3"/>
  <c r="H509" i="3"/>
  <c r="H508" i="3"/>
  <c r="H507" i="3"/>
  <c r="I507" i="3" s="1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83" i="3"/>
  <c r="I483" i="3" s="1"/>
  <c r="H492" i="3"/>
  <c r="I492" i="3" s="1"/>
  <c r="H491" i="3"/>
  <c r="H490" i="3"/>
  <c r="H489" i="3"/>
  <c r="H488" i="3"/>
  <c r="H487" i="3"/>
  <c r="H486" i="3"/>
  <c r="H485" i="3"/>
  <c r="H484" i="3"/>
  <c r="I484" i="3" s="1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8" i="3"/>
  <c r="I468" i="3" s="1"/>
  <c r="H467" i="3"/>
  <c r="H466" i="3"/>
  <c r="H465" i="3"/>
  <c r="H464" i="3"/>
  <c r="H463" i="3"/>
  <c r="H462" i="3"/>
  <c r="H461" i="3"/>
  <c r="H460" i="3"/>
  <c r="I460" i="3" s="1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5" i="3"/>
  <c r="I445" i="3" s="1"/>
  <c r="H444" i="3"/>
  <c r="H443" i="3"/>
  <c r="H442" i="3"/>
  <c r="H441" i="3"/>
  <c r="H440" i="3"/>
  <c r="H439" i="3"/>
  <c r="H438" i="3"/>
  <c r="H437" i="3"/>
  <c r="I437" i="3" s="1"/>
  <c r="H436" i="3"/>
  <c r="I436" i="3" s="1"/>
  <c r="H435" i="3"/>
  <c r="H434" i="3"/>
  <c r="H433" i="3"/>
  <c r="I433" i="3" s="1"/>
  <c r="H432" i="3"/>
  <c r="H431" i="3"/>
  <c r="H430" i="3"/>
  <c r="H429" i="3"/>
  <c r="I429" i="3" s="1"/>
  <c r="H428" i="3"/>
  <c r="H427" i="3"/>
  <c r="H426" i="3"/>
  <c r="H425" i="3"/>
  <c r="I425" i="3" s="1"/>
  <c r="H424" i="3"/>
  <c r="H423" i="3"/>
  <c r="H422" i="3"/>
  <c r="H421" i="3"/>
  <c r="H420" i="3"/>
  <c r="H418" i="3"/>
  <c r="I418" i="3" s="1"/>
  <c r="H417" i="3"/>
  <c r="I417" i="3" s="1"/>
  <c r="H416" i="3"/>
  <c r="I416" i="3" s="1"/>
  <c r="H415" i="3"/>
  <c r="I415" i="3" s="1"/>
  <c r="H414" i="3"/>
  <c r="I414" i="3" s="1"/>
  <c r="H413" i="3"/>
  <c r="I413" i="3" s="1"/>
  <c r="H412" i="3"/>
  <c r="I412" i="3" s="1"/>
  <c r="H411" i="3"/>
  <c r="I411" i="3" s="1"/>
  <c r="H410" i="3"/>
  <c r="I410" i="3" s="1"/>
  <c r="I438" i="3" s="1"/>
  <c r="H407" i="3"/>
  <c r="I407" i="3" s="1"/>
  <c r="H408" i="3"/>
  <c r="I408" i="3" s="1"/>
  <c r="H409" i="3"/>
  <c r="I409" i="3" s="1"/>
  <c r="H405" i="3"/>
  <c r="I405" i="3" s="1"/>
  <c r="H406" i="3"/>
  <c r="I406" i="3" s="1"/>
  <c r="H404" i="3"/>
  <c r="I404" i="3" s="1"/>
  <c r="H403" i="3"/>
  <c r="I403" i="3" s="1"/>
  <c r="I567" i="3" s="1"/>
  <c r="H402" i="3"/>
  <c r="I402" i="3" s="1"/>
  <c r="H401" i="3"/>
  <c r="I401" i="3" s="1"/>
  <c r="H400" i="3"/>
  <c r="I400" i="3" s="1"/>
  <c r="H399" i="3"/>
  <c r="I399" i="3" s="1"/>
  <c r="H398" i="3"/>
  <c r="I398" i="3" s="1"/>
  <c r="I786" i="3" l="1"/>
  <c r="I790" i="3"/>
  <c r="I766" i="3"/>
  <c r="I770" i="3"/>
  <c r="I775" i="3"/>
  <c r="I779" i="3"/>
  <c r="I783" i="3"/>
  <c r="I787" i="3"/>
  <c r="I791" i="3"/>
  <c r="I799" i="3"/>
  <c r="I767" i="3"/>
  <c r="I776" i="3"/>
  <c r="I780" i="3"/>
  <c r="I784" i="3"/>
  <c r="I788" i="3"/>
  <c r="I792" i="3"/>
  <c r="I796" i="3"/>
  <c r="I800" i="3"/>
  <c r="I768" i="3"/>
  <c r="I777" i="3"/>
  <c r="I781" i="3"/>
  <c r="I785" i="3"/>
  <c r="I789" i="3"/>
  <c r="I793" i="3"/>
  <c r="I797" i="3"/>
  <c r="I802" i="3"/>
  <c r="I424" i="3"/>
  <c r="I432" i="3"/>
  <c r="I473" i="3"/>
  <c r="I648" i="3"/>
  <c r="I650" i="3"/>
  <c r="I663" i="3"/>
  <c r="I691" i="3"/>
  <c r="I631" i="3"/>
  <c r="I756" i="3"/>
  <c r="I760" i="3"/>
  <c r="I573" i="3"/>
  <c r="I764" i="3"/>
  <c r="I639" i="3"/>
  <c r="I752" i="3"/>
  <c r="I421" i="3"/>
  <c r="I426" i="3"/>
  <c r="I430" i="3"/>
  <c r="I624" i="3"/>
  <c r="I677" i="3"/>
  <c r="I705" i="3"/>
  <c r="I753" i="3"/>
  <c r="I757" i="3"/>
  <c r="I761" i="3"/>
  <c r="I621" i="3"/>
  <c r="I625" i="3"/>
  <c r="I727" i="3"/>
  <c r="I754" i="3"/>
  <c r="I758" i="3"/>
  <c r="I762" i="3"/>
  <c r="I651" i="3"/>
  <c r="I434" i="3"/>
  <c r="I511" i="3"/>
  <c r="I671" i="3"/>
  <c r="I699" i="3"/>
  <c r="I751" i="3"/>
  <c r="I755" i="3"/>
  <c r="I759" i="3"/>
  <c r="I765" i="3"/>
  <c r="I726" i="3"/>
  <c r="I623" i="3"/>
  <c r="I622" i="3"/>
  <c r="I728" i="3"/>
  <c r="I428" i="3"/>
  <c r="I427" i="3"/>
  <c r="I570" i="3"/>
  <c r="I628" i="3"/>
  <c r="I632" i="3"/>
  <c r="I636" i="3"/>
  <c r="I640" i="3"/>
  <c r="I647" i="3"/>
  <c r="I653" i="3"/>
  <c r="I660" i="3"/>
  <c r="I664" i="3"/>
  <c r="I668" i="3"/>
  <c r="I672" i="3"/>
  <c r="I676" i="3"/>
  <c r="I681" i="3"/>
  <c r="I686" i="3"/>
  <c r="I690" i="3"/>
  <c r="I694" i="3"/>
  <c r="I698" i="3"/>
  <c r="I702" i="3"/>
  <c r="I706" i="3"/>
  <c r="I710" i="3"/>
  <c r="I715" i="3"/>
  <c r="I719" i="3"/>
  <c r="I723" i="3"/>
  <c r="I729" i="3"/>
  <c r="I733" i="3"/>
  <c r="I737" i="3"/>
  <c r="I742" i="3"/>
  <c r="I748" i="3"/>
  <c r="I518" i="3"/>
  <c r="I526" i="3"/>
  <c r="I533" i="3"/>
  <c r="I550" i="3"/>
  <c r="I558" i="3"/>
  <c r="I575" i="3"/>
  <c r="I629" i="3"/>
  <c r="I633" i="3"/>
  <c r="I637" i="3"/>
  <c r="I641" i="3"/>
  <c r="I661" i="3"/>
  <c r="I665" i="3"/>
  <c r="I669" i="3"/>
  <c r="I673" i="3"/>
  <c r="I682" i="3"/>
  <c r="I687" i="3"/>
  <c r="I695" i="3"/>
  <c r="I703" i="3"/>
  <c r="I711" i="3"/>
  <c r="I716" i="3"/>
  <c r="I720" i="3"/>
  <c r="I724" i="3"/>
  <c r="I730" i="3"/>
  <c r="I734" i="3"/>
  <c r="I738" i="3"/>
  <c r="I743" i="3"/>
  <c r="I448" i="3"/>
  <c r="I555" i="3"/>
  <c r="I572" i="3"/>
  <c r="I580" i="3"/>
  <c r="I630" i="3"/>
  <c r="I634" i="3"/>
  <c r="I638" i="3"/>
  <c r="I642" i="3"/>
  <c r="I645" i="3"/>
  <c r="I658" i="3"/>
  <c r="I662" i="3"/>
  <c r="I666" i="3"/>
  <c r="I670" i="3"/>
  <c r="I674" i="3"/>
  <c r="I678" i="3"/>
  <c r="I683" i="3"/>
  <c r="I688" i="3"/>
  <c r="I692" i="3"/>
  <c r="I696" i="3"/>
  <c r="I700" i="3"/>
  <c r="I704" i="3"/>
  <c r="I708" i="3"/>
  <c r="I717" i="3"/>
  <c r="I721" i="3"/>
  <c r="I725" i="3"/>
  <c r="I731" i="3"/>
  <c r="I739" i="3"/>
  <c r="I744" i="3"/>
  <c r="I746" i="3"/>
  <c r="I495" i="3"/>
  <c r="I528" i="3"/>
  <c r="I540" i="3"/>
  <c r="I548" i="3"/>
  <c r="I577" i="3"/>
  <c r="I627" i="3"/>
  <c r="I635" i="3"/>
  <c r="I643" i="3"/>
  <c r="I646" i="3"/>
  <c r="I652" i="3"/>
  <c r="I659" i="3"/>
  <c r="I667" i="3"/>
  <c r="I675" i="3"/>
  <c r="I680" i="3"/>
  <c r="I689" i="3"/>
  <c r="I693" i="3"/>
  <c r="I697" i="3"/>
  <c r="I701" i="3"/>
  <c r="I709" i="3"/>
  <c r="I714" i="3"/>
  <c r="I718" i="3"/>
  <c r="I722" i="3"/>
  <c r="I732" i="3"/>
  <c r="I736" i="3"/>
  <c r="I745" i="3"/>
  <c r="I747" i="3"/>
  <c r="I449" i="3"/>
  <c r="I453" i="3"/>
  <c r="I457" i="3"/>
  <c r="I461" i="3"/>
  <c r="I520" i="3"/>
  <c r="I524" i="3"/>
  <c r="I531" i="3"/>
  <c r="I535" i="3"/>
  <c r="I544" i="3"/>
  <c r="I556" i="3"/>
  <c r="I565" i="3"/>
  <c r="I568" i="3"/>
  <c r="I578" i="3"/>
  <c r="I444" i="3"/>
  <c r="I422" i="3"/>
  <c r="I462" i="3"/>
  <c r="I471" i="3"/>
  <c r="I508" i="3"/>
  <c r="I521" i="3"/>
  <c r="I525" i="3"/>
  <c r="I529" i="3"/>
  <c r="I532" i="3"/>
  <c r="I536" i="3"/>
  <c r="I541" i="3"/>
  <c r="I545" i="3"/>
  <c r="I549" i="3"/>
  <c r="I553" i="3"/>
  <c r="I557" i="3"/>
  <c r="I562" i="3"/>
  <c r="I566" i="3"/>
  <c r="I569" i="3"/>
  <c r="I579" i="3"/>
  <c r="I423" i="3"/>
  <c r="I435" i="3"/>
  <c r="I509" i="3"/>
  <c r="I522" i="3"/>
  <c r="I542" i="3"/>
  <c r="I546" i="3"/>
  <c r="I554" i="3"/>
  <c r="I563" i="3"/>
  <c r="I576" i="3"/>
  <c r="I439" i="3"/>
  <c r="I486" i="3"/>
  <c r="I498" i="3"/>
  <c r="I502" i="3"/>
  <c r="I519" i="3"/>
  <c r="I523" i="3"/>
  <c r="I527" i="3"/>
  <c r="I534" i="3"/>
  <c r="I543" i="3"/>
  <c r="I547" i="3"/>
  <c r="I551" i="3"/>
  <c r="I564" i="3"/>
  <c r="I571" i="3"/>
  <c r="I513" i="3"/>
  <c r="I431" i="3"/>
  <c r="I442" i="3"/>
  <c r="I505" i="3"/>
  <c r="I443" i="3"/>
  <c r="I450" i="3"/>
  <c r="I454" i="3"/>
  <c r="I458" i="3"/>
  <c r="I466" i="3"/>
  <c r="I474" i="3"/>
  <c r="I478" i="3"/>
  <c r="I482" i="3"/>
  <c r="I487" i="3"/>
  <c r="I491" i="3"/>
  <c r="I499" i="3"/>
  <c r="I506" i="3"/>
  <c r="I514" i="3"/>
  <c r="I440" i="3"/>
  <c r="I451" i="3"/>
  <c r="I455" i="3"/>
  <c r="I459" i="3"/>
  <c r="I463" i="3"/>
  <c r="I467" i="3"/>
  <c r="I472" i="3"/>
  <c r="I475" i="3"/>
  <c r="I479" i="3"/>
  <c r="I488" i="3"/>
  <c r="I496" i="3"/>
  <c r="I500" i="3"/>
  <c r="I503" i="3"/>
  <c r="I512" i="3"/>
  <c r="I465" i="3"/>
  <c r="I477" i="3"/>
  <c r="I481" i="3"/>
  <c r="I490" i="3"/>
  <c r="I441" i="3"/>
  <c r="I452" i="3"/>
  <c r="I456" i="3"/>
  <c r="I464" i="3"/>
  <c r="I476" i="3"/>
  <c r="I480" i="3"/>
  <c r="I485" i="3"/>
  <c r="I489" i="3"/>
  <c r="I497" i="3"/>
  <c r="I501" i="3"/>
  <c r="I504" i="3"/>
  <c r="I510" i="3"/>
  <c r="H397" i="3"/>
  <c r="I397" i="3" s="1"/>
  <c r="I420" i="3" s="1"/>
  <c r="A393" i="3"/>
  <c r="H391" i="3"/>
  <c r="I391" i="3" s="1"/>
  <c r="H390" i="3"/>
  <c r="H389" i="3"/>
  <c r="H388" i="3"/>
  <c r="H387" i="3"/>
  <c r="H386" i="3"/>
  <c r="H385" i="3"/>
  <c r="H384" i="3"/>
  <c r="I384" i="3" s="1"/>
  <c r="H383" i="3"/>
  <c r="H382" i="3"/>
  <c r="I382" i="3" s="1"/>
  <c r="H381" i="3"/>
  <c r="H380" i="3"/>
  <c r="H379" i="3"/>
  <c r="H378" i="3"/>
  <c r="I378" i="3" s="1"/>
  <c r="H377" i="3"/>
  <c r="I377" i="3" s="1"/>
  <c r="H376" i="3"/>
  <c r="I376" i="3" s="1"/>
  <c r="H375" i="3"/>
  <c r="H373" i="3"/>
  <c r="H372" i="3"/>
  <c r="H371" i="3"/>
  <c r="H370" i="3"/>
  <c r="H369" i="3"/>
  <c r="H368" i="3"/>
  <c r="H367" i="3"/>
  <c r="H366" i="3"/>
  <c r="H365" i="3"/>
  <c r="H363" i="3"/>
  <c r="I363" i="3" s="1"/>
  <c r="H362" i="3"/>
  <c r="H361" i="3"/>
  <c r="H360" i="3"/>
  <c r="H359" i="3"/>
  <c r="H358" i="3"/>
  <c r="H357" i="3"/>
  <c r="H356" i="3"/>
  <c r="I356" i="3" s="1"/>
  <c r="H355" i="3"/>
  <c r="H354" i="3"/>
  <c r="I354" i="3" s="1"/>
  <c r="H353" i="3"/>
  <c r="H352" i="3"/>
  <c r="H351" i="3"/>
  <c r="H350" i="3"/>
  <c r="I350" i="3" s="1"/>
  <c r="H349" i="3"/>
  <c r="I349" i="3" s="1"/>
  <c r="H348" i="3"/>
  <c r="I348" i="3" s="1"/>
  <c r="H347" i="3"/>
  <c r="H346" i="3"/>
  <c r="I346" i="3" s="1"/>
  <c r="H345" i="3"/>
  <c r="H344" i="3"/>
  <c r="H343" i="3"/>
  <c r="H342" i="3"/>
  <c r="H341" i="3"/>
  <c r="H340" i="3"/>
  <c r="H339" i="3"/>
  <c r="H338" i="3"/>
  <c r="H337" i="3"/>
  <c r="H335" i="3"/>
  <c r="I335" i="3" s="1"/>
  <c r="H250" i="3"/>
  <c r="I250" i="3" s="1"/>
  <c r="H334" i="3"/>
  <c r="H333" i="3"/>
  <c r="H332" i="3"/>
  <c r="H331" i="3"/>
  <c r="H330" i="3"/>
  <c r="H329" i="3"/>
  <c r="H328" i="3"/>
  <c r="I328" i="3" s="1"/>
  <c r="H327" i="3"/>
  <c r="H326" i="3"/>
  <c r="I326" i="3" s="1"/>
  <c r="H325" i="3"/>
  <c r="H324" i="3"/>
  <c r="H323" i="3"/>
  <c r="H322" i="3"/>
  <c r="I322" i="3" s="1"/>
  <c r="H321" i="3"/>
  <c r="I321" i="3" s="1"/>
  <c r="H320" i="3"/>
  <c r="I320" i="3" s="1"/>
  <c r="H319" i="3"/>
  <c r="H318" i="3"/>
  <c r="I318" i="3" s="1"/>
  <c r="H317" i="3"/>
  <c r="H316" i="3"/>
  <c r="H315" i="3"/>
  <c r="H314" i="3"/>
  <c r="H313" i="3"/>
  <c r="H312" i="3"/>
  <c r="H311" i="3"/>
  <c r="H310" i="3"/>
  <c r="H309" i="3"/>
  <c r="H307" i="3"/>
  <c r="H306" i="3"/>
  <c r="H305" i="3"/>
  <c r="H304" i="3"/>
  <c r="H303" i="3"/>
  <c r="H302" i="3"/>
  <c r="I302" i="3" s="1"/>
  <c r="H301" i="3"/>
  <c r="H300" i="3"/>
  <c r="H299" i="3"/>
  <c r="H298" i="3"/>
  <c r="I298" i="3" s="1"/>
  <c r="H297" i="3"/>
  <c r="H296" i="3"/>
  <c r="H295" i="3"/>
  <c r="H294" i="3"/>
  <c r="H293" i="3"/>
  <c r="H292" i="3"/>
  <c r="H291" i="3"/>
  <c r="H290" i="3"/>
  <c r="H288" i="3"/>
  <c r="H287" i="3"/>
  <c r="H286" i="3"/>
  <c r="H285" i="3"/>
  <c r="H284" i="3"/>
  <c r="H283" i="3"/>
  <c r="I283" i="3" s="1"/>
  <c r="H282" i="3"/>
  <c r="H281" i="3"/>
  <c r="H280" i="3"/>
  <c r="H279" i="3"/>
  <c r="I279" i="3" s="1"/>
  <c r="H278" i="3"/>
  <c r="H277" i="3"/>
  <c r="H276" i="3"/>
  <c r="H275" i="3"/>
  <c r="H274" i="3"/>
  <c r="H273" i="3"/>
  <c r="H272" i="3"/>
  <c r="H271" i="3"/>
  <c r="H269" i="3"/>
  <c r="H268" i="3"/>
  <c r="H267" i="3"/>
  <c r="H266" i="3"/>
  <c r="H265" i="3"/>
  <c r="H264" i="3"/>
  <c r="I264" i="3" s="1"/>
  <c r="H263" i="3"/>
  <c r="H262" i="3"/>
  <c r="H261" i="3"/>
  <c r="H260" i="3"/>
  <c r="I260" i="3" s="1"/>
  <c r="H259" i="3"/>
  <c r="H258" i="3"/>
  <c r="H257" i="3"/>
  <c r="H256" i="3"/>
  <c r="H255" i="3"/>
  <c r="H254" i="3"/>
  <c r="H253" i="3"/>
  <c r="H252" i="3"/>
  <c r="H249" i="3"/>
  <c r="H248" i="3"/>
  <c r="H247" i="3"/>
  <c r="H246" i="3"/>
  <c r="H245" i="3"/>
  <c r="H244" i="3"/>
  <c r="I244" i="3" s="1"/>
  <c r="H243" i="3"/>
  <c r="H242" i="3"/>
  <c r="I242" i="3" s="1"/>
  <c r="H241" i="3"/>
  <c r="H240" i="3"/>
  <c r="I240" i="3" s="1"/>
  <c r="H239" i="3"/>
  <c r="H238" i="3"/>
  <c r="H237" i="3"/>
  <c r="H236" i="3"/>
  <c r="I236" i="3" s="1"/>
  <c r="H235" i="3"/>
  <c r="I235" i="3" s="1"/>
  <c r="H234" i="3"/>
  <c r="I234" i="3" s="1"/>
  <c r="H232" i="3"/>
  <c r="I232" i="3" s="1"/>
  <c r="H233" i="3"/>
  <c r="I233" i="3" s="1"/>
  <c r="H231" i="3"/>
  <c r="H230" i="3"/>
  <c r="H229" i="3"/>
  <c r="H228" i="3"/>
  <c r="H227" i="3"/>
  <c r="H226" i="3"/>
  <c r="H225" i="3"/>
  <c r="H224" i="3"/>
  <c r="H223" i="3"/>
  <c r="H221" i="3"/>
  <c r="I221" i="3" s="1"/>
  <c r="H220" i="3"/>
  <c r="I220" i="3" s="1"/>
  <c r="H219" i="3"/>
  <c r="I219" i="3" s="1"/>
  <c r="H218" i="3"/>
  <c r="I218" i="3" s="1"/>
  <c r="H217" i="3"/>
  <c r="I217" i="3" s="1"/>
  <c r="H216" i="3"/>
  <c r="I216" i="3" s="1"/>
  <c r="H215" i="3"/>
  <c r="I215" i="3" s="1"/>
  <c r="H214" i="3"/>
  <c r="I214" i="3" s="1"/>
  <c r="H213" i="3"/>
  <c r="I213" i="3" s="1"/>
  <c r="H212" i="3"/>
  <c r="I212" i="3" s="1"/>
  <c r="H211" i="3"/>
  <c r="I211" i="3" s="1"/>
  <c r="H210" i="3"/>
  <c r="I210" i="3" s="1"/>
  <c r="H209" i="3"/>
  <c r="I209" i="3" s="1"/>
  <c r="H208" i="3"/>
  <c r="I208" i="3" s="1"/>
  <c r="H207" i="3"/>
  <c r="I207" i="3" s="1"/>
  <c r="H206" i="3"/>
  <c r="I206" i="3" s="1"/>
  <c r="H205" i="3"/>
  <c r="I205" i="3" s="1"/>
  <c r="H204" i="3"/>
  <c r="I204" i="3" s="1"/>
  <c r="H203" i="3"/>
  <c r="I203" i="3" s="1"/>
  <c r="H202" i="3"/>
  <c r="I202" i="3" s="1"/>
  <c r="H201" i="3"/>
  <c r="I201" i="3" s="1"/>
  <c r="H200" i="3"/>
  <c r="I200" i="3" s="1"/>
  <c r="A196" i="3"/>
  <c r="H194" i="3"/>
  <c r="H193" i="3"/>
  <c r="I193" i="3" s="1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3" i="3"/>
  <c r="H172" i="3"/>
  <c r="I172" i="3" s="1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66" i="3"/>
  <c r="I66" i="3" s="1"/>
  <c r="H152" i="3"/>
  <c r="H151" i="3"/>
  <c r="I151" i="3" s="1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8" i="3"/>
  <c r="H67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8" i="3"/>
  <c r="I8" i="3" s="1"/>
  <c r="H9" i="3"/>
  <c r="I9" i="3" s="1"/>
  <c r="H10" i="3"/>
  <c r="I10" i="3" s="1"/>
  <c r="H11" i="3"/>
  <c r="I11" i="3" s="1"/>
  <c r="H12" i="3"/>
  <c r="I12" i="3" s="1"/>
  <c r="I44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I186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I247" i="3" l="1"/>
  <c r="I268" i="3"/>
  <c r="I306" i="3"/>
  <c r="I224" i="3"/>
  <c r="I273" i="3"/>
  <c r="I311" i="3"/>
  <c r="I315" i="3"/>
  <c r="I561" i="3"/>
  <c r="I155" i="3"/>
  <c r="I159" i="3"/>
  <c r="I163" i="3"/>
  <c r="I167" i="3"/>
  <c r="I171" i="3"/>
  <c r="I176" i="3"/>
  <c r="I180" i="3"/>
  <c r="I184" i="3"/>
  <c r="I227" i="3"/>
  <c r="I225" i="3"/>
  <c r="I245" i="3"/>
  <c r="I249" i="3"/>
  <c r="I229" i="3"/>
  <c r="I237" i="3"/>
  <c r="I447" i="3"/>
  <c r="I494" i="3"/>
  <c r="I238" i="3"/>
  <c r="I338" i="3"/>
  <c r="I342" i="3"/>
  <c r="I367" i="3"/>
  <c r="I371" i="3"/>
  <c r="I388" i="3"/>
  <c r="I539" i="3"/>
  <c r="I517" i="3"/>
  <c r="I243" i="3"/>
  <c r="I239" i="3"/>
  <c r="I223" i="3"/>
  <c r="I246" i="3"/>
  <c r="I252" i="3"/>
  <c r="I256" i="3"/>
  <c r="I290" i="3"/>
  <c r="I294" i="3"/>
  <c r="I319" i="3"/>
  <c r="I323" i="3"/>
  <c r="I470" i="3"/>
  <c r="I231" i="3"/>
  <c r="I191" i="3"/>
  <c r="I226" i="3"/>
  <c r="I230" i="3"/>
  <c r="I228" i="3"/>
  <c r="I248" i="3"/>
  <c r="I241" i="3"/>
  <c r="I285" i="3"/>
  <c r="I331" i="3"/>
  <c r="I156" i="3"/>
  <c r="I160" i="3"/>
  <c r="I164" i="3"/>
  <c r="I168" i="3"/>
  <c r="I177" i="3"/>
  <c r="I181" i="3"/>
  <c r="I185" i="3"/>
  <c r="I188" i="3"/>
  <c r="I192" i="3"/>
  <c r="I253" i="3"/>
  <c r="I257" i="3"/>
  <c r="I261" i="3"/>
  <c r="I265" i="3"/>
  <c r="I269" i="3"/>
  <c r="I274" i="3"/>
  <c r="I278" i="3"/>
  <c r="I282" i="3"/>
  <c r="I286" i="3"/>
  <c r="I291" i="3"/>
  <c r="I295" i="3"/>
  <c r="I299" i="3"/>
  <c r="I303" i="3"/>
  <c r="I307" i="3"/>
  <c r="I312" i="3"/>
  <c r="I316" i="3"/>
  <c r="I324" i="3"/>
  <c r="I332" i="3"/>
  <c r="I339" i="3"/>
  <c r="I343" i="3"/>
  <c r="I347" i="3"/>
  <c r="I351" i="3"/>
  <c r="I355" i="3"/>
  <c r="I359" i="3"/>
  <c r="I368" i="3"/>
  <c r="I372" i="3"/>
  <c r="I381" i="3"/>
  <c r="I385" i="3"/>
  <c r="I389" i="3"/>
  <c r="I277" i="3"/>
  <c r="I327" i="3"/>
  <c r="I358" i="3"/>
  <c r="I157" i="3"/>
  <c r="I161" i="3"/>
  <c r="I165" i="3"/>
  <c r="I169" i="3"/>
  <c r="I173" i="3"/>
  <c r="I178" i="3"/>
  <c r="I182" i="3"/>
  <c r="I189" i="3"/>
  <c r="I254" i="3"/>
  <c r="I258" i="3"/>
  <c r="I262" i="3"/>
  <c r="I266" i="3"/>
  <c r="I271" i="3"/>
  <c r="I275" i="3"/>
  <c r="I287" i="3"/>
  <c r="I292" i="3"/>
  <c r="I296" i="3"/>
  <c r="I300" i="3"/>
  <c r="I304" i="3"/>
  <c r="I309" i="3"/>
  <c r="I313" i="3"/>
  <c r="I317" i="3"/>
  <c r="I325" i="3"/>
  <c r="I329" i="3"/>
  <c r="I333" i="3"/>
  <c r="I340" i="3"/>
  <c r="I344" i="3"/>
  <c r="I352" i="3"/>
  <c r="I360" i="3"/>
  <c r="I365" i="3"/>
  <c r="I369" i="3"/>
  <c r="I373" i="3"/>
  <c r="I386" i="3"/>
  <c r="I390" i="3"/>
  <c r="I187" i="3"/>
  <c r="I281" i="3"/>
  <c r="I362" i="3"/>
  <c r="I380" i="3"/>
  <c r="I158" i="3"/>
  <c r="I162" i="3"/>
  <c r="I166" i="3"/>
  <c r="I170" i="3"/>
  <c r="I179" i="3"/>
  <c r="I183" i="3"/>
  <c r="I190" i="3"/>
  <c r="I194" i="3"/>
  <c r="I255" i="3"/>
  <c r="I259" i="3"/>
  <c r="I263" i="3"/>
  <c r="I267" i="3"/>
  <c r="I272" i="3"/>
  <c r="I276" i="3"/>
  <c r="I280" i="3"/>
  <c r="I284" i="3"/>
  <c r="I288" i="3"/>
  <c r="I293" i="3"/>
  <c r="I297" i="3"/>
  <c r="I301" i="3"/>
  <c r="I305" i="3"/>
  <c r="I310" i="3"/>
  <c r="I314" i="3"/>
  <c r="I330" i="3"/>
  <c r="I334" i="3"/>
  <c r="I337" i="3"/>
  <c r="I341" i="3"/>
  <c r="I345" i="3"/>
  <c r="I353" i="3"/>
  <c r="I357" i="3"/>
  <c r="I361" i="3"/>
  <c r="I366" i="3"/>
  <c r="I370" i="3"/>
  <c r="I375" i="3"/>
  <c r="I379" i="3"/>
  <c r="I383" i="3"/>
  <c r="I387" i="3"/>
  <c r="I106" i="3"/>
  <c r="I127" i="3"/>
  <c r="I94" i="3"/>
  <c r="I98" i="3"/>
  <c r="I102" i="3"/>
  <c r="I115" i="3"/>
  <c r="I119" i="3"/>
  <c r="I123" i="3"/>
  <c r="I136" i="3"/>
  <c r="I140" i="3"/>
  <c r="I145" i="3"/>
  <c r="I148" i="3"/>
  <c r="I95" i="3"/>
  <c r="I99" i="3"/>
  <c r="I116" i="3"/>
  <c r="I120" i="3"/>
  <c r="I104" i="3"/>
  <c r="I108" i="3"/>
  <c r="I125" i="3"/>
  <c r="I129" i="3"/>
  <c r="I142" i="3"/>
  <c r="I110" i="3"/>
  <c r="I135" i="3"/>
  <c r="I147" i="3"/>
  <c r="I103" i="3"/>
  <c r="I92" i="3"/>
  <c r="I96" i="3"/>
  <c r="I100" i="3"/>
  <c r="I113" i="3"/>
  <c r="I117" i="3"/>
  <c r="I121" i="3"/>
  <c r="I137" i="3"/>
  <c r="I141" i="3"/>
  <c r="I143" i="3"/>
  <c r="I149" i="3"/>
  <c r="I152" i="3"/>
  <c r="I93" i="3"/>
  <c r="I97" i="3"/>
  <c r="I101" i="3"/>
  <c r="I105" i="3"/>
  <c r="I109" i="3"/>
  <c r="I114" i="3"/>
  <c r="I118" i="3"/>
  <c r="I122" i="3"/>
  <c r="I126" i="3"/>
  <c r="I130" i="3"/>
  <c r="I134" i="3"/>
  <c r="I138" i="3"/>
  <c r="I144" i="3"/>
  <c r="I146" i="3"/>
  <c r="I150" i="3"/>
  <c r="I131" i="3"/>
  <c r="I139" i="3"/>
  <c r="I107" i="3"/>
  <c r="I124" i="3"/>
  <c r="I128" i="3"/>
  <c r="I45" i="3"/>
  <c r="I49" i="3"/>
  <c r="I53" i="3"/>
  <c r="I57" i="3"/>
  <c r="I52" i="3"/>
  <c r="I48" i="3"/>
  <c r="I47" i="3"/>
  <c r="I51" i="3"/>
  <c r="I55" i="3"/>
  <c r="I59" i="3"/>
  <c r="I83" i="3"/>
  <c r="I80" i="3"/>
  <c r="I43" i="3"/>
  <c r="I73" i="3"/>
  <c r="I77" i="3"/>
  <c r="I64" i="3"/>
  <c r="I40" i="3"/>
  <c r="I56" i="3"/>
  <c r="I60" i="3"/>
  <c r="I63" i="3"/>
  <c r="I41" i="3"/>
  <c r="I61" i="3"/>
  <c r="I65" i="3"/>
  <c r="I42" i="3"/>
  <c r="I46" i="3"/>
  <c r="I50" i="3"/>
  <c r="I54" i="3"/>
  <c r="I58" i="3"/>
  <c r="I62" i="3"/>
  <c r="I67" i="3"/>
  <c r="I68" i="3"/>
  <c r="I71" i="3"/>
  <c r="I75" i="3"/>
  <c r="I85" i="3"/>
  <c r="I88" i="3"/>
  <c r="I87" i="3"/>
  <c r="I72" i="3"/>
  <c r="I76" i="3"/>
  <c r="I79" i="3"/>
  <c r="I82" i="3"/>
  <c r="I86" i="3"/>
  <c r="I89" i="3"/>
  <c r="I74" i="3"/>
  <c r="I78" i="3"/>
  <c r="I81" i="3"/>
  <c r="I84" i="3"/>
  <c r="H7" i="3"/>
  <c r="I7" i="3" s="1"/>
  <c r="I39" i="3" s="1"/>
  <c r="H6" i="3"/>
  <c r="I6" i="3" s="1"/>
  <c r="I70" i="3" s="1"/>
  <c r="H5" i="3"/>
  <c r="I5" i="3" s="1"/>
  <c r="I37" i="3" s="1"/>
  <c r="I175" i="3" l="1"/>
  <c r="I154" i="3"/>
  <c r="I112" i="3"/>
  <c r="I133" i="3"/>
  <c r="I91" i="3"/>
  <c r="I38" i="3"/>
  <c r="G280" i="2"/>
  <c r="H280" i="2" s="1"/>
  <c r="G279" i="2"/>
  <c r="H279" i="2" s="1"/>
  <c r="G278" i="2"/>
  <c r="H278" i="2" s="1"/>
  <c r="G277" i="2"/>
  <c r="H277" i="2" s="1"/>
  <c r="G276" i="2"/>
  <c r="H276" i="2" s="1"/>
  <c r="G275" i="2"/>
  <c r="H275" i="2" s="1"/>
  <c r="G274" i="2"/>
  <c r="H274" i="2" s="1"/>
  <c r="G273" i="2"/>
  <c r="H273" i="2" s="1"/>
  <c r="G272" i="2"/>
  <c r="H272" i="2" s="1"/>
  <c r="G271" i="2"/>
  <c r="H271" i="2" s="1"/>
  <c r="G269" i="2"/>
  <c r="H269" i="2" s="1"/>
  <c r="G268" i="2"/>
  <c r="H268" i="2" s="1"/>
  <c r="G267" i="2"/>
  <c r="G266" i="2"/>
  <c r="H266" i="2" s="1"/>
  <c r="G265" i="2"/>
  <c r="G264" i="2"/>
  <c r="H264" i="2" s="1"/>
  <c r="G263" i="2"/>
  <c r="G262" i="2"/>
  <c r="H262" i="2" s="1"/>
  <c r="G261" i="2"/>
  <c r="G260" i="2"/>
  <c r="G258" i="2"/>
  <c r="H258" i="2" s="1"/>
  <c r="G257" i="2"/>
  <c r="H257" i="2" s="1"/>
  <c r="G256" i="2"/>
  <c r="G255" i="2"/>
  <c r="H255" i="2" s="1"/>
  <c r="G254" i="2"/>
  <c r="G253" i="2"/>
  <c r="H253" i="2" s="1"/>
  <c r="G252" i="2"/>
  <c r="G251" i="2"/>
  <c r="H251" i="2" s="1"/>
  <c r="G250" i="2"/>
  <c r="G249" i="2"/>
  <c r="G247" i="2"/>
  <c r="H247" i="2" s="1"/>
  <c r="G246" i="2"/>
  <c r="H246" i="2" s="1"/>
  <c r="G245" i="2"/>
  <c r="G244" i="2"/>
  <c r="G243" i="2"/>
  <c r="G242" i="2"/>
  <c r="H242" i="2" s="1"/>
  <c r="G241" i="2"/>
  <c r="G240" i="2"/>
  <c r="H240" i="2" s="1"/>
  <c r="G239" i="2"/>
  <c r="G238" i="2"/>
  <c r="G236" i="2"/>
  <c r="H236" i="2" s="1"/>
  <c r="G235" i="2"/>
  <c r="H235" i="2" s="1"/>
  <c r="G234" i="2"/>
  <c r="G233" i="2"/>
  <c r="G232" i="2"/>
  <c r="G231" i="2"/>
  <c r="G230" i="2"/>
  <c r="G229" i="2"/>
  <c r="H229" i="2" s="1"/>
  <c r="G228" i="2"/>
  <c r="G227" i="2"/>
  <c r="G223" i="2"/>
  <c r="H223" i="2" s="1"/>
  <c r="G225" i="2"/>
  <c r="H225" i="2" s="1"/>
  <c r="G224" i="2"/>
  <c r="H224" i="2" s="1"/>
  <c r="G217" i="2"/>
  <c r="H217" i="2" s="1"/>
  <c r="G222" i="2"/>
  <c r="G221" i="2"/>
  <c r="H221" i="2" s="1"/>
  <c r="G220" i="2"/>
  <c r="G219" i="2"/>
  <c r="G218" i="2"/>
  <c r="G216" i="2"/>
  <c r="H216" i="2" s="1"/>
  <c r="G215" i="2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5" i="2"/>
  <c r="H205" i="2" s="1"/>
  <c r="G204" i="2"/>
  <c r="H204" i="2" s="1"/>
  <c r="G203" i="2"/>
  <c r="G202" i="2"/>
  <c r="G201" i="2"/>
  <c r="G200" i="2"/>
  <c r="G199" i="2"/>
  <c r="H199" i="2" s="1"/>
  <c r="G198" i="2"/>
  <c r="H198" i="2" s="1"/>
  <c r="G197" i="2"/>
  <c r="G196" i="2"/>
  <c r="G194" i="2"/>
  <c r="H194" i="2" s="1"/>
  <c r="G193" i="2"/>
  <c r="H193" i="2" s="1"/>
  <c r="G192" i="2"/>
  <c r="G191" i="2"/>
  <c r="G190" i="2"/>
  <c r="G189" i="2"/>
  <c r="G188" i="2"/>
  <c r="H188" i="2" s="1"/>
  <c r="G187" i="2"/>
  <c r="H187" i="2" s="1"/>
  <c r="G186" i="2"/>
  <c r="G185" i="2"/>
  <c r="G183" i="2"/>
  <c r="H183" i="2" s="1"/>
  <c r="G182" i="2"/>
  <c r="H182" i="2" s="1"/>
  <c r="G181" i="2"/>
  <c r="G180" i="2"/>
  <c r="G179" i="2"/>
  <c r="G178" i="2"/>
  <c r="G177" i="2"/>
  <c r="H177" i="2" s="1"/>
  <c r="G176" i="2"/>
  <c r="H176" i="2" s="1"/>
  <c r="G175" i="2"/>
  <c r="G174" i="2"/>
  <c r="G172" i="2"/>
  <c r="H172" i="2" s="1"/>
  <c r="G171" i="2"/>
  <c r="H171" i="2" s="1"/>
  <c r="G170" i="2"/>
  <c r="G169" i="2"/>
  <c r="G168" i="2"/>
  <c r="G167" i="2"/>
  <c r="G166" i="2"/>
  <c r="H166" i="2" s="1"/>
  <c r="G165" i="2"/>
  <c r="H165" i="2" s="1"/>
  <c r="G164" i="2"/>
  <c r="G163" i="2"/>
  <c r="G161" i="2"/>
  <c r="H161" i="2" s="1"/>
  <c r="G160" i="2"/>
  <c r="H160" i="2" s="1"/>
  <c r="G159" i="2"/>
  <c r="G158" i="2"/>
  <c r="G157" i="2"/>
  <c r="G156" i="2"/>
  <c r="G155" i="2"/>
  <c r="H155" i="2" s="1"/>
  <c r="G154" i="2"/>
  <c r="H154" i="2" s="1"/>
  <c r="G153" i="2"/>
  <c r="G152" i="2"/>
  <c r="G149" i="2"/>
  <c r="H149" i="2" s="1"/>
  <c r="G150" i="2"/>
  <c r="H150" i="2" s="1"/>
  <c r="G143" i="2"/>
  <c r="H143" i="2" s="1"/>
  <c r="G148" i="2"/>
  <c r="G147" i="2"/>
  <c r="G146" i="2"/>
  <c r="G145" i="2"/>
  <c r="G144" i="2"/>
  <c r="H144" i="2" s="1"/>
  <c r="G142" i="2"/>
  <c r="G141" i="2"/>
  <c r="G135" i="2"/>
  <c r="H135" i="2" s="1"/>
  <c r="G139" i="2"/>
  <c r="H139" i="2" s="1"/>
  <c r="G138" i="2"/>
  <c r="H138" i="2" s="1"/>
  <c r="G137" i="2"/>
  <c r="H137" i="2" s="1"/>
  <c r="H146" i="2" s="1"/>
  <c r="G136" i="2"/>
  <c r="H136" i="2" s="1"/>
  <c r="H145" i="2" s="1"/>
  <c r="G134" i="2"/>
  <c r="H134" i="2" s="1"/>
  <c r="G133" i="2"/>
  <c r="H133" i="2" s="1"/>
  <c r="H250" i="2" l="1"/>
  <c r="H263" i="2"/>
  <c r="H267" i="2"/>
  <c r="H260" i="2"/>
  <c r="H261" i="2"/>
  <c r="H265" i="2"/>
  <c r="H252" i="2"/>
  <c r="H256" i="2"/>
  <c r="H249" i="2"/>
  <c r="H254" i="2"/>
  <c r="H219" i="2"/>
  <c r="H244" i="2"/>
  <c r="H238" i="2"/>
  <c r="H241" i="2"/>
  <c r="H245" i="2"/>
  <c r="H239" i="2"/>
  <c r="H243" i="2"/>
  <c r="H218" i="2"/>
  <c r="H222" i="2"/>
  <c r="H228" i="2"/>
  <c r="H232" i="2"/>
  <c r="H233" i="2"/>
  <c r="H215" i="2"/>
  <c r="H220" i="2"/>
  <c r="H230" i="2"/>
  <c r="H234" i="2"/>
  <c r="H227" i="2"/>
  <c r="H231" i="2"/>
  <c r="H186" i="2"/>
  <c r="H203" i="2"/>
  <c r="H200" i="2"/>
  <c r="H189" i="2"/>
  <c r="H202" i="2"/>
  <c r="H196" i="2"/>
  <c r="H197" i="2"/>
  <c r="H201" i="2"/>
  <c r="H174" i="2"/>
  <c r="H191" i="2"/>
  <c r="H179" i="2"/>
  <c r="H192" i="2"/>
  <c r="H163" i="2"/>
  <c r="H180" i="2"/>
  <c r="H185" i="2"/>
  <c r="H190" i="2"/>
  <c r="H178" i="2"/>
  <c r="H175" i="2"/>
  <c r="H167" i="2"/>
  <c r="H181" i="2"/>
  <c r="H147" i="2"/>
  <c r="H152" i="2"/>
  <c r="H169" i="2"/>
  <c r="H170" i="2"/>
  <c r="H168" i="2"/>
  <c r="H164" i="2"/>
  <c r="H142" i="2"/>
  <c r="H159" i="2"/>
  <c r="H148" i="2"/>
  <c r="H153" i="2"/>
  <c r="H141" i="2"/>
  <c r="H158" i="2"/>
  <c r="H156" i="2"/>
  <c r="H157" i="2"/>
  <c r="G127" i="2"/>
  <c r="G126" i="2"/>
  <c r="G125" i="2"/>
  <c r="G124" i="2"/>
  <c r="G123" i="2"/>
  <c r="G122" i="2"/>
  <c r="G121" i="2"/>
  <c r="G120" i="2"/>
  <c r="G118" i="2"/>
  <c r="G117" i="2"/>
  <c r="G116" i="2"/>
  <c r="G115" i="2"/>
  <c r="G114" i="2"/>
  <c r="G113" i="2"/>
  <c r="G112" i="2"/>
  <c r="G111" i="2"/>
  <c r="G109" i="2"/>
  <c r="G108" i="2"/>
  <c r="G107" i="2"/>
  <c r="G106" i="2"/>
  <c r="G105" i="2"/>
  <c r="G104" i="2"/>
  <c r="G103" i="2"/>
  <c r="G102" i="2"/>
  <c r="G100" i="2"/>
  <c r="G99" i="2"/>
  <c r="G98" i="2"/>
  <c r="G97" i="2"/>
  <c r="G96" i="2"/>
  <c r="G95" i="2"/>
  <c r="G94" i="2"/>
  <c r="G93" i="2"/>
  <c r="G91" i="2"/>
  <c r="G90" i="2"/>
  <c r="G89" i="2"/>
  <c r="G88" i="2"/>
  <c r="G87" i="2"/>
  <c r="G86" i="2"/>
  <c r="G85" i="2"/>
  <c r="G84" i="2"/>
  <c r="G82" i="2"/>
  <c r="G81" i="2"/>
  <c r="G80" i="2"/>
  <c r="G79" i="2"/>
  <c r="G78" i="2"/>
  <c r="G77" i="2"/>
  <c r="G76" i="2"/>
  <c r="G75" i="2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4" i="2"/>
  <c r="G63" i="2"/>
  <c r="G62" i="2"/>
  <c r="G61" i="2"/>
  <c r="G60" i="2"/>
  <c r="G59" i="2"/>
  <c r="G57" i="2"/>
  <c r="G56" i="2"/>
  <c r="G55" i="2"/>
  <c r="G54" i="2"/>
  <c r="G53" i="2"/>
  <c r="G52" i="2"/>
  <c r="G51" i="2"/>
  <c r="G50" i="2"/>
  <c r="G48" i="2"/>
  <c r="G47" i="2"/>
  <c r="G46" i="2"/>
  <c r="G45" i="2"/>
  <c r="G44" i="2"/>
  <c r="G43" i="2"/>
  <c r="G42" i="2"/>
  <c r="G41" i="2"/>
  <c r="G39" i="2"/>
  <c r="G38" i="2"/>
  <c r="G37" i="2"/>
  <c r="G36" i="2"/>
  <c r="G35" i="2"/>
  <c r="G34" i="2"/>
  <c r="G33" i="2"/>
  <c r="G32" i="2"/>
  <c r="G30" i="2"/>
  <c r="G29" i="2"/>
  <c r="G28" i="2"/>
  <c r="G27" i="2"/>
  <c r="G26" i="2"/>
  <c r="G25" i="2"/>
  <c r="G24" i="2"/>
  <c r="G23" i="2"/>
  <c r="G21" i="2"/>
  <c r="G20" i="2"/>
  <c r="G19" i="2"/>
  <c r="G18" i="2"/>
  <c r="G17" i="2"/>
  <c r="G16" i="2"/>
  <c r="G15" i="2"/>
  <c r="G14" i="2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H121" i="2" l="1"/>
  <c r="H122" i="2"/>
  <c r="H126" i="2"/>
  <c r="H123" i="2"/>
  <c r="H127" i="2"/>
  <c r="H120" i="2"/>
  <c r="H124" i="2"/>
  <c r="H125" i="2"/>
  <c r="H111" i="2"/>
  <c r="H115" i="2"/>
  <c r="H112" i="2"/>
  <c r="H116" i="2"/>
  <c r="H113" i="2"/>
  <c r="H117" i="2"/>
  <c r="H114" i="2"/>
  <c r="H118" i="2"/>
  <c r="H102" i="2"/>
  <c r="H106" i="2"/>
  <c r="H103" i="2"/>
  <c r="H107" i="2"/>
  <c r="H104" i="2"/>
  <c r="H108" i="2"/>
  <c r="H105" i="2"/>
  <c r="H109" i="2"/>
  <c r="H93" i="2"/>
  <c r="H97" i="2"/>
  <c r="H94" i="2"/>
  <c r="H98" i="2"/>
  <c r="H95" i="2"/>
  <c r="H99" i="2"/>
  <c r="H96" i="2"/>
  <c r="H100" i="2"/>
  <c r="H75" i="2"/>
  <c r="H79" i="2"/>
  <c r="H84" i="2"/>
  <c r="H88" i="2"/>
  <c r="H76" i="2"/>
  <c r="H80" i="2"/>
  <c r="H85" i="2"/>
  <c r="H89" i="2"/>
  <c r="H77" i="2"/>
  <c r="H81" i="2"/>
  <c r="H86" i="2"/>
  <c r="H90" i="2"/>
  <c r="H78" i="2"/>
  <c r="H82" i="2"/>
  <c r="H87" i="2"/>
  <c r="H91" i="2"/>
  <c r="H63" i="2"/>
  <c r="H26" i="2"/>
  <c r="H30" i="2"/>
  <c r="H60" i="2"/>
  <c r="H64" i="2"/>
  <c r="H43" i="2"/>
  <c r="H47" i="2"/>
  <c r="H52" i="2"/>
  <c r="H56" i="2"/>
  <c r="H61" i="2"/>
  <c r="H62" i="2"/>
  <c r="H29" i="2"/>
  <c r="H45" i="2"/>
  <c r="H54" i="2"/>
  <c r="H51" i="2"/>
  <c r="H55" i="2"/>
  <c r="H53" i="2"/>
  <c r="H57" i="2"/>
  <c r="H25" i="2"/>
  <c r="H48" i="2"/>
  <c r="H37" i="2"/>
  <c r="H42" i="2"/>
  <c r="H46" i="2"/>
  <c r="H44" i="2"/>
  <c r="H17" i="2"/>
  <c r="H21" i="2"/>
  <c r="H33" i="2"/>
  <c r="H34" i="2"/>
  <c r="H38" i="2"/>
  <c r="H15" i="2"/>
  <c r="H19" i="2"/>
  <c r="H24" i="2"/>
  <c r="H28" i="2"/>
  <c r="H35" i="2"/>
  <c r="H39" i="2"/>
  <c r="H27" i="2"/>
  <c r="H16" i="2"/>
  <c r="H20" i="2"/>
  <c r="H36" i="2"/>
  <c r="H18" i="2"/>
  <c r="A1" i="10"/>
  <c r="E38" i="10"/>
  <c r="F35" i="10" s="1"/>
  <c r="G35" i="10"/>
  <c r="H35" i="10" s="1"/>
  <c r="G34" i="10"/>
  <c r="H34" i="10" s="1"/>
  <c r="F34" i="10"/>
  <c r="G33" i="10"/>
  <c r="H33" i="10" s="1"/>
  <c r="H32" i="10"/>
  <c r="G32" i="10"/>
  <c r="F32" i="10"/>
  <c r="G31" i="10"/>
  <c r="H31" i="10" s="1"/>
  <c r="G30" i="10"/>
  <c r="H30" i="10"/>
  <c r="F30" i="10"/>
  <c r="G29" i="10"/>
  <c r="H29" i="10" s="1"/>
  <c r="G28" i="10"/>
  <c r="H28" i="10" s="1"/>
  <c r="F28" i="10"/>
  <c r="G27" i="10"/>
  <c r="H27" i="10" s="1"/>
  <c r="G25" i="10"/>
  <c r="H25" i="10" s="1"/>
  <c r="F25" i="10"/>
  <c r="G24" i="10"/>
  <c r="H24" i="10" s="1"/>
  <c r="H23" i="10"/>
  <c r="G23" i="10"/>
  <c r="F23" i="10"/>
  <c r="G22" i="10"/>
  <c r="H22" i="10"/>
  <c r="G21" i="10"/>
  <c r="H21" i="10" s="1"/>
  <c r="F21" i="10"/>
  <c r="G20" i="10"/>
  <c r="H20" i="10" s="1"/>
  <c r="G19" i="10"/>
  <c r="H19" i="10" s="1"/>
  <c r="F19" i="10"/>
  <c r="G18" i="10"/>
  <c r="H18" i="10" s="1"/>
  <c r="G17" i="10"/>
  <c r="H17" i="10" s="1"/>
  <c r="F17" i="10"/>
  <c r="G16" i="10"/>
  <c r="H16" i="10" s="1"/>
  <c r="H15" i="10"/>
  <c r="G15" i="10"/>
  <c r="F15" i="10"/>
  <c r="G14" i="10"/>
  <c r="H14" i="10" s="1"/>
  <c r="G12" i="10"/>
  <c r="H12" i="10"/>
  <c r="F12" i="10"/>
  <c r="G11" i="10"/>
  <c r="H11" i="10" s="1"/>
  <c r="G10" i="10"/>
  <c r="H10" i="10" s="1"/>
  <c r="F10" i="10"/>
  <c r="G9" i="10"/>
  <c r="H9" i="10" s="1"/>
  <c r="G8" i="10"/>
  <c r="H8" i="10" s="1"/>
  <c r="F8" i="10"/>
  <c r="G7" i="10"/>
  <c r="H7" i="10" s="1"/>
  <c r="H6" i="10"/>
  <c r="G6" i="10"/>
  <c r="F6" i="10"/>
  <c r="G5" i="10"/>
  <c r="H5" i="10"/>
  <c r="G4" i="10"/>
  <c r="H4" i="10" s="1"/>
  <c r="F4" i="10"/>
  <c r="G5" i="2"/>
  <c r="H59" i="2" s="1"/>
  <c r="A1" i="7"/>
  <c r="A1" i="6"/>
  <c r="A25" i="6" s="1"/>
  <c r="A1" i="9"/>
  <c r="A1" i="4"/>
  <c r="A1" i="3"/>
  <c r="D5" i="7"/>
  <c r="D7" i="7" s="1"/>
  <c r="E30" i="6"/>
  <c r="D30" i="6"/>
  <c r="D29" i="6"/>
  <c r="E6" i="6"/>
  <c r="D6" i="6"/>
  <c r="D5" i="6"/>
  <c r="H5" i="4"/>
  <c r="I5" i="4"/>
  <c r="D6" i="7"/>
  <c r="D8" i="7"/>
  <c r="E5" i="7"/>
  <c r="F5" i="10"/>
  <c r="F7" i="10"/>
  <c r="F9" i="10"/>
  <c r="F11" i="10"/>
  <c r="F14" i="10"/>
  <c r="F16" i="10"/>
  <c r="F18" i="10"/>
  <c r="F20" i="10"/>
  <c r="F22" i="10"/>
  <c r="F24" i="10"/>
  <c r="F27" i="10"/>
  <c r="F29" i="10"/>
  <c r="F31" i="10"/>
  <c r="F33" i="10"/>
  <c r="H50" i="2" l="1"/>
  <c r="H5" i="2"/>
  <c r="H23" i="2" s="1"/>
  <c r="H41" i="2"/>
  <c r="E6" i="7"/>
  <c r="F6" i="7"/>
  <c r="H14" i="2" l="1"/>
  <c r="H32" i="2"/>
</calcChain>
</file>

<file path=xl/comments1.xml><?xml version="1.0" encoding="utf-8"?>
<comments xmlns="http://schemas.openxmlformats.org/spreadsheetml/2006/main">
  <authors>
    <author>sdoherty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sdoherty:</t>
        </r>
        <r>
          <rPr>
            <sz val="9"/>
            <color indexed="81"/>
            <rFont val="Tahoma"/>
            <family val="2"/>
          </rPr>
          <t xml:space="preserve">
Update formula in Column G</t>
        </r>
      </text>
    </comment>
  </commentList>
</comments>
</file>

<file path=xl/sharedStrings.xml><?xml version="1.0" encoding="utf-8"?>
<sst xmlns="http://schemas.openxmlformats.org/spreadsheetml/2006/main" count="4688" uniqueCount="272">
  <si>
    <t>Control</t>
  </si>
  <si>
    <t>Compound</t>
  </si>
  <si>
    <t xml:space="preserve">Ret Time </t>
  </si>
  <si>
    <t>None</t>
  </si>
  <si>
    <t>N/A</t>
  </si>
  <si>
    <t>Result (ug/mL)</t>
  </si>
  <si>
    <t>CAS #</t>
  </si>
  <si>
    <t>Sample 1</t>
  </si>
  <si>
    <t>Factor</t>
  </si>
  <si>
    <t xml:space="preserve">Concentration </t>
  </si>
  <si>
    <t>SVOC</t>
  </si>
  <si>
    <t>Instrument</t>
  </si>
  <si>
    <t>ID</t>
  </si>
  <si>
    <t>Corrected</t>
  </si>
  <si>
    <t>Water</t>
  </si>
  <si>
    <t>57-10-3</t>
  </si>
  <si>
    <t>57-11-4</t>
  </si>
  <si>
    <t>Sample 2</t>
  </si>
  <si>
    <t>Sample 3</t>
  </si>
  <si>
    <t>Dilution</t>
  </si>
  <si>
    <t>VOC</t>
  </si>
  <si>
    <t>NVOC</t>
  </si>
  <si>
    <t>Acetone</t>
  </si>
  <si>
    <t>67-64-1</t>
  </si>
  <si>
    <t>Caprolactam</t>
  </si>
  <si>
    <t>105-60-2</t>
  </si>
  <si>
    <t>544-63-8</t>
  </si>
  <si>
    <t>Tert butyl alcohol</t>
  </si>
  <si>
    <t>75-65-0</t>
  </si>
  <si>
    <t>Diethylphthalate</t>
  </si>
  <si>
    <t>84-66-2</t>
  </si>
  <si>
    <t>Palmitic acid</t>
  </si>
  <si>
    <t>Oleic acid</t>
  </si>
  <si>
    <t>112-80-1</t>
  </si>
  <si>
    <t>2 methyl 1 propene</t>
  </si>
  <si>
    <t>115-11-7</t>
  </si>
  <si>
    <t>Stearic acid</t>
  </si>
  <si>
    <t>ethyl alcohol</t>
  </si>
  <si>
    <t>64-17-5</t>
  </si>
  <si>
    <t>Erucamide</t>
  </si>
  <si>
    <t>112-84-5</t>
  </si>
  <si>
    <t>2-ethyl 1 hexanol</t>
  </si>
  <si>
    <t>104-76-7</t>
  </si>
  <si>
    <t>Irgafos 126</t>
  </si>
  <si>
    <t>26741-53-7</t>
  </si>
  <si>
    <t>Butanal</t>
  </si>
  <si>
    <t>123-72-8</t>
  </si>
  <si>
    <t>119-47-1</t>
  </si>
  <si>
    <t>Pentanal</t>
  </si>
  <si>
    <t>110-62-3</t>
  </si>
  <si>
    <t>Hexanal</t>
  </si>
  <si>
    <t>66-25-1</t>
  </si>
  <si>
    <t>Benzyl alcohol</t>
  </si>
  <si>
    <t>100-51-6</t>
  </si>
  <si>
    <t>2-butanone</t>
  </si>
  <si>
    <t>78-93-3</t>
  </si>
  <si>
    <t>2-hexanone</t>
  </si>
  <si>
    <t>591-78-6</t>
  </si>
  <si>
    <t>1-propene, 2methyl-</t>
  </si>
  <si>
    <t>methylene chloride</t>
  </si>
  <si>
    <t>75-09-2</t>
  </si>
  <si>
    <t>acetonitrile</t>
  </si>
  <si>
    <t>75-05-8</t>
  </si>
  <si>
    <t>chloromethane</t>
  </si>
  <si>
    <t>74-87-3</t>
  </si>
  <si>
    <t>bromomethane</t>
  </si>
  <si>
    <t>74-83-9</t>
  </si>
  <si>
    <t>IPA</t>
  </si>
  <si>
    <t>67-63-0</t>
  </si>
  <si>
    <t>tetrahydrofuran</t>
  </si>
  <si>
    <t>109-99-9</t>
  </si>
  <si>
    <t>acrylonitrile</t>
  </si>
  <si>
    <t>1424-48-2</t>
  </si>
  <si>
    <t>styrene</t>
  </si>
  <si>
    <t>100-42-5</t>
  </si>
  <si>
    <t>chloro benzene</t>
  </si>
  <si>
    <t>108-90-7</t>
  </si>
  <si>
    <t>4-methyl-2-pentanone</t>
  </si>
  <si>
    <t>108-10-1</t>
  </si>
  <si>
    <t>ethylbenzene</t>
  </si>
  <si>
    <t>100-41-4</t>
  </si>
  <si>
    <t>m,p-xylene</t>
  </si>
  <si>
    <t>1330-20-7</t>
  </si>
  <si>
    <t>n-hexane</t>
  </si>
  <si>
    <t>110-54-3</t>
  </si>
  <si>
    <t>Result (ug/L)</t>
  </si>
  <si>
    <t>MPC - &gt;80%</t>
  </si>
  <si>
    <t>TIC - &lt;80%</t>
  </si>
  <si>
    <t>Oleamide</t>
  </si>
  <si>
    <t>301-02-0</t>
  </si>
  <si>
    <t>IC</t>
  </si>
  <si>
    <t>Irganox 1330</t>
  </si>
  <si>
    <t>1709-70-5</t>
  </si>
  <si>
    <t>toluene</t>
  </si>
  <si>
    <t>108-88-3</t>
  </si>
  <si>
    <t>Benzene</t>
  </si>
  <si>
    <t>71-43-2</t>
  </si>
  <si>
    <t>naphthalene</t>
  </si>
  <si>
    <t>91-20-3</t>
  </si>
  <si>
    <t>1,1,1-trichloroethane</t>
  </si>
  <si>
    <t>71-55-6</t>
  </si>
  <si>
    <t>Carbon tetrachloride</t>
  </si>
  <si>
    <t>56-23-5</t>
  </si>
  <si>
    <t>ethyl tert-butyl ether</t>
  </si>
  <si>
    <t>637-92-3</t>
  </si>
  <si>
    <t>Irganox 1076</t>
  </si>
  <si>
    <t>2082-79-3</t>
  </si>
  <si>
    <t>1,3,5-trimethylbenzene</t>
  </si>
  <si>
    <t>108-67-8</t>
  </si>
  <si>
    <t>1,2,4-trimethylbenzene</t>
  </si>
  <si>
    <t>95-63-6</t>
  </si>
  <si>
    <t>Dimethylphthalate</t>
  </si>
  <si>
    <t>131-11-3</t>
  </si>
  <si>
    <t>Chloroform</t>
  </si>
  <si>
    <t>67-66-3</t>
  </si>
  <si>
    <t>128-37-0</t>
  </si>
  <si>
    <t>Irgafos 168</t>
  </si>
  <si>
    <t>31570-04-4</t>
  </si>
  <si>
    <t>2,2,4,6,6-pentamethylheptane</t>
  </si>
  <si>
    <t>13475-82-6</t>
  </si>
  <si>
    <t>bis (2-ethylhexyl) phthalate</t>
  </si>
  <si>
    <t>117-81-7</t>
  </si>
  <si>
    <t>Concentration Factor = Initial Extraction Volume/Concentrated Volume</t>
  </si>
  <si>
    <t>pH</t>
  </si>
  <si>
    <t>15 minute</t>
  </si>
  <si>
    <t>Result</t>
  </si>
  <si>
    <t>Average</t>
  </si>
  <si>
    <t>St dev</t>
  </si>
  <si>
    <t>WFI</t>
  </si>
  <si>
    <t>Conductivity</t>
  </si>
  <si>
    <t>Result (uS/cm)</t>
  </si>
  <si>
    <t>TOC</t>
  </si>
  <si>
    <t>15 Minute</t>
  </si>
  <si>
    <t>Blank Correct</t>
  </si>
  <si>
    <t>Result (mg/L)</t>
  </si>
  <si>
    <t>Average (mg/L)</t>
  </si>
  <si>
    <t>Std Dev</t>
  </si>
  <si>
    <t>Correct Result (ug/mL) = Instrument Result (mg/L) - Control Result (mg/L)</t>
  </si>
  <si>
    <t>80-05-7</t>
  </si>
  <si>
    <t>Bisphenol A</t>
  </si>
  <si>
    <t>Irganox 1010</t>
  </si>
  <si>
    <t>98584-37-3</t>
  </si>
  <si>
    <t>LC/UV</t>
  </si>
  <si>
    <t>Additional Peaks</t>
  </si>
  <si>
    <t>Wavelenth(s) (nm)</t>
  </si>
  <si>
    <t>Corrected Resulted (ug/mL) = (Instrument Result (ug/mL) * Dilution Factor)/Concentration Factor</t>
  </si>
  <si>
    <t>Corrected Result (ug/L) = Instrument Result (ug/L) * Dilution Factor - Control Result (ug/L)</t>
  </si>
  <si>
    <t>Compounds observed in blank not reported, as they are not test article/control related.</t>
  </si>
  <si>
    <t>Blank</t>
  </si>
  <si>
    <t xml:space="preserve"> Factor</t>
  </si>
  <si>
    <t xml:space="preserve">Blank/Control Corrected Result (ug/mL) = Correct Result (ug/mL) - Corrected Result Corrected for Blank/Control (ug/mL) </t>
  </si>
  <si>
    <t>BRL - Below reporting Limit (&lt;1 ug/mL)</t>
  </si>
  <si>
    <t>Highlighted results reported</t>
  </si>
  <si>
    <t>HS-VOC</t>
  </si>
  <si>
    <t>Sample Mass (g)</t>
  </si>
  <si>
    <t>Retention Time</t>
  </si>
  <si>
    <t>Response</t>
  </si>
  <si>
    <t>Area &gt; 10 %</t>
  </si>
  <si>
    <t>Conc (ug)</t>
  </si>
  <si>
    <t>Conc (ug/g)</t>
  </si>
  <si>
    <t>CAS</t>
  </si>
  <si>
    <t>ID Level</t>
  </si>
  <si>
    <t>Ethylene Oxide</t>
  </si>
  <si>
    <t>75-21-8</t>
  </si>
  <si>
    <t>TIC</t>
  </si>
  <si>
    <t>Unknown</t>
  </si>
  <si>
    <t>U</t>
  </si>
  <si>
    <t>Cyclohexane</t>
  </si>
  <si>
    <t>110-82-7</t>
  </si>
  <si>
    <t>MPC</t>
  </si>
  <si>
    <t>Ethylene Benzene</t>
  </si>
  <si>
    <t>p-xylene</t>
  </si>
  <si>
    <t>106-42-3</t>
  </si>
  <si>
    <t>Decane</t>
  </si>
  <si>
    <t>124-18-5</t>
  </si>
  <si>
    <t>Undecane</t>
  </si>
  <si>
    <t>1120-21-4</t>
  </si>
  <si>
    <t>Dodecane</t>
  </si>
  <si>
    <t>629-50-5</t>
  </si>
  <si>
    <t>Tridecane</t>
  </si>
  <si>
    <t>Naphthalene</t>
  </si>
  <si>
    <t>1,2,3-trichloro benzene</t>
  </si>
  <si>
    <t>87-61-6</t>
  </si>
  <si>
    <t>Area Internal</t>
  </si>
  <si>
    <t>Run ID:</t>
  </si>
  <si>
    <t>A0074</t>
  </si>
  <si>
    <t xml:space="preserve">10% area internal </t>
  </si>
  <si>
    <t>Conc (ug) = Conc Standard (ug) * Area Sample/Area Standard</t>
  </si>
  <si>
    <t>Conc (ug/g) = Conc (ug)/Sample Mass (g)</t>
  </si>
  <si>
    <t>Highlighted results reported.</t>
  </si>
  <si>
    <t>Trioctyl Trimellitate (TOTM)</t>
  </si>
  <si>
    <t>3319-31-1</t>
  </si>
  <si>
    <t>BHT</t>
  </si>
  <si>
    <t>Irganox 245</t>
  </si>
  <si>
    <t>A.O. 2246</t>
  </si>
  <si>
    <t>Myristic acid</t>
  </si>
  <si>
    <t>Irganox 3114</t>
  </si>
  <si>
    <t>27676-62-6</t>
  </si>
  <si>
    <t>36443-68-2</t>
  </si>
  <si>
    <t>16-00866-N1</t>
  </si>
  <si>
    <t>1% S.A.</t>
  </si>
  <si>
    <t>10 minute</t>
  </si>
  <si>
    <t>Reportable</t>
  </si>
  <si>
    <t>Not Reportable</t>
  </si>
  <si>
    <t>(R/NR)</t>
  </si>
  <si>
    <t>Diethyl Ether</t>
  </si>
  <si>
    <t>60-29-7</t>
  </si>
  <si>
    <t>Benzyl Alcohol</t>
  </si>
  <si>
    <t>Branched Alkene</t>
  </si>
  <si>
    <t>2-ethyl-1-Hexanol</t>
  </si>
  <si>
    <t>Syringe S1</t>
  </si>
  <si>
    <t>Alkene (C10-C15)</t>
  </si>
  <si>
    <t>R</t>
  </si>
  <si>
    <t>NR</t>
  </si>
  <si>
    <t>Syringe S2</t>
  </si>
  <si>
    <t>Syringe S3</t>
  </si>
  <si>
    <t>Catheter/Syringe S1</t>
  </si>
  <si>
    <t>Catheter/Syringe S2</t>
  </si>
  <si>
    <t>Catheter/Syringe S3</t>
  </si>
  <si>
    <t>30 minute</t>
  </si>
  <si>
    <t>3% S.A.</t>
  </si>
  <si>
    <t>(+/-)-3-Oxo-4a-methyl-trans-decalin</t>
  </si>
  <si>
    <t>1197-95-1</t>
  </si>
  <si>
    <t>Octahydronaphthalen-4a-ol</t>
  </si>
  <si>
    <t>55693-34-0</t>
  </si>
  <si>
    <t>mb1603048OE</t>
  </si>
  <si>
    <t>hexamethyl-Cyclotrisiloxane</t>
  </si>
  <si>
    <t>Levoglucosenone</t>
  </si>
  <si>
    <t>541-05-9</t>
  </si>
  <si>
    <t>37112-31-5</t>
  </si>
  <si>
    <t>C14 Alkene</t>
  </si>
  <si>
    <t>C14 Alkane</t>
  </si>
  <si>
    <t>Alkene</t>
  </si>
  <si>
    <t>Diphenylmethane</t>
  </si>
  <si>
    <t>101-85-5</t>
  </si>
  <si>
    <t>101-81-5</t>
  </si>
  <si>
    <t>7-ethyl-2-methyl-4-Undecanol</t>
  </si>
  <si>
    <t>103-20-8</t>
  </si>
  <si>
    <t>1,1'-[oxybis(methylene)]bis-Benzene</t>
  </si>
  <si>
    <t>103-50-4</t>
  </si>
  <si>
    <t>9,10-dihydro-Anthracene</t>
  </si>
  <si>
    <t>613-31-0</t>
  </si>
  <si>
    <t>C16-C20 Alkyl Benzene</t>
  </si>
  <si>
    <t>Silane</t>
  </si>
  <si>
    <t>2-(phenylmethyl)-Benzenemethanol</t>
  </si>
  <si>
    <t>1586-00-1</t>
  </si>
  <si>
    <t>Bibenzyl</t>
  </si>
  <si>
    <t>103-29-7</t>
  </si>
  <si>
    <t>C20-C25 Phthalate</t>
  </si>
  <si>
    <t>mb1603047OE</t>
  </si>
  <si>
    <t>decamethyl-Cyclopentasiloxane</t>
  </si>
  <si>
    <t>541-02-6</t>
  </si>
  <si>
    <t>octamethyl-Cyclotetrasiloxane</t>
  </si>
  <si>
    <t>556-67-2</t>
  </si>
  <si>
    <t>1-methyl-4-(phenylmethyl)-Benzene</t>
  </si>
  <si>
    <t>620-83-7</t>
  </si>
  <si>
    <t>cis-Stilbene</t>
  </si>
  <si>
    <t>645-49-8</t>
  </si>
  <si>
    <t>Cycloalkane</t>
  </si>
  <si>
    <t>Branched C12 Alkene</t>
  </si>
  <si>
    <t>Siloxane</t>
  </si>
  <si>
    <t>Phthalate</t>
  </si>
  <si>
    <t>mb1603053OE</t>
  </si>
  <si>
    <t>C8 Alkyl Benzene</t>
  </si>
  <si>
    <t>1,2-Dodecanediol</t>
  </si>
  <si>
    <t>1119-87-5</t>
  </si>
  <si>
    <t>3-Hexen-2-one</t>
  </si>
  <si>
    <t>2-(2-ethoxyethoxy)-Ethanol</t>
  </si>
  <si>
    <t>763-93-9</t>
  </si>
  <si>
    <t>111-90-0</t>
  </si>
  <si>
    <t>Alkyl Benzene</t>
  </si>
  <si>
    <t>mb1603050OE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</si>
</sst>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 applyAlignment="1">
      <alignment horizontal="center"/>
    </xf>
    <xf numFmtId="0" fontId="7" fillId="0" borderId="0" xfId="0" applyFont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1"/>
    <xf numFmtId="0" fontId="1" fillId="0" borderId="0" xfId="1" applyFont="1"/>
    <xf numFmtId="0" fontId="2" fillId="0" borderId="0" xfId="1" applyFill="1"/>
    <xf numFmtId="0" fontId="2" fillId="0" borderId="0" xfId="1" applyFill="1" applyAlignment="1">
      <alignment horizontal="center"/>
    </xf>
    <xf numFmtId="0" fontId="2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0" xfId="1" applyFont="1" applyFill="1"/>
    <xf numFmtId="0" fontId="1" fillId="0" borderId="0" xfId="1" applyFont="1" applyFill="1" applyAlignment="1">
      <alignment horizontal="center"/>
    </xf>
    <xf numFmtId="0" fontId="2" fillId="0" borderId="0" xfId="1" applyFont="1" applyFill="1"/>
    <xf numFmtId="0" fontId="2" fillId="2" borderId="0" xfId="1" applyFill="1" applyAlignment="1">
      <alignment horizontal="center"/>
    </xf>
    <xf numFmtId="0" fontId="2" fillId="0" borderId="0" xfId="1" applyFont="1"/>
    <xf numFmtId="0" fontId="7" fillId="0" borderId="0" xfId="1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topLeftCell="A10" workbookViewId="0">
      <selection activeCell="C19" sqref="C19"/>
    </sheetView>
  </sheetViews>
  <sheetFormatPr defaultRowHeight="12.75" x14ac:dyDescent="0.2"/>
  <cols>
    <col min="1" max="1" width="12" style="20" bestFit="1" customWidth="1"/>
    <col min="2" max="2" width="16.28515625" style="16" customWidth="1"/>
    <col min="3" max="3" width="31.5703125" style="16" bestFit="1" customWidth="1"/>
    <col min="4" max="4" width="16.140625" style="16" bestFit="1" customWidth="1"/>
    <col min="5" max="5" width="9.7109375" style="16" bestFit="1" customWidth="1"/>
    <col min="6" max="6" width="11.5703125" style="16" bestFit="1" customWidth="1"/>
    <col min="7" max="7" width="12" style="16" bestFit="1" customWidth="1"/>
    <col min="8" max="8" width="11.28515625" style="16" bestFit="1" customWidth="1"/>
    <col min="9" max="9" width="9.140625" style="16"/>
    <col min="10" max="10" width="11" style="16" customWidth="1"/>
    <col min="11" max="16384" width="9.140625" style="16"/>
  </cols>
  <sheetData>
    <row r="1" spans="1:11" ht="15" x14ac:dyDescent="0.25">
      <c r="A1" s="37" t="str">
        <f>VOC!A1</f>
        <v>16-00866-N1</v>
      </c>
      <c r="D1" s="17" t="s">
        <v>153</v>
      </c>
    </row>
    <row r="2" spans="1:11" x14ac:dyDescent="0.2">
      <c r="A2" s="19"/>
      <c r="B2" s="18"/>
      <c r="C2" s="19"/>
      <c r="D2" s="18"/>
      <c r="E2" s="18"/>
      <c r="F2" s="18"/>
      <c r="G2" s="18"/>
      <c r="H2" s="18"/>
      <c r="I2" s="18"/>
      <c r="J2" s="18"/>
      <c r="K2" s="18"/>
    </row>
    <row r="3" spans="1:11" x14ac:dyDescent="0.2">
      <c r="A3" s="19"/>
      <c r="B3" s="29" t="s">
        <v>154</v>
      </c>
      <c r="C3" s="30" t="s">
        <v>1</v>
      </c>
      <c r="D3" s="30" t="s">
        <v>155</v>
      </c>
      <c r="E3" s="30" t="s">
        <v>156</v>
      </c>
      <c r="F3" s="30" t="s">
        <v>157</v>
      </c>
      <c r="G3" s="30" t="s">
        <v>158</v>
      </c>
      <c r="H3" s="30" t="s">
        <v>159</v>
      </c>
      <c r="I3" s="30" t="s">
        <v>161</v>
      </c>
      <c r="J3" s="30" t="s">
        <v>160</v>
      </c>
      <c r="K3" s="18"/>
    </row>
    <row r="4" spans="1:11" x14ac:dyDescent="0.2">
      <c r="A4" s="23" t="s">
        <v>7</v>
      </c>
      <c r="B4" s="19">
        <v>4.78</v>
      </c>
      <c r="C4" s="32" t="s">
        <v>162</v>
      </c>
      <c r="D4" s="32">
        <v>1.56</v>
      </c>
      <c r="E4" s="32">
        <v>5252650</v>
      </c>
      <c r="F4" s="32" t="b">
        <f t="shared" ref="F4:F12" si="0">E4&gt;$E$38</f>
        <v>1</v>
      </c>
      <c r="G4" s="32">
        <f t="shared" ref="G4:G12" si="1">$E$39*(E4/$E$37)</f>
        <v>2.7713307230895774</v>
      </c>
      <c r="H4" s="32">
        <f>G4/$B$4</f>
        <v>0.57977630190158524</v>
      </c>
      <c r="I4" s="32" t="s">
        <v>164</v>
      </c>
      <c r="J4" s="32" t="s">
        <v>163</v>
      </c>
      <c r="K4" s="18"/>
    </row>
    <row r="5" spans="1:11" x14ac:dyDescent="0.2">
      <c r="A5" s="23"/>
      <c r="B5" s="19"/>
      <c r="C5" s="32" t="s">
        <v>165</v>
      </c>
      <c r="D5" s="32">
        <v>2.69</v>
      </c>
      <c r="E5" s="32">
        <v>284523</v>
      </c>
      <c r="F5" s="32" t="b">
        <f t="shared" si="0"/>
        <v>1</v>
      </c>
      <c r="G5" s="32">
        <f t="shared" si="1"/>
        <v>0.15011609974500792</v>
      </c>
      <c r="H5" s="32">
        <f>G5/$B$4</f>
        <v>3.1405041787658558E-2</v>
      </c>
      <c r="I5" s="32" t="s">
        <v>166</v>
      </c>
      <c r="J5" s="32" t="s">
        <v>4</v>
      </c>
      <c r="K5" s="18"/>
    </row>
    <row r="6" spans="1:11" x14ac:dyDescent="0.2">
      <c r="A6" s="23"/>
      <c r="B6" s="19"/>
      <c r="C6" s="32" t="s">
        <v>167</v>
      </c>
      <c r="D6" s="32">
        <v>5.0999999999999996</v>
      </c>
      <c r="E6" s="32">
        <v>522608</v>
      </c>
      <c r="F6" s="32" t="b">
        <f t="shared" si="0"/>
        <v>1</v>
      </c>
      <c r="G6" s="32">
        <f t="shared" si="1"/>
        <v>0.27573122262713068</v>
      </c>
      <c r="H6" s="32">
        <f>G6/$B$4</f>
        <v>5.7684356198144493E-2</v>
      </c>
      <c r="I6" s="32" t="s">
        <v>169</v>
      </c>
      <c r="J6" s="32" t="s">
        <v>168</v>
      </c>
      <c r="K6" s="18"/>
    </row>
    <row r="7" spans="1:11" x14ac:dyDescent="0.2">
      <c r="A7" s="23"/>
      <c r="B7" s="19"/>
      <c r="C7" s="32" t="s">
        <v>170</v>
      </c>
      <c r="D7" s="32">
        <v>11.59</v>
      </c>
      <c r="E7" s="32">
        <v>263870</v>
      </c>
      <c r="F7" s="32" t="b">
        <f t="shared" si="0"/>
        <v>1</v>
      </c>
      <c r="G7" s="32">
        <f t="shared" si="1"/>
        <v>0.13921944883090379</v>
      </c>
      <c r="H7" s="32">
        <f t="shared" ref="H7:H12" si="2">G7/$B$4</f>
        <v>2.9125407705209997E-2</v>
      </c>
      <c r="I7" s="32" t="s">
        <v>169</v>
      </c>
      <c r="J7" s="32" t="s">
        <v>80</v>
      </c>
      <c r="K7" s="18"/>
    </row>
    <row r="8" spans="1:11" x14ac:dyDescent="0.2">
      <c r="A8" s="23"/>
      <c r="B8" s="19"/>
      <c r="C8" s="32" t="s">
        <v>171</v>
      </c>
      <c r="D8" s="32">
        <v>11.8</v>
      </c>
      <c r="E8" s="32">
        <v>202187</v>
      </c>
      <c r="F8" s="32" t="b">
        <f t="shared" si="0"/>
        <v>1</v>
      </c>
      <c r="G8" s="32">
        <f t="shared" si="1"/>
        <v>0.10667511540066679</v>
      </c>
      <c r="H8" s="32">
        <f t="shared" si="2"/>
        <v>2.231696974909347E-2</v>
      </c>
      <c r="I8" s="32" t="s">
        <v>164</v>
      </c>
      <c r="J8" s="32" t="s">
        <v>172</v>
      </c>
      <c r="K8" s="18"/>
    </row>
    <row r="9" spans="1:11" x14ac:dyDescent="0.2">
      <c r="A9" s="23"/>
      <c r="B9" s="19"/>
      <c r="C9" s="32" t="s">
        <v>173</v>
      </c>
      <c r="D9" s="32">
        <v>14.17</v>
      </c>
      <c r="E9" s="32">
        <v>196653</v>
      </c>
      <c r="F9" s="32" t="b">
        <f t="shared" si="0"/>
        <v>1</v>
      </c>
      <c r="G9" s="32">
        <f t="shared" si="1"/>
        <v>0.10375534267231487</v>
      </c>
      <c r="H9" s="32">
        <f t="shared" si="2"/>
        <v>2.1706138634375496E-2</v>
      </c>
      <c r="I9" s="32" t="s">
        <v>169</v>
      </c>
      <c r="J9" s="32" t="s">
        <v>174</v>
      </c>
      <c r="K9" s="18"/>
    </row>
    <row r="10" spans="1:11" x14ac:dyDescent="0.2">
      <c r="A10" s="23"/>
      <c r="B10" s="19"/>
      <c r="C10" s="32" t="s">
        <v>175</v>
      </c>
      <c r="D10" s="32">
        <v>16.11</v>
      </c>
      <c r="E10" s="32">
        <v>329712</v>
      </c>
      <c r="F10" s="32" t="b">
        <f t="shared" si="0"/>
        <v>1</v>
      </c>
      <c r="G10" s="32">
        <f t="shared" si="1"/>
        <v>0.17395809646013169</v>
      </c>
      <c r="H10" s="32">
        <f t="shared" si="2"/>
        <v>3.6392907209232571E-2</v>
      </c>
      <c r="I10" s="32" t="s">
        <v>169</v>
      </c>
      <c r="J10" s="32" t="s">
        <v>176</v>
      </c>
      <c r="K10" s="18"/>
    </row>
    <row r="11" spans="1:11" x14ac:dyDescent="0.2">
      <c r="A11" s="23"/>
      <c r="B11" s="19"/>
      <c r="C11" s="32" t="s">
        <v>177</v>
      </c>
      <c r="D11" s="32">
        <v>17.88</v>
      </c>
      <c r="E11" s="32">
        <v>406980</v>
      </c>
      <c r="F11" s="32" t="b">
        <f t="shared" si="0"/>
        <v>1</v>
      </c>
      <c r="G11" s="32">
        <f t="shared" si="1"/>
        <v>0.21472517256679891</v>
      </c>
      <c r="H11" s="32">
        <f t="shared" si="2"/>
        <v>4.4921584218995586E-2</v>
      </c>
      <c r="I11" s="32" t="s">
        <v>169</v>
      </c>
      <c r="J11" s="32" t="s">
        <v>178</v>
      </c>
      <c r="K11" s="18"/>
    </row>
    <row r="12" spans="1:11" x14ac:dyDescent="0.2">
      <c r="A12" s="23"/>
      <c r="B12" s="19"/>
      <c r="C12" s="32" t="s">
        <v>179</v>
      </c>
      <c r="D12" s="32">
        <v>19.52</v>
      </c>
      <c r="E12" s="32">
        <v>284356</v>
      </c>
      <c r="F12" s="32" t="b">
        <f t="shared" si="0"/>
        <v>1</v>
      </c>
      <c r="G12" s="32">
        <f t="shared" si="1"/>
        <v>0.15002798950907825</v>
      </c>
      <c r="H12" s="32">
        <f t="shared" si="2"/>
        <v>3.138660868390758E-2</v>
      </c>
      <c r="I12" s="32" t="s">
        <v>169</v>
      </c>
      <c r="J12" s="32" t="s">
        <v>178</v>
      </c>
      <c r="K12" s="18"/>
    </row>
    <row r="13" spans="1:11" x14ac:dyDescent="0.2">
      <c r="A13" s="19"/>
      <c r="B13" s="18"/>
      <c r="C13" s="19"/>
      <c r="D13" s="18"/>
      <c r="E13" s="18"/>
      <c r="F13" s="18"/>
      <c r="G13" s="18"/>
      <c r="H13" s="18"/>
      <c r="I13" s="18"/>
      <c r="J13" s="18"/>
      <c r="K13" s="18"/>
    </row>
    <row r="14" spans="1:11" x14ac:dyDescent="0.2">
      <c r="A14" s="23" t="s">
        <v>17</v>
      </c>
      <c r="B14" s="19">
        <v>4.79</v>
      </c>
      <c r="C14" s="32" t="s">
        <v>162</v>
      </c>
      <c r="D14" s="32">
        <v>1.46</v>
      </c>
      <c r="E14" s="32">
        <v>5382570</v>
      </c>
      <c r="F14" s="32" t="b">
        <f>E14&gt;$E$38</f>
        <v>1</v>
      </c>
      <c r="G14" s="32">
        <f t="shared" ref="G14:G25" si="3">$E$39*(E14/$E$37)</f>
        <v>2.8398773210056385</v>
      </c>
      <c r="H14" s="32">
        <f>G14/$B$14</f>
        <v>0.59287626743332744</v>
      </c>
      <c r="I14" s="32" t="s">
        <v>164</v>
      </c>
      <c r="J14" s="32" t="s">
        <v>163</v>
      </c>
      <c r="K14" s="18"/>
    </row>
    <row r="15" spans="1:11" x14ac:dyDescent="0.2">
      <c r="A15" s="23"/>
      <c r="B15" s="19"/>
      <c r="C15" s="32" t="s">
        <v>165</v>
      </c>
      <c r="D15" s="32">
        <v>2.68</v>
      </c>
      <c r="E15" s="32">
        <v>247449</v>
      </c>
      <c r="F15" s="32" t="b">
        <f t="shared" ref="F15:F25" si="4">E15&gt;$E$38</f>
        <v>1</v>
      </c>
      <c r="G15" s="32">
        <f t="shared" si="3"/>
        <v>0.13055562736862208</v>
      </c>
      <c r="H15" s="32">
        <f t="shared" ref="H15:H25" si="5">G15/$B$14</f>
        <v>2.7255872102008787E-2</v>
      </c>
      <c r="I15" s="32" t="s">
        <v>166</v>
      </c>
      <c r="J15" s="32" t="s">
        <v>4</v>
      </c>
      <c r="K15" s="18"/>
    </row>
    <row r="16" spans="1:11" x14ac:dyDescent="0.2">
      <c r="A16" s="23"/>
      <c r="B16" s="19"/>
      <c r="C16" s="32" t="s">
        <v>167</v>
      </c>
      <c r="D16" s="32">
        <v>5.09</v>
      </c>
      <c r="E16" s="32">
        <v>568846</v>
      </c>
      <c r="F16" s="32" t="b">
        <f t="shared" si="4"/>
        <v>1</v>
      </c>
      <c r="G16" s="32">
        <f t="shared" si="3"/>
        <v>0.3001266782493815</v>
      </c>
      <c r="H16" s="32">
        <f t="shared" si="5"/>
        <v>6.2656926565632876E-2</v>
      </c>
      <c r="I16" s="32" t="s">
        <v>169</v>
      </c>
      <c r="J16" s="32" t="s">
        <v>168</v>
      </c>
      <c r="K16" s="18"/>
    </row>
    <row r="17" spans="1:11" x14ac:dyDescent="0.2">
      <c r="A17" s="23"/>
      <c r="B17" s="19"/>
      <c r="C17" s="32" t="s">
        <v>170</v>
      </c>
      <c r="D17" s="32">
        <v>11.6</v>
      </c>
      <c r="E17" s="32">
        <v>272592</v>
      </c>
      <c r="F17" s="32" t="b">
        <f t="shared" si="4"/>
        <v>1</v>
      </c>
      <c r="G17" s="32">
        <f t="shared" si="3"/>
        <v>0.14382123013496695</v>
      </c>
      <c r="H17" s="32">
        <f t="shared" si="5"/>
        <v>3.0025309005212306E-2</v>
      </c>
      <c r="I17" s="32" t="s">
        <v>169</v>
      </c>
      <c r="J17" s="32" t="s">
        <v>80</v>
      </c>
      <c r="K17" s="18"/>
    </row>
    <row r="18" spans="1:11" x14ac:dyDescent="0.2">
      <c r="A18" s="23"/>
      <c r="B18" s="19"/>
      <c r="C18" s="32" t="s">
        <v>171</v>
      </c>
      <c r="D18" s="32">
        <v>11.8</v>
      </c>
      <c r="E18" s="32">
        <v>236796</v>
      </c>
      <c r="F18" s="32" t="b">
        <f t="shared" si="4"/>
        <v>1</v>
      </c>
      <c r="G18" s="32">
        <f t="shared" si="3"/>
        <v>0.1249350384862345</v>
      </c>
      <c r="H18" s="32">
        <f t="shared" si="5"/>
        <v>2.6082471500257724E-2</v>
      </c>
      <c r="I18" s="32" t="s">
        <v>164</v>
      </c>
      <c r="J18" s="32" t="s">
        <v>172</v>
      </c>
      <c r="K18" s="18"/>
    </row>
    <row r="19" spans="1:11" x14ac:dyDescent="0.2">
      <c r="A19" s="23"/>
      <c r="B19" s="19"/>
      <c r="C19" s="19" t="s">
        <v>173</v>
      </c>
      <c r="D19" s="19">
        <v>14.17</v>
      </c>
      <c r="E19" s="19">
        <v>122330</v>
      </c>
      <c r="F19" s="19" t="b">
        <f t="shared" si="4"/>
        <v>0</v>
      </c>
      <c r="G19" s="19">
        <f t="shared" si="3"/>
        <v>6.4542066833988179E-2</v>
      </c>
      <c r="H19" s="19">
        <f t="shared" si="5"/>
        <v>1.3474335455947428E-2</v>
      </c>
      <c r="I19" s="19" t="s">
        <v>169</v>
      </c>
      <c r="J19" s="19" t="s">
        <v>174</v>
      </c>
      <c r="K19" s="18"/>
    </row>
    <row r="20" spans="1:11" x14ac:dyDescent="0.2">
      <c r="A20" s="23"/>
      <c r="B20" s="19"/>
      <c r="C20" s="32" t="s">
        <v>175</v>
      </c>
      <c r="D20" s="32">
        <v>16.11</v>
      </c>
      <c r="E20" s="32">
        <v>330961</v>
      </c>
      <c r="F20" s="32" t="b">
        <f t="shared" si="4"/>
        <v>1</v>
      </c>
      <c r="G20" s="32">
        <f t="shared" si="3"/>
        <v>0.17461707660789311</v>
      </c>
      <c r="H20" s="32">
        <f t="shared" si="5"/>
        <v>3.6454504511042402E-2</v>
      </c>
      <c r="I20" s="32" t="s">
        <v>169</v>
      </c>
      <c r="J20" s="32" t="s">
        <v>176</v>
      </c>
      <c r="K20" s="18"/>
    </row>
    <row r="21" spans="1:11" x14ac:dyDescent="0.2">
      <c r="A21" s="23"/>
      <c r="B21" s="19"/>
      <c r="C21" s="32" t="s">
        <v>165</v>
      </c>
      <c r="D21" s="32">
        <v>16.920000000000002</v>
      </c>
      <c r="E21" s="32">
        <v>253812</v>
      </c>
      <c r="F21" s="32" t="b">
        <f t="shared" si="4"/>
        <v>1</v>
      </c>
      <c r="G21" s="32">
        <f t="shared" si="3"/>
        <v>0.13391278563940331</v>
      </c>
      <c r="H21" s="32">
        <f t="shared" si="5"/>
        <v>2.795674021699443E-2</v>
      </c>
      <c r="I21" s="32" t="s">
        <v>166</v>
      </c>
      <c r="J21" s="32" t="s">
        <v>4</v>
      </c>
      <c r="K21" s="18"/>
    </row>
    <row r="22" spans="1:11" x14ac:dyDescent="0.2">
      <c r="A22" s="23"/>
      <c r="B22" s="19"/>
      <c r="C22" s="32" t="s">
        <v>177</v>
      </c>
      <c r="D22" s="32">
        <v>17.88</v>
      </c>
      <c r="E22" s="32">
        <v>436297</v>
      </c>
      <c r="F22" s="32" t="b">
        <f t="shared" si="4"/>
        <v>1</v>
      </c>
      <c r="G22" s="32">
        <f t="shared" si="3"/>
        <v>0.23019300362518222</v>
      </c>
      <c r="H22" s="32">
        <f t="shared" si="5"/>
        <v>4.8056994493774992E-2</v>
      </c>
      <c r="I22" s="32" t="s">
        <v>169</v>
      </c>
      <c r="J22" s="32" t="s">
        <v>178</v>
      </c>
      <c r="K22" s="18"/>
    </row>
    <row r="23" spans="1:11" x14ac:dyDescent="0.2">
      <c r="A23" s="23"/>
      <c r="B23" s="19"/>
      <c r="C23" s="32" t="s">
        <v>180</v>
      </c>
      <c r="D23" s="32">
        <v>18.600000000000001</v>
      </c>
      <c r="E23" s="32">
        <v>502096</v>
      </c>
      <c r="F23" s="32" t="b">
        <f t="shared" si="4"/>
        <v>1</v>
      </c>
      <c r="G23" s="32">
        <f t="shared" si="3"/>
        <v>0.26490896418767373</v>
      </c>
      <c r="H23" s="32">
        <f t="shared" si="5"/>
        <v>5.5304585425401613E-2</v>
      </c>
      <c r="I23" s="32" t="s">
        <v>169</v>
      </c>
      <c r="J23" s="32" t="s">
        <v>98</v>
      </c>
      <c r="K23" s="18"/>
    </row>
    <row r="24" spans="1:11" x14ac:dyDescent="0.2">
      <c r="A24" s="23"/>
      <c r="B24" s="19"/>
      <c r="C24" s="32" t="s">
        <v>181</v>
      </c>
      <c r="D24" s="32">
        <v>19</v>
      </c>
      <c r="E24" s="32">
        <v>298301</v>
      </c>
      <c r="F24" s="32" t="b">
        <f t="shared" si="4"/>
        <v>1</v>
      </c>
      <c r="G24" s="32">
        <f t="shared" si="3"/>
        <v>0.15738545801230694</v>
      </c>
      <c r="H24" s="32">
        <f t="shared" si="5"/>
        <v>3.285708935538767E-2</v>
      </c>
      <c r="I24" s="32" t="s">
        <v>169</v>
      </c>
      <c r="J24" s="32" t="s">
        <v>182</v>
      </c>
      <c r="K24" s="18"/>
    </row>
    <row r="25" spans="1:11" x14ac:dyDescent="0.2">
      <c r="A25" s="23"/>
      <c r="B25" s="19"/>
      <c r="C25" s="32" t="s">
        <v>179</v>
      </c>
      <c r="D25" s="32">
        <v>19.52</v>
      </c>
      <c r="E25" s="32">
        <v>274919</v>
      </c>
      <c r="F25" s="32" t="b">
        <f t="shared" si="4"/>
        <v>1</v>
      </c>
      <c r="G25" s="32">
        <f t="shared" si="3"/>
        <v>0.14504896976974738</v>
      </c>
      <c r="H25" s="32">
        <f t="shared" si="5"/>
        <v>3.0281622081366883E-2</v>
      </c>
      <c r="I25" s="32" t="s">
        <v>164</v>
      </c>
      <c r="J25" s="32" t="s">
        <v>178</v>
      </c>
      <c r="K25" s="18"/>
    </row>
    <row r="26" spans="1:11" x14ac:dyDescent="0.2">
      <c r="A26" s="19"/>
      <c r="B26" s="18"/>
      <c r="C26" s="19"/>
      <c r="D26" s="18"/>
      <c r="E26" s="18"/>
      <c r="F26" s="18"/>
      <c r="G26" s="18"/>
      <c r="H26" s="18"/>
      <c r="I26" s="18"/>
      <c r="J26" s="18"/>
      <c r="K26" s="18"/>
    </row>
    <row r="27" spans="1:11" x14ac:dyDescent="0.2">
      <c r="A27" s="23" t="s">
        <v>18</v>
      </c>
      <c r="B27" s="19">
        <v>4.79</v>
      </c>
      <c r="C27" s="32" t="s">
        <v>162</v>
      </c>
      <c r="D27" s="32">
        <v>1.46</v>
      </c>
      <c r="E27" s="32">
        <v>5526490</v>
      </c>
      <c r="F27" s="32" t="b">
        <f t="shared" ref="F27:F35" si="6">E27&gt;$E$38</f>
        <v>1</v>
      </c>
      <c r="G27" s="32">
        <f t="shared" ref="G27:G35" si="7">$E$39*(E27/$E$37)</f>
        <v>2.9158104057661025</v>
      </c>
      <c r="H27" s="32">
        <f>G27/$B$27</f>
        <v>0.60872868596369567</v>
      </c>
      <c r="I27" s="32" t="s">
        <v>164</v>
      </c>
      <c r="J27" s="32" t="s">
        <v>163</v>
      </c>
      <c r="K27" s="18"/>
    </row>
    <row r="28" spans="1:11" x14ac:dyDescent="0.2">
      <c r="A28" s="23"/>
      <c r="B28" s="19"/>
      <c r="C28" s="32" t="s">
        <v>165</v>
      </c>
      <c r="D28" s="32">
        <v>2.69</v>
      </c>
      <c r="E28" s="32">
        <v>251825</v>
      </c>
      <c r="F28" s="32" t="b">
        <f t="shared" si="6"/>
        <v>1</v>
      </c>
      <c r="G28" s="32">
        <f t="shared" si="7"/>
        <v>0.13286443211370125</v>
      </c>
      <c r="H28" s="32">
        <f t="shared" ref="H28:H35" si="8">G28/$B$27</f>
        <v>2.7737877267996085E-2</v>
      </c>
      <c r="I28" s="32" t="s">
        <v>166</v>
      </c>
      <c r="J28" s="32" t="s">
        <v>4</v>
      </c>
      <c r="K28" s="18"/>
    </row>
    <row r="29" spans="1:11" x14ac:dyDescent="0.2">
      <c r="A29" s="23"/>
      <c r="B29" s="19"/>
      <c r="C29" s="32" t="s">
        <v>167</v>
      </c>
      <c r="D29" s="32">
        <v>5.09</v>
      </c>
      <c r="E29" s="32">
        <v>612789</v>
      </c>
      <c r="F29" s="32" t="b">
        <f t="shared" si="6"/>
        <v>1</v>
      </c>
      <c r="G29" s="32">
        <f t="shared" si="7"/>
        <v>0.32331127763535339</v>
      </c>
      <c r="H29" s="32">
        <f t="shared" si="8"/>
        <v>6.7497135205710518E-2</v>
      </c>
      <c r="I29" s="32" t="s">
        <v>169</v>
      </c>
      <c r="J29" s="32" t="s">
        <v>168</v>
      </c>
      <c r="K29" s="18"/>
    </row>
    <row r="30" spans="1:11" x14ac:dyDescent="0.2">
      <c r="A30" s="23"/>
      <c r="B30" s="19"/>
      <c r="C30" s="32" t="s">
        <v>170</v>
      </c>
      <c r="D30" s="32">
        <v>11.6</v>
      </c>
      <c r="E30" s="32">
        <v>283055</v>
      </c>
      <c r="F30" s="32" t="b">
        <f t="shared" si="6"/>
        <v>1</v>
      </c>
      <c r="G30" s="32">
        <f t="shared" si="7"/>
        <v>0.14934157383875193</v>
      </c>
      <c r="H30" s="32">
        <f t="shared" si="8"/>
        <v>3.1177781594729004E-2</v>
      </c>
      <c r="I30" s="32" t="s">
        <v>169</v>
      </c>
      <c r="J30" s="32" t="s">
        <v>80</v>
      </c>
      <c r="K30" s="18"/>
    </row>
    <row r="31" spans="1:11" x14ac:dyDescent="0.2">
      <c r="A31" s="23"/>
      <c r="B31" s="19"/>
      <c r="C31" s="19" t="s">
        <v>171</v>
      </c>
      <c r="D31" s="19">
        <v>11.8</v>
      </c>
      <c r="E31" s="19">
        <v>171869</v>
      </c>
      <c r="F31" s="19" t="b">
        <f t="shared" si="6"/>
        <v>0</v>
      </c>
      <c r="G31" s="19">
        <f t="shared" si="7"/>
        <v>9.0679150532908648E-2</v>
      </c>
      <c r="H31" s="19">
        <f t="shared" si="8"/>
        <v>1.8930929130043558E-2</v>
      </c>
      <c r="I31" s="19" t="s">
        <v>164</v>
      </c>
      <c r="J31" s="19" t="s">
        <v>172</v>
      </c>
      <c r="K31" s="18"/>
    </row>
    <row r="32" spans="1:11" x14ac:dyDescent="0.2">
      <c r="A32" s="23"/>
      <c r="B32" s="19"/>
      <c r="C32" s="32" t="s">
        <v>173</v>
      </c>
      <c r="D32" s="32">
        <v>14.17</v>
      </c>
      <c r="E32" s="32">
        <v>191250</v>
      </c>
      <c r="F32" s="32" t="b">
        <f t="shared" si="6"/>
        <v>1</v>
      </c>
      <c r="G32" s="32">
        <f t="shared" si="7"/>
        <v>0.10090468635657843</v>
      </c>
      <c r="H32" s="32">
        <f t="shared" si="8"/>
        <v>2.1065696525381716E-2</v>
      </c>
      <c r="I32" s="32" t="s">
        <v>169</v>
      </c>
      <c r="J32" s="32" t="s">
        <v>174</v>
      </c>
      <c r="K32" s="18"/>
    </row>
    <row r="33" spans="1:11" x14ac:dyDescent="0.2">
      <c r="A33" s="23"/>
      <c r="B33" s="19"/>
      <c r="C33" s="32" t="s">
        <v>175</v>
      </c>
      <c r="D33" s="32">
        <v>16.11</v>
      </c>
      <c r="E33" s="32">
        <v>403632</v>
      </c>
      <c r="F33" s="32" t="b">
        <f t="shared" si="6"/>
        <v>1</v>
      </c>
      <c r="G33" s="32">
        <f t="shared" si="7"/>
        <v>0.21295874699858022</v>
      </c>
      <c r="H33" s="32">
        <f t="shared" si="8"/>
        <v>4.4459028600956206E-2</v>
      </c>
      <c r="I33" s="32" t="s">
        <v>169</v>
      </c>
      <c r="J33" s="32" t="s">
        <v>176</v>
      </c>
      <c r="K33" s="18"/>
    </row>
    <row r="34" spans="1:11" x14ac:dyDescent="0.2">
      <c r="A34" s="23"/>
      <c r="B34" s="19"/>
      <c r="C34" s="32" t="s">
        <v>177</v>
      </c>
      <c r="D34" s="32">
        <v>17.88</v>
      </c>
      <c r="E34" s="32">
        <v>501143</v>
      </c>
      <c r="F34" s="32" t="b">
        <f t="shared" si="6"/>
        <v>1</v>
      </c>
      <c r="G34" s="32">
        <f t="shared" si="7"/>
        <v>0.26440615547605117</v>
      </c>
      <c r="H34" s="32">
        <f t="shared" si="8"/>
        <v>5.5199614921931352E-2</v>
      </c>
      <c r="I34" s="32" t="s">
        <v>169</v>
      </c>
      <c r="J34" s="32" t="s">
        <v>178</v>
      </c>
      <c r="K34" s="18"/>
    </row>
    <row r="35" spans="1:11" x14ac:dyDescent="0.2">
      <c r="A35" s="23"/>
      <c r="B35" s="19"/>
      <c r="C35" s="32" t="s">
        <v>179</v>
      </c>
      <c r="D35" s="32">
        <v>19.52</v>
      </c>
      <c r="E35" s="32">
        <v>342529</v>
      </c>
      <c r="F35" s="32" t="b">
        <f t="shared" si="6"/>
        <v>1</v>
      </c>
      <c r="G35" s="32">
        <f t="shared" si="7"/>
        <v>0.18072042516618275</v>
      </c>
      <c r="H35" s="32">
        <f t="shared" si="8"/>
        <v>3.772869001381686E-2</v>
      </c>
      <c r="I35" s="32" t="s">
        <v>164</v>
      </c>
      <c r="J35" s="32" t="s">
        <v>178</v>
      </c>
      <c r="K35" s="18"/>
    </row>
    <row r="36" spans="1:11" x14ac:dyDescent="0.2">
      <c r="A36" s="19"/>
      <c r="B36" s="18"/>
      <c r="C36" s="19"/>
      <c r="D36" s="18"/>
      <c r="E36" s="18"/>
      <c r="F36" s="18"/>
      <c r="G36" s="18"/>
      <c r="H36" s="18"/>
      <c r="I36" s="18"/>
      <c r="J36" s="18"/>
      <c r="K36" s="18"/>
    </row>
    <row r="37" spans="1:11" x14ac:dyDescent="0.2">
      <c r="A37" s="19"/>
      <c r="B37" s="18"/>
      <c r="C37" s="18"/>
      <c r="D37" s="31" t="s">
        <v>183</v>
      </c>
      <c r="E37" s="18">
        <v>1895353</v>
      </c>
      <c r="F37" s="29" t="s">
        <v>184</v>
      </c>
      <c r="G37" s="31" t="s">
        <v>185</v>
      </c>
      <c r="H37" s="18"/>
      <c r="I37" s="18"/>
      <c r="J37" s="18"/>
      <c r="K37" s="18"/>
    </row>
    <row r="38" spans="1:11" x14ac:dyDescent="0.2">
      <c r="A38" s="19"/>
      <c r="B38" s="18"/>
      <c r="C38" s="18"/>
      <c r="D38" s="31" t="s">
        <v>186</v>
      </c>
      <c r="E38" s="18">
        <f>E37*0.1</f>
        <v>189535.30000000002</v>
      </c>
      <c r="F38" s="18"/>
      <c r="G38" s="18"/>
      <c r="H38" s="18"/>
      <c r="I38" s="18"/>
      <c r="J38" s="18"/>
      <c r="K38" s="18"/>
    </row>
    <row r="39" spans="1:11" x14ac:dyDescent="0.2">
      <c r="A39" s="19"/>
      <c r="B39" s="18"/>
      <c r="C39" s="18"/>
      <c r="D39" s="31" t="s">
        <v>158</v>
      </c>
      <c r="E39" s="18">
        <v>1</v>
      </c>
      <c r="F39" s="18"/>
      <c r="G39" s="18"/>
      <c r="H39" s="18"/>
      <c r="I39" s="18"/>
      <c r="J39" s="18"/>
      <c r="K39" s="18"/>
    </row>
    <row r="40" spans="1:11" x14ac:dyDescent="0.2">
      <c r="A40" s="19"/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spans="1:11" x14ac:dyDescent="0.2">
      <c r="C41" s="33" t="s">
        <v>187</v>
      </c>
    </row>
    <row r="42" spans="1:11" x14ac:dyDescent="0.2">
      <c r="C42" s="33" t="s">
        <v>188</v>
      </c>
    </row>
    <row r="43" spans="1:11" x14ac:dyDescent="0.2">
      <c r="A43" s="19"/>
      <c r="B43" s="18"/>
      <c r="C43" s="18" t="s">
        <v>189</v>
      </c>
      <c r="D43" s="18"/>
      <c r="E43" s="18"/>
      <c r="F43" s="18"/>
      <c r="G43" s="18"/>
      <c r="H43" s="18"/>
      <c r="I43" s="18"/>
      <c r="J43" s="18"/>
      <c r="K43" s="18"/>
    </row>
    <row r="44" spans="1:11" x14ac:dyDescent="0.2">
      <c r="A44" s="19"/>
      <c r="B44" s="18"/>
      <c r="C44" s="18"/>
      <c r="D44" s="18"/>
      <c r="E44" s="18"/>
      <c r="F44" s="18"/>
      <c r="G44" s="18"/>
      <c r="H44" s="18"/>
      <c r="I44" s="18"/>
      <c r="J44" s="18"/>
      <c r="K44" s="18"/>
    </row>
    <row r="45" spans="1:11" x14ac:dyDescent="0.2">
      <c r="C45" s="34" t="s">
        <v>86</v>
      </c>
    </row>
    <row r="46" spans="1:11" x14ac:dyDescent="0.2">
      <c r="C46" s="34" t="s">
        <v>87</v>
      </c>
    </row>
  </sheetData>
  <pageMargins left="0.7" right="0.7" top="0.75" bottom="0.75" header="0.3" footer="0.3"/>
  <pageSetup scale="8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5"/>
  <sheetViews>
    <sheetView topLeftCell="A13" workbookViewId="0">
      <selection activeCell="I2" sqref="I2:I4"/>
    </sheetView>
  </sheetViews>
  <sheetFormatPr defaultRowHeight="12.75" x14ac:dyDescent="0.2"/>
  <cols>
    <col min="1" max="1" width="14.5703125" style="2" bestFit="1" customWidth="1"/>
    <col min="2" max="2" width="17.42578125" style="2" bestFit="1" customWidth="1"/>
    <col min="3" max="3" width="29.85546875" customWidth="1"/>
    <col min="4" max="4" width="12.28515625" bestFit="1" customWidth="1"/>
    <col min="5" max="5" width="14.140625" bestFit="1" customWidth="1"/>
    <col min="7" max="7" width="14.140625" bestFit="1" customWidth="1"/>
    <col min="8" max="9" width="14.140625" customWidth="1"/>
  </cols>
  <sheetData>
    <row r="1" spans="1:11" ht="15" x14ac:dyDescent="0.25">
      <c r="A1" s="38" t="s">
        <v>199</v>
      </c>
      <c r="C1" s="1" t="s">
        <v>20</v>
      </c>
    </row>
    <row r="2" spans="1:11" x14ac:dyDescent="0.2">
      <c r="C2" s="2"/>
      <c r="D2" s="2"/>
      <c r="E2" s="2"/>
      <c r="F2" s="2"/>
      <c r="G2" s="2"/>
      <c r="H2" s="3" t="s">
        <v>0</v>
      </c>
      <c r="I2" s="3" t="s">
        <v>202</v>
      </c>
    </row>
    <row r="3" spans="1:11" x14ac:dyDescent="0.2">
      <c r="C3" s="2"/>
      <c r="D3" s="2"/>
      <c r="E3" s="3" t="s">
        <v>11</v>
      </c>
      <c r="F3" s="3" t="s">
        <v>19</v>
      </c>
      <c r="G3" s="3" t="s">
        <v>13</v>
      </c>
      <c r="H3" s="3" t="s">
        <v>13</v>
      </c>
      <c r="I3" s="3" t="s">
        <v>203</v>
      </c>
    </row>
    <row r="4" spans="1:11" x14ac:dyDescent="0.2">
      <c r="C4" s="3" t="s">
        <v>1</v>
      </c>
      <c r="D4" s="3" t="s">
        <v>2</v>
      </c>
      <c r="E4" s="3" t="s">
        <v>85</v>
      </c>
      <c r="F4" s="3" t="s">
        <v>8</v>
      </c>
      <c r="G4" s="3" t="s">
        <v>85</v>
      </c>
      <c r="H4" s="3" t="s">
        <v>85</v>
      </c>
      <c r="I4" s="3" t="s">
        <v>204</v>
      </c>
      <c r="J4" s="3" t="s">
        <v>12</v>
      </c>
      <c r="K4" s="3" t="s">
        <v>6</v>
      </c>
    </row>
    <row r="5" spans="1:11" x14ac:dyDescent="0.2">
      <c r="A5" s="3" t="s">
        <v>200</v>
      </c>
      <c r="B5" s="2" t="s">
        <v>0</v>
      </c>
      <c r="C5" s="4" t="s">
        <v>205</v>
      </c>
      <c r="D5" s="2">
        <v>2.573</v>
      </c>
      <c r="E5" s="2">
        <v>6.4</v>
      </c>
      <c r="F5" s="2">
        <v>20</v>
      </c>
      <c r="G5" s="2">
        <f>E5*F5</f>
        <v>128</v>
      </c>
      <c r="H5" s="2">
        <f>G5</f>
        <v>128</v>
      </c>
      <c r="I5" s="4" t="s">
        <v>213</v>
      </c>
      <c r="J5" s="2" t="s">
        <v>90</v>
      </c>
      <c r="K5" s="2" t="s">
        <v>206</v>
      </c>
    </row>
    <row r="6" spans="1:11" x14ac:dyDescent="0.2">
      <c r="A6" s="3" t="s">
        <v>201</v>
      </c>
      <c r="C6" s="4" t="s">
        <v>207</v>
      </c>
      <c r="D6" s="2">
        <v>17.794</v>
      </c>
      <c r="E6" s="2">
        <v>370.35</v>
      </c>
      <c r="F6" s="2">
        <v>20</v>
      </c>
      <c r="G6" s="2">
        <f t="shared" ref="G6:G12" si="0">E6*F6</f>
        <v>7407</v>
      </c>
      <c r="H6" s="2">
        <f t="shared" ref="H6:H12" si="1">G6</f>
        <v>7407</v>
      </c>
      <c r="I6" s="3" t="s">
        <v>212</v>
      </c>
      <c r="J6" s="2" t="s">
        <v>169</v>
      </c>
      <c r="K6" s="2" t="s">
        <v>53</v>
      </c>
    </row>
    <row r="7" spans="1:11" x14ac:dyDescent="0.2">
      <c r="C7" s="4" t="s">
        <v>211</v>
      </c>
      <c r="D7" s="2">
        <v>20.588999999999999</v>
      </c>
      <c r="E7" s="2">
        <v>17.55</v>
      </c>
      <c r="F7" s="2">
        <v>20</v>
      </c>
      <c r="G7" s="2">
        <f t="shared" si="0"/>
        <v>351</v>
      </c>
      <c r="H7" s="2">
        <f t="shared" si="1"/>
        <v>351</v>
      </c>
      <c r="I7" s="3" t="s">
        <v>212</v>
      </c>
      <c r="J7" s="2" t="s">
        <v>166</v>
      </c>
      <c r="K7" s="2" t="s">
        <v>4</v>
      </c>
    </row>
    <row r="8" spans="1:11" x14ac:dyDescent="0.2">
      <c r="C8" s="4" t="s">
        <v>211</v>
      </c>
      <c r="D8" s="2">
        <v>20.797999999999998</v>
      </c>
      <c r="E8" s="2">
        <v>105.81</v>
      </c>
      <c r="F8" s="2">
        <v>20</v>
      </c>
      <c r="G8" s="2">
        <f t="shared" si="0"/>
        <v>2116.1999999999998</v>
      </c>
      <c r="H8" s="2">
        <f t="shared" si="1"/>
        <v>2116.1999999999998</v>
      </c>
      <c r="I8" s="3" t="s">
        <v>212</v>
      </c>
      <c r="J8" s="2" t="s">
        <v>166</v>
      </c>
      <c r="K8" s="2" t="s">
        <v>4</v>
      </c>
    </row>
    <row r="9" spans="1:11" x14ac:dyDescent="0.2">
      <c r="C9" s="4" t="s">
        <v>208</v>
      </c>
      <c r="D9" s="2">
        <v>20.885999999999999</v>
      </c>
      <c r="E9" s="2">
        <v>78.48</v>
      </c>
      <c r="F9" s="2">
        <v>20</v>
      </c>
      <c r="G9" s="2">
        <f t="shared" si="0"/>
        <v>1569.6000000000001</v>
      </c>
      <c r="H9" s="2">
        <f t="shared" si="1"/>
        <v>1569.6000000000001</v>
      </c>
      <c r="I9" s="3" t="s">
        <v>212</v>
      </c>
      <c r="J9" s="2" t="s">
        <v>166</v>
      </c>
      <c r="K9" s="2" t="s">
        <v>4</v>
      </c>
    </row>
    <row r="10" spans="1:11" x14ac:dyDescent="0.2">
      <c r="C10" s="4" t="s">
        <v>209</v>
      </c>
      <c r="D10" s="2">
        <v>21.007000000000001</v>
      </c>
      <c r="E10" s="2">
        <v>37.270000000000003</v>
      </c>
      <c r="F10" s="2">
        <v>20</v>
      </c>
      <c r="G10" s="2">
        <f t="shared" si="0"/>
        <v>745.40000000000009</v>
      </c>
      <c r="H10" s="2">
        <f t="shared" si="1"/>
        <v>745.40000000000009</v>
      </c>
      <c r="I10" s="3" t="s">
        <v>212</v>
      </c>
      <c r="J10" s="2" t="s">
        <v>164</v>
      </c>
      <c r="K10" s="2" t="s">
        <v>42</v>
      </c>
    </row>
    <row r="11" spans="1:11" x14ac:dyDescent="0.2">
      <c r="A11" s="5"/>
      <c r="C11" s="4" t="s">
        <v>211</v>
      </c>
      <c r="D11" s="2">
        <v>21.48</v>
      </c>
      <c r="E11" s="2">
        <v>5.67</v>
      </c>
      <c r="F11" s="2">
        <v>20</v>
      </c>
      <c r="G11" s="2">
        <f t="shared" si="0"/>
        <v>113.4</v>
      </c>
      <c r="H11" s="2">
        <f t="shared" si="1"/>
        <v>113.4</v>
      </c>
      <c r="I11" s="4" t="s">
        <v>213</v>
      </c>
      <c r="J11" s="2" t="s">
        <v>166</v>
      </c>
      <c r="K11" s="2" t="s">
        <v>4</v>
      </c>
    </row>
    <row r="12" spans="1:11" x14ac:dyDescent="0.2">
      <c r="A12" s="5"/>
      <c r="C12" s="4" t="s">
        <v>165</v>
      </c>
      <c r="D12" s="2">
        <v>21.744</v>
      </c>
      <c r="E12" s="2">
        <v>88.17</v>
      </c>
      <c r="F12" s="2">
        <v>20</v>
      </c>
      <c r="G12" s="2">
        <f t="shared" si="0"/>
        <v>1763.4</v>
      </c>
      <c r="H12" s="2">
        <f t="shared" si="1"/>
        <v>1763.4</v>
      </c>
      <c r="I12" s="4" t="s">
        <v>213</v>
      </c>
      <c r="J12" s="2" t="s">
        <v>166</v>
      </c>
      <c r="K12" s="2" t="s">
        <v>4</v>
      </c>
    </row>
    <row r="13" spans="1:11" x14ac:dyDescent="0.2">
      <c r="A13" s="5"/>
    </row>
    <row r="14" spans="1:11" x14ac:dyDescent="0.2">
      <c r="A14" s="5"/>
      <c r="B14" s="2" t="s">
        <v>210</v>
      </c>
      <c r="C14" s="4" t="s">
        <v>205</v>
      </c>
      <c r="D14" s="2">
        <v>2.5739999999999998</v>
      </c>
      <c r="E14" s="2">
        <v>2.25</v>
      </c>
      <c r="F14" s="2">
        <v>20</v>
      </c>
      <c r="G14" s="2">
        <f>E14*F14</f>
        <v>45</v>
      </c>
      <c r="H14" s="2">
        <f>G14-H$5</f>
        <v>-83</v>
      </c>
      <c r="I14" s="4" t="s">
        <v>213</v>
      </c>
      <c r="J14" s="2" t="s">
        <v>90</v>
      </c>
      <c r="K14" s="2" t="s">
        <v>206</v>
      </c>
    </row>
    <row r="15" spans="1:11" x14ac:dyDescent="0.2">
      <c r="A15" s="5"/>
      <c r="C15" s="4" t="s">
        <v>207</v>
      </c>
      <c r="D15" s="2">
        <v>17.794</v>
      </c>
      <c r="E15" s="2">
        <v>335.04</v>
      </c>
      <c r="F15" s="2">
        <v>20</v>
      </c>
      <c r="G15" s="2">
        <f t="shared" ref="G15:G21" si="2">E15*F15</f>
        <v>6700.8</v>
      </c>
      <c r="H15" s="2">
        <f>G15-H$6</f>
        <v>-706.19999999999982</v>
      </c>
      <c r="I15" s="4" t="s">
        <v>213</v>
      </c>
      <c r="J15" s="2" t="s">
        <v>169</v>
      </c>
      <c r="K15" s="2" t="s">
        <v>53</v>
      </c>
    </row>
    <row r="16" spans="1:11" x14ac:dyDescent="0.2">
      <c r="A16" s="5"/>
      <c r="C16" s="4" t="s">
        <v>211</v>
      </c>
      <c r="D16" s="2">
        <v>20.588999999999999</v>
      </c>
      <c r="E16" s="2">
        <v>24.63</v>
      </c>
      <c r="F16" s="2">
        <v>20</v>
      </c>
      <c r="G16" s="2">
        <f t="shared" si="2"/>
        <v>492.59999999999997</v>
      </c>
      <c r="H16" s="2">
        <f>G16-H$7</f>
        <v>141.59999999999997</v>
      </c>
      <c r="I16" s="4" t="s">
        <v>213</v>
      </c>
      <c r="J16" s="2" t="s">
        <v>166</v>
      </c>
      <c r="K16" s="2" t="s">
        <v>4</v>
      </c>
    </row>
    <row r="17" spans="1:11" x14ac:dyDescent="0.2">
      <c r="A17" s="5"/>
      <c r="C17" s="4" t="s">
        <v>211</v>
      </c>
      <c r="D17" s="2">
        <v>20.786999999999999</v>
      </c>
      <c r="E17" s="2">
        <v>146.63</v>
      </c>
      <c r="F17" s="2">
        <v>20</v>
      </c>
      <c r="G17" s="2">
        <f t="shared" si="2"/>
        <v>2932.6</v>
      </c>
      <c r="H17" s="2">
        <f>G17-H$8</f>
        <v>816.40000000000009</v>
      </c>
      <c r="I17" s="4" t="s">
        <v>213</v>
      </c>
      <c r="J17" s="2" t="s">
        <v>166</v>
      </c>
      <c r="K17" s="2" t="s">
        <v>4</v>
      </c>
    </row>
    <row r="18" spans="1:11" x14ac:dyDescent="0.2">
      <c r="A18" s="5"/>
      <c r="C18" s="4" t="s">
        <v>208</v>
      </c>
      <c r="D18" s="2">
        <v>20.885999999999999</v>
      </c>
      <c r="E18" s="2">
        <v>100.4</v>
      </c>
      <c r="F18" s="2">
        <v>20</v>
      </c>
      <c r="G18" s="2">
        <f t="shared" si="2"/>
        <v>2008</v>
      </c>
      <c r="H18" s="2">
        <f>G18-H$9</f>
        <v>438.39999999999986</v>
      </c>
      <c r="I18" s="4" t="s">
        <v>213</v>
      </c>
      <c r="J18" s="2" t="s">
        <v>166</v>
      </c>
      <c r="K18" s="2" t="s">
        <v>4</v>
      </c>
    </row>
    <row r="19" spans="1:11" x14ac:dyDescent="0.2">
      <c r="A19" s="5"/>
      <c r="C19" s="4" t="s">
        <v>209</v>
      </c>
      <c r="D19" s="2">
        <v>21.007000000000001</v>
      </c>
      <c r="E19" s="2">
        <v>49.03</v>
      </c>
      <c r="F19" s="2">
        <v>20</v>
      </c>
      <c r="G19" s="2">
        <f t="shared" si="2"/>
        <v>980.6</v>
      </c>
      <c r="H19" s="2">
        <f>G19-H$10</f>
        <v>235.19999999999993</v>
      </c>
      <c r="I19" s="4" t="s">
        <v>213</v>
      </c>
      <c r="J19" s="2" t="s">
        <v>164</v>
      </c>
      <c r="K19" s="2" t="s">
        <v>42</v>
      </c>
    </row>
    <row r="20" spans="1:11" x14ac:dyDescent="0.2">
      <c r="A20" s="5"/>
      <c r="C20" s="4" t="s">
        <v>211</v>
      </c>
      <c r="D20" s="2">
        <v>21.491</v>
      </c>
      <c r="E20" s="2">
        <v>31.15</v>
      </c>
      <c r="F20" s="2">
        <v>20</v>
      </c>
      <c r="G20" s="2">
        <f t="shared" si="2"/>
        <v>623</v>
      </c>
      <c r="H20" s="2">
        <f>G20-H$11</f>
        <v>509.6</v>
      </c>
      <c r="I20" s="4" t="s">
        <v>213</v>
      </c>
      <c r="J20" s="2" t="s">
        <v>166</v>
      </c>
      <c r="K20" s="2" t="s">
        <v>4</v>
      </c>
    </row>
    <row r="21" spans="1:11" x14ac:dyDescent="0.2">
      <c r="A21" s="5"/>
      <c r="C21" s="4" t="s">
        <v>165</v>
      </c>
      <c r="D21" s="2">
        <v>21.756</v>
      </c>
      <c r="E21" s="2">
        <v>112.37</v>
      </c>
      <c r="F21" s="2">
        <v>20</v>
      </c>
      <c r="G21" s="2">
        <f t="shared" si="2"/>
        <v>2247.4</v>
      </c>
      <c r="H21" s="2">
        <f>G21-H$12</f>
        <v>484</v>
      </c>
      <c r="I21" s="4" t="s">
        <v>213</v>
      </c>
      <c r="J21" s="2" t="s">
        <v>166</v>
      </c>
      <c r="K21" s="2" t="s">
        <v>4</v>
      </c>
    </row>
    <row r="22" spans="1:11" x14ac:dyDescent="0.2">
      <c r="A22" s="5"/>
    </row>
    <row r="23" spans="1:11" x14ac:dyDescent="0.2">
      <c r="A23" s="5"/>
      <c r="B23" s="4" t="s">
        <v>214</v>
      </c>
      <c r="C23" s="4" t="s">
        <v>205</v>
      </c>
      <c r="D23" s="2">
        <v>2.5739999999999998</v>
      </c>
      <c r="E23" s="2">
        <v>2.0099999999999998</v>
      </c>
      <c r="F23" s="2">
        <v>20</v>
      </c>
      <c r="G23" s="2">
        <f>E23*F23</f>
        <v>40.199999999999996</v>
      </c>
      <c r="H23" s="2">
        <f>G23-H$5</f>
        <v>-87.800000000000011</v>
      </c>
      <c r="I23" s="4" t="s">
        <v>213</v>
      </c>
      <c r="J23" s="2" t="s">
        <v>90</v>
      </c>
      <c r="K23" s="2" t="s">
        <v>206</v>
      </c>
    </row>
    <row r="24" spans="1:11" x14ac:dyDescent="0.2">
      <c r="A24" s="5"/>
      <c r="C24" s="4" t="s">
        <v>207</v>
      </c>
      <c r="D24" s="2">
        <v>17.794</v>
      </c>
      <c r="E24" s="2">
        <v>295.57</v>
      </c>
      <c r="F24" s="2">
        <v>20</v>
      </c>
      <c r="G24" s="2">
        <f t="shared" ref="G24:G30" si="3">E24*F24</f>
        <v>5911.4</v>
      </c>
      <c r="H24" s="2">
        <f>G24-H$6</f>
        <v>-1495.6000000000004</v>
      </c>
      <c r="I24" s="4" t="s">
        <v>213</v>
      </c>
      <c r="J24" s="2" t="s">
        <v>169</v>
      </c>
      <c r="K24" s="2" t="s">
        <v>53</v>
      </c>
    </row>
    <row r="25" spans="1:11" x14ac:dyDescent="0.2">
      <c r="A25" s="5"/>
      <c r="C25" s="4" t="s">
        <v>211</v>
      </c>
      <c r="D25" s="2">
        <v>20.588999999999999</v>
      </c>
      <c r="E25" s="2">
        <v>22.58</v>
      </c>
      <c r="F25" s="2">
        <v>20</v>
      </c>
      <c r="G25" s="2">
        <f t="shared" si="3"/>
        <v>451.59999999999997</v>
      </c>
      <c r="H25" s="2">
        <f>G25-H$7</f>
        <v>100.59999999999997</v>
      </c>
      <c r="I25" s="4" t="s">
        <v>213</v>
      </c>
      <c r="J25" s="2" t="s">
        <v>166</v>
      </c>
      <c r="K25" s="2" t="s">
        <v>4</v>
      </c>
    </row>
    <row r="26" spans="1:11" x14ac:dyDescent="0.2">
      <c r="A26" s="5"/>
      <c r="C26" s="4" t="s">
        <v>211</v>
      </c>
      <c r="D26" s="2">
        <v>20.786999999999999</v>
      </c>
      <c r="E26" s="2">
        <v>132.47999999999999</v>
      </c>
      <c r="F26" s="2">
        <v>20</v>
      </c>
      <c r="G26" s="2">
        <f t="shared" si="3"/>
        <v>2649.6</v>
      </c>
      <c r="H26" s="2">
        <f>G26-H$8</f>
        <v>533.40000000000009</v>
      </c>
      <c r="I26" s="4" t="s">
        <v>213</v>
      </c>
      <c r="J26" s="2" t="s">
        <v>166</v>
      </c>
      <c r="K26" s="2" t="s">
        <v>4</v>
      </c>
    </row>
    <row r="27" spans="1:11" x14ac:dyDescent="0.2">
      <c r="A27" s="5"/>
      <c r="C27" s="4" t="s">
        <v>208</v>
      </c>
      <c r="D27" s="2">
        <v>20.885999999999999</v>
      </c>
      <c r="E27" s="2">
        <v>92.99</v>
      </c>
      <c r="F27" s="2">
        <v>20</v>
      </c>
      <c r="G27" s="2">
        <f t="shared" si="3"/>
        <v>1859.8</v>
      </c>
      <c r="H27" s="2">
        <f>G27-H$9</f>
        <v>290.19999999999982</v>
      </c>
      <c r="I27" s="4" t="s">
        <v>213</v>
      </c>
      <c r="J27" s="2" t="s">
        <v>166</v>
      </c>
      <c r="K27" s="2" t="s">
        <v>4</v>
      </c>
    </row>
    <row r="28" spans="1:11" x14ac:dyDescent="0.2">
      <c r="A28" s="5"/>
      <c r="C28" s="4" t="s">
        <v>209</v>
      </c>
      <c r="D28" s="2">
        <v>21.007000000000001</v>
      </c>
      <c r="E28" s="2">
        <v>46.53</v>
      </c>
      <c r="F28" s="2">
        <v>20</v>
      </c>
      <c r="G28" s="2">
        <f t="shared" si="3"/>
        <v>930.6</v>
      </c>
      <c r="H28" s="2">
        <f>G28-H$10</f>
        <v>185.19999999999993</v>
      </c>
      <c r="I28" s="4" t="s">
        <v>213</v>
      </c>
      <c r="J28" s="2" t="s">
        <v>164</v>
      </c>
      <c r="K28" s="2" t="s">
        <v>42</v>
      </c>
    </row>
    <row r="29" spans="1:11" x14ac:dyDescent="0.2">
      <c r="A29" s="5"/>
      <c r="C29" s="4" t="s">
        <v>211</v>
      </c>
      <c r="D29" s="2">
        <v>21.491</v>
      </c>
      <c r="E29" s="2">
        <v>56.87</v>
      </c>
      <c r="F29" s="2">
        <v>20</v>
      </c>
      <c r="G29" s="2">
        <f t="shared" si="3"/>
        <v>1137.3999999999999</v>
      </c>
      <c r="H29" s="2">
        <f>G29-H$11</f>
        <v>1023.9999999999999</v>
      </c>
      <c r="I29" s="4" t="s">
        <v>213</v>
      </c>
      <c r="J29" s="2" t="s">
        <v>166</v>
      </c>
      <c r="K29" s="2" t="s">
        <v>4</v>
      </c>
    </row>
    <row r="30" spans="1:11" x14ac:dyDescent="0.2">
      <c r="A30" s="5"/>
      <c r="C30" s="4" t="s">
        <v>165</v>
      </c>
      <c r="D30" s="2">
        <v>21.756</v>
      </c>
      <c r="E30" s="2">
        <v>114.49</v>
      </c>
      <c r="F30" s="2">
        <v>20</v>
      </c>
      <c r="G30" s="2">
        <f t="shared" si="3"/>
        <v>2289.7999999999997</v>
      </c>
      <c r="H30" s="2">
        <f>G30-H$12</f>
        <v>526.39999999999964</v>
      </c>
      <c r="I30" s="4" t="s">
        <v>213</v>
      </c>
      <c r="J30" s="2" t="s">
        <v>166</v>
      </c>
      <c r="K30" s="2" t="s">
        <v>4</v>
      </c>
    </row>
    <row r="31" spans="1:11" x14ac:dyDescent="0.2">
      <c r="A31" s="5"/>
    </row>
    <row r="32" spans="1:11" x14ac:dyDescent="0.2">
      <c r="A32" s="5"/>
      <c r="B32" s="4" t="s">
        <v>215</v>
      </c>
      <c r="C32" s="4" t="s">
        <v>205</v>
      </c>
      <c r="D32" s="2">
        <v>2.573</v>
      </c>
      <c r="E32" s="2">
        <v>2.58</v>
      </c>
      <c r="F32" s="2">
        <v>20</v>
      </c>
      <c r="G32" s="2">
        <f>E32*F32</f>
        <v>51.6</v>
      </c>
      <c r="H32" s="2">
        <f>G32-H$5</f>
        <v>-76.400000000000006</v>
      </c>
      <c r="I32" s="4" t="s">
        <v>213</v>
      </c>
      <c r="J32" s="2" t="s">
        <v>90</v>
      </c>
      <c r="K32" s="2" t="s">
        <v>206</v>
      </c>
    </row>
    <row r="33" spans="2:11" customFormat="1" x14ac:dyDescent="0.2">
      <c r="B33" s="2"/>
      <c r="C33" s="4" t="s">
        <v>207</v>
      </c>
      <c r="D33" s="2">
        <v>17.794</v>
      </c>
      <c r="E33" s="2">
        <v>249.8</v>
      </c>
      <c r="F33" s="2">
        <v>20</v>
      </c>
      <c r="G33" s="2">
        <f t="shared" ref="G33:G39" si="4">E33*F33</f>
        <v>4996</v>
      </c>
      <c r="H33" s="2">
        <f>G33-H$6</f>
        <v>-2411</v>
      </c>
      <c r="I33" s="4" t="s">
        <v>213</v>
      </c>
      <c r="J33" s="2" t="s">
        <v>169</v>
      </c>
      <c r="K33" s="2" t="s">
        <v>53</v>
      </c>
    </row>
    <row r="34" spans="2:11" customFormat="1" x14ac:dyDescent="0.2">
      <c r="B34" s="2"/>
      <c r="C34" s="4" t="s">
        <v>211</v>
      </c>
      <c r="D34" s="2">
        <v>20.588999999999999</v>
      </c>
      <c r="E34" s="2">
        <v>15.07</v>
      </c>
      <c r="F34" s="2">
        <v>20</v>
      </c>
      <c r="G34" s="2">
        <f t="shared" si="4"/>
        <v>301.39999999999998</v>
      </c>
      <c r="H34" s="2">
        <f>G34-H$7</f>
        <v>-49.600000000000023</v>
      </c>
      <c r="I34" s="4" t="s">
        <v>213</v>
      </c>
      <c r="J34" s="2" t="s">
        <v>166</v>
      </c>
      <c r="K34" s="2" t="s">
        <v>4</v>
      </c>
    </row>
    <row r="35" spans="2:11" customFormat="1" x14ac:dyDescent="0.2">
      <c r="B35" s="2"/>
      <c r="C35" s="4" t="s">
        <v>211</v>
      </c>
      <c r="D35" s="2">
        <v>20.786999999999999</v>
      </c>
      <c r="E35" s="2">
        <v>88.99</v>
      </c>
      <c r="F35" s="2">
        <v>20</v>
      </c>
      <c r="G35" s="2">
        <f t="shared" si="4"/>
        <v>1779.8</v>
      </c>
      <c r="H35" s="2">
        <f>G35-H$8</f>
        <v>-336.39999999999986</v>
      </c>
      <c r="I35" s="4" t="s">
        <v>213</v>
      </c>
      <c r="J35" s="2" t="s">
        <v>166</v>
      </c>
      <c r="K35" s="2" t="s">
        <v>4</v>
      </c>
    </row>
    <row r="36" spans="2:11" customFormat="1" x14ac:dyDescent="0.2">
      <c r="B36" s="2"/>
      <c r="C36" s="4" t="s">
        <v>208</v>
      </c>
      <c r="D36" s="2">
        <v>20.885999999999999</v>
      </c>
      <c r="E36" s="2">
        <v>73.22</v>
      </c>
      <c r="F36" s="2">
        <v>20</v>
      </c>
      <c r="G36" s="2">
        <f t="shared" si="4"/>
        <v>1464.4</v>
      </c>
      <c r="H36" s="2">
        <f>G36-H$9</f>
        <v>-105.20000000000005</v>
      </c>
      <c r="I36" s="4" t="s">
        <v>213</v>
      </c>
      <c r="J36" s="2" t="s">
        <v>166</v>
      </c>
      <c r="K36" s="2" t="s">
        <v>4</v>
      </c>
    </row>
    <row r="37" spans="2:11" x14ac:dyDescent="0.2">
      <c r="C37" s="4" t="s">
        <v>209</v>
      </c>
      <c r="D37" s="2">
        <v>21.007000000000001</v>
      </c>
      <c r="E37" s="2">
        <v>32.979999999999997</v>
      </c>
      <c r="F37" s="2">
        <v>20</v>
      </c>
      <c r="G37" s="2">
        <f t="shared" si="4"/>
        <v>659.59999999999991</v>
      </c>
      <c r="H37" s="2">
        <f>G37-H$10</f>
        <v>-85.800000000000182</v>
      </c>
      <c r="I37" s="4" t="s">
        <v>213</v>
      </c>
      <c r="J37" s="2" t="s">
        <v>164</v>
      </c>
      <c r="K37" s="2" t="s">
        <v>42</v>
      </c>
    </row>
    <row r="38" spans="2:11" x14ac:dyDescent="0.2">
      <c r="C38" s="4" t="s">
        <v>211</v>
      </c>
      <c r="D38" s="2">
        <v>21.491</v>
      </c>
      <c r="E38" s="2">
        <v>71.849999999999994</v>
      </c>
      <c r="F38" s="2">
        <v>20</v>
      </c>
      <c r="G38" s="2">
        <f t="shared" si="4"/>
        <v>1437</v>
      </c>
      <c r="H38" s="2">
        <f>G38-H$11</f>
        <v>1323.6</v>
      </c>
      <c r="I38" s="4" t="s">
        <v>213</v>
      </c>
      <c r="J38" s="2" t="s">
        <v>166</v>
      </c>
      <c r="K38" s="2" t="s">
        <v>4</v>
      </c>
    </row>
    <row r="39" spans="2:11" x14ac:dyDescent="0.2">
      <c r="C39" s="4" t="s">
        <v>165</v>
      </c>
      <c r="D39" s="2">
        <v>21.754999999999999</v>
      </c>
      <c r="E39" s="2">
        <v>117.61</v>
      </c>
      <c r="F39" s="2">
        <v>20</v>
      </c>
      <c r="G39" s="2">
        <f t="shared" si="4"/>
        <v>2352.1999999999998</v>
      </c>
      <c r="H39" s="2">
        <f>G39-H$12</f>
        <v>588.79999999999973</v>
      </c>
      <c r="I39" s="4" t="s">
        <v>213</v>
      </c>
      <c r="J39" s="2" t="s">
        <v>166</v>
      </c>
      <c r="K39" s="2" t="s">
        <v>4</v>
      </c>
    </row>
    <row r="40" spans="2:11" x14ac:dyDescent="0.2">
      <c r="C40" s="2"/>
      <c r="D40" s="2"/>
      <c r="E40" s="2"/>
      <c r="F40" s="2"/>
      <c r="G40" s="2"/>
      <c r="H40" s="2"/>
      <c r="I40" s="2"/>
    </row>
    <row r="41" spans="2:11" x14ac:dyDescent="0.2">
      <c r="B41" s="4" t="s">
        <v>216</v>
      </c>
      <c r="C41" s="4" t="s">
        <v>205</v>
      </c>
      <c r="D41" s="2">
        <v>2.573</v>
      </c>
      <c r="E41" s="2">
        <v>2.99</v>
      </c>
      <c r="F41" s="2">
        <v>20</v>
      </c>
      <c r="G41" s="2">
        <f>E41*F41</f>
        <v>59.800000000000004</v>
      </c>
      <c r="H41" s="2">
        <f>G41-G$5</f>
        <v>-68.199999999999989</v>
      </c>
      <c r="I41" s="4" t="s">
        <v>213</v>
      </c>
      <c r="J41" s="2" t="s">
        <v>90</v>
      </c>
      <c r="K41" s="2" t="s">
        <v>206</v>
      </c>
    </row>
    <row r="42" spans="2:11" x14ac:dyDescent="0.2">
      <c r="C42" s="4" t="s">
        <v>207</v>
      </c>
      <c r="D42" s="2">
        <v>17.794</v>
      </c>
      <c r="E42" s="2">
        <v>243.78</v>
      </c>
      <c r="F42" s="2">
        <v>20</v>
      </c>
      <c r="G42" s="2">
        <f t="shared" ref="G42:G48" si="5">E42*F42</f>
        <v>4875.6000000000004</v>
      </c>
      <c r="H42" s="2">
        <f>G42-G$6</f>
        <v>-2531.3999999999996</v>
      </c>
      <c r="I42" s="4" t="s">
        <v>213</v>
      </c>
      <c r="J42" s="2" t="s">
        <v>169</v>
      </c>
      <c r="K42" s="2" t="s">
        <v>53</v>
      </c>
    </row>
    <row r="43" spans="2:11" x14ac:dyDescent="0.2">
      <c r="C43" s="4" t="s">
        <v>211</v>
      </c>
      <c r="D43" s="2">
        <v>20.588999999999999</v>
      </c>
      <c r="E43" s="2">
        <v>15.06</v>
      </c>
      <c r="F43" s="2">
        <v>20</v>
      </c>
      <c r="G43" s="2">
        <f t="shared" si="5"/>
        <v>301.2</v>
      </c>
      <c r="H43" s="2">
        <f>G43-G$7</f>
        <v>-49.800000000000011</v>
      </c>
      <c r="I43" s="4" t="s">
        <v>213</v>
      </c>
      <c r="J43" s="2" t="s">
        <v>166</v>
      </c>
      <c r="K43" s="2" t="s">
        <v>4</v>
      </c>
    </row>
    <row r="44" spans="2:11" x14ac:dyDescent="0.2">
      <c r="C44" s="4" t="s">
        <v>211</v>
      </c>
      <c r="D44" s="2">
        <v>20.786999999999999</v>
      </c>
      <c r="E44" s="2">
        <v>88.6</v>
      </c>
      <c r="F44" s="2">
        <v>20</v>
      </c>
      <c r="G44" s="2">
        <f t="shared" si="5"/>
        <v>1772</v>
      </c>
      <c r="H44" s="2">
        <f>G44-G$8</f>
        <v>-344.19999999999982</v>
      </c>
      <c r="I44" s="4" t="s">
        <v>213</v>
      </c>
      <c r="J44" s="2" t="s">
        <v>166</v>
      </c>
      <c r="K44" s="2" t="s">
        <v>4</v>
      </c>
    </row>
    <row r="45" spans="2:11" x14ac:dyDescent="0.2">
      <c r="C45" s="4" t="s">
        <v>208</v>
      </c>
      <c r="D45" s="2">
        <v>20.885999999999999</v>
      </c>
      <c r="E45" s="2">
        <v>70.599999999999994</v>
      </c>
      <c r="F45" s="2">
        <v>20</v>
      </c>
      <c r="G45" s="2">
        <f t="shared" si="5"/>
        <v>1412</v>
      </c>
      <c r="H45" s="2">
        <f>G45-G$9</f>
        <v>-157.60000000000014</v>
      </c>
      <c r="I45" s="4" t="s">
        <v>213</v>
      </c>
      <c r="J45" s="2" t="s">
        <v>166</v>
      </c>
      <c r="K45" s="2" t="s">
        <v>4</v>
      </c>
    </row>
    <row r="46" spans="2:11" x14ac:dyDescent="0.2">
      <c r="C46" s="4" t="s">
        <v>209</v>
      </c>
      <c r="D46" s="2">
        <v>21.007000000000001</v>
      </c>
      <c r="E46" s="2">
        <v>31.51</v>
      </c>
      <c r="F46" s="2">
        <v>20</v>
      </c>
      <c r="G46" s="2">
        <f t="shared" si="5"/>
        <v>630.20000000000005</v>
      </c>
      <c r="H46" s="2">
        <f>G46-G$10</f>
        <v>-115.20000000000005</v>
      </c>
      <c r="I46" s="4" t="s">
        <v>213</v>
      </c>
      <c r="J46" s="2" t="s">
        <v>164</v>
      </c>
      <c r="K46" s="2" t="s">
        <v>42</v>
      </c>
    </row>
    <row r="47" spans="2:11" x14ac:dyDescent="0.2">
      <c r="C47" s="4" t="s">
        <v>211</v>
      </c>
      <c r="D47" s="2">
        <v>21.491</v>
      </c>
      <c r="E47" s="2">
        <v>71.989999999999995</v>
      </c>
      <c r="F47" s="2">
        <v>20</v>
      </c>
      <c r="G47" s="2">
        <f t="shared" si="5"/>
        <v>1439.8</v>
      </c>
      <c r="H47" s="2">
        <f>G47-G$11</f>
        <v>1326.3999999999999</v>
      </c>
      <c r="I47" s="4" t="s">
        <v>213</v>
      </c>
      <c r="J47" s="2" t="s">
        <v>166</v>
      </c>
      <c r="K47" s="2" t="s">
        <v>4</v>
      </c>
    </row>
    <row r="48" spans="2:11" customFormat="1" x14ac:dyDescent="0.2">
      <c r="B48" s="2"/>
      <c r="C48" s="4" t="s">
        <v>165</v>
      </c>
      <c r="D48" s="2">
        <v>21.756</v>
      </c>
      <c r="E48" s="2">
        <v>109.77</v>
      </c>
      <c r="F48" s="2">
        <v>20</v>
      </c>
      <c r="G48" s="2">
        <f t="shared" si="5"/>
        <v>2195.4</v>
      </c>
      <c r="H48" s="2">
        <f>G48-G$12</f>
        <v>432</v>
      </c>
      <c r="I48" s="4" t="s">
        <v>213</v>
      </c>
      <c r="J48" s="2" t="s">
        <v>166</v>
      </c>
      <c r="K48" s="2" t="s">
        <v>4</v>
      </c>
    </row>
    <row r="49" spans="2:11" customFormat="1" x14ac:dyDescent="0.2">
      <c r="B49" s="4"/>
      <c r="C49" s="2"/>
      <c r="D49" s="2"/>
      <c r="E49" s="2"/>
      <c r="F49" s="2"/>
      <c r="G49" s="2"/>
      <c r="H49" s="4"/>
      <c r="I49" s="2"/>
      <c r="J49" s="2"/>
    </row>
    <row r="50" spans="2:11" customFormat="1" x14ac:dyDescent="0.2">
      <c r="B50" s="4" t="s">
        <v>217</v>
      </c>
      <c r="C50" s="4" t="s">
        <v>205</v>
      </c>
      <c r="D50" s="2">
        <v>2.573</v>
      </c>
      <c r="E50" s="2">
        <v>3.06</v>
      </c>
      <c r="F50" s="2">
        <v>20</v>
      </c>
      <c r="G50" s="2">
        <f>E50*F50</f>
        <v>61.2</v>
      </c>
      <c r="H50" s="2">
        <f>G50-G$5</f>
        <v>-66.8</v>
      </c>
      <c r="I50" s="4" t="s">
        <v>213</v>
      </c>
      <c r="J50" s="2" t="s">
        <v>90</v>
      </c>
      <c r="K50" s="2" t="s">
        <v>206</v>
      </c>
    </row>
    <row r="51" spans="2:11" customFormat="1" x14ac:dyDescent="0.2">
      <c r="B51" s="2"/>
      <c r="C51" s="4" t="s">
        <v>207</v>
      </c>
      <c r="D51" s="2">
        <v>17.794</v>
      </c>
      <c r="E51" s="2">
        <v>283.88</v>
      </c>
      <c r="F51" s="2">
        <v>20</v>
      </c>
      <c r="G51" s="2">
        <f t="shared" ref="G51:G57" si="6">E51*F51</f>
        <v>5677.6</v>
      </c>
      <c r="H51" s="2">
        <f>G51-G$6</f>
        <v>-1729.3999999999996</v>
      </c>
      <c r="I51" s="4" t="s">
        <v>213</v>
      </c>
      <c r="J51" s="2" t="s">
        <v>169</v>
      </c>
      <c r="K51" s="2" t="s">
        <v>53</v>
      </c>
    </row>
    <row r="52" spans="2:11" customFormat="1" x14ac:dyDescent="0.2">
      <c r="B52" s="2"/>
      <c r="C52" s="4" t="s">
        <v>211</v>
      </c>
      <c r="D52" s="2">
        <v>20.588999999999999</v>
      </c>
      <c r="E52" s="2">
        <v>15.55</v>
      </c>
      <c r="F52" s="2">
        <v>20</v>
      </c>
      <c r="G52" s="2">
        <f t="shared" si="6"/>
        <v>311</v>
      </c>
      <c r="H52" s="2">
        <f>G52-G$7</f>
        <v>-40</v>
      </c>
      <c r="I52" s="4" t="s">
        <v>213</v>
      </c>
      <c r="J52" s="2" t="s">
        <v>166</v>
      </c>
      <c r="K52" s="2" t="s">
        <v>4</v>
      </c>
    </row>
    <row r="53" spans="2:11" customFormat="1" x14ac:dyDescent="0.2">
      <c r="B53" s="2"/>
      <c r="C53" s="4" t="s">
        <v>211</v>
      </c>
      <c r="D53" s="2">
        <v>20.786999999999999</v>
      </c>
      <c r="E53" s="2">
        <v>91.28</v>
      </c>
      <c r="F53" s="2">
        <v>20</v>
      </c>
      <c r="G53" s="2">
        <f t="shared" si="6"/>
        <v>1825.6</v>
      </c>
      <c r="H53" s="2">
        <f>G53-G$8</f>
        <v>-290.59999999999991</v>
      </c>
      <c r="I53" s="4" t="s">
        <v>213</v>
      </c>
      <c r="J53" s="2" t="s">
        <v>166</v>
      </c>
      <c r="K53" s="2" t="s">
        <v>4</v>
      </c>
    </row>
    <row r="54" spans="2:11" customFormat="1" x14ac:dyDescent="0.2">
      <c r="B54" s="2"/>
      <c r="C54" s="4" t="s">
        <v>208</v>
      </c>
      <c r="D54" s="2">
        <v>20.885999999999999</v>
      </c>
      <c r="E54" s="2">
        <v>72.58</v>
      </c>
      <c r="F54" s="2">
        <v>20</v>
      </c>
      <c r="G54" s="2">
        <f t="shared" si="6"/>
        <v>1451.6</v>
      </c>
      <c r="H54" s="2">
        <f>G54-G$9</f>
        <v>-118.00000000000023</v>
      </c>
      <c r="I54" s="4" t="s">
        <v>213</v>
      </c>
      <c r="J54" s="2" t="s">
        <v>166</v>
      </c>
      <c r="K54" s="2" t="s">
        <v>4</v>
      </c>
    </row>
    <row r="55" spans="2:11" x14ac:dyDescent="0.2">
      <c r="C55" s="4" t="s">
        <v>209</v>
      </c>
      <c r="D55" s="2">
        <v>21.007000000000001</v>
      </c>
      <c r="E55" s="2">
        <v>32.47</v>
      </c>
      <c r="F55" s="2">
        <v>20</v>
      </c>
      <c r="G55" s="2">
        <f t="shared" si="6"/>
        <v>649.4</v>
      </c>
      <c r="H55" s="2">
        <f>G55-G$10</f>
        <v>-96.000000000000114</v>
      </c>
      <c r="I55" s="4" t="s">
        <v>213</v>
      </c>
      <c r="J55" s="2" t="s">
        <v>164</v>
      </c>
      <c r="K55" s="2" t="s">
        <v>42</v>
      </c>
    </row>
    <row r="56" spans="2:11" x14ac:dyDescent="0.2">
      <c r="C56" s="4" t="s">
        <v>211</v>
      </c>
      <c r="D56" s="2">
        <v>21.491</v>
      </c>
      <c r="E56" s="2">
        <v>70.150000000000006</v>
      </c>
      <c r="F56" s="2">
        <v>20</v>
      </c>
      <c r="G56" s="2">
        <f t="shared" si="6"/>
        <v>1403</v>
      </c>
      <c r="H56" s="2">
        <f>G56-G$11</f>
        <v>1289.5999999999999</v>
      </c>
      <c r="I56" s="4" t="s">
        <v>213</v>
      </c>
      <c r="J56" s="2" t="s">
        <v>166</v>
      </c>
      <c r="K56" s="2" t="s">
        <v>4</v>
      </c>
    </row>
    <row r="57" spans="2:11" customFormat="1" x14ac:dyDescent="0.2">
      <c r="B57" s="2"/>
      <c r="C57" s="4" t="s">
        <v>165</v>
      </c>
      <c r="D57" s="2">
        <v>21.754999999999999</v>
      </c>
      <c r="E57" s="2">
        <v>105.66</v>
      </c>
      <c r="F57" s="2">
        <v>20</v>
      </c>
      <c r="G57" s="2">
        <f t="shared" si="6"/>
        <v>2113.1999999999998</v>
      </c>
      <c r="H57" s="2">
        <f>G57-G$12</f>
        <v>349.79999999999973</v>
      </c>
      <c r="I57" s="4" t="s">
        <v>213</v>
      </c>
      <c r="J57" s="2" t="s">
        <v>166</v>
      </c>
      <c r="K57" s="2" t="s">
        <v>4</v>
      </c>
    </row>
    <row r="58" spans="2:11" customFormat="1" x14ac:dyDescent="0.2">
      <c r="B58" s="2"/>
      <c r="C58" s="4"/>
      <c r="D58" s="2"/>
      <c r="E58" s="2"/>
      <c r="F58" s="2"/>
      <c r="G58" s="2"/>
      <c r="H58" s="2"/>
      <c r="I58" s="4"/>
      <c r="J58" s="2"/>
      <c r="K58" s="2"/>
    </row>
    <row r="59" spans="2:11" customFormat="1" x14ac:dyDescent="0.2">
      <c r="B59" s="4" t="s">
        <v>218</v>
      </c>
      <c r="C59" s="4" t="s">
        <v>205</v>
      </c>
      <c r="D59" s="2">
        <v>2.573</v>
      </c>
      <c r="E59" s="2">
        <v>3.47</v>
      </c>
      <c r="F59" s="2">
        <v>20</v>
      </c>
      <c r="G59" s="2">
        <f>E59*F59</f>
        <v>69.400000000000006</v>
      </c>
      <c r="H59" s="2">
        <f>G59-G$5</f>
        <v>-58.599999999999994</v>
      </c>
      <c r="I59" s="4" t="s">
        <v>213</v>
      </c>
      <c r="J59" s="2" t="s">
        <v>90</v>
      </c>
      <c r="K59" s="2" t="s">
        <v>206</v>
      </c>
    </row>
    <row r="60" spans="2:11" customFormat="1" x14ac:dyDescent="0.2">
      <c r="B60" s="2"/>
      <c r="C60" s="4" t="s">
        <v>207</v>
      </c>
      <c r="D60" s="2">
        <v>17.794</v>
      </c>
      <c r="E60" s="2">
        <v>303.07</v>
      </c>
      <c r="F60" s="2">
        <v>20</v>
      </c>
      <c r="G60" s="2">
        <f t="shared" ref="G60:G64" si="7">E60*F60</f>
        <v>6061.4</v>
      </c>
      <c r="H60" s="2">
        <f>G60-G$6</f>
        <v>-1345.6000000000004</v>
      </c>
      <c r="I60" s="4" t="s">
        <v>213</v>
      </c>
      <c r="J60" s="2" t="s">
        <v>169</v>
      </c>
      <c r="K60" s="2" t="s">
        <v>53</v>
      </c>
    </row>
    <row r="61" spans="2:11" customFormat="1" x14ac:dyDescent="0.2">
      <c r="B61" s="2"/>
      <c r="C61" s="4" t="s">
        <v>211</v>
      </c>
      <c r="D61" s="2">
        <v>20.588999999999999</v>
      </c>
      <c r="E61" s="2">
        <v>16.97</v>
      </c>
      <c r="F61" s="2">
        <v>20</v>
      </c>
      <c r="G61" s="2">
        <f t="shared" si="7"/>
        <v>339.4</v>
      </c>
      <c r="H61" s="2">
        <f>G61-G$7</f>
        <v>-11.600000000000023</v>
      </c>
      <c r="I61" s="4" t="s">
        <v>213</v>
      </c>
      <c r="J61" s="2" t="s">
        <v>166</v>
      </c>
      <c r="K61" s="2" t="s">
        <v>4</v>
      </c>
    </row>
    <row r="62" spans="2:11" customFormat="1" x14ac:dyDescent="0.2">
      <c r="B62" s="2"/>
      <c r="C62" s="4" t="s">
        <v>211</v>
      </c>
      <c r="D62" s="2">
        <v>20.786999999999999</v>
      </c>
      <c r="E62" s="2">
        <v>103.47</v>
      </c>
      <c r="F62" s="2">
        <v>20</v>
      </c>
      <c r="G62" s="2">
        <f t="shared" si="7"/>
        <v>2069.4</v>
      </c>
      <c r="H62" s="2">
        <f>G62-G$8</f>
        <v>-46.799999999999727</v>
      </c>
      <c r="I62" s="4" t="s">
        <v>213</v>
      </c>
      <c r="J62" s="2" t="s">
        <v>166</v>
      </c>
      <c r="K62" s="2" t="s">
        <v>4</v>
      </c>
    </row>
    <row r="63" spans="2:11" customFormat="1" x14ac:dyDescent="0.2">
      <c r="B63" s="2"/>
      <c r="C63" s="4" t="s">
        <v>208</v>
      </c>
      <c r="D63" s="2">
        <v>20.885999999999999</v>
      </c>
      <c r="E63" s="2">
        <v>47.87</v>
      </c>
      <c r="F63" s="2">
        <v>20</v>
      </c>
      <c r="G63" s="2">
        <f t="shared" si="7"/>
        <v>957.4</v>
      </c>
      <c r="H63" s="2">
        <f>G63-G$9</f>
        <v>-612.20000000000016</v>
      </c>
      <c r="I63" s="4" t="s">
        <v>213</v>
      </c>
      <c r="J63" s="2" t="s">
        <v>166</v>
      </c>
      <c r="K63" s="2" t="s">
        <v>4</v>
      </c>
    </row>
    <row r="64" spans="2:11" x14ac:dyDescent="0.2">
      <c r="C64" s="4" t="s">
        <v>209</v>
      </c>
      <c r="D64" s="2">
        <v>21.007000000000001</v>
      </c>
      <c r="E64" s="2">
        <v>35.54</v>
      </c>
      <c r="F64" s="2">
        <v>20</v>
      </c>
      <c r="G64" s="2">
        <f t="shared" si="7"/>
        <v>710.8</v>
      </c>
      <c r="H64" s="2">
        <f>G64-G$10</f>
        <v>-34.600000000000136</v>
      </c>
      <c r="I64" s="4" t="s">
        <v>213</v>
      </c>
      <c r="J64" s="2" t="s">
        <v>164</v>
      </c>
      <c r="K64" s="2" t="s">
        <v>42</v>
      </c>
    </row>
    <row r="65" spans="1:11" x14ac:dyDescent="0.2">
      <c r="B65" s="4"/>
      <c r="C65" s="2"/>
      <c r="D65" s="2"/>
      <c r="E65" s="2"/>
      <c r="F65" s="2"/>
      <c r="G65" s="2"/>
      <c r="H65" s="4"/>
      <c r="I65" s="2"/>
      <c r="J65" s="2"/>
    </row>
    <row r="66" spans="1:11" x14ac:dyDescent="0.2">
      <c r="A66" s="3" t="s">
        <v>200</v>
      </c>
      <c r="B66" s="2" t="s">
        <v>0</v>
      </c>
      <c r="C66" s="4" t="s">
        <v>205</v>
      </c>
      <c r="D66" s="2">
        <v>2.573</v>
      </c>
      <c r="E66" s="2">
        <v>5.57</v>
      </c>
      <c r="F66" s="2">
        <v>20</v>
      </c>
      <c r="G66" s="2">
        <f>E66*F66</f>
        <v>111.4</v>
      </c>
      <c r="H66" s="2">
        <f>G66</f>
        <v>111.4</v>
      </c>
      <c r="I66" s="4" t="s">
        <v>213</v>
      </c>
      <c r="J66" s="2" t="s">
        <v>90</v>
      </c>
      <c r="K66" s="2" t="s">
        <v>206</v>
      </c>
    </row>
    <row r="67" spans="1:11" x14ac:dyDescent="0.2">
      <c r="A67" s="3" t="s">
        <v>219</v>
      </c>
      <c r="C67" s="4" t="s">
        <v>207</v>
      </c>
      <c r="D67" s="2">
        <v>17.794</v>
      </c>
      <c r="E67" s="2">
        <v>268.39999999999998</v>
      </c>
      <c r="F67" s="2">
        <v>20</v>
      </c>
      <c r="G67" s="2">
        <f t="shared" ref="G67:G73" si="8">E67*F67</f>
        <v>5368</v>
      </c>
      <c r="H67" s="2">
        <f t="shared" ref="H67:H73" si="9">G67</f>
        <v>5368</v>
      </c>
      <c r="I67" s="3" t="s">
        <v>212</v>
      </c>
      <c r="J67" s="2" t="s">
        <v>169</v>
      </c>
      <c r="K67" s="2" t="s">
        <v>53</v>
      </c>
    </row>
    <row r="68" spans="1:11" x14ac:dyDescent="0.2">
      <c r="C68" s="4" t="s">
        <v>211</v>
      </c>
      <c r="D68" s="2">
        <v>20.588999999999999</v>
      </c>
      <c r="E68" s="2">
        <v>19.72</v>
      </c>
      <c r="F68" s="2">
        <v>20</v>
      </c>
      <c r="G68" s="2">
        <f t="shared" si="8"/>
        <v>394.4</v>
      </c>
      <c r="H68" s="2">
        <f t="shared" si="9"/>
        <v>394.4</v>
      </c>
      <c r="I68" s="3" t="s">
        <v>212</v>
      </c>
      <c r="J68" s="2" t="s">
        <v>166</v>
      </c>
      <c r="K68" s="2" t="s">
        <v>4</v>
      </c>
    </row>
    <row r="69" spans="1:11" x14ac:dyDescent="0.2">
      <c r="C69" s="4" t="s">
        <v>211</v>
      </c>
      <c r="D69" s="2">
        <v>20.786999999999999</v>
      </c>
      <c r="E69" s="2">
        <v>112.8</v>
      </c>
      <c r="F69" s="2">
        <v>20</v>
      </c>
      <c r="G69" s="2">
        <f t="shared" si="8"/>
        <v>2256</v>
      </c>
      <c r="H69" s="2">
        <f t="shared" si="9"/>
        <v>2256</v>
      </c>
      <c r="I69" s="3" t="s">
        <v>212</v>
      </c>
      <c r="J69" s="2" t="s">
        <v>166</v>
      </c>
      <c r="K69" s="2" t="s">
        <v>4</v>
      </c>
    </row>
    <row r="70" spans="1:11" x14ac:dyDescent="0.2">
      <c r="C70" s="4" t="s">
        <v>208</v>
      </c>
      <c r="D70" s="2">
        <v>20.885999999999999</v>
      </c>
      <c r="E70" s="2">
        <v>83.25</v>
      </c>
      <c r="F70" s="2">
        <v>20</v>
      </c>
      <c r="G70" s="2">
        <f t="shared" si="8"/>
        <v>1665</v>
      </c>
      <c r="H70" s="2">
        <f t="shared" si="9"/>
        <v>1665</v>
      </c>
      <c r="I70" s="3" t="s">
        <v>212</v>
      </c>
      <c r="J70" s="2" t="s">
        <v>166</v>
      </c>
      <c r="K70" s="2" t="s">
        <v>4</v>
      </c>
    </row>
    <row r="71" spans="1:11" x14ac:dyDescent="0.2">
      <c r="C71" s="4" t="s">
        <v>209</v>
      </c>
      <c r="D71" s="2">
        <v>21.007000000000001</v>
      </c>
      <c r="E71" s="2">
        <v>39.43</v>
      </c>
      <c r="F71" s="2">
        <v>20</v>
      </c>
      <c r="G71" s="2">
        <f t="shared" si="8"/>
        <v>788.6</v>
      </c>
      <c r="H71" s="2">
        <f t="shared" si="9"/>
        <v>788.6</v>
      </c>
      <c r="I71" s="3" t="s">
        <v>212</v>
      </c>
      <c r="J71" s="2" t="s">
        <v>164</v>
      </c>
      <c r="K71" s="2" t="s">
        <v>42</v>
      </c>
    </row>
    <row r="72" spans="1:11" x14ac:dyDescent="0.2">
      <c r="C72" s="4" t="s">
        <v>211</v>
      </c>
      <c r="D72" s="2">
        <v>21.48</v>
      </c>
      <c r="E72" s="2">
        <v>64.52</v>
      </c>
      <c r="F72" s="2">
        <v>20</v>
      </c>
      <c r="G72" s="2">
        <f t="shared" si="8"/>
        <v>1290.3999999999999</v>
      </c>
      <c r="H72" s="2">
        <f t="shared" si="9"/>
        <v>1290.3999999999999</v>
      </c>
      <c r="I72" s="4" t="s">
        <v>213</v>
      </c>
      <c r="J72" s="2" t="s">
        <v>166</v>
      </c>
      <c r="K72" s="2" t="s">
        <v>4</v>
      </c>
    </row>
    <row r="73" spans="1:11" x14ac:dyDescent="0.2">
      <c r="C73" s="4" t="s">
        <v>165</v>
      </c>
      <c r="D73" s="2">
        <v>21.754999999999999</v>
      </c>
      <c r="E73" s="2">
        <v>106.6</v>
      </c>
      <c r="F73" s="2">
        <v>20</v>
      </c>
      <c r="G73" s="2">
        <f t="shared" si="8"/>
        <v>2132</v>
      </c>
      <c r="H73" s="2">
        <f t="shared" si="9"/>
        <v>2132</v>
      </c>
      <c r="I73" s="4" t="s">
        <v>213</v>
      </c>
      <c r="J73" s="2" t="s">
        <v>166</v>
      </c>
      <c r="K73" s="2" t="s">
        <v>4</v>
      </c>
    </row>
    <row r="75" spans="1:11" x14ac:dyDescent="0.2">
      <c r="B75" s="4" t="s">
        <v>210</v>
      </c>
      <c r="C75" s="4" t="s">
        <v>205</v>
      </c>
      <c r="D75" s="2">
        <v>2.573</v>
      </c>
      <c r="E75" s="2">
        <v>2.2599999999999998</v>
      </c>
      <c r="F75" s="2">
        <v>20</v>
      </c>
      <c r="G75" s="2">
        <f>E75*F75</f>
        <v>45.199999999999996</v>
      </c>
      <c r="H75" s="2">
        <f>G75-H$66</f>
        <v>-66.200000000000017</v>
      </c>
      <c r="I75" s="4" t="s">
        <v>213</v>
      </c>
      <c r="J75" s="2" t="s">
        <v>90</v>
      </c>
      <c r="K75" s="2" t="s">
        <v>206</v>
      </c>
    </row>
    <row r="76" spans="1:11" x14ac:dyDescent="0.2">
      <c r="C76" s="4" t="s">
        <v>207</v>
      </c>
      <c r="D76" s="2">
        <v>17.794</v>
      </c>
      <c r="E76" s="2">
        <v>301.69</v>
      </c>
      <c r="F76" s="2">
        <v>20</v>
      </c>
      <c r="G76" s="2">
        <f t="shared" ref="G76:G82" si="10">E76*F76</f>
        <v>6033.8</v>
      </c>
      <c r="H76" s="2">
        <f>G76-H$67</f>
        <v>665.80000000000018</v>
      </c>
      <c r="I76" s="4" t="s">
        <v>213</v>
      </c>
      <c r="J76" s="2" t="s">
        <v>169</v>
      </c>
      <c r="K76" s="2" t="s">
        <v>53</v>
      </c>
    </row>
    <row r="77" spans="1:11" x14ac:dyDescent="0.2">
      <c r="C77" s="4" t="s">
        <v>211</v>
      </c>
      <c r="D77" s="2">
        <v>20.588999999999999</v>
      </c>
      <c r="E77" s="2">
        <v>16.510000000000002</v>
      </c>
      <c r="F77" s="2">
        <v>20</v>
      </c>
      <c r="G77" s="2">
        <f t="shared" si="10"/>
        <v>330.20000000000005</v>
      </c>
      <c r="H77" s="2">
        <f>G77-H$68</f>
        <v>-64.199999999999932</v>
      </c>
      <c r="I77" s="4" t="s">
        <v>213</v>
      </c>
      <c r="J77" s="2" t="s">
        <v>166</v>
      </c>
      <c r="K77" s="2" t="s">
        <v>4</v>
      </c>
    </row>
    <row r="78" spans="1:11" x14ac:dyDescent="0.2">
      <c r="C78" s="4" t="s">
        <v>211</v>
      </c>
      <c r="D78" s="2">
        <v>20.786999999999999</v>
      </c>
      <c r="E78" s="2">
        <v>99.88</v>
      </c>
      <c r="F78" s="2">
        <v>20</v>
      </c>
      <c r="G78" s="2">
        <f t="shared" si="10"/>
        <v>1997.6</v>
      </c>
      <c r="H78" s="2">
        <f>G78-H$69</f>
        <v>-258.40000000000009</v>
      </c>
      <c r="I78" s="4" t="s">
        <v>213</v>
      </c>
      <c r="J78" s="2" t="s">
        <v>166</v>
      </c>
      <c r="K78" s="2" t="s">
        <v>4</v>
      </c>
    </row>
    <row r="79" spans="1:11" x14ac:dyDescent="0.2">
      <c r="C79" s="4" t="s">
        <v>208</v>
      </c>
      <c r="D79" s="2">
        <v>20.885999999999999</v>
      </c>
      <c r="E79" s="2">
        <v>79.94</v>
      </c>
      <c r="F79" s="2">
        <v>20</v>
      </c>
      <c r="G79" s="2">
        <f t="shared" si="10"/>
        <v>1598.8</v>
      </c>
      <c r="H79" s="2">
        <f>G79-H$70</f>
        <v>-66.200000000000045</v>
      </c>
      <c r="I79" s="4" t="s">
        <v>213</v>
      </c>
      <c r="J79" s="2" t="s">
        <v>166</v>
      </c>
      <c r="K79" s="2" t="s">
        <v>4</v>
      </c>
    </row>
    <row r="80" spans="1:11" x14ac:dyDescent="0.2">
      <c r="C80" s="4" t="s">
        <v>209</v>
      </c>
      <c r="D80" s="2">
        <v>21.007000000000001</v>
      </c>
      <c r="E80" s="2">
        <v>35.33</v>
      </c>
      <c r="F80" s="2">
        <v>20</v>
      </c>
      <c r="G80" s="2">
        <f t="shared" si="10"/>
        <v>706.59999999999991</v>
      </c>
      <c r="H80" s="2">
        <f>G80-H$71</f>
        <v>-82.000000000000114</v>
      </c>
      <c r="I80" s="4" t="s">
        <v>213</v>
      </c>
      <c r="J80" s="2" t="s">
        <v>164</v>
      </c>
      <c r="K80" s="2" t="s">
        <v>42</v>
      </c>
    </row>
    <row r="81" spans="2:11" x14ac:dyDescent="0.2">
      <c r="C81" s="4" t="s">
        <v>211</v>
      </c>
      <c r="D81" s="2">
        <v>21.491</v>
      </c>
      <c r="E81" s="2">
        <v>69.78</v>
      </c>
      <c r="F81" s="2">
        <v>20</v>
      </c>
      <c r="G81" s="2">
        <f t="shared" si="10"/>
        <v>1395.6</v>
      </c>
      <c r="H81" s="2">
        <f>G81-H$72</f>
        <v>105.20000000000005</v>
      </c>
      <c r="I81" s="4" t="s">
        <v>213</v>
      </c>
      <c r="J81" s="2" t="s">
        <v>166</v>
      </c>
      <c r="K81" s="2" t="s">
        <v>4</v>
      </c>
    </row>
    <row r="82" spans="2:11" x14ac:dyDescent="0.2">
      <c r="C82" s="4" t="s">
        <v>165</v>
      </c>
      <c r="D82" s="2">
        <v>21.756</v>
      </c>
      <c r="E82" s="2">
        <v>116.07</v>
      </c>
      <c r="F82" s="2">
        <v>20</v>
      </c>
      <c r="G82" s="2">
        <f t="shared" si="10"/>
        <v>2321.3999999999996</v>
      </c>
      <c r="H82" s="2">
        <f>G82-H$73</f>
        <v>189.39999999999964</v>
      </c>
      <c r="I82" s="4" t="s">
        <v>213</v>
      </c>
      <c r="J82" s="2" t="s">
        <v>166</v>
      </c>
      <c r="K82" s="2" t="s">
        <v>4</v>
      </c>
    </row>
    <row r="84" spans="2:11" x14ac:dyDescent="0.2">
      <c r="B84" s="4" t="s">
        <v>214</v>
      </c>
      <c r="C84" s="4" t="s">
        <v>205</v>
      </c>
      <c r="D84" s="2">
        <v>2.573</v>
      </c>
      <c r="E84" s="2">
        <v>2</v>
      </c>
      <c r="F84" s="2">
        <v>20</v>
      </c>
      <c r="G84" s="2">
        <f>E84*F84</f>
        <v>40</v>
      </c>
      <c r="H84" s="2">
        <f>G84-H$66</f>
        <v>-71.400000000000006</v>
      </c>
      <c r="I84" s="4" t="s">
        <v>213</v>
      </c>
      <c r="J84" s="2" t="s">
        <v>90</v>
      </c>
      <c r="K84" s="2" t="s">
        <v>206</v>
      </c>
    </row>
    <row r="85" spans="2:11" x14ac:dyDescent="0.2">
      <c r="C85" s="4" t="s">
        <v>207</v>
      </c>
      <c r="D85" s="2">
        <v>17.794</v>
      </c>
      <c r="E85" s="2">
        <v>267.64999999999998</v>
      </c>
      <c r="F85" s="2">
        <v>20</v>
      </c>
      <c r="G85" s="2">
        <f t="shared" ref="G85:G91" si="11">E85*F85</f>
        <v>5353</v>
      </c>
      <c r="H85" s="2">
        <f>G85-H$67</f>
        <v>-15</v>
      </c>
      <c r="I85" s="4" t="s">
        <v>213</v>
      </c>
      <c r="J85" s="2" t="s">
        <v>169</v>
      </c>
      <c r="K85" s="2" t="s">
        <v>53</v>
      </c>
    </row>
    <row r="86" spans="2:11" x14ac:dyDescent="0.2">
      <c r="C86" s="4" t="s">
        <v>211</v>
      </c>
      <c r="D86" s="2">
        <v>20.588999999999999</v>
      </c>
      <c r="E86" s="2">
        <v>16.739999999999998</v>
      </c>
      <c r="F86" s="2">
        <v>20</v>
      </c>
      <c r="G86" s="2">
        <f t="shared" si="11"/>
        <v>334.79999999999995</v>
      </c>
      <c r="H86" s="2">
        <f>G86-H$68</f>
        <v>-59.600000000000023</v>
      </c>
      <c r="I86" s="4" t="s">
        <v>213</v>
      </c>
      <c r="J86" s="2" t="s">
        <v>166</v>
      </c>
      <c r="K86" s="2" t="s">
        <v>4</v>
      </c>
    </row>
    <row r="87" spans="2:11" x14ac:dyDescent="0.2">
      <c r="C87" s="4" t="s">
        <v>211</v>
      </c>
      <c r="D87" s="2">
        <v>20.786999999999999</v>
      </c>
      <c r="E87" s="2">
        <v>100.75</v>
      </c>
      <c r="F87" s="2">
        <v>20</v>
      </c>
      <c r="G87" s="2">
        <f t="shared" si="11"/>
        <v>2015</v>
      </c>
      <c r="H87" s="2">
        <f>G87-H$69</f>
        <v>-241</v>
      </c>
      <c r="I87" s="4" t="s">
        <v>213</v>
      </c>
      <c r="J87" s="2" t="s">
        <v>166</v>
      </c>
      <c r="K87" s="2" t="s">
        <v>4</v>
      </c>
    </row>
    <row r="88" spans="2:11" x14ac:dyDescent="0.2">
      <c r="C88" s="4" t="s">
        <v>208</v>
      </c>
      <c r="D88" s="2">
        <v>20.885999999999999</v>
      </c>
      <c r="E88" s="2">
        <v>73.72</v>
      </c>
      <c r="F88" s="2">
        <v>20</v>
      </c>
      <c r="G88" s="2">
        <f t="shared" si="11"/>
        <v>1474.4</v>
      </c>
      <c r="H88" s="2">
        <f>G88-H$70</f>
        <v>-190.59999999999991</v>
      </c>
      <c r="I88" s="4" t="s">
        <v>213</v>
      </c>
      <c r="J88" s="2" t="s">
        <v>166</v>
      </c>
      <c r="K88" s="2" t="s">
        <v>4</v>
      </c>
    </row>
    <row r="89" spans="2:11" x14ac:dyDescent="0.2">
      <c r="C89" s="4" t="s">
        <v>209</v>
      </c>
      <c r="D89" s="2">
        <v>21.007000000000001</v>
      </c>
      <c r="E89" s="2">
        <v>35.35</v>
      </c>
      <c r="F89" s="2">
        <v>20</v>
      </c>
      <c r="G89" s="2">
        <f t="shared" si="11"/>
        <v>707</v>
      </c>
      <c r="H89" s="2">
        <f>G89-H$71</f>
        <v>-81.600000000000023</v>
      </c>
      <c r="I89" s="4" t="s">
        <v>213</v>
      </c>
      <c r="J89" s="2" t="s">
        <v>164</v>
      </c>
      <c r="K89" s="2" t="s">
        <v>42</v>
      </c>
    </row>
    <row r="90" spans="2:11" x14ac:dyDescent="0.2">
      <c r="C90" s="4" t="s">
        <v>211</v>
      </c>
      <c r="D90" s="2">
        <v>21.491</v>
      </c>
      <c r="E90" s="2">
        <v>72.28</v>
      </c>
      <c r="F90" s="2">
        <v>20</v>
      </c>
      <c r="G90" s="2">
        <f t="shared" si="11"/>
        <v>1445.6</v>
      </c>
      <c r="H90" s="2">
        <f>G90-H$72</f>
        <v>155.20000000000005</v>
      </c>
      <c r="I90" s="4" t="s">
        <v>213</v>
      </c>
      <c r="J90" s="2" t="s">
        <v>166</v>
      </c>
      <c r="K90" s="2" t="s">
        <v>4</v>
      </c>
    </row>
    <row r="91" spans="2:11" x14ac:dyDescent="0.2">
      <c r="C91" s="4" t="s">
        <v>165</v>
      </c>
      <c r="D91" s="2">
        <v>21.756</v>
      </c>
      <c r="E91" s="2">
        <v>99.47</v>
      </c>
      <c r="F91" s="2">
        <v>20</v>
      </c>
      <c r="G91" s="2">
        <f t="shared" si="11"/>
        <v>1989.4</v>
      </c>
      <c r="H91" s="2">
        <f>G91-H$73</f>
        <v>-142.59999999999991</v>
      </c>
      <c r="I91" s="4" t="s">
        <v>213</v>
      </c>
      <c r="J91" s="2" t="s">
        <v>166</v>
      </c>
      <c r="K91" s="2" t="s">
        <v>4</v>
      </c>
    </row>
    <row r="93" spans="2:11" x14ac:dyDescent="0.2">
      <c r="B93" s="4" t="s">
        <v>215</v>
      </c>
      <c r="C93" s="4" t="s">
        <v>205</v>
      </c>
      <c r="D93" s="2">
        <v>2.573</v>
      </c>
      <c r="E93" s="2">
        <v>1.78</v>
      </c>
      <c r="F93" s="2">
        <v>20</v>
      </c>
      <c r="G93" s="2">
        <f>E93*F93</f>
        <v>35.6</v>
      </c>
      <c r="H93" s="2">
        <f>G93-H$66</f>
        <v>-75.800000000000011</v>
      </c>
      <c r="I93" s="4" t="s">
        <v>213</v>
      </c>
      <c r="J93" s="2" t="s">
        <v>90</v>
      </c>
      <c r="K93" s="2" t="s">
        <v>206</v>
      </c>
    </row>
    <row r="94" spans="2:11" x14ac:dyDescent="0.2">
      <c r="C94" s="4" t="s">
        <v>207</v>
      </c>
      <c r="D94" s="2">
        <v>17.794</v>
      </c>
      <c r="E94" s="2">
        <v>296.05</v>
      </c>
      <c r="F94" s="2">
        <v>20</v>
      </c>
      <c r="G94" s="2">
        <f t="shared" ref="G94:G100" si="12">E94*F94</f>
        <v>5921</v>
      </c>
      <c r="H94" s="2">
        <f>G94-H$67</f>
        <v>553</v>
      </c>
      <c r="I94" s="4" t="s">
        <v>213</v>
      </c>
      <c r="J94" s="2" t="s">
        <v>169</v>
      </c>
      <c r="K94" s="2" t="s">
        <v>53</v>
      </c>
    </row>
    <row r="95" spans="2:11" x14ac:dyDescent="0.2">
      <c r="C95" s="4" t="s">
        <v>211</v>
      </c>
      <c r="D95" s="2">
        <v>20.588999999999999</v>
      </c>
      <c r="E95" s="2">
        <v>17.13</v>
      </c>
      <c r="F95" s="2">
        <v>20</v>
      </c>
      <c r="G95" s="2">
        <f t="shared" si="12"/>
        <v>342.59999999999997</v>
      </c>
      <c r="H95" s="2">
        <f>G95-H$68</f>
        <v>-51.800000000000011</v>
      </c>
      <c r="I95" s="4" t="s">
        <v>213</v>
      </c>
      <c r="J95" s="2" t="s">
        <v>166</v>
      </c>
      <c r="K95" s="2" t="s">
        <v>4</v>
      </c>
    </row>
    <row r="96" spans="2:11" x14ac:dyDescent="0.2">
      <c r="C96" s="4" t="s">
        <v>211</v>
      </c>
      <c r="D96" s="2">
        <v>20.786999999999999</v>
      </c>
      <c r="E96" s="2">
        <v>102.19</v>
      </c>
      <c r="F96" s="2">
        <v>20</v>
      </c>
      <c r="G96" s="2">
        <f t="shared" si="12"/>
        <v>2043.8</v>
      </c>
      <c r="H96" s="2">
        <f>G96-H$69</f>
        <v>-212.20000000000005</v>
      </c>
      <c r="I96" s="4" t="s">
        <v>213</v>
      </c>
      <c r="J96" s="2" t="s">
        <v>166</v>
      </c>
      <c r="K96" s="2" t="s">
        <v>4</v>
      </c>
    </row>
    <row r="97" spans="2:11" x14ac:dyDescent="0.2">
      <c r="C97" s="4" t="s">
        <v>208</v>
      </c>
      <c r="D97" s="2">
        <v>20.885999999999999</v>
      </c>
      <c r="E97" s="2">
        <v>74.38</v>
      </c>
      <c r="F97" s="2">
        <v>20</v>
      </c>
      <c r="G97" s="2">
        <f t="shared" si="12"/>
        <v>1487.6</v>
      </c>
      <c r="H97" s="2">
        <f>G97-H$70</f>
        <v>-177.40000000000009</v>
      </c>
      <c r="I97" s="4" t="s">
        <v>213</v>
      </c>
      <c r="J97" s="2" t="s">
        <v>166</v>
      </c>
      <c r="K97" s="2" t="s">
        <v>4</v>
      </c>
    </row>
    <row r="98" spans="2:11" x14ac:dyDescent="0.2">
      <c r="C98" s="4" t="s">
        <v>209</v>
      </c>
      <c r="D98" s="2">
        <v>21.007000000000001</v>
      </c>
      <c r="E98" s="2">
        <v>35.54</v>
      </c>
      <c r="F98" s="2">
        <v>20</v>
      </c>
      <c r="G98" s="2">
        <f t="shared" si="12"/>
        <v>710.8</v>
      </c>
      <c r="H98" s="2">
        <f>G98-H$71</f>
        <v>-77.800000000000068</v>
      </c>
      <c r="I98" s="4" t="s">
        <v>213</v>
      </c>
      <c r="J98" s="2" t="s">
        <v>164</v>
      </c>
      <c r="K98" s="2" t="s">
        <v>42</v>
      </c>
    </row>
    <row r="99" spans="2:11" x14ac:dyDescent="0.2">
      <c r="C99" s="4" t="s">
        <v>211</v>
      </c>
      <c r="D99" s="2">
        <v>21.491</v>
      </c>
      <c r="E99" s="2">
        <v>73.47</v>
      </c>
      <c r="F99" s="2">
        <v>20</v>
      </c>
      <c r="G99" s="2">
        <f t="shared" si="12"/>
        <v>1469.4</v>
      </c>
      <c r="H99" s="2">
        <f>G99-H$72</f>
        <v>179.00000000000023</v>
      </c>
      <c r="I99" s="4" t="s">
        <v>213</v>
      </c>
      <c r="J99" s="2" t="s">
        <v>166</v>
      </c>
      <c r="K99" s="2" t="s">
        <v>4</v>
      </c>
    </row>
    <row r="100" spans="2:11" x14ac:dyDescent="0.2">
      <c r="C100" s="4" t="s">
        <v>165</v>
      </c>
      <c r="D100" s="2">
        <v>21.754999999999999</v>
      </c>
      <c r="E100" s="2">
        <v>99.48</v>
      </c>
      <c r="F100" s="2">
        <v>20</v>
      </c>
      <c r="G100" s="2">
        <f t="shared" si="12"/>
        <v>1989.6000000000001</v>
      </c>
      <c r="H100" s="2">
        <f>G100-H$73</f>
        <v>-142.39999999999986</v>
      </c>
      <c r="I100" s="4" t="s">
        <v>213</v>
      </c>
      <c r="J100" s="2" t="s">
        <v>166</v>
      </c>
      <c r="K100" s="2" t="s">
        <v>4</v>
      </c>
    </row>
    <row r="102" spans="2:11" x14ac:dyDescent="0.2">
      <c r="B102" s="4" t="s">
        <v>216</v>
      </c>
      <c r="C102" s="4" t="s">
        <v>205</v>
      </c>
      <c r="D102" s="2">
        <v>2.573</v>
      </c>
      <c r="E102" s="2">
        <v>2.3199999999999998</v>
      </c>
      <c r="F102" s="2">
        <v>20</v>
      </c>
      <c r="G102" s="2">
        <f>E102*F102</f>
        <v>46.4</v>
      </c>
      <c r="H102" s="2">
        <f>G102-H$66</f>
        <v>-65</v>
      </c>
      <c r="I102" s="4" t="s">
        <v>213</v>
      </c>
      <c r="J102" s="2" t="s">
        <v>90</v>
      </c>
      <c r="K102" s="2" t="s">
        <v>206</v>
      </c>
    </row>
    <row r="103" spans="2:11" x14ac:dyDescent="0.2">
      <c r="C103" s="4" t="s">
        <v>207</v>
      </c>
      <c r="D103" s="2">
        <v>17.794</v>
      </c>
      <c r="E103" s="2">
        <v>318.47000000000003</v>
      </c>
      <c r="F103" s="2">
        <v>20</v>
      </c>
      <c r="G103" s="2">
        <f t="shared" ref="G103:G109" si="13">E103*F103</f>
        <v>6369.4000000000005</v>
      </c>
      <c r="H103" s="2">
        <f>G103-H$67</f>
        <v>1001.4000000000005</v>
      </c>
      <c r="I103" s="4" t="s">
        <v>213</v>
      </c>
      <c r="J103" s="2" t="s">
        <v>169</v>
      </c>
      <c r="K103" s="2" t="s">
        <v>53</v>
      </c>
    </row>
    <row r="104" spans="2:11" x14ac:dyDescent="0.2">
      <c r="C104" s="4" t="s">
        <v>211</v>
      </c>
      <c r="D104" s="2">
        <v>20.588999999999999</v>
      </c>
      <c r="E104" s="2">
        <v>18.170000000000002</v>
      </c>
      <c r="F104" s="2">
        <v>20</v>
      </c>
      <c r="G104" s="2">
        <f t="shared" si="13"/>
        <v>363.40000000000003</v>
      </c>
      <c r="H104" s="2">
        <f>G104-H$68</f>
        <v>-30.999999999999943</v>
      </c>
      <c r="I104" s="4" t="s">
        <v>213</v>
      </c>
      <c r="J104" s="2" t="s">
        <v>166</v>
      </c>
      <c r="K104" s="2" t="s">
        <v>4</v>
      </c>
    </row>
    <row r="105" spans="2:11" x14ac:dyDescent="0.2">
      <c r="C105" s="4" t="s">
        <v>211</v>
      </c>
      <c r="D105" s="2">
        <v>20.786999999999999</v>
      </c>
      <c r="E105" s="2">
        <v>107.02</v>
      </c>
      <c r="F105" s="2">
        <v>20</v>
      </c>
      <c r="G105" s="2">
        <f t="shared" si="13"/>
        <v>2140.4</v>
      </c>
      <c r="H105" s="2">
        <f>G105-H$69</f>
        <v>-115.59999999999991</v>
      </c>
      <c r="I105" s="4" t="s">
        <v>213</v>
      </c>
      <c r="J105" s="2" t="s">
        <v>166</v>
      </c>
      <c r="K105" s="2" t="s">
        <v>4</v>
      </c>
    </row>
    <row r="106" spans="2:11" x14ac:dyDescent="0.2">
      <c r="C106" s="4" t="s">
        <v>208</v>
      </c>
      <c r="D106" s="2">
        <v>20.885999999999999</v>
      </c>
      <c r="E106" s="2">
        <v>75.459999999999994</v>
      </c>
      <c r="F106" s="2">
        <v>20</v>
      </c>
      <c r="G106" s="2">
        <f t="shared" si="13"/>
        <v>1509.1999999999998</v>
      </c>
      <c r="H106" s="2">
        <f>G106-H$70</f>
        <v>-155.80000000000018</v>
      </c>
      <c r="I106" s="4" t="s">
        <v>213</v>
      </c>
      <c r="J106" s="2" t="s">
        <v>166</v>
      </c>
      <c r="K106" s="2" t="s">
        <v>4</v>
      </c>
    </row>
    <row r="107" spans="2:11" x14ac:dyDescent="0.2">
      <c r="C107" s="4" t="s">
        <v>209</v>
      </c>
      <c r="D107" s="2">
        <v>21.007000000000001</v>
      </c>
      <c r="E107" s="2">
        <v>37.28</v>
      </c>
      <c r="F107" s="2">
        <v>20</v>
      </c>
      <c r="G107" s="2">
        <f t="shared" si="13"/>
        <v>745.6</v>
      </c>
      <c r="H107" s="2">
        <f>G107-H$71</f>
        <v>-43</v>
      </c>
      <c r="I107" s="4" t="s">
        <v>213</v>
      </c>
      <c r="J107" s="2" t="s">
        <v>164</v>
      </c>
      <c r="K107" s="2" t="s">
        <v>42</v>
      </c>
    </row>
    <row r="108" spans="2:11" x14ac:dyDescent="0.2">
      <c r="C108" s="4" t="s">
        <v>211</v>
      </c>
      <c r="D108" s="2">
        <v>21.491</v>
      </c>
      <c r="E108" s="2">
        <v>71.349999999999994</v>
      </c>
      <c r="F108" s="2">
        <v>20</v>
      </c>
      <c r="G108" s="2">
        <f t="shared" si="13"/>
        <v>1427</v>
      </c>
      <c r="H108" s="2">
        <f>G108-H$72</f>
        <v>136.60000000000014</v>
      </c>
      <c r="I108" s="4" t="s">
        <v>213</v>
      </c>
      <c r="J108" s="2" t="s">
        <v>166</v>
      </c>
      <c r="K108" s="2" t="s">
        <v>4</v>
      </c>
    </row>
    <row r="109" spans="2:11" x14ac:dyDescent="0.2">
      <c r="C109" s="4" t="s">
        <v>165</v>
      </c>
      <c r="D109" s="2">
        <v>21.756</v>
      </c>
      <c r="E109" s="2">
        <v>94.38</v>
      </c>
      <c r="F109" s="2">
        <v>20</v>
      </c>
      <c r="G109" s="2">
        <f t="shared" si="13"/>
        <v>1887.6</v>
      </c>
      <c r="H109" s="2">
        <f>G109-H$73</f>
        <v>-244.40000000000009</v>
      </c>
      <c r="I109" s="4" t="s">
        <v>213</v>
      </c>
      <c r="J109" s="2" t="s">
        <v>166</v>
      </c>
      <c r="K109" s="2" t="s">
        <v>4</v>
      </c>
    </row>
    <row r="111" spans="2:11" x14ac:dyDescent="0.2">
      <c r="B111" s="4" t="s">
        <v>217</v>
      </c>
      <c r="C111" s="4" t="s">
        <v>205</v>
      </c>
      <c r="D111" s="2">
        <v>2.5739999999999998</v>
      </c>
      <c r="E111" s="2">
        <v>1.99</v>
      </c>
      <c r="F111" s="2">
        <v>20</v>
      </c>
      <c r="G111" s="2">
        <f>E111*F111</f>
        <v>39.799999999999997</v>
      </c>
      <c r="H111" s="2">
        <f>G111-H$66</f>
        <v>-71.600000000000009</v>
      </c>
      <c r="I111" s="4" t="s">
        <v>213</v>
      </c>
      <c r="J111" s="2" t="s">
        <v>90</v>
      </c>
      <c r="K111" s="2" t="s">
        <v>206</v>
      </c>
    </row>
    <row r="112" spans="2:11" x14ac:dyDescent="0.2">
      <c r="C112" s="4" t="s">
        <v>207</v>
      </c>
      <c r="D112" s="2">
        <v>17.794</v>
      </c>
      <c r="E112" s="2">
        <v>296.89999999999998</v>
      </c>
      <c r="F112" s="2">
        <v>20</v>
      </c>
      <c r="G112" s="2">
        <f t="shared" ref="G112:G118" si="14">E112*F112</f>
        <v>5938</v>
      </c>
      <c r="H112" s="2">
        <f>G112-H$67</f>
        <v>570</v>
      </c>
      <c r="I112" s="4" t="s">
        <v>213</v>
      </c>
      <c r="J112" s="2" t="s">
        <v>169</v>
      </c>
      <c r="K112" s="2" t="s">
        <v>53</v>
      </c>
    </row>
    <row r="113" spans="1:11" x14ac:dyDescent="0.2">
      <c r="C113" s="4" t="s">
        <v>211</v>
      </c>
      <c r="D113" s="2">
        <v>20.588999999999999</v>
      </c>
      <c r="E113" s="2">
        <v>19.29</v>
      </c>
      <c r="F113" s="2">
        <v>20</v>
      </c>
      <c r="G113" s="2">
        <f t="shared" si="14"/>
        <v>385.79999999999995</v>
      </c>
      <c r="H113" s="2">
        <f>G113-H$68</f>
        <v>-8.6000000000000227</v>
      </c>
      <c r="I113" s="4" t="s">
        <v>213</v>
      </c>
      <c r="J113" s="2" t="s">
        <v>166</v>
      </c>
      <c r="K113" s="2" t="s">
        <v>4</v>
      </c>
    </row>
    <row r="114" spans="1:11" x14ac:dyDescent="0.2">
      <c r="C114" s="4" t="s">
        <v>211</v>
      </c>
      <c r="D114" s="2">
        <v>20.797999999999998</v>
      </c>
      <c r="E114" s="2">
        <v>108.06</v>
      </c>
      <c r="F114" s="2">
        <v>20</v>
      </c>
      <c r="G114" s="2">
        <f t="shared" si="14"/>
        <v>2161.1999999999998</v>
      </c>
      <c r="H114" s="2">
        <f>G114-H$69</f>
        <v>-94.800000000000182</v>
      </c>
      <c r="I114" s="4" t="s">
        <v>213</v>
      </c>
      <c r="J114" s="2" t="s">
        <v>166</v>
      </c>
      <c r="K114" s="2" t="s">
        <v>4</v>
      </c>
    </row>
    <row r="115" spans="1:11" x14ac:dyDescent="0.2">
      <c r="C115" s="4" t="s">
        <v>208</v>
      </c>
      <c r="D115" s="2">
        <v>20.885999999999999</v>
      </c>
      <c r="E115" s="2">
        <v>78.41</v>
      </c>
      <c r="F115" s="2">
        <v>20</v>
      </c>
      <c r="G115" s="2">
        <f t="shared" si="14"/>
        <v>1568.1999999999998</v>
      </c>
      <c r="H115" s="2">
        <f>G115-H$70</f>
        <v>-96.800000000000182</v>
      </c>
      <c r="I115" s="4" t="s">
        <v>213</v>
      </c>
      <c r="J115" s="2" t="s">
        <v>166</v>
      </c>
      <c r="K115" s="2" t="s">
        <v>4</v>
      </c>
    </row>
    <row r="116" spans="1:11" x14ac:dyDescent="0.2">
      <c r="C116" s="4" t="s">
        <v>209</v>
      </c>
      <c r="D116" s="2">
        <v>21.007000000000001</v>
      </c>
      <c r="E116" s="2">
        <v>37.85</v>
      </c>
      <c r="F116" s="2">
        <v>20</v>
      </c>
      <c r="G116" s="2">
        <f t="shared" si="14"/>
        <v>757</v>
      </c>
      <c r="H116" s="2">
        <f>G116-H$71</f>
        <v>-31.600000000000023</v>
      </c>
      <c r="I116" s="4" t="s">
        <v>213</v>
      </c>
      <c r="J116" s="2" t="s">
        <v>164</v>
      </c>
      <c r="K116" s="2" t="s">
        <v>42</v>
      </c>
    </row>
    <row r="117" spans="1:11" x14ac:dyDescent="0.2">
      <c r="C117" s="4" t="s">
        <v>211</v>
      </c>
      <c r="D117" s="2">
        <v>21.491</v>
      </c>
      <c r="E117" s="2">
        <v>69.8</v>
      </c>
      <c r="F117" s="2">
        <v>20</v>
      </c>
      <c r="G117" s="2">
        <f t="shared" si="14"/>
        <v>1396</v>
      </c>
      <c r="H117" s="2">
        <f>G117-H$72</f>
        <v>105.60000000000014</v>
      </c>
      <c r="I117" s="4" t="s">
        <v>213</v>
      </c>
      <c r="J117" s="2" t="s">
        <v>166</v>
      </c>
      <c r="K117" s="2" t="s">
        <v>4</v>
      </c>
    </row>
    <row r="118" spans="1:11" x14ac:dyDescent="0.2">
      <c r="A118"/>
      <c r="C118" s="4" t="s">
        <v>165</v>
      </c>
      <c r="D118" s="2">
        <v>21.756</v>
      </c>
      <c r="E118" s="2">
        <v>95.43</v>
      </c>
      <c r="F118" s="2">
        <v>20</v>
      </c>
      <c r="G118" s="2">
        <f t="shared" si="14"/>
        <v>1908.6000000000001</v>
      </c>
      <c r="H118" s="2">
        <f>G118-H$73</f>
        <v>-223.39999999999986</v>
      </c>
      <c r="I118" s="4" t="s">
        <v>213</v>
      </c>
      <c r="J118" s="2" t="s">
        <v>166</v>
      </c>
      <c r="K118" s="2" t="s">
        <v>4</v>
      </c>
    </row>
    <row r="119" spans="1:11" x14ac:dyDescent="0.2">
      <c r="A119"/>
      <c r="C119" s="4"/>
      <c r="D119" s="2"/>
      <c r="E119" s="2"/>
      <c r="F119" s="2"/>
      <c r="G119" s="2"/>
      <c r="H119" s="2"/>
      <c r="I119" s="4"/>
      <c r="J119" s="2"/>
      <c r="K119" s="2"/>
    </row>
    <row r="120" spans="1:11" x14ac:dyDescent="0.2">
      <c r="B120" s="4" t="s">
        <v>218</v>
      </c>
      <c r="C120" s="4" t="s">
        <v>205</v>
      </c>
      <c r="D120" s="2">
        <v>2.573</v>
      </c>
      <c r="E120" s="2">
        <v>2.17</v>
      </c>
      <c r="F120" s="2">
        <v>20</v>
      </c>
      <c r="G120" s="2">
        <f>E120*F120</f>
        <v>43.4</v>
      </c>
      <c r="H120" s="2">
        <f>G120-H$66</f>
        <v>-68</v>
      </c>
      <c r="I120" s="4" t="s">
        <v>213</v>
      </c>
      <c r="J120" s="2" t="s">
        <v>90</v>
      </c>
      <c r="K120" s="2" t="s">
        <v>206</v>
      </c>
    </row>
    <row r="121" spans="1:11" x14ac:dyDescent="0.2">
      <c r="A121"/>
      <c r="C121" s="4" t="s">
        <v>207</v>
      </c>
      <c r="D121" s="2">
        <v>17.794</v>
      </c>
      <c r="E121" s="2">
        <v>299</v>
      </c>
      <c r="F121" s="2">
        <v>20</v>
      </c>
      <c r="G121" s="2">
        <f t="shared" ref="G121:G127" si="15">E121*F121</f>
        <v>5980</v>
      </c>
      <c r="H121" s="2">
        <f>G121-H$67</f>
        <v>612</v>
      </c>
      <c r="I121" s="4" t="s">
        <v>213</v>
      </c>
      <c r="J121" s="2" t="s">
        <v>169</v>
      </c>
      <c r="K121" s="2" t="s">
        <v>53</v>
      </c>
    </row>
    <row r="122" spans="1:11" x14ac:dyDescent="0.2">
      <c r="A122"/>
      <c r="C122" s="4" t="s">
        <v>211</v>
      </c>
      <c r="D122" s="2">
        <v>20.588999999999999</v>
      </c>
      <c r="E122" s="2">
        <v>19.62</v>
      </c>
      <c r="F122" s="2">
        <v>20</v>
      </c>
      <c r="G122" s="2">
        <f t="shared" si="15"/>
        <v>392.40000000000003</v>
      </c>
      <c r="H122" s="2">
        <f>G122-H$68</f>
        <v>-1.9999999999999432</v>
      </c>
      <c r="I122" s="4" t="s">
        <v>213</v>
      </c>
      <c r="J122" s="2" t="s">
        <v>166</v>
      </c>
      <c r="K122" s="2" t="s">
        <v>4</v>
      </c>
    </row>
    <row r="123" spans="1:11" x14ac:dyDescent="0.2">
      <c r="A123"/>
      <c r="C123" s="4" t="s">
        <v>211</v>
      </c>
      <c r="D123" s="2">
        <v>20.786999999999999</v>
      </c>
      <c r="E123" s="2">
        <v>113.07</v>
      </c>
      <c r="F123" s="2">
        <v>20</v>
      </c>
      <c r="G123" s="2">
        <f t="shared" si="15"/>
        <v>2261.3999999999996</v>
      </c>
      <c r="H123" s="2">
        <f>G123-H$69</f>
        <v>5.3999999999996362</v>
      </c>
      <c r="I123" s="4" t="s">
        <v>213</v>
      </c>
      <c r="J123" s="2" t="s">
        <v>166</v>
      </c>
      <c r="K123" s="2" t="s">
        <v>4</v>
      </c>
    </row>
    <row r="124" spans="1:11" x14ac:dyDescent="0.2">
      <c r="A124"/>
      <c r="C124" s="4" t="s">
        <v>208</v>
      </c>
      <c r="D124" s="2">
        <v>20.885999999999999</v>
      </c>
      <c r="E124" s="2">
        <v>80.33</v>
      </c>
      <c r="F124" s="2">
        <v>20</v>
      </c>
      <c r="G124" s="2">
        <f t="shared" si="15"/>
        <v>1606.6</v>
      </c>
      <c r="H124" s="2">
        <f>G124-H$70</f>
        <v>-58.400000000000091</v>
      </c>
      <c r="I124" s="4" t="s">
        <v>213</v>
      </c>
      <c r="J124" s="2" t="s">
        <v>166</v>
      </c>
      <c r="K124" s="2" t="s">
        <v>4</v>
      </c>
    </row>
    <row r="125" spans="1:11" x14ac:dyDescent="0.2">
      <c r="C125" s="4" t="s">
        <v>209</v>
      </c>
      <c r="D125" s="2">
        <v>21.007000000000001</v>
      </c>
      <c r="E125" s="2">
        <v>39.01</v>
      </c>
      <c r="F125" s="2">
        <v>20</v>
      </c>
      <c r="G125" s="2">
        <f t="shared" si="15"/>
        <v>780.19999999999993</v>
      </c>
      <c r="H125" s="2">
        <f>G125-H$71</f>
        <v>-8.4000000000000909</v>
      </c>
      <c r="I125" s="4" t="s">
        <v>213</v>
      </c>
      <c r="J125" s="2" t="s">
        <v>164</v>
      </c>
      <c r="K125" s="2" t="s">
        <v>42</v>
      </c>
    </row>
    <row r="126" spans="1:11" x14ac:dyDescent="0.2">
      <c r="C126" s="4" t="s">
        <v>211</v>
      </c>
      <c r="D126" s="2">
        <v>21.491</v>
      </c>
      <c r="E126" s="2">
        <v>63.74</v>
      </c>
      <c r="F126" s="2">
        <v>20</v>
      </c>
      <c r="G126" s="2">
        <f t="shared" si="15"/>
        <v>1274.8</v>
      </c>
      <c r="H126" s="2">
        <f>G126-H$72</f>
        <v>-15.599999999999909</v>
      </c>
      <c r="I126" s="4" t="s">
        <v>213</v>
      </c>
      <c r="J126" s="2" t="s">
        <v>166</v>
      </c>
      <c r="K126" s="2" t="s">
        <v>4</v>
      </c>
    </row>
    <row r="127" spans="1:11" x14ac:dyDescent="0.2">
      <c r="C127" s="4" t="s">
        <v>165</v>
      </c>
      <c r="D127" s="2">
        <v>21.756</v>
      </c>
      <c r="E127" s="2">
        <v>94.74</v>
      </c>
      <c r="F127" s="2">
        <v>20</v>
      </c>
      <c r="G127" s="2">
        <f t="shared" si="15"/>
        <v>1894.8</v>
      </c>
      <c r="H127" s="2">
        <f>G127-H$73</f>
        <v>-237.20000000000005</v>
      </c>
      <c r="I127" s="4" t="s">
        <v>213</v>
      </c>
      <c r="J127" s="2" t="s">
        <v>166</v>
      </c>
      <c r="K127" s="2" t="s">
        <v>4</v>
      </c>
    </row>
    <row r="128" spans="1:11" x14ac:dyDescent="0.2">
      <c r="C128" s="4"/>
      <c r="D128" s="2"/>
      <c r="E128" s="2"/>
      <c r="F128" s="2"/>
      <c r="G128" s="2"/>
      <c r="H128" s="2"/>
      <c r="I128" s="4"/>
      <c r="J128" s="2"/>
      <c r="K128" s="2"/>
    </row>
    <row r="129" spans="1:11" ht="15" x14ac:dyDescent="0.25">
      <c r="A129" s="38" t="s">
        <v>199</v>
      </c>
      <c r="C129" s="1" t="s">
        <v>20</v>
      </c>
    </row>
    <row r="130" spans="1:11" ht="15" x14ac:dyDescent="0.25">
      <c r="A130" s="38"/>
      <c r="C130" s="2"/>
      <c r="D130" s="2"/>
      <c r="E130" s="2"/>
      <c r="F130" s="2"/>
      <c r="G130" s="2"/>
      <c r="H130" s="3" t="s">
        <v>0</v>
      </c>
      <c r="I130" s="3" t="s">
        <v>202</v>
      </c>
    </row>
    <row r="131" spans="1:11" ht="15" x14ac:dyDescent="0.25">
      <c r="A131" s="38"/>
      <c r="C131" s="2"/>
      <c r="D131" s="2"/>
      <c r="E131" s="3" t="s">
        <v>11</v>
      </c>
      <c r="F131" s="3" t="s">
        <v>19</v>
      </c>
      <c r="G131" s="3" t="s">
        <v>13</v>
      </c>
      <c r="H131" s="3" t="s">
        <v>13</v>
      </c>
      <c r="I131" s="3" t="s">
        <v>203</v>
      </c>
    </row>
    <row r="132" spans="1:11" ht="15" x14ac:dyDescent="0.25">
      <c r="A132" s="38"/>
      <c r="C132" s="3" t="s">
        <v>1</v>
      </c>
      <c r="D132" s="3" t="s">
        <v>2</v>
      </c>
      <c r="E132" s="3" t="s">
        <v>85</v>
      </c>
      <c r="F132" s="3" t="s">
        <v>8</v>
      </c>
      <c r="G132" s="3" t="s">
        <v>85</v>
      </c>
      <c r="H132" s="3" t="s">
        <v>85</v>
      </c>
      <c r="I132" s="3" t="s">
        <v>204</v>
      </c>
      <c r="J132" s="3" t="s">
        <v>12</v>
      </c>
      <c r="K132" s="3" t="s">
        <v>6</v>
      </c>
    </row>
    <row r="133" spans="1:11" x14ac:dyDescent="0.2">
      <c r="A133" s="3" t="s">
        <v>220</v>
      </c>
      <c r="B133" s="2" t="s">
        <v>0</v>
      </c>
      <c r="C133" s="4" t="s">
        <v>205</v>
      </c>
      <c r="D133" s="2">
        <v>2.5739999999999998</v>
      </c>
      <c r="E133" s="2">
        <v>12.55</v>
      </c>
      <c r="F133" s="2">
        <v>20</v>
      </c>
      <c r="G133" s="2">
        <f>E133*F133</f>
        <v>251</v>
      </c>
      <c r="H133" s="2">
        <f>G133</f>
        <v>251</v>
      </c>
      <c r="I133" s="3" t="s">
        <v>212</v>
      </c>
      <c r="J133" s="2" t="s">
        <v>90</v>
      </c>
      <c r="K133" s="2" t="s">
        <v>206</v>
      </c>
    </row>
    <row r="134" spans="1:11" x14ac:dyDescent="0.2">
      <c r="A134" s="3" t="s">
        <v>201</v>
      </c>
      <c r="C134" s="4" t="s">
        <v>207</v>
      </c>
      <c r="D134" s="2">
        <v>17.794</v>
      </c>
      <c r="E134" s="2">
        <v>305.64999999999998</v>
      </c>
      <c r="F134" s="2">
        <v>20</v>
      </c>
      <c r="G134" s="2">
        <f t="shared" ref="G134:G135" si="16">E134*F134</f>
        <v>6113</v>
      </c>
      <c r="H134" s="2">
        <f t="shared" ref="H134:H139" si="17">G134</f>
        <v>6113</v>
      </c>
      <c r="I134" s="3" t="s">
        <v>212</v>
      </c>
      <c r="J134" s="2" t="s">
        <v>169</v>
      </c>
      <c r="K134" s="2" t="s">
        <v>53</v>
      </c>
    </row>
    <row r="135" spans="1:11" x14ac:dyDescent="0.2">
      <c r="C135" s="4" t="s">
        <v>211</v>
      </c>
      <c r="D135" s="2">
        <v>20.457000000000001</v>
      </c>
      <c r="E135" s="2">
        <v>8.68</v>
      </c>
      <c r="F135" s="2">
        <v>20</v>
      </c>
      <c r="G135" s="2">
        <f t="shared" si="16"/>
        <v>173.6</v>
      </c>
      <c r="H135" s="2">
        <f t="shared" si="17"/>
        <v>173.6</v>
      </c>
      <c r="I135" s="4" t="s">
        <v>213</v>
      </c>
      <c r="J135" s="2" t="s">
        <v>166</v>
      </c>
      <c r="K135" s="2" t="s">
        <v>4</v>
      </c>
    </row>
    <row r="136" spans="1:11" x14ac:dyDescent="0.2">
      <c r="C136" s="4" t="s">
        <v>211</v>
      </c>
      <c r="D136" s="2">
        <v>20.588999999999999</v>
      </c>
      <c r="E136" s="2">
        <v>76.180000000000007</v>
      </c>
      <c r="F136" s="2">
        <v>20</v>
      </c>
      <c r="G136" s="2">
        <f t="shared" ref="G136:G139" si="18">E136*F136</f>
        <v>1523.6000000000001</v>
      </c>
      <c r="H136" s="2">
        <f t="shared" si="17"/>
        <v>1523.6000000000001</v>
      </c>
      <c r="I136" s="3" t="s">
        <v>212</v>
      </c>
      <c r="J136" s="2" t="s">
        <v>166</v>
      </c>
      <c r="K136" s="2" t="s">
        <v>4</v>
      </c>
    </row>
    <row r="137" spans="1:11" x14ac:dyDescent="0.2">
      <c r="C137" s="4" t="s">
        <v>211</v>
      </c>
      <c r="D137" s="2">
        <v>20.789000000000001</v>
      </c>
      <c r="E137" s="2">
        <v>405.13</v>
      </c>
      <c r="F137" s="2">
        <v>20</v>
      </c>
      <c r="G137" s="2">
        <f t="shared" si="18"/>
        <v>8102.6</v>
      </c>
      <c r="H137" s="2">
        <f t="shared" si="17"/>
        <v>8102.6</v>
      </c>
      <c r="I137" s="3" t="s">
        <v>212</v>
      </c>
      <c r="J137" s="2" t="s">
        <v>166</v>
      </c>
      <c r="K137" s="2" t="s">
        <v>4</v>
      </c>
    </row>
    <row r="138" spans="1:11" x14ac:dyDescent="0.2">
      <c r="C138" s="4" t="s">
        <v>208</v>
      </c>
      <c r="D138" s="2">
        <v>20.885999999999999</v>
      </c>
      <c r="E138" s="2">
        <v>178.02</v>
      </c>
      <c r="F138" s="2">
        <v>20</v>
      </c>
      <c r="G138" s="2">
        <f t="shared" si="18"/>
        <v>3560.4</v>
      </c>
      <c r="H138" s="2">
        <f t="shared" si="17"/>
        <v>3560.4</v>
      </c>
      <c r="I138" s="3" t="s">
        <v>212</v>
      </c>
      <c r="J138" s="2" t="s">
        <v>166</v>
      </c>
      <c r="K138" s="2" t="s">
        <v>4</v>
      </c>
    </row>
    <row r="139" spans="1:11" x14ac:dyDescent="0.2">
      <c r="C139" s="4" t="s">
        <v>209</v>
      </c>
      <c r="D139" s="2">
        <v>21.007000000000001</v>
      </c>
      <c r="E139" s="2">
        <v>138.4</v>
      </c>
      <c r="F139" s="2">
        <v>20</v>
      </c>
      <c r="G139" s="2">
        <f t="shared" si="18"/>
        <v>2768</v>
      </c>
      <c r="H139" s="2">
        <f t="shared" si="17"/>
        <v>2768</v>
      </c>
      <c r="I139" s="3" t="s">
        <v>212</v>
      </c>
      <c r="J139" s="2" t="s">
        <v>164</v>
      </c>
      <c r="K139" s="2" t="s">
        <v>42</v>
      </c>
    </row>
    <row r="141" spans="1:11" x14ac:dyDescent="0.2">
      <c r="B141" s="2" t="s">
        <v>210</v>
      </c>
      <c r="C141" s="4" t="s">
        <v>205</v>
      </c>
      <c r="D141" s="2">
        <v>2.5739999999999998</v>
      </c>
      <c r="E141" s="2">
        <v>5.85</v>
      </c>
      <c r="F141" s="2">
        <v>20</v>
      </c>
      <c r="G141" s="2">
        <f>E141*F141</f>
        <v>117</v>
      </c>
      <c r="H141" s="2">
        <f>G141-H$133</f>
        <v>-134</v>
      </c>
      <c r="I141" s="4" t="s">
        <v>213</v>
      </c>
      <c r="J141" s="2" t="s">
        <v>90</v>
      </c>
      <c r="K141" s="2" t="s">
        <v>206</v>
      </c>
    </row>
    <row r="142" spans="1:11" x14ac:dyDescent="0.2">
      <c r="C142" s="4" t="s">
        <v>207</v>
      </c>
      <c r="D142" s="2">
        <v>17.794</v>
      </c>
      <c r="E142" s="2">
        <v>288.49</v>
      </c>
      <c r="F142" s="2">
        <v>20</v>
      </c>
      <c r="G142" s="2">
        <f t="shared" ref="G142:G150" si="19">E142*F142</f>
        <v>5769.8</v>
      </c>
      <c r="H142" s="40">
        <f>G142-H$134</f>
        <v>-343.19999999999982</v>
      </c>
      <c r="I142" s="4" t="s">
        <v>213</v>
      </c>
      <c r="J142" s="2" t="s">
        <v>169</v>
      </c>
      <c r="K142" s="2" t="s">
        <v>53</v>
      </c>
    </row>
    <row r="143" spans="1:11" x14ac:dyDescent="0.2">
      <c r="C143" s="6" t="s">
        <v>221</v>
      </c>
      <c r="D143" s="2">
        <v>19.928999999999998</v>
      </c>
      <c r="E143" s="2">
        <v>5.15</v>
      </c>
      <c r="F143" s="2">
        <v>20</v>
      </c>
      <c r="G143" s="2">
        <f t="shared" si="19"/>
        <v>103</v>
      </c>
      <c r="H143" s="2">
        <f>G143</f>
        <v>103</v>
      </c>
      <c r="I143" s="4" t="s">
        <v>213</v>
      </c>
      <c r="J143" s="4" t="s">
        <v>164</v>
      </c>
      <c r="K143" s="4" t="s">
        <v>222</v>
      </c>
    </row>
    <row r="144" spans="1:11" x14ac:dyDescent="0.2">
      <c r="C144" s="4" t="s">
        <v>211</v>
      </c>
      <c r="D144" s="2">
        <v>20.457000000000001</v>
      </c>
      <c r="E144" s="2">
        <v>10.46</v>
      </c>
      <c r="F144" s="2">
        <v>20</v>
      </c>
      <c r="G144" s="2">
        <f t="shared" si="19"/>
        <v>209.20000000000002</v>
      </c>
      <c r="H144" s="2">
        <f t="shared" ref="H144" si="20">G144</f>
        <v>209.20000000000002</v>
      </c>
      <c r="I144" s="4" t="s">
        <v>213</v>
      </c>
      <c r="J144" s="2" t="s">
        <v>166</v>
      </c>
      <c r="K144" s="2" t="s">
        <v>4</v>
      </c>
    </row>
    <row r="145" spans="2:11" x14ac:dyDescent="0.2">
      <c r="C145" s="4" t="s">
        <v>211</v>
      </c>
      <c r="D145" s="2">
        <v>20.588999999999999</v>
      </c>
      <c r="E145" s="2">
        <v>71.900000000000006</v>
      </c>
      <c r="F145" s="2">
        <v>20</v>
      </c>
      <c r="G145" s="2">
        <f t="shared" si="19"/>
        <v>1438</v>
      </c>
      <c r="H145" s="2">
        <f>G145-H$136</f>
        <v>-85.600000000000136</v>
      </c>
      <c r="I145" s="4" t="s">
        <v>213</v>
      </c>
      <c r="J145" s="2" t="s">
        <v>166</v>
      </c>
      <c r="K145" s="2" t="s">
        <v>4</v>
      </c>
    </row>
    <row r="146" spans="2:11" x14ac:dyDescent="0.2">
      <c r="C146" s="4" t="s">
        <v>211</v>
      </c>
      <c r="D146" s="2">
        <v>20.797999999999998</v>
      </c>
      <c r="E146" s="2">
        <v>385.69</v>
      </c>
      <c r="F146" s="2">
        <v>20</v>
      </c>
      <c r="G146" s="2">
        <f t="shared" si="19"/>
        <v>7713.8</v>
      </c>
      <c r="H146" s="2">
        <f>G146-H$137</f>
        <v>-388.80000000000018</v>
      </c>
      <c r="I146" s="4" t="s">
        <v>213</v>
      </c>
      <c r="J146" s="2" t="s">
        <v>166</v>
      </c>
      <c r="K146" s="2" t="s">
        <v>4</v>
      </c>
    </row>
    <row r="147" spans="2:11" x14ac:dyDescent="0.2">
      <c r="C147" s="4" t="s">
        <v>208</v>
      </c>
      <c r="D147" s="2">
        <v>20.885999999999999</v>
      </c>
      <c r="E147" s="2">
        <v>254.41</v>
      </c>
      <c r="F147" s="2">
        <v>20</v>
      </c>
      <c r="G147" s="2">
        <f t="shared" si="19"/>
        <v>5088.2</v>
      </c>
      <c r="H147" s="2">
        <f>G147-H$138</f>
        <v>1527.7999999999997</v>
      </c>
      <c r="I147" s="4" t="s">
        <v>213</v>
      </c>
      <c r="J147" s="2" t="s">
        <v>166</v>
      </c>
      <c r="K147" s="2" t="s">
        <v>4</v>
      </c>
    </row>
    <row r="148" spans="2:11" x14ac:dyDescent="0.2">
      <c r="C148" s="4" t="s">
        <v>209</v>
      </c>
      <c r="D148" s="2">
        <v>21.007000000000001</v>
      </c>
      <c r="E148" s="2">
        <v>145.44</v>
      </c>
      <c r="F148" s="2">
        <v>20</v>
      </c>
      <c r="G148" s="2">
        <f t="shared" si="19"/>
        <v>2908.8</v>
      </c>
      <c r="H148" s="2">
        <f>G148-H$139</f>
        <v>140.80000000000018</v>
      </c>
      <c r="I148" s="4" t="s">
        <v>213</v>
      </c>
      <c r="J148" s="2" t="s">
        <v>164</v>
      </c>
      <c r="K148" s="2" t="s">
        <v>42</v>
      </c>
    </row>
    <row r="149" spans="2:11" x14ac:dyDescent="0.2">
      <c r="C149" s="4" t="s">
        <v>211</v>
      </c>
      <c r="D149" s="2">
        <v>21.491</v>
      </c>
      <c r="E149" s="2">
        <v>56.61</v>
      </c>
      <c r="F149" s="2">
        <v>20</v>
      </c>
      <c r="G149" s="2">
        <f t="shared" si="19"/>
        <v>1132.2</v>
      </c>
      <c r="H149" s="2">
        <f>G149</f>
        <v>1132.2</v>
      </c>
      <c r="I149" s="4" t="s">
        <v>213</v>
      </c>
      <c r="J149" s="2" t="s">
        <v>166</v>
      </c>
      <c r="K149" s="2" t="s">
        <v>4</v>
      </c>
    </row>
    <row r="150" spans="2:11" x14ac:dyDescent="0.2">
      <c r="C150" s="4" t="s">
        <v>165</v>
      </c>
      <c r="D150" s="2">
        <v>21.766999999999999</v>
      </c>
      <c r="E150" s="2">
        <v>286</v>
      </c>
      <c r="F150" s="2">
        <v>20</v>
      </c>
      <c r="G150" s="2">
        <f t="shared" si="19"/>
        <v>5720</v>
      </c>
      <c r="H150" s="2">
        <f>G150</f>
        <v>5720</v>
      </c>
      <c r="I150" s="4" t="s">
        <v>213</v>
      </c>
      <c r="J150" s="2" t="s">
        <v>166</v>
      </c>
      <c r="K150" s="2" t="s">
        <v>4</v>
      </c>
    </row>
    <row r="152" spans="2:11" x14ac:dyDescent="0.2">
      <c r="B152" s="4" t="s">
        <v>214</v>
      </c>
      <c r="C152" s="4" t="s">
        <v>205</v>
      </c>
      <c r="D152" s="2">
        <v>2.573</v>
      </c>
      <c r="E152" s="2">
        <v>5.09</v>
      </c>
      <c r="F152" s="2">
        <v>20</v>
      </c>
      <c r="G152" s="2">
        <f>E152*F152</f>
        <v>101.8</v>
      </c>
      <c r="H152" s="2">
        <f>G152-H$133</f>
        <v>-149.19999999999999</v>
      </c>
      <c r="I152" s="4" t="s">
        <v>213</v>
      </c>
      <c r="J152" s="2" t="s">
        <v>90</v>
      </c>
      <c r="K152" s="2" t="s">
        <v>206</v>
      </c>
    </row>
    <row r="153" spans="2:11" x14ac:dyDescent="0.2">
      <c r="C153" s="4" t="s">
        <v>207</v>
      </c>
      <c r="D153" s="2">
        <v>17.794</v>
      </c>
      <c r="E153" s="2">
        <v>284.86</v>
      </c>
      <c r="F153" s="2">
        <v>20</v>
      </c>
      <c r="G153" s="2">
        <f t="shared" ref="G153:G161" si="21">E153*F153</f>
        <v>5697.2000000000007</v>
      </c>
      <c r="H153" s="40">
        <f>G153-H$134</f>
        <v>-415.79999999999927</v>
      </c>
      <c r="I153" s="4" t="s">
        <v>213</v>
      </c>
      <c r="J153" s="2" t="s">
        <v>169</v>
      </c>
      <c r="K153" s="2" t="s">
        <v>53</v>
      </c>
    </row>
    <row r="154" spans="2:11" x14ac:dyDescent="0.2">
      <c r="C154" s="6" t="s">
        <v>221</v>
      </c>
      <c r="D154" s="2">
        <v>19.917999999999999</v>
      </c>
      <c r="E154" s="2">
        <v>5.75</v>
      </c>
      <c r="F154" s="2">
        <v>20</v>
      </c>
      <c r="G154" s="2">
        <f t="shared" si="21"/>
        <v>115</v>
      </c>
      <c r="H154" s="2">
        <f>G154</f>
        <v>115</v>
      </c>
      <c r="I154" s="4" t="s">
        <v>213</v>
      </c>
      <c r="J154" s="4" t="s">
        <v>164</v>
      </c>
      <c r="K154" s="4" t="s">
        <v>222</v>
      </c>
    </row>
    <row r="155" spans="2:11" x14ac:dyDescent="0.2">
      <c r="C155" s="4" t="s">
        <v>211</v>
      </c>
      <c r="D155" s="2">
        <v>20.457000000000001</v>
      </c>
      <c r="E155" s="2">
        <v>10.67</v>
      </c>
      <c r="F155" s="2">
        <v>20</v>
      </c>
      <c r="G155" s="2">
        <f t="shared" si="21"/>
        <v>213.4</v>
      </c>
      <c r="H155" s="2">
        <f t="shared" ref="H155" si="22">G155</f>
        <v>213.4</v>
      </c>
      <c r="I155" s="4" t="s">
        <v>213</v>
      </c>
      <c r="J155" s="2" t="s">
        <v>166</v>
      </c>
      <c r="K155" s="2" t="s">
        <v>4</v>
      </c>
    </row>
    <row r="156" spans="2:11" x14ac:dyDescent="0.2">
      <c r="C156" s="4" t="s">
        <v>211</v>
      </c>
      <c r="D156" s="2">
        <v>20.588999999999999</v>
      </c>
      <c r="E156" s="2">
        <v>70.38</v>
      </c>
      <c r="F156" s="2">
        <v>20</v>
      </c>
      <c r="G156" s="2">
        <f t="shared" si="21"/>
        <v>1407.6</v>
      </c>
      <c r="H156" s="2">
        <f>G156-H$136</f>
        <v>-116.00000000000023</v>
      </c>
      <c r="I156" s="4" t="s">
        <v>213</v>
      </c>
      <c r="J156" s="2" t="s">
        <v>166</v>
      </c>
      <c r="K156" s="2" t="s">
        <v>4</v>
      </c>
    </row>
    <row r="157" spans="2:11" x14ac:dyDescent="0.2">
      <c r="C157" s="4" t="s">
        <v>211</v>
      </c>
      <c r="D157" s="2">
        <v>20.797999999999998</v>
      </c>
      <c r="E157" s="2">
        <v>374.62</v>
      </c>
      <c r="F157" s="2">
        <v>20</v>
      </c>
      <c r="G157" s="2">
        <f t="shared" si="21"/>
        <v>7492.4</v>
      </c>
      <c r="H157" s="2">
        <f>G157-H$137</f>
        <v>-610.20000000000073</v>
      </c>
      <c r="I157" s="4" t="s">
        <v>213</v>
      </c>
      <c r="J157" s="2" t="s">
        <v>166</v>
      </c>
      <c r="K157" s="2" t="s">
        <v>4</v>
      </c>
    </row>
    <row r="158" spans="2:11" x14ac:dyDescent="0.2">
      <c r="C158" s="4" t="s">
        <v>208</v>
      </c>
      <c r="D158" s="2">
        <v>20.885999999999999</v>
      </c>
      <c r="E158" s="2">
        <v>255.37</v>
      </c>
      <c r="F158" s="2">
        <v>20</v>
      </c>
      <c r="G158" s="2">
        <f t="shared" si="21"/>
        <v>5107.3999999999996</v>
      </c>
      <c r="H158" s="2">
        <f>G158-H$138</f>
        <v>1546.9999999999995</v>
      </c>
      <c r="I158" s="4" t="s">
        <v>213</v>
      </c>
      <c r="J158" s="2" t="s">
        <v>166</v>
      </c>
      <c r="K158" s="2" t="s">
        <v>4</v>
      </c>
    </row>
    <row r="159" spans="2:11" x14ac:dyDescent="0.2">
      <c r="C159" s="4" t="s">
        <v>209</v>
      </c>
      <c r="D159" s="2">
        <v>21.007000000000001</v>
      </c>
      <c r="E159" s="2">
        <v>137.25</v>
      </c>
      <c r="F159" s="2">
        <v>20</v>
      </c>
      <c r="G159" s="2">
        <f t="shared" si="21"/>
        <v>2745</v>
      </c>
      <c r="H159" s="2">
        <f>G159-H$139</f>
        <v>-23</v>
      </c>
      <c r="I159" s="4" t="s">
        <v>213</v>
      </c>
      <c r="J159" s="2" t="s">
        <v>164</v>
      </c>
      <c r="K159" s="2" t="s">
        <v>42</v>
      </c>
    </row>
    <row r="160" spans="2:11" x14ac:dyDescent="0.2">
      <c r="C160" s="4" t="s">
        <v>211</v>
      </c>
      <c r="D160" s="2">
        <v>21.491</v>
      </c>
      <c r="E160" s="2">
        <v>150.29</v>
      </c>
      <c r="F160" s="2">
        <v>20</v>
      </c>
      <c r="G160" s="2">
        <f t="shared" si="21"/>
        <v>3005.7999999999997</v>
      </c>
      <c r="H160" s="2">
        <f>G160</f>
        <v>3005.7999999999997</v>
      </c>
      <c r="I160" s="4" t="s">
        <v>213</v>
      </c>
      <c r="J160" s="2" t="s">
        <v>166</v>
      </c>
      <c r="K160" s="2" t="s">
        <v>4</v>
      </c>
    </row>
    <row r="161" spans="2:11" x14ac:dyDescent="0.2">
      <c r="C161" s="4" t="s">
        <v>165</v>
      </c>
      <c r="D161" s="2">
        <v>21.765999999999998</v>
      </c>
      <c r="E161" s="2">
        <v>320.77</v>
      </c>
      <c r="F161" s="2">
        <v>20</v>
      </c>
      <c r="G161" s="2">
        <f t="shared" si="21"/>
        <v>6415.4</v>
      </c>
      <c r="H161" s="2">
        <f>G161</f>
        <v>6415.4</v>
      </c>
      <c r="I161" s="4" t="s">
        <v>213</v>
      </c>
      <c r="J161" s="2" t="s">
        <v>166</v>
      </c>
      <c r="K161" s="2" t="s">
        <v>4</v>
      </c>
    </row>
    <row r="163" spans="2:11" x14ac:dyDescent="0.2">
      <c r="B163" s="4" t="s">
        <v>215</v>
      </c>
      <c r="C163" s="4" t="s">
        <v>205</v>
      </c>
      <c r="D163" s="2">
        <v>2.573</v>
      </c>
      <c r="E163" s="2">
        <v>5.16</v>
      </c>
      <c r="F163" s="2">
        <v>20</v>
      </c>
      <c r="G163" s="2">
        <f>E163*F163</f>
        <v>103.2</v>
      </c>
      <c r="H163" s="2">
        <f>G163-H$133</f>
        <v>-147.80000000000001</v>
      </c>
      <c r="I163" s="4" t="s">
        <v>213</v>
      </c>
      <c r="J163" s="2" t="s">
        <v>90</v>
      </c>
      <c r="K163" s="2" t="s">
        <v>206</v>
      </c>
    </row>
    <row r="164" spans="2:11" x14ac:dyDescent="0.2">
      <c r="C164" s="4" t="s">
        <v>207</v>
      </c>
      <c r="D164" s="2">
        <v>17.794</v>
      </c>
      <c r="E164" s="2">
        <v>270.82</v>
      </c>
      <c r="F164" s="2">
        <v>20</v>
      </c>
      <c r="G164" s="2">
        <f t="shared" ref="G164:G172" si="23">E164*F164</f>
        <v>5416.4</v>
      </c>
      <c r="H164" s="40">
        <f>G164-H$134</f>
        <v>-696.60000000000036</v>
      </c>
      <c r="I164" s="4" t="s">
        <v>213</v>
      </c>
      <c r="J164" s="2" t="s">
        <v>169</v>
      </c>
      <c r="K164" s="2" t="s">
        <v>53</v>
      </c>
    </row>
    <row r="165" spans="2:11" x14ac:dyDescent="0.2">
      <c r="C165" s="6" t="s">
        <v>221</v>
      </c>
      <c r="D165" s="2">
        <v>19.917999999999999</v>
      </c>
      <c r="E165" s="2">
        <v>6.47</v>
      </c>
      <c r="F165" s="2">
        <v>20</v>
      </c>
      <c r="G165" s="2">
        <f t="shared" si="23"/>
        <v>129.4</v>
      </c>
      <c r="H165" s="2">
        <f>G165</f>
        <v>129.4</v>
      </c>
      <c r="I165" s="4" t="s">
        <v>213</v>
      </c>
      <c r="J165" s="4" t="s">
        <v>164</v>
      </c>
      <c r="K165" s="4" t="s">
        <v>222</v>
      </c>
    </row>
    <row r="166" spans="2:11" x14ac:dyDescent="0.2">
      <c r="C166" s="4" t="s">
        <v>211</v>
      </c>
      <c r="D166" s="2">
        <v>20.457000000000001</v>
      </c>
      <c r="E166" s="2">
        <v>11.6</v>
      </c>
      <c r="F166" s="2">
        <v>20</v>
      </c>
      <c r="G166" s="2">
        <f t="shared" si="23"/>
        <v>232</v>
      </c>
      <c r="H166" s="2">
        <f t="shared" ref="H166" si="24">G166</f>
        <v>232</v>
      </c>
      <c r="I166" s="4" t="s">
        <v>213</v>
      </c>
      <c r="J166" s="2" t="s">
        <v>166</v>
      </c>
      <c r="K166" s="2" t="s">
        <v>4</v>
      </c>
    </row>
    <row r="167" spans="2:11" x14ac:dyDescent="0.2">
      <c r="C167" s="4" t="s">
        <v>211</v>
      </c>
      <c r="D167" s="2">
        <v>20.588999999999999</v>
      </c>
      <c r="E167" s="2">
        <v>76.84</v>
      </c>
      <c r="F167" s="2">
        <v>20</v>
      </c>
      <c r="G167" s="2">
        <f t="shared" si="23"/>
        <v>1536.8000000000002</v>
      </c>
      <c r="H167" s="2">
        <f>G167-H$136</f>
        <v>13.200000000000045</v>
      </c>
      <c r="I167" s="4" t="s">
        <v>213</v>
      </c>
      <c r="J167" s="2" t="s">
        <v>166</v>
      </c>
      <c r="K167" s="2" t="s">
        <v>4</v>
      </c>
    </row>
    <row r="168" spans="2:11" x14ac:dyDescent="0.2">
      <c r="C168" s="4" t="s">
        <v>211</v>
      </c>
      <c r="D168" s="2">
        <v>20.797999999999998</v>
      </c>
      <c r="E168" s="2">
        <v>403.66</v>
      </c>
      <c r="F168" s="2">
        <v>20</v>
      </c>
      <c r="G168" s="2">
        <f t="shared" si="23"/>
        <v>8073.2000000000007</v>
      </c>
      <c r="H168" s="2">
        <f>G168-H$137</f>
        <v>-29.399999999999636</v>
      </c>
      <c r="I168" s="4" t="s">
        <v>213</v>
      </c>
      <c r="J168" s="2" t="s">
        <v>166</v>
      </c>
      <c r="K168" s="2" t="s">
        <v>4</v>
      </c>
    </row>
    <row r="169" spans="2:11" x14ac:dyDescent="0.2">
      <c r="C169" s="4" t="s">
        <v>208</v>
      </c>
      <c r="D169" s="2">
        <v>20.885999999999999</v>
      </c>
      <c r="E169" s="2">
        <v>274.93</v>
      </c>
      <c r="F169" s="2">
        <v>20</v>
      </c>
      <c r="G169" s="2">
        <f t="shared" si="23"/>
        <v>5498.6</v>
      </c>
      <c r="H169" s="2">
        <f>G169-H$138</f>
        <v>1938.2000000000003</v>
      </c>
      <c r="I169" s="4" t="s">
        <v>213</v>
      </c>
      <c r="J169" s="2" t="s">
        <v>166</v>
      </c>
      <c r="K169" s="2" t="s">
        <v>4</v>
      </c>
    </row>
    <row r="170" spans="2:11" x14ac:dyDescent="0.2">
      <c r="C170" s="4" t="s">
        <v>209</v>
      </c>
      <c r="D170" s="2">
        <v>21.007000000000001</v>
      </c>
      <c r="E170" s="2">
        <v>148.97999999999999</v>
      </c>
      <c r="F170" s="2">
        <v>20</v>
      </c>
      <c r="G170" s="2">
        <f t="shared" si="23"/>
        <v>2979.6</v>
      </c>
      <c r="H170" s="2">
        <f>G170-H$139</f>
        <v>211.59999999999991</v>
      </c>
      <c r="I170" s="4" t="s">
        <v>213</v>
      </c>
      <c r="J170" s="2" t="s">
        <v>164</v>
      </c>
      <c r="K170" s="2" t="s">
        <v>42</v>
      </c>
    </row>
    <row r="171" spans="2:11" x14ac:dyDescent="0.2">
      <c r="C171" s="4" t="s">
        <v>211</v>
      </c>
      <c r="D171" s="2">
        <v>21.491</v>
      </c>
      <c r="E171" s="2">
        <v>161.82</v>
      </c>
      <c r="F171" s="2">
        <v>20</v>
      </c>
      <c r="G171" s="2">
        <f t="shared" si="23"/>
        <v>3236.3999999999996</v>
      </c>
      <c r="H171" s="2">
        <f>G171</f>
        <v>3236.3999999999996</v>
      </c>
      <c r="I171" s="4" t="s">
        <v>213</v>
      </c>
      <c r="J171" s="2" t="s">
        <v>166</v>
      </c>
      <c r="K171" s="2" t="s">
        <v>4</v>
      </c>
    </row>
    <row r="172" spans="2:11" x14ac:dyDescent="0.2">
      <c r="C172" s="4" t="s">
        <v>165</v>
      </c>
      <c r="D172" s="2">
        <v>21.765999999999998</v>
      </c>
      <c r="E172" s="2">
        <v>342.88</v>
      </c>
      <c r="F172" s="2">
        <v>20</v>
      </c>
      <c r="G172" s="2">
        <f t="shared" si="23"/>
        <v>6857.6</v>
      </c>
      <c r="H172" s="2">
        <f>G172</f>
        <v>6857.6</v>
      </c>
      <c r="I172" s="4" t="s">
        <v>213</v>
      </c>
      <c r="J172" s="2" t="s">
        <v>166</v>
      </c>
      <c r="K172" s="2" t="s">
        <v>4</v>
      </c>
    </row>
    <row r="174" spans="2:11" x14ac:dyDescent="0.2">
      <c r="B174" s="4" t="s">
        <v>216</v>
      </c>
      <c r="C174" s="4" t="s">
        <v>205</v>
      </c>
      <c r="D174" s="2">
        <v>2.573</v>
      </c>
      <c r="E174" s="2">
        <v>6.65</v>
      </c>
      <c r="F174" s="2">
        <v>20</v>
      </c>
      <c r="G174" s="2">
        <f>E174*F174</f>
        <v>133</v>
      </c>
      <c r="H174" s="2">
        <f>G174-H$133</f>
        <v>-118</v>
      </c>
      <c r="I174" s="4" t="s">
        <v>213</v>
      </c>
      <c r="J174" s="2" t="s">
        <v>90</v>
      </c>
      <c r="K174" s="2" t="s">
        <v>206</v>
      </c>
    </row>
    <row r="175" spans="2:11" x14ac:dyDescent="0.2">
      <c r="C175" s="4" t="s">
        <v>207</v>
      </c>
      <c r="D175" s="2">
        <v>17.794</v>
      </c>
      <c r="E175" s="2">
        <v>264.8</v>
      </c>
      <c r="F175" s="2">
        <v>20</v>
      </c>
      <c r="G175" s="2">
        <f t="shared" ref="G175:G183" si="25">E175*F175</f>
        <v>5296</v>
      </c>
      <c r="H175" s="40">
        <f>G175-H$134</f>
        <v>-817</v>
      </c>
      <c r="I175" s="4" t="s">
        <v>213</v>
      </c>
      <c r="J175" s="2" t="s">
        <v>169</v>
      </c>
      <c r="K175" s="2" t="s">
        <v>53</v>
      </c>
    </row>
    <row r="176" spans="2:11" x14ac:dyDescent="0.2">
      <c r="C176" s="6" t="s">
        <v>221</v>
      </c>
      <c r="D176" s="2">
        <v>19.928999999999998</v>
      </c>
      <c r="E176" s="2">
        <v>6.41</v>
      </c>
      <c r="F176" s="2">
        <v>20</v>
      </c>
      <c r="G176" s="2">
        <f t="shared" si="25"/>
        <v>128.19999999999999</v>
      </c>
      <c r="H176" s="2">
        <f>G176</f>
        <v>128.19999999999999</v>
      </c>
      <c r="I176" s="4" t="s">
        <v>213</v>
      </c>
      <c r="J176" s="4" t="s">
        <v>164</v>
      </c>
      <c r="K176" s="4" t="s">
        <v>222</v>
      </c>
    </row>
    <row r="177" spans="2:11" x14ac:dyDescent="0.2">
      <c r="C177" s="4" t="s">
        <v>211</v>
      </c>
      <c r="D177" s="2">
        <v>20.457000000000001</v>
      </c>
      <c r="E177" s="2">
        <v>10.26</v>
      </c>
      <c r="F177" s="2">
        <v>20</v>
      </c>
      <c r="G177" s="2">
        <f t="shared" si="25"/>
        <v>205.2</v>
      </c>
      <c r="H177" s="2">
        <f t="shared" ref="H177" si="26">G177</f>
        <v>205.2</v>
      </c>
      <c r="I177" s="4" t="s">
        <v>213</v>
      </c>
      <c r="J177" s="2" t="s">
        <v>166</v>
      </c>
      <c r="K177" s="2" t="s">
        <v>4</v>
      </c>
    </row>
    <row r="178" spans="2:11" x14ac:dyDescent="0.2">
      <c r="C178" s="4" t="s">
        <v>211</v>
      </c>
      <c r="D178" s="2">
        <v>20.588999999999999</v>
      </c>
      <c r="E178" s="2">
        <v>68.64</v>
      </c>
      <c r="F178" s="2">
        <v>20</v>
      </c>
      <c r="G178" s="2">
        <f t="shared" si="25"/>
        <v>1372.8</v>
      </c>
      <c r="H178" s="2">
        <f>G178-H$136</f>
        <v>-150.80000000000018</v>
      </c>
      <c r="I178" s="4" t="s">
        <v>213</v>
      </c>
      <c r="J178" s="2" t="s">
        <v>166</v>
      </c>
      <c r="K178" s="2" t="s">
        <v>4</v>
      </c>
    </row>
    <row r="179" spans="2:11" x14ac:dyDescent="0.2">
      <c r="C179" s="4" t="s">
        <v>211</v>
      </c>
      <c r="D179" s="2">
        <v>20.797999999999998</v>
      </c>
      <c r="E179" s="2">
        <v>358.49</v>
      </c>
      <c r="F179" s="2">
        <v>20</v>
      </c>
      <c r="G179" s="2">
        <f t="shared" si="25"/>
        <v>7169.8</v>
      </c>
      <c r="H179" s="2">
        <f>G179-H$137</f>
        <v>-932.80000000000018</v>
      </c>
      <c r="I179" s="4" t="s">
        <v>213</v>
      </c>
      <c r="J179" s="2" t="s">
        <v>166</v>
      </c>
      <c r="K179" s="2" t="s">
        <v>4</v>
      </c>
    </row>
    <row r="180" spans="2:11" x14ac:dyDescent="0.2">
      <c r="C180" s="4" t="s">
        <v>208</v>
      </c>
      <c r="D180" s="2">
        <v>20.885999999999999</v>
      </c>
      <c r="E180" s="2">
        <v>246.54</v>
      </c>
      <c r="F180" s="2">
        <v>20</v>
      </c>
      <c r="G180" s="2">
        <f t="shared" si="25"/>
        <v>4930.8</v>
      </c>
      <c r="H180" s="2">
        <f>G180-H$138</f>
        <v>1370.4</v>
      </c>
      <c r="I180" s="4" t="s">
        <v>213</v>
      </c>
      <c r="J180" s="2" t="s">
        <v>166</v>
      </c>
      <c r="K180" s="2" t="s">
        <v>4</v>
      </c>
    </row>
    <row r="181" spans="2:11" x14ac:dyDescent="0.2">
      <c r="C181" s="4" t="s">
        <v>209</v>
      </c>
      <c r="D181" s="2">
        <v>21.007000000000001</v>
      </c>
      <c r="E181" s="2">
        <v>130.99</v>
      </c>
      <c r="F181" s="2">
        <v>20</v>
      </c>
      <c r="G181" s="2">
        <f t="shared" si="25"/>
        <v>2619.8000000000002</v>
      </c>
      <c r="H181" s="2">
        <f>G181-H$139</f>
        <v>-148.19999999999982</v>
      </c>
      <c r="I181" s="4" t="s">
        <v>213</v>
      </c>
      <c r="J181" s="2" t="s">
        <v>164</v>
      </c>
      <c r="K181" s="2" t="s">
        <v>42</v>
      </c>
    </row>
    <row r="182" spans="2:11" x14ac:dyDescent="0.2">
      <c r="C182" s="4" t="s">
        <v>211</v>
      </c>
      <c r="D182" s="2">
        <v>21.491</v>
      </c>
      <c r="E182" s="2">
        <v>149.51</v>
      </c>
      <c r="F182" s="2">
        <v>20</v>
      </c>
      <c r="G182" s="2">
        <f t="shared" si="25"/>
        <v>2990.2</v>
      </c>
      <c r="H182" s="2">
        <f>G182</f>
        <v>2990.2</v>
      </c>
      <c r="I182" s="4" t="s">
        <v>213</v>
      </c>
      <c r="J182" s="2" t="s">
        <v>166</v>
      </c>
      <c r="K182" s="2" t="s">
        <v>4</v>
      </c>
    </row>
    <row r="183" spans="2:11" x14ac:dyDescent="0.2">
      <c r="C183" s="4" t="s">
        <v>165</v>
      </c>
      <c r="D183" s="2">
        <v>21.766999999999999</v>
      </c>
      <c r="E183" s="2">
        <v>320.98</v>
      </c>
      <c r="F183" s="2">
        <v>20</v>
      </c>
      <c r="G183" s="2">
        <f t="shared" si="25"/>
        <v>6419.6</v>
      </c>
      <c r="H183" s="2">
        <f>G183</f>
        <v>6419.6</v>
      </c>
      <c r="I183" s="4" t="s">
        <v>213</v>
      </c>
      <c r="J183" s="2" t="s">
        <v>166</v>
      </c>
      <c r="K183" s="2" t="s">
        <v>4</v>
      </c>
    </row>
    <row r="185" spans="2:11" x14ac:dyDescent="0.2">
      <c r="B185" s="4" t="s">
        <v>217</v>
      </c>
      <c r="C185" s="4" t="s">
        <v>205</v>
      </c>
      <c r="D185" s="2">
        <v>2.573</v>
      </c>
      <c r="E185" s="2">
        <v>6.98</v>
      </c>
      <c r="F185" s="2">
        <v>20</v>
      </c>
      <c r="G185" s="2">
        <f>E185*F185</f>
        <v>139.60000000000002</v>
      </c>
      <c r="H185" s="2">
        <f>G185-H$133</f>
        <v>-111.39999999999998</v>
      </c>
      <c r="I185" s="4" t="s">
        <v>213</v>
      </c>
      <c r="J185" s="2" t="s">
        <v>90</v>
      </c>
      <c r="K185" s="2" t="s">
        <v>206</v>
      </c>
    </row>
    <row r="186" spans="2:11" x14ac:dyDescent="0.2">
      <c r="C186" s="4" t="s">
        <v>207</v>
      </c>
      <c r="D186" s="2">
        <v>17.794</v>
      </c>
      <c r="E186" s="2">
        <v>240.88</v>
      </c>
      <c r="F186" s="2">
        <v>20</v>
      </c>
      <c r="G186" s="2">
        <f t="shared" ref="G186:G194" si="27">E186*F186</f>
        <v>4817.6000000000004</v>
      </c>
      <c r="H186" s="40">
        <f>G186-H$134</f>
        <v>-1295.3999999999996</v>
      </c>
      <c r="I186" s="4" t="s">
        <v>213</v>
      </c>
      <c r="J186" s="2" t="s">
        <v>169</v>
      </c>
      <c r="K186" s="2" t="s">
        <v>53</v>
      </c>
    </row>
    <row r="187" spans="2:11" x14ac:dyDescent="0.2">
      <c r="C187" s="6" t="s">
        <v>221</v>
      </c>
      <c r="D187" s="2">
        <v>19.917999999999999</v>
      </c>
      <c r="E187" s="2">
        <v>6.23</v>
      </c>
      <c r="F187" s="2">
        <v>20</v>
      </c>
      <c r="G187" s="2">
        <f t="shared" si="27"/>
        <v>124.60000000000001</v>
      </c>
      <c r="H187" s="2">
        <f>G187</f>
        <v>124.60000000000001</v>
      </c>
      <c r="I187" s="4" t="s">
        <v>213</v>
      </c>
      <c r="J187" s="4" t="s">
        <v>164</v>
      </c>
      <c r="K187" s="4" t="s">
        <v>222</v>
      </c>
    </row>
    <row r="188" spans="2:11" x14ac:dyDescent="0.2">
      <c r="C188" s="4" t="s">
        <v>211</v>
      </c>
      <c r="D188" s="2">
        <v>20.457000000000001</v>
      </c>
      <c r="E188" s="2">
        <v>10.36</v>
      </c>
      <c r="F188" s="2">
        <v>20</v>
      </c>
      <c r="G188" s="2">
        <f t="shared" si="27"/>
        <v>207.2</v>
      </c>
      <c r="H188" s="2">
        <f t="shared" ref="H188" si="28">G188</f>
        <v>207.2</v>
      </c>
      <c r="I188" s="4" t="s">
        <v>213</v>
      </c>
      <c r="J188" s="2" t="s">
        <v>166</v>
      </c>
      <c r="K188" s="2" t="s">
        <v>4</v>
      </c>
    </row>
    <row r="189" spans="2:11" x14ac:dyDescent="0.2">
      <c r="C189" s="4" t="s">
        <v>211</v>
      </c>
      <c r="D189" s="2">
        <v>20.588999999999999</v>
      </c>
      <c r="E189" s="2">
        <v>67.58</v>
      </c>
      <c r="F189" s="2">
        <v>20</v>
      </c>
      <c r="G189" s="2">
        <f t="shared" si="27"/>
        <v>1351.6</v>
      </c>
      <c r="H189" s="2">
        <f>G189-H$136</f>
        <v>-172.00000000000023</v>
      </c>
      <c r="I189" s="4" t="s">
        <v>213</v>
      </c>
      <c r="J189" s="2" t="s">
        <v>166</v>
      </c>
      <c r="K189" s="2" t="s">
        <v>4</v>
      </c>
    </row>
    <row r="190" spans="2:11" x14ac:dyDescent="0.2">
      <c r="C190" s="4" t="s">
        <v>211</v>
      </c>
      <c r="D190" s="2">
        <v>20.797999999999998</v>
      </c>
      <c r="E190" s="2">
        <v>355.63</v>
      </c>
      <c r="F190" s="2">
        <v>20</v>
      </c>
      <c r="G190" s="2">
        <f t="shared" si="27"/>
        <v>7112.6</v>
      </c>
      <c r="H190" s="2">
        <f>G190-H$137</f>
        <v>-990</v>
      </c>
      <c r="I190" s="4" t="s">
        <v>213</v>
      </c>
      <c r="J190" s="2" t="s">
        <v>166</v>
      </c>
      <c r="K190" s="2" t="s">
        <v>4</v>
      </c>
    </row>
    <row r="191" spans="2:11" x14ac:dyDescent="0.2">
      <c r="C191" s="4" t="s">
        <v>208</v>
      </c>
      <c r="D191" s="2">
        <v>20.885999999999999</v>
      </c>
      <c r="E191" s="2">
        <v>243.91</v>
      </c>
      <c r="F191" s="2">
        <v>20</v>
      </c>
      <c r="G191" s="2">
        <f t="shared" si="27"/>
        <v>4878.2</v>
      </c>
      <c r="H191" s="2">
        <f>G191-H$138</f>
        <v>1317.7999999999997</v>
      </c>
      <c r="I191" s="4" t="s">
        <v>213</v>
      </c>
      <c r="J191" s="2" t="s">
        <v>166</v>
      </c>
      <c r="K191" s="2" t="s">
        <v>4</v>
      </c>
    </row>
    <row r="192" spans="2:11" x14ac:dyDescent="0.2">
      <c r="C192" s="4" t="s">
        <v>209</v>
      </c>
      <c r="D192" s="2">
        <v>21.007000000000001</v>
      </c>
      <c r="E192" s="2">
        <v>129.32</v>
      </c>
      <c r="F192" s="2">
        <v>20</v>
      </c>
      <c r="G192" s="2">
        <f t="shared" si="27"/>
        <v>2586.3999999999996</v>
      </c>
      <c r="H192" s="2">
        <f>G192-H$139</f>
        <v>-181.60000000000036</v>
      </c>
      <c r="I192" s="4" t="s">
        <v>213</v>
      </c>
      <c r="J192" s="2" t="s">
        <v>164</v>
      </c>
      <c r="K192" s="2" t="s">
        <v>42</v>
      </c>
    </row>
    <row r="193" spans="1:11" x14ac:dyDescent="0.2">
      <c r="C193" s="4" t="s">
        <v>211</v>
      </c>
      <c r="D193" s="2">
        <v>21.491</v>
      </c>
      <c r="E193" s="2">
        <v>154.44999999999999</v>
      </c>
      <c r="F193" s="2">
        <v>20</v>
      </c>
      <c r="G193" s="2">
        <f t="shared" si="27"/>
        <v>3089</v>
      </c>
      <c r="H193" s="2">
        <f>G193</f>
        <v>3089</v>
      </c>
      <c r="I193" s="4" t="s">
        <v>213</v>
      </c>
      <c r="J193" s="2" t="s">
        <v>166</v>
      </c>
      <c r="K193" s="2" t="s">
        <v>4</v>
      </c>
    </row>
    <row r="194" spans="1:11" x14ac:dyDescent="0.2">
      <c r="C194" s="4" t="s">
        <v>165</v>
      </c>
      <c r="D194" s="2">
        <v>21.765999999999998</v>
      </c>
      <c r="E194" s="2">
        <v>303.11</v>
      </c>
      <c r="F194" s="2">
        <v>20</v>
      </c>
      <c r="G194" s="2">
        <f t="shared" si="27"/>
        <v>6062.2000000000007</v>
      </c>
      <c r="H194" s="2">
        <f>G194</f>
        <v>6062.2000000000007</v>
      </c>
      <c r="I194" s="4" t="s">
        <v>213</v>
      </c>
      <c r="J194" s="2" t="s">
        <v>166</v>
      </c>
      <c r="K194" s="2" t="s">
        <v>4</v>
      </c>
    </row>
    <row r="196" spans="1:11" x14ac:dyDescent="0.2">
      <c r="B196" s="4" t="s">
        <v>218</v>
      </c>
      <c r="C196" s="4" t="s">
        <v>205</v>
      </c>
      <c r="D196" s="2">
        <v>2.573</v>
      </c>
      <c r="E196" s="2">
        <v>5.16</v>
      </c>
      <c r="F196" s="2">
        <v>20</v>
      </c>
      <c r="G196" s="2">
        <f>E196*F196</f>
        <v>103.2</v>
      </c>
      <c r="H196" s="2">
        <f>G196-H$133</f>
        <v>-147.80000000000001</v>
      </c>
      <c r="I196" s="4" t="s">
        <v>213</v>
      </c>
      <c r="J196" s="2" t="s">
        <v>90</v>
      </c>
      <c r="K196" s="2" t="s">
        <v>206</v>
      </c>
    </row>
    <row r="197" spans="1:11" x14ac:dyDescent="0.2">
      <c r="C197" s="4" t="s">
        <v>207</v>
      </c>
      <c r="D197" s="2">
        <v>17.794</v>
      </c>
      <c r="E197" s="2">
        <v>285.36</v>
      </c>
      <c r="F197" s="2">
        <v>20</v>
      </c>
      <c r="G197" s="2">
        <f t="shared" ref="G197:G205" si="29">E197*F197</f>
        <v>5707.2000000000007</v>
      </c>
      <c r="H197" s="40">
        <f>G197-H$134</f>
        <v>-405.79999999999927</v>
      </c>
      <c r="I197" s="4" t="s">
        <v>213</v>
      </c>
      <c r="J197" s="2" t="s">
        <v>169</v>
      </c>
      <c r="K197" s="2" t="s">
        <v>53</v>
      </c>
    </row>
    <row r="198" spans="1:11" x14ac:dyDescent="0.2">
      <c r="C198" s="6" t="s">
        <v>221</v>
      </c>
      <c r="D198" s="2">
        <v>19.917999999999999</v>
      </c>
      <c r="E198" s="2">
        <v>5.88</v>
      </c>
      <c r="F198" s="2">
        <v>20</v>
      </c>
      <c r="G198" s="2">
        <f t="shared" si="29"/>
        <v>117.6</v>
      </c>
      <c r="H198" s="2">
        <f>G198</f>
        <v>117.6</v>
      </c>
      <c r="I198" s="4" t="s">
        <v>213</v>
      </c>
      <c r="J198" s="4" t="s">
        <v>164</v>
      </c>
      <c r="K198" s="4" t="s">
        <v>222</v>
      </c>
    </row>
    <row r="199" spans="1:11" x14ac:dyDescent="0.2">
      <c r="C199" s="4" t="s">
        <v>211</v>
      </c>
      <c r="D199" s="2">
        <v>20.457000000000001</v>
      </c>
      <c r="E199" s="2">
        <v>11.47</v>
      </c>
      <c r="F199" s="2">
        <v>20</v>
      </c>
      <c r="G199" s="2">
        <f t="shared" si="29"/>
        <v>229.4</v>
      </c>
      <c r="H199" s="2">
        <f t="shared" ref="H199" si="30">G199</f>
        <v>229.4</v>
      </c>
      <c r="I199" s="4" t="s">
        <v>213</v>
      </c>
      <c r="J199" s="2" t="s">
        <v>166</v>
      </c>
      <c r="K199" s="2" t="s">
        <v>4</v>
      </c>
    </row>
    <row r="200" spans="1:11" x14ac:dyDescent="0.2">
      <c r="C200" s="4" t="s">
        <v>211</v>
      </c>
      <c r="D200" s="2">
        <v>20.588999999999999</v>
      </c>
      <c r="E200" s="2">
        <v>74.510000000000005</v>
      </c>
      <c r="F200" s="2">
        <v>20</v>
      </c>
      <c r="G200" s="2">
        <f t="shared" si="29"/>
        <v>1490.2</v>
      </c>
      <c r="H200" s="2">
        <f>G200-H$136</f>
        <v>-33.400000000000091</v>
      </c>
      <c r="I200" s="4" t="s">
        <v>213</v>
      </c>
      <c r="J200" s="2" t="s">
        <v>166</v>
      </c>
      <c r="K200" s="2" t="s">
        <v>4</v>
      </c>
    </row>
    <row r="201" spans="1:11" x14ac:dyDescent="0.2">
      <c r="C201" s="4" t="s">
        <v>211</v>
      </c>
      <c r="D201" s="2">
        <v>20.797999999999998</v>
      </c>
      <c r="E201" s="2">
        <v>393.87</v>
      </c>
      <c r="F201" s="2">
        <v>20</v>
      </c>
      <c r="G201" s="2">
        <f t="shared" si="29"/>
        <v>7877.4</v>
      </c>
      <c r="H201" s="2">
        <f>G201-H$137</f>
        <v>-225.20000000000073</v>
      </c>
      <c r="I201" s="4" t="s">
        <v>213</v>
      </c>
      <c r="J201" s="2" t="s">
        <v>166</v>
      </c>
      <c r="K201" s="2" t="s">
        <v>4</v>
      </c>
    </row>
    <row r="202" spans="1:11" x14ac:dyDescent="0.2">
      <c r="C202" s="4" t="s">
        <v>208</v>
      </c>
      <c r="D202" s="2">
        <v>20.885999999999999</v>
      </c>
      <c r="E202" s="2">
        <v>254.97</v>
      </c>
      <c r="F202" s="2">
        <v>20</v>
      </c>
      <c r="G202" s="2">
        <f t="shared" si="29"/>
        <v>5099.3999999999996</v>
      </c>
      <c r="H202" s="2">
        <f>G202-H$138</f>
        <v>1538.9999999999995</v>
      </c>
      <c r="I202" s="4" t="s">
        <v>213</v>
      </c>
      <c r="J202" s="2" t="s">
        <v>166</v>
      </c>
      <c r="K202" s="2" t="s">
        <v>4</v>
      </c>
    </row>
    <row r="203" spans="1:11" x14ac:dyDescent="0.2">
      <c r="C203" s="4" t="s">
        <v>209</v>
      </c>
      <c r="D203" s="2">
        <v>21.007000000000001</v>
      </c>
      <c r="E203" s="2">
        <v>142.69999999999999</v>
      </c>
      <c r="F203" s="2">
        <v>20</v>
      </c>
      <c r="G203" s="2">
        <f t="shared" si="29"/>
        <v>2854</v>
      </c>
      <c r="H203" s="2">
        <f>G203-H$139</f>
        <v>86</v>
      </c>
      <c r="I203" s="4" t="s">
        <v>213</v>
      </c>
      <c r="J203" s="2" t="s">
        <v>164</v>
      </c>
      <c r="K203" s="2" t="s">
        <v>42</v>
      </c>
    </row>
    <row r="204" spans="1:11" x14ac:dyDescent="0.2">
      <c r="C204" s="4" t="s">
        <v>211</v>
      </c>
      <c r="D204" s="2">
        <v>21.491</v>
      </c>
      <c r="E204" s="2">
        <v>154.91</v>
      </c>
      <c r="F204" s="2">
        <v>20</v>
      </c>
      <c r="G204" s="2">
        <f t="shared" si="29"/>
        <v>3098.2</v>
      </c>
      <c r="H204" s="2">
        <f>G204</f>
        <v>3098.2</v>
      </c>
      <c r="I204" s="4" t="s">
        <v>213</v>
      </c>
      <c r="J204" s="2" t="s">
        <v>166</v>
      </c>
      <c r="K204" s="2" t="s">
        <v>4</v>
      </c>
    </row>
    <row r="205" spans="1:11" x14ac:dyDescent="0.2">
      <c r="C205" s="4" t="s">
        <v>165</v>
      </c>
      <c r="D205" s="2">
        <v>21.765999999999998</v>
      </c>
      <c r="E205" s="2">
        <v>276.55</v>
      </c>
      <c r="F205" s="2">
        <v>20</v>
      </c>
      <c r="G205" s="2">
        <f t="shared" si="29"/>
        <v>5531</v>
      </c>
      <c r="H205" s="2">
        <f>G205</f>
        <v>5531</v>
      </c>
      <c r="I205" s="4" t="s">
        <v>213</v>
      </c>
      <c r="J205" s="2" t="s">
        <v>166</v>
      </c>
      <c r="K205" s="2" t="s">
        <v>4</v>
      </c>
    </row>
    <row r="207" spans="1:11" x14ac:dyDescent="0.2">
      <c r="A207" s="3" t="s">
        <v>220</v>
      </c>
      <c r="B207" s="2" t="s">
        <v>0</v>
      </c>
      <c r="C207" s="4" t="s">
        <v>205</v>
      </c>
      <c r="D207" s="2">
        <v>2.573</v>
      </c>
      <c r="E207" s="2">
        <v>12.22</v>
      </c>
      <c r="F207" s="2">
        <v>20</v>
      </c>
      <c r="G207" s="2">
        <f>E207*F207</f>
        <v>244.4</v>
      </c>
      <c r="H207" s="2">
        <f>G207</f>
        <v>244.4</v>
      </c>
      <c r="I207" s="3" t="s">
        <v>212</v>
      </c>
      <c r="J207" s="2" t="s">
        <v>90</v>
      </c>
      <c r="K207" s="2" t="s">
        <v>206</v>
      </c>
    </row>
    <row r="208" spans="1:11" x14ac:dyDescent="0.2">
      <c r="A208" s="3" t="s">
        <v>219</v>
      </c>
      <c r="C208" s="4" t="s">
        <v>207</v>
      </c>
      <c r="D208" s="2">
        <v>17.794</v>
      </c>
      <c r="E208" s="2">
        <v>225.1</v>
      </c>
      <c r="F208" s="2">
        <v>20</v>
      </c>
      <c r="G208" s="2">
        <f t="shared" ref="G208:G213" si="31">E208*F208</f>
        <v>4502</v>
      </c>
      <c r="H208" s="2">
        <f t="shared" ref="H208:H213" si="32">G208</f>
        <v>4502</v>
      </c>
      <c r="I208" s="3" t="s">
        <v>212</v>
      </c>
      <c r="J208" s="2" t="s">
        <v>169</v>
      </c>
      <c r="K208" s="2" t="s">
        <v>53</v>
      </c>
    </row>
    <row r="209" spans="2:11" x14ac:dyDescent="0.2">
      <c r="C209" s="4" t="s">
        <v>211</v>
      </c>
      <c r="D209" s="2">
        <v>20.457000000000001</v>
      </c>
      <c r="E209" s="2">
        <v>11.3</v>
      </c>
      <c r="F209" s="2">
        <v>20</v>
      </c>
      <c r="G209" s="2">
        <f t="shared" si="31"/>
        <v>226</v>
      </c>
      <c r="H209" s="2">
        <f t="shared" si="32"/>
        <v>226</v>
      </c>
      <c r="I209" s="3" t="s">
        <v>212</v>
      </c>
      <c r="J209" s="2" t="s">
        <v>166</v>
      </c>
      <c r="K209" s="2" t="s">
        <v>4</v>
      </c>
    </row>
    <row r="210" spans="2:11" x14ac:dyDescent="0.2">
      <c r="C210" s="4" t="s">
        <v>211</v>
      </c>
      <c r="D210" s="2">
        <v>20.588999999999999</v>
      </c>
      <c r="E210" s="2">
        <v>92.3</v>
      </c>
      <c r="F210" s="2">
        <v>20</v>
      </c>
      <c r="G210" s="2">
        <f t="shared" si="31"/>
        <v>1846</v>
      </c>
      <c r="H210" s="2">
        <f t="shared" si="32"/>
        <v>1846</v>
      </c>
      <c r="I210" s="3" t="s">
        <v>212</v>
      </c>
      <c r="J210" s="2" t="s">
        <v>166</v>
      </c>
      <c r="K210" s="2" t="s">
        <v>4</v>
      </c>
    </row>
    <row r="211" spans="2:11" x14ac:dyDescent="0.2">
      <c r="C211" s="4" t="s">
        <v>211</v>
      </c>
      <c r="D211" s="2">
        <v>20.797999999999998</v>
      </c>
      <c r="E211" s="2">
        <v>481</v>
      </c>
      <c r="F211" s="2">
        <v>20</v>
      </c>
      <c r="G211" s="2">
        <f t="shared" si="31"/>
        <v>9620</v>
      </c>
      <c r="H211" s="2">
        <f t="shared" si="32"/>
        <v>9620</v>
      </c>
      <c r="I211" s="3" t="s">
        <v>212</v>
      </c>
      <c r="J211" s="2" t="s">
        <v>166</v>
      </c>
      <c r="K211" s="2" t="s">
        <v>4</v>
      </c>
    </row>
    <row r="212" spans="2:11" x14ac:dyDescent="0.2">
      <c r="C212" s="4" t="s">
        <v>208</v>
      </c>
      <c r="D212" s="2">
        <v>20.885999999999999</v>
      </c>
      <c r="E212" s="2">
        <v>213.1</v>
      </c>
      <c r="F212" s="2">
        <v>20</v>
      </c>
      <c r="G212" s="2">
        <f t="shared" si="31"/>
        <v>4262</v>
      </c>
      <c r="H212" s="2">
        <f t="shared" si="32"/>
        <v>4262</v>
      </c>
      <c r="I212" s="3" t="s">
        <v>212</v>
      </c>
      <c r="J212" s="2" t="s">
        <v>166</v>
      </c>
      <c r="K212" s="2" t="s">
        <v>4</v>
      </c>
    </row>
    <row r="213" spans="2:11" x14ac:dyDescent="0.2">
      <c r="C213" s="4" t="s">
        <v>209</v>
      </c>
      <c r="D213" s="2">
        <v>21.007000000000001</v>
      </c>
      <c r="E213" s="2">
        <v>161.80000000000001</v>
      </c>
      <c r="F213" s="2">
        <v>20</v>
      </c>
      <c r="G213" s="2">
        <f t="shared" si="31"/>
        <v>3236</v>
      </c>
      <c r="H213" s="2">
        <f t="shared" si="32"/>
        <v>3236</v>
      </c>
      <c r="I213" s="3" t="s">
        <v>212</v>
      </c>
      <c r="J213" s="2" t="s">
        <v>164</v>
      </c>
      <c r="K213" s="2" t="s">
        <v>42</v>
      </c>
    </row>
    <row r="215" spans="2:11" x14ac:dyDescent="0.2">
      <c r="B215" s="4" t="s">
        <v>210</v>
      </c>
      <c r="C215" s="4" t="s">
        <v>205</v>
      </c>
      <c r="D215" s="2">
        <v>2.573</v>
      </c>
      <c r="E215" s="2">
        <v>2.88</v>
      </c>
      <c r="F215" s="2">
        <v>20</v>
      </c>
      <c r="G215" s="2">
        <f>E215*F215</f>
        <v>57.599999999999994</v>
      </c>
      <c r="H215" s="2">
        <f>G215-H$207</f>
        <v>-186.8</v>
      </c>
      <c r="I215" s="4" t="s">
        <v>213</v>
      </c>
      <c r="J215" s="2" t="s">
        <v>90</v>
      </c>
      <c r="K215" s="2" t="s">
        <v>206</v>
      </c>
    </row>
    <row r="216" spans="2:11" x14ac:dyDescent="0.2">
      <c r="C216" s="4" t="s">
        <v>207</v>
      </c>
      <c r="D216" s="2">
        <v>17.794</v>
      </c>
      <c r="E216" s="2">
        <v>202.05</v>
      </c>
      <c r="F216" s="2">
        <v>20</v>
      </c>
      <c r="G216" s="2">
        <f t="shared" ref="G216:G223" si="33">E216*F216</f>
        <v>4041</v>
      </c>
      <c r="H216" s="2">
        <f>G216-H$208</f>
        <v>-461</v>
      </c>
      <c r="I216" s="4" t="s">
        <v>213</v>
      </c>
      <c r="J216" s="2" t="s">
        <v>169</v>
      </c>
      <c r="K216" s="2" t="s">
        <v>53</v>
      </c>
    </row>
    <row r="217" spans="2:11" x14ac:dyDescent="0.2">
      <c r="C217" s="6" t="s">
        <v>221</v>
      </c>
      <c r="D217" s="2">
        <v>19.917999999999999</v>
      </c>
      <c r="E217" s="2">
        <v>4.62</v>
      </c>
      <c r="F217" s="2">
        <v>20</v>
      </c>
      <c r="G217" s="2">
        <f t="shared" si="33"/>
        <v>92.4</v>
      </c>
      <c r="H217" s="2">
        <f>G217</f>
        <v>92.4</v>
      </c>
      <c r="I217" s="4" t="s">
        <v>213</v>
      </c>
      <c r="J217" s="4" t="s">
        <v>164</v>
      </c>
      <c r="K217" s="4" t="s">
        <v>222</v>
      </c>
    </row>
    <row r="218" spans="2:11" x14ac:dyDescent="0.2">
      <c r="C218" s="4" t="s">
        <v>211</v>
      </c>
      <c r="D218" s="2">
        <v>20.457000000000001</v>
      </c>
      <c r="E218" s="2">
        <v>5.48</v>
      </c>
      <c r="F218" s="2">
        <v>20</v>
      </c>
      <c r="G218" s="2">
        <f t="shared" si="33"/>
        <v>109.60000000000001</v>
      </c>
      <c r="H218" s="2">
        <f>G218-H$209</f>
        <v>-116.39999999999999</v>
      </c>
      <c r="I218" s="4" t="s">
        <v>213</v>
      </c>
      <c r="J218" s="2" t="s">
        <v>166</v>
      </c>
      <c r="K218" s="2" t="s">
        <v>4</v>
      </c>
    </row>
    <row r="219" spans="2:11" x14ac:dyDescent="0.2">
      <c r="C219" s="4" t="s">
        <v>211</v>
      </c>
      <c r="D219" s="2">
        <v>20.588999999999999</v>
      </c>
      <c r="E219" s="2">
        <v>42.96</v>
      </c>
      <c r="F219" s="2">
        <v>20</v>
      </c>
      <c r="G219" s="2">
        <f t="shared" si="33"/>
        <v>859.2</v>
      </c>
      <c r="H219" s="2">
        <f>G219-H$210</f>
        <v>-986.8</v>
      </c>
      <c r="I219" s="4" t="s">
        <v>213</v>
      </c>
      <c r="J219" s="2" t="s">
        <v>166</v>
      </c>
      <c r="K219" s="2" t="s">
        <v>4</v>
      </c>
    </row>
    <row r="220" spans="2:11" x14ac:dyDescent="0.2">
      <c r="C220" s="4" t="s">
        <v>211</v>
      </c>
      <c r="D220" s="2">
        <v>20.797999999999998</v>
      </c>
      <c r="E220" s="2">
        <v>227.87</v>
      </c>
      <c r="F220" s="2">
        <v>20</v>
      </c>
      <c r="G220" s="2">
        <f t="shared" si="33"/>
        <v>4557.3999999999996</v>
      </c>
      <c r="H220" s="2">
        <f>G220-H$211</f>
        <v>-5062.6000000000004</v>
      </c>
      <c r="I220" s="4" t="s">
        <v>213</v>
      </c>
      <c r="J220" s="2" t="s">
        <v>166</v>
      </c>
      <c r="K220" s="2" t="s">
        <v>4</v>
      </c>
    </row>
    <row r="221" spans="2:11" x14ac:dyDescent="0.2">
      <c r="C221" s="4" t="s">
        <v>208</v>
      </c>
      <c r="D221" s="2">
        <v>20.885999999999999</v>
      </c>
      <c r="E221" s="2">
        <v>179</v>
      </c>
      <c r="F221" s="2">
        <v>20</v>
      </c>
      <c r="G221" s="2">
        <f t="shared" si="33"/>
        <v>3580</v>
      </c>
      <c r="H221" s="2">
        <f>G221-H$212</f>
        <v>-682</v>
      </c>
      <c r="I221" s="4" t="s">
        <v>213</v>
      </c>
      <c r="J221" s="2" t="s">
        <v>166</v>
      </c>
      <c r="K221" s="2" t="s">
        <v>4</v>
      </c>
    </row>
    <row r="222" spans="2:11" x14ac:dyDescent="0.2">
      <c r="C222" s="4" t="s">
        <v>209</v>
      </c>
      <c r="D222" s="2">
        <v>21.007000000000001</v>
      </c>
      <c r="E222" s="2">
        <v>95.03</v>
      </c>
      <c r="F222" s="2">
        <v>20</v>
      </c>
      <c r="G222" s="2">
        <f t="shared" si="33"/>
        <v>1900.6</v>
      </c>
      <c r="H222" s="2">
        <f>G222-H$213</f>
        <v>-1335.4</v>
      </c>
      <c r="I222" s="4" t="s">
        <v>213</v>
      </c>
      <c r="J222" s="2" t="s">
        <v>164</v>
      </c>
      <c r="K222" s="2" t="s">
        <v>42</v>
      </c>
    </row>
    <row r="223" spans="2:11" x14ac:dyDescent="0.2">
      <c r="C223" s="4" t="s">
        <v>223</v>
      </c>
      <c r="D223" s="2">
        <v>21.402999999999999</v>
      </c>
      <c r="E223" s="2">
        <v>2.59</v>
      </c>
      <c r="F223" s="2">
        <v>20</v>
      </c>
      <c r="G223" s="2">
        <f t="shared" si="33"/>
        <v>51.8</v>
      </c>
      <c r="H223" s="2">
        <f t="shared" ref="H223" si="34">G223</f>
        <v>51.8</v>
      </c>
      <c r="I223" s="4" t="s">
        <v>213</v>
      </c>
      <c r="J223" s="14" t="s">
        <v>164</v>
      </c>
      <c r="K223" s="14" t="s">
        <v>224</v>
      </c>
    </row>
    <row r="224" spans="2:11" x14ac:dyDescent="0.2">
      <c r="C224" s="4" t="s">
        <v>211</v>
      </c>
      <c r="D224" s="2">
        <v>21.491</v>
      </c>
      <c r="E224" s="2">
        <v>21.491</v>
      </c>
      <c r="F224" s="2">
        <v>20</v>
      </c>
      <c r="G224" s="2">
        <f t="shared" ref="G224:G225" si="35">E224*F224</f>
        <v>429.82</v>
      </c>
      <c r="H224" s="2">
        <f t="shared" ref="H224:H225" si="36">G224</f>
        <v>429.82</v>
      </c>
      <c r="I224" s="4" t="s">
        <v>213</v>
      </c>
      <c r="J224" s="2" t="s">
        <v>166</v>
      </c>
      <c r="K224" s="2" t="s">
        <v>4</v>
      </c>
    </row>
    <row r="225" spans="2:11" x14ac:dyDescent="0.2">
      <c r="C225" s="4" t="s">
        <v>165</v>
      </c>
      <c r="D225" s="2">
        <v>21.754999999999999</v>
      </c>
      <c r="E225" s="2">
        <v>257.2</v>
      </c>
      <c r="F225" s="2">
        <v>20</v>
      </c>
      <c r="G225" s="2">
        <f t="shared" si="35"/>
        <v>5144</v>
      </c>
      <c r="H225" s="2">
        <f t="shared" si="36"/>
        <v>5144</v>
      </c>
      <c r="I225" s="4" t="s">
        <v>213</v>
      </c>
      <c r="J225" s="2" t="s">
        <v>166</v>
      </c>
      <c r="K225" s="2" t="s">
        <v>4</v>
      </c>
    </row>
    <row r="227" spans="2:11" x14ac:dyDescent="0.2">
      <c r="B227" s="4" t="s">
        <v>214</v>
      </c>
      <c r="C227" s="4" t="s">
        <v>205</v>
      </c>
      <c r="D227" s="2">
        <v>2.573</v>
      </c>
      <c r="E227" s="2">
        <v>2.46</v>
      </c>
      <c r="F227" s="2">
        <v>20</v>
      </c>
      <c r="G227" s="2">
        <f>E227*F227</f>
        <v>49.2</v>
      </c>
      <c r="H227" s="2">
        <f>G227-H$207</f>
        <v>-195.2</v>
      </c>
      <c r="I227" s="4" t="s">
        <v>213</v>
      </c>
      <c r="J227" s="2" t="s">
        <v>90</v>
      </c>
      <c r="K227" s="2" t="s">
        <v>206</v>
      </c>
    </row>
    <row r="228" spans="2:11" x14ac:dyDescent="0.2">
      <c r="C228" s="4" t="s">
        <v>207</v>
      </c>
      <c r="D228" s="2">
        <v>17.794</v>
      </c>
      <c r="E228" s="2">
        <v>229.76</v>
      </c>
      <c r="F228" s="2">
        <v>20</v>
      </c>
      <c r="G228" s="2">
        <f t="shared" ref="G228:G236" si="37">E228*F228</f>
        <v>4595.2</v>
      </c>
      <c r="H228" s="2">
        <f>G228-H$208</f>
        <v>93.199999999999818</v>
      </c>
      <c r="I228" s="4" t="s">
        <v>213</v>
      </c>
      <c r="J228" s="2" t="s">
        <v>169</v>
      </c>
      <c r="K228" s="2" t="s">
        <v>53</v>
      </c>
    </row>
    <row r="229" spans="2:11" x14ac:dyDescent="0.2">
      <c r="C229" s="6" t="s">
        <v>221</v>
      </c>
      <c r="D229" s="2">
        <v>19.917999999999999</v>
      </c>
      <c r="E229" s="2">
        <v>4.79</v>
      </c>
      <c r="F229" s="2">
        <v>20</v>
      </c>
      <c r="G229" s="2">
        <f t="shared" si="37"/>
        <v>95.8</v>
      </c>
      <c r="H229" s="2">
        <f>G229</f>
        <v>95.8</v>
      </c>
      <c r="I229" s="4" t="s">
        <v>213</v>
      </c>
      <c r="J229" s="4" t="s">
        <v>164</v>
      </c>
      <c r="K229" s="4" t="s">
        <v>222</v>
      </c>
    </row>
    <row r="230" spans="2:11" x14ac:dyDescent="0.2">
      <c r="C230" s="4" t="s">
        <v>211</v>
      </c>
      <c r="D230" s="2">
        <v>20.457000000000001</v>
      </c>
      <c r="E230" s="2">
        <v>5.68</v>
      </c>
      <c r="F230" s="2">
        <v>20</v>
      </c>
      <c r="G230" s="2">
        <f t="shared" si="37"/>
        <v>113.6</v>
      </c>
      <c r="H230" s="2">
        <f>G230-H$209</f>
        <v>-112.4</v>
      </c>
      <c r="I230" s="4" t="s">
        <v>213</v>
      </c>
      <c r="J230" s="2" t="s">
        <v>166</v>
      </c>
      <c r="K230" s="2" t="s">
        <v>4</v>
      </c>
    </row>
    <row r="231" spans="2:11" x14ac:dyDescent="0.2">
      <c r="C231" s="4" t="s">
        <v>211</v>
      </c>
      <c r="D231" s="2">
        <v>20.588999999999999</v>
      </c>
      <c r="E231" s="2">
        <v>41.69</v>
      </c>
      <c r="F231" s="2">
        <v>20</v>
      </c>
      <c r="G231" s="2">
        <f t="shared" si="37"/>
        <v>833.8</v>
      </c>
      <c r="H231" s="2">
        <f>G231-H$210</f>
        <v>-1012.2</v>
      </c>
      <c r="I231" s="4" t="s">
        <v>213</v>
      </c>
      <c r="J231" s="2" t="s">
        <v>166</v>
      </c>
      <c r="K231" s="2" t="s">
        <v>4</v>
      </c>
    </row>
    <row r="232" spans="2:11" x14ac:dyDescent="0.2">
      <c r="C232" s="4" t="s">
        <v>211</v>
      </c>
      <c r="D232" s="2">
        <v>20.797999999999998</v>
      </c>
      <c r="E232" s="2">
        <v>222.91</v>
      </c>
      <c r="F232" s="2">
        <v>20</v>
      </c>
      <c r="G232" s="2">
        <f t="shared" si="37"/>
        <v>4458.2</v>
      </c>
      <c r="H232" s="2">
        <f>G232-H$211</f>
        <v>-5161.8</v>
      </c>
      <c r="I232" s="4" t="s">
        <v>213</v>
      </c>
      <c r="J232" s="2" t="s">
        <v>166</v>
      </c>
      <c r="K232" s="2" t="s">
        <v>4</v>
      </c>
    </row>
    <row r="233" spans="2:11" x14ac:dyDescent="0.2">
      <c r="C233" s="4" t="s">
        <v>208</v>
      </c>
      <c r="D233" s="2">
        <v>20.885999999999999</v>
      </c>
      <c r="E233" s="2">
        <v>181.72</v>
      </c>
      <c r="F233" s="2">
        <v>20</v>
      </c>
      <c r="G233" s="2">
        <f t="shared" si="37"/>
        <v>3634.4</v>
      </c>
      <c r="H233" s="2">
        <f>G233-H$212</f>
        <v>-627.59999999999991</v>
      </c>
      <c r="I233" s="4" t="s">
        <v>213</v>
      </c>
      <c r="J233" s="2" t="s">
        <v>166</v>
      </c>
      <c r="K233" s="2" t="s">
        <v>4</v>
      </c>
    </row>
    <row r="234" spans="2:11" x14ac:dyDescent="0.2">
      <c r="C234" s="4" t="s">
        <v>209</v>
      </c>
      <c r="D234" s="2">
        <v>21.007000000000001</v>
      </c>
      <c r="E234" s="2">
        <v>84.05</v>
      </c>
      <c r="F234" s="2">
        <v>20</v>
      </c>
      <c r="G234" s="2">
        <f t="shared" si="37"/>
        <v>1681</v>
      </c>
      <c r="H234" s="2">
        <f>G234-H$213</f>
        <v>-1555</v>
      </c>
      <c r="I234" s="4" t="s">
        <v>213</v>
      </c>
      <c r="J234" s="2" t="s">
        <v>164</v>
      </c>
      <c r="K234" s="2" t="s">
        <v>42</v>
      </c>
    </row>
    <row r="235" spans="2:11" x14ac:dyDescent="0.2">
      <c r="C235" s="4" t="s">
        <v>211</v>
      </c>
      <c r="D235" s="2">
        <v>21.491</v>
      </c>
      <c r="E235" s="2">
        <v>111.19</v>
      </c>
      <c r="F235" s="2">
        <v>20</v>
      </c>
      <c r="G235" s="2">
        <f t="shared" si="37"/>
        <v>2223.8000000000002</v>
      </c>
      <c r="H235" s="2">
        <f t="shared" ref="H235:H236" si="38">G235</f>
        <v>2223.8000000000002</v>
      </c>
      <c r="I235" s="4" t="s">
        <v>213</v>
      </c>
      <c r="J235" s="2" t="s">
        <v>166</v>
      </c>
      <c r="K235" s="2" t="s">
        <v>4</v>
      </c>
    </row>
    <row r="236" spans="2:11" x14ac:dyDescent="0.2">
      <c r="C236" s="4" t="s">
        <v>165</v>
      </c>
      <c r="D236" s="2">
        <v>21.754999999999999</v>
      </c>
      <c r="E236" s="2">
        <v>293.17</v>
      </c>
      <c r="F236" s="2">
        <v>20</v>
      </c>
      <c r="G236" s="2">
        <f t="shared" si="37"/>
        <v>5863.4000000000005</v>
      </c>
      <c r="H236" s="2">
        <f t="shared" si="38"/>
        <v>5863.4000000000005</v>
      </c>
      <c r="I236" s="4" t="s">
        <v>213</v>
      </c>
      <c r="J236" s="2" t="s">
        <v>166</v>
      </c>
      <c r="K236" s="2" t="s">
        <v>4</v>
      </c>
    </row>
    <row r="238" spans="2:11" x14ac:dyDescent="0.2">
      <c r="B238" s="4" t="s">
        <v>215</v>
      </c>
      <c r="C238" s="4" t="s">
        <v>205</v>
      </c>
      <c r="D238" s="2">
        <v>2.5739999999999998</v>
      </c>
      <c r="E238" s="2">
        <v>2.27</v>
      </c>
      <c r="F238" s="2">
        <v>20</v>
      </c>
      <c r="G238" s="2">
        <f>E238*F238</f>
        <v>45.4</v>
      </c>
      <c r="H238" s="2">
        <f>G238-H$207</f>
        <v>-199</v>
      </c>
      <c r="I238" s="4" t="s">
        <v>213</v>
      </c>
      <c r="J238" s="2" t="s">
        <v>90</v>
      </c>
      <c r="K238" s="2" t="s">
        <v>206</v>
      </c>
    </row>
    <row r="239" spans="2:11" x14ac:dyDescent="0.2">
      <c r="C239" s="4" t="s">
        <v>207</v>
      </c>
      <c r="D239" s="2">
        <v>17.794</v>
      </c>
      <c r="E239" s="2">
        <v>224.97</v>
      </c>
      <c r="F239" s="2">
        <v>20</v>
      </c>
      <c r="G239" s="2">
        <f t="shared" ref="G239:G247" si="39">E239*F239</f>
        <v>4499.3999999999996</v>
      </c>
      <c r="H239" s="2">
        <f>G239-H$208</f>
        <v>-2.6000000000003638</v>
      </c>
      <c r="I239" s="4" t="s">
        <v>213</v>
      </c>
      <c r="J239" s="2" t="s">
        <v>169</v>
      </c>
      <c r="K239" s="2" t="s">
        <v>53</v>
      </c>
    </row>
    <row r="240" spans="2:11" x14ac:dyDescent="0.2">
      <c r="C240" s="6" t="s">
        <v>221</v>
      </c>
      <c r="D240" s="2">
        <v>19.917999999999999</v>
      </c>
      <c r="E240" s="2">
        <v>5.13</v>
      </c>
      <c r="F240" s="2">
        <v>20</v>
      </c>
      <c r="G240" s="2">
        <f t="shared" si="39"/>
        <v>102.6</v>
      </c>
      <c r="H240" s="2">
        <f>G240</f>
        <v>102.6</v>
      </c>
      <c r="I240" s="4" t="s">
        <v>213</v>
      </c>
      <c r="J240" s="4" t="s">
        <v>164</v>
      </c>
      <c r="K240" s="4" t="s">
        <v>222</v>
      </c>
    </row>
    <row r="241" spans="2:11" x14ac:dyDescent="0.2">
      <c r="C241" s="4" t="s">
        <v>211</v>
      </c>
      <c r="D241" s="2">
        <v>20.457000000000001</v>
      </c>
      <c r="E241" s="2">
        <v>6.2</v>
      </c>
      <c r="F241" s="2">
        <v>20</v>
      </c>
      <c r="G241" s="2">
        <f t="shared" si="39"/>
        <v>124</v>
      </c>
      <c r="H241" s="2">
        <f>G241-H$209</f>
        <v>-102</v>
      </c>
      <c r="I241" s="4" t="s">
        <v>213</v>
      </c>
      <c r="J241" s="2" t="s">
        <v>166</v>
      </c>
      <c r="K241" s="2" t="s">
        <v>4</v>
      </c>
    </row>
    <row r="242" spans="2:11" x14ac:dyDescent="0.2">
      <c r="C242" s="4" t="s">
        <v>211</v>
      </c>
      <c r="D242" s="2">
        <v>20.588999999999999</v>
      </c>
      <c r="E242" s="2">
        <v>43.96</v>
      </c>
      <c r="F242" s="2">
        <v>20</v>
      </c>
      <c r="G242" s="2">
        <f t="shared" si="39"/>
        <v>879.2</v>
      </c>
      <c r="H242" s="2">
        <f>G242-H$210</f>
        <v>-966.8</v>
      </c>
      <c r="I242" s="4" t="s">
        <v>213</v>
      </c>
      <c r="J242" s="2" t="s">
        <v>166</v>
      </c>
      <c r="K242" s="2" t="s">
        <v>4</v>
      </c>
    </row>
    <row r="243" spans="2:11" x14ac:dyDescent="0.2">
      <c r="C243" s="4" t="s">
        <v>211</v>
      </c>
      <c r="D243" s="2">
        <v>20.797999999999998</v>
      </c>
      <c r="E243" s="2">
        <v>237.88</v>
      </c>
      <c r="F243" s="2">
        <v>20</v>
      </c>
      <c r="G243" s="2">
        <f t="shared" si="39"/>
        <v>4757.6000000000004</v>
      </c>
      <c r="H243" s="2">
        <f>G243-H$211</f>
        <v>-4862.3999999999996</v>
      </c>
      <c r="I243" s="4" t="s">
        <v>213</v>
      </c>
      <c r="J243" s="2" t="s">
        <v>166</v>
      </c>
      <c r="K243" s="2" t="s">
        <v>4</v>
      </c>
    </row>
    <row r="244" spans="2:11" x14ac:dyDescent="0.2">
      <c r="C244" s="4" t="s">
        <v>208</v>
      </c>
      <c r="D244" s="2">
        <v>20.885999999999999</v>
      </c>
      <c r="E244" s="2">
        <v>187</v>
      </c>
      <c r="F244" s="2">
        <v>20</v>
      </c>
      <c r="G244" s="2">
        <f t="shared" si="39"/>
        <v>3740</v>
      </c>
      <c r="H244" s="2">
        <f>G244-H$212</f>
        <v>-522</v>
      </c>
      <c r="I244" s="4" t="s">
        <v>213</v>
      </c>
      <c r="J244" s="2" t="s">
        <v>166</v>
      </c>
      <c r="K244" s="2" t="s">
        <v>4</v>
      </c>
    </row>
    <row r="245" spans="2:11" x14ac:dyDescent="0.2">
      <c r="C245" s="4" t="s">
        <v>209</v>
      </c>
      <c r="D245" s="2">
        <v>21.007000000000001</v>
      </c>
      <c r="E245" s="2">
        <v>87.85</v>
      </c>
      <c r="F245" s="2">
        <v>20</v>
      </c>
      <c r="G245" s="2">
        <f t="shared" si="39"/>
        <v>1757</v>
      </c>
      <c r="H245" s="2">
        <f>G245-H$213</f>
        <v>-1479</v>
      </c>
      <c r="I245" s="4" t="s">
        <v>213</v>
      </c>
      <c r="J245" s="2" t="s">
        <v>164</v>
      </c>
      <c r="K245" s="2" t="s">
        <v>42</v>
      </c>
    </row>
    <row r="246" spans="2:11" x14ac:dyDescent="0.2">
      <c r="C246" s="4" t="s">
        <v>211</v>
      </c>
      <c r="D246" s="2">
        <v>21.491</v>
      </c>
      <c r="E246" s="2">
        <v>115.1</v>
      </c>
      <c r="F246" s="2">
        <v>20</v>
      </c>
      <c r="G246" s="2">
        <f t="shared" si="39"/>
        <v>2302</v>
      </c>
      <c r="H246" s="2">
        <f t="shared" ref="H246:H247" si="40">G246</f>
        <v>2302</v>
      </c>
      <c r="I246" s="4" t="s">
        <v>213</v>
      </c>
      <c r="J246" s="2" t="s">
        <v>166</v>
      </c>
      <c r="K246" s="2" t="s">
        <v>4</v>
      </c>
    </row>
    <row r="247" spans="2:11" x14ac:dyDescent="0.2">
      <c r="C247" s="4" t="s">
        <v>165</v>
      </c>
      <c r="D247" s="2">
        <v>21.756</v>
      </c>
      <c r="E247" s="2">
        <v>279.43</v>
      </c>
      <c r="F247" s="2">
        <v>20</v>
      </c>
      <c r="G247" s="2">
        <f t="shared" si="39"/>
        <v>5588.6</v>
      </c>
      <c r="H247" s="2">
        <f t="shared" si="40"/>
        <v>5588.6</v>
      </c>
      <c r="I247" s="4" t="s">
        <v>213</v>
      </c>
      <c r="J247" s="2" t="s">
        <v>166</v>
      </c>
      <c r="K247" s="2" t="s">
        <v>4</v>
      </c>
    </row>
    <row r="249" spans="2:11" x14ac:dyDescent="0.2">
      <c r="B249" s="4" t="s">
        <v>216</v>
      </c>
      <c r="C249" s="4" t="s">
        <v>205</v>
      </c>
      <c r="D249" s="2">
        <v>2.5739999999999998</v>
      </c>
      <c r="E249" s="2">
        <v>5.18</v>
      </c>
      <c r="F249" s="2">
        <v>20</v>
      </c>
      <c r="G249" s="2">
        <f>E249*F249</f>
        <v>103.6</v>
      </c>
      <c r="H249" s="2">
        <f>G249-H$207</f>
        <v>-140.80000000000001</v>
      </c>
      <c r="I249" s="4" t="s">
        <v>213</v>
      </c>
      <c r="J249" s="2" t="s">
        <v>90</v>
      </c>
      <c r="K249" s="2" t="s">
        <v>206</v>
      </c>
    </row>
    <row r="250" spans="2:11" x14ac:dyDescent="0.2">
      <c r="C250" s="4" t="s">
        <v>207</v>
      </c>
      <c r="D250" s="2">
        <v>17.794</v>
      </c>
      <c r="E250" s="2">
        <v>247.2</v>
      </c>
      <c r="F250" s="2">
        <v>20</v>
      </c>
      <c r="G250" s="2">
        <f t="shared" ref="G250:G258" si="41">E250*F250</f>
        <v>4944</v>
      </c>
      <c r="H250" s="2">
        <f>G250-H$208</f>
        <v>442</v>
      </c>
      <c r="I250" s="4" t="s">
        <v>213</v>
      </c>
      <c r="J250" s="2" t="s">
        <v>169</v>
      </c>
      <c r="K250" s="2" t="s">
        <v>53</v>
      </c>
    </row>
    <row r="251" spans="2:11" x14ac:dyDescent="0.2">
      <c r="C251" s="6" t="s">
        <v>221</v>
      </c>
      <c r="D251" s="2">
        <v>19.917999999999999</v>
      </c>
      <c r="E251" s="2">
        <v>5.79</v>
      </c>
      <c r="F251" s="2">
        <v>20</v>
      </c>
      <c r="G251" s="2">
        <f t="shared" si="41"/>
        <v>115.8</v>
      </c>
      <c r="H251" s="2">
        <f>G251</f>
        <v>115.8</v>
      </c>
      <c r="I251" s="4" t="s">
        <v>213</v>
      </c>
      <c r="J251" s="4" t="s">
        <v>164</v>
      </c>
      <c r="K251" s="4" t="s">
        <v>222</v>
      </c>
    </row>
    <row r="252" spans="2:11" x14ac:dyDescent="0.2">
      <c r="C252" s="4" t="s">
        <v>211</v>
      </c>
      <c r="D252" s="2">
        <v>20.457000000000001</v>
      </c>
      <c r="E252" s="2">
        <v>6.6</v>
      </c>
      <c r="F252" s="2">
        <v>20</v>
      </c>
      <c r="G252" s="2">
        <f t="shared" si="41"/>
        <v>132</v>
      </c>
      <c r="H252" s="2">
        <f>G252-H$209</f>
        <v>-94</v>
      </c>
      <c r="I252" s="4" t="s">
        <v>213</v>
      </c>
      <c r="J252" s="2" t="s">
        <v>166</v>
      </c>
      <c r="K252" s="2" t="s">
        <v>4</v>
      </c>
    </row>
    <row r="253" spans="2:11" x14ac:dyDescent="0.2">
      <c r="C253" s="4" t="s">
        <v>211</v>
      </c>
      <c r="D253" s="2">
        <v>20.588999999999999</v>
      </c>
      <c r="E253" s="2">
        <v>43.34</v>
      </c>
      <c r="F253" s="2">
        <v>20</v>
      </c>
      <c r="G253" s="2">
        <f t="shared" si="41"/>
        <v>866.80000000000007</v>
      </c>
      <c r="H253" s="2">
        <f>G253-H$210</f>
        <v>-979.19999999999993</v>
      </c>
      <c r="I253" s="4" t="s">
        <v>213</v>
      </c>
      <c r="J253" s="2" t="s">
        <v>166</v>
      </c>
      <c r="K253" s="2" t="s">
        <v>4</v>
      </c>
    </row>
    <row r="254" spans="2:11" x14ac:dyDescent="0.2">
      <c r="C254" s="4" t="s">
        <v>211</v>
      </c>
      <c r="D254" s="2">
        <v>20.797999999999998</v>
      </c>
      <c r="E254" s="2">
        <v>229.99</v>
      </c>
      <c r="F254" s="2">
        <v>20</v>
      </c>
      <c r="G254" s="2">
        <f t="shared" si="41"/>
        <v>4599.8</v>
      </c>
      <c r="H254" s="2">
        <f>G254-H$211</f>
        <v>-5020.2</v>
      </c>
      <c r="I254" s="4" t="s">
        <v>213</v>
      </c>
      <c r="J254" s="2" t="s">
        <v>166</v>
      </c>
      <c r="K254" s="2" t="s">
        <v>4</v>
      </c>
    </row>
    <row r="255" spans="2:11" x14ac:dyDescent="0.2">
      <c r="C255" s="4" t="s">
        <v>208</v>
      </c>
      <c r="D255" s="2">
        <v>20.885999999999999</v>
      </c>
      <c r="E255" s="2">
        <v>184.44</v>
      </c>
      <c r="F255" s="2">
        <v>20</v>
      </c>
      <c r="G255" s="2">
        <f t="shared" si="41"/>
        <v>3688.8</v>
      </c>
      <c r="H255" s="2">
        <f>G255-H$212</f>
        <v>-573.19999999999982</v>
      </c>
      <c r="I255" s="4" t="s">
        <v>213</v>
      </c>
      <c r="J255" s="2" t="s">
        <v>166</v>
      </c>
      <c r="K255" s="2" t="s">
        <v>4</v>
      </c>
    </row>
    <row r="256" spans="2:11" x14ac:dyDescent="0.2">
      <c r="C256" s="4" t="s">
        <v>209</v>
      </c>
      <c r="D256" s="2">
        <v>21.007000000000001</v>
      </c>
      <c r="E256" s="2">
        <v>84.48</v>
      </c>
      <c r="F256" s="2">
        <v>20</v>
      </c>
      <c r="G256" s="2">
        <f t="shared" si="41"/>
        <v>1689.6000000000001</v>
      </c>
      <c r="H256" s="2">
        <f>G256-H$213</f>
        <v>-1546.3999999999999</v>
      </c>
      <c r="I256" s="4" t="s">
        <v>213</v>
      </c>
      <c r="J256" s="2" t="s">
        <v>164</v>
      </c>
      <c r="K256" s="2" t="s">
        <v>42</v>
      </c>
    </row>
    <row r="257" spans="2:11" x14ac:dyDescent="0.2">
      <c r="C257" s="4" t="s">
        <v>211</v>
      </c>
      <c r="D257" s="2">
        <v>21.491</v>
      </c>
      <c r="E257" s="2">
        <v>117.88</v>
      </c>
      <c r="F257" s="2">
        <v>20</v>
      </c>
      <c r="G257" s="2">
        <f t="shared" si="41"/>
        <v>2357.6</v>
      </c>
      <c r="H257" s="2">
        <f t="shared" ref="H257:H258" si="42">G257</f>
        <v>2357.6</v>
      </c>
      <c r="I257" s="4" t="s">
        <v>213</v>
      </c>
      <c r="J257" s="2" t="s">
        <v>166</v>
      </c>
      <c r="K257" s="2" t="s">
        <v>4</v>
      </c>
    </row>
    <row r="258" spans="2:11" x14ac:dyDescent="0.2">
      <c r="C258" s="4" t="s">
        <v>165</v>
      </c>
      <c r="D258" s="2">
        <v>21.756</v>
      </c>
      <c r="E258" s="2">
        <v>287.08</v>
      </c>
      <c r="F258" s="2">
        <v>20</v>
      </c>
      <c r="G258" s="2">
        <f t="shared" si="41"/>
        <v>5741.5999999999995</v>
      </c>
      <c r="H258" s="2">
        <f t="shared" si="42"/>
        <v>5741.5999999999995</v>
      </c>
      <c r="I258" s="4" t="s">
        <v>213</v>
      </c>
      <c r="J258" s="2" t="s">
        <v>166</v>
      </c>
      <c r="K258" s="2" t="s">
        <v>4</v>
      </c>
    </row>
    <row r="260" spans="2:11" x14ac:dyDescent="0.2">
      <c r="B260" s="4" t="s">
        <v>217</v>
      </c>
      <c r="C260" s="4" t="s">
        <v>205</v>
      </c>
      <c r="D260" s="2">
        <v>2.573</v>
      </c>
      <c r="E260" s="2">
        <v>5.26</v>
      </c>
      <c r="F260" s="2">
        <v>20</v>
      </c>
      <c r="G260" s="2">
        <f>E260*F260</f>
        <v>105.19999999999999</v>
      </c>
      <c r="H260" s="2">
        <f>G260-H$207</f>
        <v>-139.20000000000002</v>
      </c>
      <c r="I260" s="4" t="s">
        <v>213</v>
      </c>
      <c r="J260" s="2" t="s">
        <v>90</v>
      </c>
      <c r="K260" s="2" t="s">
        <v>206</v>
      </c>
    </row>
    <row r="261" spans="2:11" x14ac:dyDescent="0.2">
      <c r="C261" s="4" t="s">
        <v>207</v>
      </c>
      <c r="D261" s="2">
        <v>17.794</v>
      </c>
      <c r="E261" s="2">
        <v>239.19</v>
      </c>
      <c r="F261" s="2">
        <v>20</v>
      </c>
      <c r="G261" s="2">
        <f t="shared" ref="G261:G269" si="43">E261*F261</f>
        <v>4783.8</v>
      </c>
      <c r="H261" s="2">
        <f>G261-H$208</f>
        <v>281.80000000000018</v>
      </c>
      <c r="I261" s="4" t="s">
        <v>213</v>
      </c>
      <c r="J261" s="2" t="s">
        <v>169</v>
      </c>
      <c r="K261" s="2" t="s">
        <v>53</v>
      </c>
    </row>
    <row r="262" spans="2:11" x14ac:dyDescent="0.2">
      <c r="C262" s="6" t="s">
        <v>221</v>
      </c>
      <c r="D262" s="2">
        <v>19.917999999999999</v>
      </c>
      <c r="E262" s="2">
        <v>5.4</v>
      </c>
      <c r="F262" s="2">
        <v>20</v>
      </c>
      <c r="G262" s="2">
        <f t="shared" si="43"/>
        <v>108</v>
      </c>
      <c r="H262" s="2">
        <f>G262</f>
        <v>108</v>
      </c>
      <c r="I262" s="4" t="s">
        <v>213</v>
      </c>
      <c r="J262" s="4" t="s">
        <v>164</v>
      </c>
      <c r="K262" s="4" t="s">
        <v>222</v>
      </c>
    </row>
    <row r="263" spans="2:11" x14ac:dyDescent="0.2">
      <c r="C263" s="4" t="s">
        <v>211</v>
      </c>
      <c r="D263" s="2">
        <v>20.457000000000001</v>
      </c>
      <c r="E263" s="2">
        <v>7.1</v>
      </c>
      <c r="F263" s="2">
        <v>20</v>
      </c>
      <c r="G263" s="2">
        <f t="shared" si="43"/>
        <v>142</v>
      </c>
      <c r="H263" s="2">
        <f>G263-H$209</f>
        <v>-84</v>
      </c>
      <c r="I263" s="4" t="s">
        <v>213</v>
      </c>
      <c r="J263" s="2" t="s">
        <v>166</v>
      </c>
      <c r="K263" s="2" t="s">
        <v>4</v>
      </c>
    </row>
    <row r="264" spans="2:11" x14ac:dyDescent="0.2">
      <c r="C264" s="4" t="s">
        <v>211</v>
      </c>
      <c r="D264" s="2">
        <v>20.588999999999999</v>
      </c>
      <c r="E264" s="2">
        <v>46.97</v>
      </c>
      <c r="F264" s="2">
        <v>20</v>
      </c>
      <c r="G264" s="2">
        <f t="shared" si="43"/>
        <v>939.4</v>
      </c>
      <c r="H264" s="2">
        <f>G264-H$210</f>
        <v>-906.6</v>
      </c>
      <c r="I264" s="4" t="s">
        <v>213</v>
      </c>
      <c r="J264" s="2" t="s">
        <v>166</v>
      </c>
      <c r="K264" s="2" t="s">
        <v>4</v>
      </c>
    </row>
    <row r="265" spans="2:11" x14ac:dyDescent="0.2">
      <c r="C265" s="4" t="s">
        <v>211</v>
      </c>
      <c r="D265" s="2">
        <v>20.797999999999998</v>
      </c>
      <c r="E265" s="2">
        <v>250.23</v>
      </c>
      <c r="F265" s="2">
        <v>20</v>
      </c>
      <c r="G265" s="2">
        <f t="shared" si="43"/>
        <v>5004.5999999999995</v>
      </c>
      <c r="H265" s="2">
        <f>G265-H$211</f>
        <v>-4615.4000000000005</v>
      </c>
      <c r="I265" s="4" t="s">
        <v>213</v>
      </c>
      <c r="J265" s="2" t="s">
        <v>166</v>
      </c>
      <c r="K265" s="2" t="s">
        <v>4</v>
      </c>
    </row>
    <row r="266" spans="2:11" x14ac:dyDescent="0.2">
      <c r="C266" s="4" t="s">
        <v>208</v>
      </c>
      <c r="D266" s="2">
        <v>20.885999999999999</v>
      </c>
      <c r="E266" s="2">
        <v>189.38</v>
      </c>
      <c r="F266" s="2">
        <v>20</v>
      </c>
      <c r="G266" s="2">
        <f t="shared" si="43"/>
        <v>3787.6</v>
      </c>
      <c r="H266" s="2">
        <f>G266-H$212</f>
        <v>-474.40000000000009</v>
      </c>
      <c r="I266" s="4" t="s">
        <v>213</v>
      </c>
      <c r="J266" s="2" t="s">
        <v>166</v>
      </c>
      <c r="K266" s="2" t="s">
        <v>4</v>
      </c>
    </row>
    <row r="267" spans="2:11" x14ac:dyDescent="0.2">
      <c r="C267" s="4" t="s">
        <v>209</v>
      </c>
      <c r="D267" s="2">
        <v>21.007000000000001</v>
      </c>
      <c r="E267" s="2">
        <v>91.16</v>
      </c>
      <c r="F267" s="2">
        <v>20</v>
      </c>
      <c r="G267" s="2">
        <f t="shared" si="43"/>
        <v>1823.1999999999998</v>
      </c>
      <c r="H267" s="2">
        <f>G267-H$213</f>
        <v>-1412.8000000000002</v>
      </c>
      <c r="I267" s="4" t="s">
        <v>213</v>
      </c>
      <c r="J267" s="2" t="s">
        <v>164</v>
      </c>
      <c r="K267" s="2" t="s">
        <v>42</v>
      </c>
    </row>
    <row r="268" spans="2:11" x14ac:dyDescent="0.2">
      <c r="C268" s="4" t="s">
        <v>211</v>
      </c>
      <c r="D268" s="2">
        <v>21.491</v>
      </c>
      <c r="E268" s="2">
        <v>125.34</v>
      </c>
      <c r="F268" s="2">
        <v>20</v>
      </c>
      <c r="G268" s="2">
        <f t="shared" si="43"/>
        <v>2506.8000000000002</v>
      </c>
      <c r="H268" s="2">
        <f t="shared" ref="H268:H269" si="44">G268</f>
        <v>2506.8000000000002</v>
      </c>
      <c r="I268" s="4" t="s">
        <v>213</v>
      </c>
      <c r="J268" s="2" t="s">
        <v>166</v>
      </c>
      <c r="K268" s="2" t="s">
        <v>4</v>
      </c>
    </row>
    <row r="269" spans="2:11" x14ac:dyDescent="0.2">
      <c r="C269" s="4" t="s">
        <v>165</v>
      </c>
      <c r="D269" s="2">
        <v>21.754999999999999</v>
      </c>
      <c r="E269" s="2">
        <v>265.02999999999997</v>
      </c>
      <c r="F269" s="2">
        <v>20</v>
      </c>
      <c r="G269" s="2">
        <f t="shared" si="43"/>
        <v>5300.5999999999995</v>
      </c>
      <c r="H269" s="2">
        <f t="shared" si="44"/>
        <v>5300.5999999999995</v>
      </c>
      <c r="I269" s="4" t="s">
        <v>213</v>
      </c>
      <c r="J269" s="2" t="s">
        <v>166</v>
      </c>
      <c r="K269" s="2" t="s">
        <v>4</v>
      </c>
    </row>
    <row r="271" spans="2:11" x14ac:dyDescent="0.2">
      <c r="B271" s="4" t="s">
        <v>218</v>
      </c>
      <c r="C271" s="4" t="s">
        <v>205</v>
      </c>
      <c r="D271" s="2">
        <v>2.573</v>
      </c>
      <c r="E271" s="2">
        <v>5.14</v>
      </c>
      <c r="F271" s="2">
        <v>20</v>
      </c>
      <c r="G271" s="2">
        <f>E271*F271</f>
        <v>102.8</v>
      </c>
      <c r="H271" s="2">
        <f>G271-H$207</f>
        <v>-141.60000000000002</v>
      </c>
      <c r="I271" s="4" t="s">
        <v>213</v>
      </c>
      <c r="J271" s="2" t="s">
        <v>90</v>
      </c>
      <c r="K271" s="2" t="s">
        <v>206</v>
      </c>
    </row>
    <row r="272" spans="2:11" x14ac:dyDescent="0.2">
      <c r="C272" s="4" t="s">
        <v>207</v>
      </c>
      <c r="D272" s="2">
        <v>17.794</v>
      </c>
      <c r="E272" s="2">
        <v>293.8</v>
      </c>
      <c r="F272" s="2">
        <v>20</v>
      </c>
      <c r="G272" s="2">
        <f t="shared" ref="G272:G280" si="45">E272*F272</f>
        <v>5876</v>
      </c>
      <c r="H272" s="2">
        <f>G272-H$208</f>
        <v>1374</v>
      </c>
      <c r="I272" s="4" t="s">
        <v>213</v>
      </c>
      <c r="J272" s="2" t="s">
        <v>169</v>
      </c>
      <c r="K272" s="2" t="s">
        <v>53</v>
      </c>
    </row>
    <row r="273" spans="3:11" x14ac:dyDescent="0.2">
      <c r="C273" s="6" t="s">
        <v>221</v>
      </c>
      <c r="D273" s="2">
        <v>19.917999999999999</v>
      </c>
      <c r="E273" s="2">
        <v>5.71</v>
      </c>
      <c r="F273" s="2">
        <v>20</v>
      </c>
      <c r="G273" s="2">
        <f t="shared" si="45"/>
        <v>114.2</v>
      </c>
      <c r="H273" s="2">
        <f>G273</f>
        <v>114.2</v>
      </c>
      <c r="I273" s="4" t="s">
        <v>213</v>
      </c>
      <c r="J273" s="4" t="s">
        <v>164</v>
      </c>
      <c r="K273" s="4" t="s">
        <v>222</v>
      </c>
    </row>
    <row r="274" spans="3:11" x14ac:dyDescent="0.2">
      <c r="C274" s="4" t="s">
        <v>211</v>
      </c>
      <c r="D274" s="2">
        <v>20.457000000000001</v>
      </c>
      <c r="E274" s="2">
        <v>8.02</v>
      </c>
      <c r="F274" s="2">
        <v>20</v>
      </c>
      <c r="G274" s="2">
        <f t="shared" si="45"/>
        <v>160.39999999999998</v>
      </c>
      <c r="H274" s="2">
        <f>G274-H$209</f>
        <v>-65.600000000000023</v>
      </c>
      <c r="I274" s="4" t="s">
        <v>213</v>
      </c>
      <c r="J274" s="2" t="s">
        <v>166</v>
      </c>
      <c r="K274" s="2" t="s">
        <v>4</v>
      </c>
    </row>
    <row r="275" spans="3:11" x14ac:dyDescent="0.2">
      <c r="C275" s="4" t="s">
        <v>211</v>
      </c>
      <c r="D275" s="2">
        <v>20.588999999999999</v>
      </c>
      <c r="E275" s="2">
        <v>51.13</v>
      </c>
      <c r="F275" s="2">
        <v>20</v>
      </c>
      <c r="G275" s="2">
        <f t="shared" si="45"/>
        <v>1022.6</v>
      </c>
      <c r="H275" s="2">
        <f>G275-H$210</f>
        <v>-823.4</v>
      </c>
      <c r="I275" s="4" t="s">
        <v>213</v>
      </c>
      <c r="J275" s="2" t="s">
        <v>166</v>
      </c>
      <c r="K275" s="2" t="s">
        <v>4</v>
      </c>
    </row>
    <row r="276" spans="3:11" x14ac:dyDescent="0.2">
      <c r="C276" s="4" t="s">
        <v>211</v>
      </c>
      <c r="D276" s="2">
        <v>20.797999999999998</v>
      </c>
      <c r="E276" s="2">
        <v>279.79000000000002</v>
      </c>
      <c r="F276" s="2">
        <v>20</v>
      </c>
      <c r="G276" s="2">
        <f t="shared" si="45"/>
        <v>5595.8</v>
      </c>
      <c r="H276" s="2">
        <f>G276-H$211</f>
        <v>-4024.2</v>
      </c>
      <c r="I276" s="4" t="s">
        <v>213</v>
      </c>
      <c r="J276" s="2" t="s">
        <v>166</v>
      </c>
      <c r="K276" s="2" t="s">
        <v>4</v>
      </c>
    </row>
    <row r="277" spans="3:11" x14ac:dyDescent="0.2">
      <c r="C277" s="4" t="s">
        <v>208</v>
      </c>
      <c r="D277" s="2">
        <v>20.885999999999999</v>
      </c>
      <c r="E277" s="2">
        <v>207.04</v>
      </c>
      <c r="F277" s="2">
        <v>20</v>
      </c>
      <c r="G277" s="2">
        <f t="shared" si="45"/>
        <v>4140.8</v>
      </c>
      <c r="H277" s="2">
        <f>G277-H$212</f>
        <v>-121.19999999999982</v>
      </c>
      <c r="I277" s="4" t="s">
        <v>213</v>
      </c>
      <c r="J277" s="2" t="s">
        <v>166</v>
      </c>
      <c r="K277" s="2" t="s">
        <v>4</v>
      </c>
    </row>
    <row r="278" spans="3:11" x14ac:dyDescent="0.2">
      <c r="C278" s="4" t="s">
        <v>209</v>
      </c>
      <c r="D278" s="2">
        <v>21.007000000000001</v>
      </c>
      <c r="E278" s="2">
        <v>101.04</v>
      </c>
      <c r="F278" s="2">
        <v>20</v>
      </c>
      <c r="G278" s="2">
        <f t="shared" si="45"/>
        <v>2020.8000000000002</v>
      </c>
      <c r="H278" s="2">
        <f>G278-H$213</f>
        <v>-1215.1999999999998</v>
      </c>
      <c r="I278" s="4" t="s">
        <v>213</v>
      </c>
      <c r="J278" s="2" t="s">
        <v>164</v>
      </c>
      <c r="K278" s="2" t="s">
        <v>42</v>
      </c>
    </row>
    <row r="279" spans="3:11" x14ac:dyDescent="0.2">
      <c r="C279" s="4" t="s">
        <v>211</v>
      </c>
      <c r="D279" s="2">
        <v>21.491</v>
      </c>
      <c r="E279" s="2">
        <v>120.97</v>
      </c>
      <c r="F279" s="2">
        <v>20</v>
      </c>
      <c r="G279" s="2">
        <f t="shared" si="45"/>
        <v>2419.4</v>
      </c>
      <c r="H279" s="2">
        <f t="shared" ref="H279:H280" si="46">G279</f>
        <v>2419.4</v>
      </c>
      <c r="I279" s="4" t="s">
        <v>213</v>
      </c>
      <c r="J279" s="2" t="s">
        <v>166</v>
      </c>
      <c r="K279" s="2" t="s">
        <v>4</v>
      </c>
    </row>
    <row r="280" spans="3:11" x14ac:dyDescent="0.2">
      <c r="C280" s="4" t="s">
        <v>165</v>
      </c>
      <c r="D280" s="2">
        <v>21.754999999999999</v>
      </c>
      <c r="E280" s="2">
        <v>279.3</v>
      </c>
      <c r="F280" s="2">
        <v>20</v>
      </c>
      <c r="G280" s="2">
        <f t="shared" si="45"/>
        <v>5586</v>
      </c>
      <c r="H280" s="2">
        <f t="shared" si="46"/>
        <v>5586</v>
      </c>
      <c r="I280" s="4" t="s">
        <v>213</v>
      </c>
      <c r="J280" s="2" t="s">
        <v>166</v>
      </c>
      <c r="K280" s="2" t="s">
        <v>4</v>
      </c>
    </row>
    <row r="282" spans="3:11" x14ac:dyDescent="0.2">
      <c r="C282" s="1" t="s">
        <v>146</v>
      </c>
    </row>
    <row r="284" spans="3:11" x14ac:dyDescent="0.2">
      <c r="C284" s="10" t="s">
        <v>86</v>
      </c>
    </row>
    <row r="285" spans="3:11" x14ac:dyDescent="0.2">
      <c r="C285" s="10" t="s">
        <v>87</v>
      </c>
    </row>
  </sheetData>
  <phoneticPr fontId="0" type="noConversion"/>
  <pageMargins left="0.75" right="0.75" top="1" bottom="1" header="0.5" footer="0.5"/>
  <pageSetup scale="78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39"/>
  <sheetViews>
    <sheetView tabSelected="1" topLeftCell="A679" zoomScale="85" zoomScaleNormal="85" workbookViewId="0">
      <selection activeCell="E704" sqref="E704"/>
    </sheetView>
  </sheetViews>
  <sheetFormatPr defaultRowHeight="12.75" x14ac:dyDescent="0.2"/>
  <cols>
    <col min="1" max="1" width="12" style="2" bestFit="1" customWidth="1"/>
    <col min="2" max="2" width="18" style="2" bestFit="1" customWidth="1"/>
    <col min="3" max="3" width="45" bestFit="1" customWidth="1"/>
    <col min="5" max="6" width="14.140625" customWidth="1"/>
    <col min="7" max="7" width="14.42578125" customWidth="1"/>
    <col min="8" max="9" width="14.140625" bestFit="1" customWidth="1"/>
    <col min="10" max="10" width="14.140625" customWidth="1"/>
    <col min="12" max="12" width="14.140625" customWidth="1"/>
  </cols>
  <sheetData>
    <row r="1" spans="1:13" ht="15" x14ac:dyDescent="0.25">
      <c r="A1" s="38" t="str">
        <f>VOC!A1</f>
        <v>16-00866-N1</v>
      </c>
      <c r="C1" s="1" t="s">
        <v>10</v>
      </c>
    </row>
    <row r="2" spans="1:13" x14ac:dyDescent="0.2">
      <c r="C2" s="2"/>
      <c r="D2" s="2"/>
      <c r="E2" s="2"/>
      <c r="F2" s="2"/>
      <c r="G2" s="2"/>
      <c r="H2" s="2"/>
      <c r="I2" s="3" t="s">
        <v>148</v>
      </c>
      <c r="J2" s="3" t="s">
        <v>202</v>
      </c>
    </row>
    <row r="3" spans="1:13" x14ac:dyDescent="0.2">
      <c r="C3" s="2"/>
      <c r="D3" s="2"/>
      <c r="E3" s="3" t="s">
        <v>11</v>
      </c>
      <c r="F3" s="3" t="s">
        <v>9</v>
      </c>
      <c r="G3" s="3" t="s">
        <v>19</v>
      </c>
      <c r="H3" s="3" t="s">
        <v>13</v>
      </c>
      <c r="I3" s="3" t="s">
        <v>13</v>
      </c>
      <c r="J3" s="3" t="s">
        <v>203</v>
      </c>
    </row>
    <row r="4" spans="1:13" x14ac:dyDescent="0.2">
      <c r="C4" s="3" t="s">
        <v>1</v>
      </c>
      <c r="D4" s="1" t="s">
        <v>2</v>
      </c>
      <c r="E4" s="1" t="s">
        <v>5</v>
      </c>
      <c r="F4" s="3" t="s">
        <v>8</v>
      </c>
      <c r="G4" s="3" t="s">
        <v>149</v>
      </c>
      <c r="H4" s="1" t="s">
        <v>5</v>
      </c>
      <c r="I4" s="1" t="s">
        <v>5</v>
      </c>
      <c r="J4" s="3" t="s">
        <v>204</v>
      </c>
      <c r="K4" s="3" t="s">
        <v>12</v>
      </c>
      <c r="L4" s="3" t="s">
        <v>6</v>
      </c>
    </row>
    <row r="5" spans="1:13" x14ac:dyDescent="0.2">
      <c r="A5" s="3" t="s">
        <v>200</v>
      </c>
      <c r="B5" s="2" t="s">
        <v>225</v>
      </c>
      <c r="C5" s="4" t="s">
        <v>226</v>
      </c>
      <c r="D5" s="2">
        <v>7.9130000000000003</v>
      </c>
      <c r="E5" s="2">
        <v>7.08</v>
      </c>
      <c r="F5" s="2">
        <v>2</v>
      </c>
      <c r="G5" s="2">
        <v>2</v>
      </c>
      <c r="H5" s="2">
        <f>E5/F5*G5</f>
        <v>7.08</v>
      </c>
      <c r="I5" s="2">
        <f>H5</f>
        <v>7.08</v>
      </c>
      <c r="J5" s="4" t="s">
        <v>213</v>
      </c>
      <c r="K5" s="2" t="s">
        <v>169</v>
      </c>
      <c r="L5" s="2" t="s">
        <v>228</v>
      </c>
    </row>
    <row r="6" spans="1:13" x14ac:dyDescent="0.2">
      <c r="A6" s="3" t="s">
        <v>201</v>
      </c>
      <c r="C6" s="4" t="s">
        <v>207</v>
      </c>
      <c r="D6" s="2">
        <v>13.433</v>
      </c>
      <c r="E6" s="2">
        <v>1993.48</v>
      </c>
      <c r="F6" s="2">
        <v>2</v>
      </c>
      <c r="G6" s="2">
        <v>2</v>
      </c>
      <c r="H6" s="2">
        <f>E6/F6*G6</f>
        <v>1993.48</v>
      </c>
      <c r="I6" s="2">
        <f>H6</f>
        <v>1993.48</v>
      </c>
      <c r="J6" s="3" t="s">
        <v>212</v>
      </c>
      <c r="K6" s="2" t="s">
        <v>90</v>
      </c>
      <c r="L6" s="2" t="s">
        <v>53</v>
      </c>
    </row>
    <row r="7" spans="1:13" x14ac:dyDescent="0.2">
      <c r="A7" s="3"/>
      <c r="C7" s="4" t="s">
        <v>227</v>
      </c>
      <c r="D7" s="2">
        <v>14.930999999999999</v>
      </c>
      <c r="E7" s="2">
        <v>12.14</v>
      </c>
      <c r="F7" s="2">
        <v>2</v>
      </c>
      <c r="G7" s="2">
        <v>2</v>
      </c>
      <c r="H7" s="2">
        <f>E7/F7*G7</f>
        <v>12.14</v>
      </c>
      <c r="I7" s="2">
        <f>H7</f>
        <v>12.14</v>
      </c>
      <c r="J7" s="3" t="s">
        <v>212</v>
      </c>
      <c r="K7" s="2" t="s">
        <v>169</v>
      </c>
      <c r="L7" s="2" t="s">
        <v>229</v>
      </c>
    </row>
    <row r="8" spans="1:13" x14ac:dyDescent="0.2">
      <c r="C8" s="4" t="s">
        <v>230</v>
      </c>
      <c r="D8" s="2">
        <v>17.663</v>
      </c>
      <c r="E8" s="2">
        <v>34.729999999999997</v>
      </c>
      <c r="F8" s="2">
        <v>2</v>
      </c>
      <c r="G8" s="2">
        <v>2</v>
      </c>
      <c r="H8" s="2">
        <f t="shared" ref="H8:H35" si="0">E8/F8*G8</f>
        <v>34.729999999999997</v>
      </c>
      <c r="I8" s="2">
        <f t="shared" ref="I8:I35" si="1">H8</f>
        <v>34.729999999999997</v>
      </c>
      <c r="J8" s="3" t="s">
        <v>212</v>
      </c>
      <c r="K8" s="2" t="s">
        <v>166</v>
      </c>
      <c r="L8" s="2" t="s">
        <v>4</v>
      </c>
    </row>
    <row r="9" spans="1:13" x14ac:dyDescent="0.2">
      <c r="C9" s="4" t="s">
        <v>230</v>
      </c>
      <c r="D9" s="2">
        <v>17.788</v>
      </c>
      <c r="E9" s="2">
        <v>124.91</v>
      </c>
      <c r="F9" s="2">
        <v>2</v>
      </c>
      <c r="G9" s="2">
        <v>2</v>
      </c>
      <c r="H9" s="2">
        <f t="shared" si="0"/>
        <v>124.91</v>
      </c>
      <c r="I9" s="2">
        <f t="shared" si="1"/>
        <v>124.91</v>
      </c>
      <c r="J9" s="3" t="s">
        <v>212</v>
      </c>
      <c r="K9" s="2" t="s">
        <v>166</v>
      </c>
      <c r="L9" s="2" t="s">
        <v>4</v>
      </c>
    </row>
    <row r="10" spans="1:13" s="28" customFormat="1" x14ac:dyDescent="0.2">
      <c r="A10" s="12"/>
      <c r="B10" s="9"/>
      <c r="C10" s="4" t="s">
        <v>230</v>
      </c>
      <c r="D10" s="9">
        <v>17.867999999999999</v>
      </c>
      <c r="E10" s="9">
        <v>156.04</v>
      </c>
      <c r="F10" s="2">
        <v>2</v>
      </c>
      <c r="G10" s="2">
        <v>2</v>
      </c>
      <c r="H10" s="2">
        <f t="shared" si="0"/>
        <v>156.04</v>
      </c>
      <c r="I10" s="2">
        <f t="shared" si="1"/>
        <v>156.04</v>
      </c>
      <c r="J10" s="3" t="s">
        <v>212</v>
      </c>
      <c r="K10" s="2" t="s">
        <v>166</v>
      </c>
      <c r="L10" s="2" t="s">
        <v>4</v>
      </c>
    </row>
    <row r="11" spans="1:13" x14ac:dyDescent="0.2">
      <c r="C11" s="4" t="s">
        <v>230</v>
      </c>
      <c r="D11" s="9">
        <v>18.164999999999999</v>
      </c>
      <c r="E11" s="9">
        <v>375.65</v>
      </c>
      <c r="F11" s="2">
        <v>2</v>
      </c>
      <c r="G11" s="2">
        <v>2</v>
      </c>
      <c r="H11" s="2">
        <f t="shared" si="0"/>
        <v>375.65</v>
      </c>
      <c r="I11" s="2">
        <f t="shared" si="1"/>
        <v>375.65</v>
      </c>
      <c r="J11" s="3" t="s">
        <v>212</v>
      </c>
      <c r="K11" s="2" t="s">
        <v>166</v>
      </c>
      <c r="L11" s="2" t="s">
        <v>4</v>
      </c>
      <c r="M11" s="4"/>
    </row>
    <row r="12" spans="1:13" x14ac:dyDescent="0.2">
      <c r="C12" s="4" t="s">
        <v>231</v>
      </c>
      <c r="D12" s="9">
        <v>18.257000000000001</v>
      </c>
      <c r="E12" s="9">
        <v>300.37</v>
      </c>
      <c r="F12" s="2">
        <v>2</v>
      </c>
      <c r="G12" s="2">
        <v>2</v>
      </c>
      <c r="H12" s="2">
        <f t="shared" si="0"/>
        <v>300.37</v>
      </c>
      <c r="I12" s="2">
        <f t="shared" si="1"/>
        <v>300.37</v>
      </c>
      <c r="J12" s="3" t="s">
        <v>212</v>
      </c>
      <c r="K12" s="2" t="s">
        <v>166</v>
      </c>
      <c r="L12" s="2" t="s">
        <v>4</v>
      </c>
      <c r="M12" s="4"/>
    </row>
    <row r="13" spans="1:13" x14ac:dyDescent="0.2">
      <c r="C13" s="4" t="s">
        <v>231</v>
      </c>
      <c r="D13" s="9">
        <v>18.347999999999999</v>
      </c>
      <c r="E13" s="9">
        <v>250.33</v>
      </c>
      <c r="F13" s="2">
        <v>2</v>
      </c>
      <c r="G13" s="2">
        <v>2</v>
      </c>
      <c r="H13" s="2">
        <f t="shared" si="0"/>
        <v>250.33</v>
      </c>
      <c r="I13" s="2">
        <f t="shared" si="1"/>
        <v>250.33</v>
      </c>
      <c r="J13" s="3" t="s">
        <v>212</v>
      </c>
      <c r="K13" s="2" t="s">
        <v>166</v>
      </c>
      <c r="L13" s="2" t="s">
        <v>4</v>
      </c>
    </row>
    <row r="14" spans="1:13" x14ac:dyDescent="0.2">
      <c r="C14" s="4" t="s">
        <v>232</v>
      </c>
      <c r="D14" s="9">
        <v>18.484999999999999</v>
      </c>
      <c r="E14" s="9">
        <v>12.46</v>
      </c>
      <c r="F14" s="2">
        <v>2</v>
      </c>
      <c r="G14" s="2">
        <v>2</v>
      </c>
      <c r="H14" s="2">
        <f t="shared" si="0"/>
        <v>12.46</v>
      </c>
      <c r="I14" s="2">
        <f t="shared" si="1"/>
        <v>12.46</v>
      </c>
      <c r="J14" s="3" t="s">
        <v>212</v>
      </c>
      <c r="K14" s="2" t="s">
        <v>166</v>
      </c>
      <c r="L14" s="2" t="s">
        <v>4</v>
      </c>
    </row>
    <row r="15" spans="1:13" x14ac:dyDescent="0.2">
      <c r="C15" s="4" t="s">
        <v>232</v>
      </c>
      <c r="D15" s="9">
        <v>18.577000000000002</v>
      </c>
      <c r="E15" s="9">
        <v>14.62</v>
      </c>
      <c r="F15" s="2">
        <v>2</v>
      </c>
      <c r="G15" s="2">
        <v>2</v>
      </c>
      <c r="H15" s="2">
        <f t="shared" si="0"/>
        <v>14.62</v>
      </c>
      <c r="I15" s="2">
        <f t="shared" si="1"/>
        <v>14.62</v>
      </c>
      <c r="J15" s="3" t="s">
        <v>212</v>
      </c>
      <c r="K15" s="2" t="s">
        <v>166</v>
      </c>
      <c r="L15" s="2" t="s">
        <v>4</v>
      </c>
    </row>
    <row r="16" spans="1:13" x14ac:dyDescent="0.2">
      <c r="C16" s="4" t="s">
        <v>232</v>
      </c>
      <c r="D16" s="9">
        <v>18.657</v>
      </c>
      <c r="E16" s="9">
        <v>16.3</v>
      </c>
      <c r="F16" s="2">
        <v>2</v>
      </c>
      <c r="G16" s="2">
        <v>2</v>
      </c>
      <c r="H16" s="2">
        <f t="shared" si="0"/>
        <v>16.3</v>
      </c>
      <c r="I16" s="2">
        <f t="shared" si="1"/>
        <v>16.3</v>
      </c>
      <c r="J16" s="3" t="s">
        <v>212</v>
      </c>
      <c r="K16" s="2" t="s">
        <v>166</v>
      </c>
      <c r="L16" s="2" t="s">
        <v>4</v>
      </c>
    </row>
    <row r="17" spans="3:12" x14ac:dyDescent="0.2">
      <c r="C17" s="4" t="s">
        <v>232</v>
      </c>
      <c r="D17" s="9">
        <v>18.702000000000002</v>
      </c>
      <c r="E17" s="9">
        <v>15.87</v>
      </c>
      <c r="F17" s="2">
        <v>2</v>
      </c>
      <c r="G17" s="2">
        <v>2</v>
      </c>
      <c r="H17" s="2">
        <f t="shared" si="0"/>
        <v>15.87</v>
      </c>
      <c r="I17" s="2">
        <f t="shared" si="1"/>
        <v>15.87</v>
      </c>
      <c r="J17" s="3" t="s">
        <v>212</v>
      </c>
      <c r="K17" s="2" t="s">
        <v>166</v>
      </c>
      <c r="L17" s="2" t="s">
        <v>4</v>
      </c>
    </row>
    <row r="18" spans="3:12" x14ac:dyDescent="0.2">
      <c r="C18" s="4" t="s">
        <v>232</v>
      </c>
      <c r="D18" s="9">
        <v>18.771000000000001</v>
      </c>
      <c r="E18" s="9">
        <v>41.11</v>
      </c>
      <c r="F18" s="2">
        <v>2</v>
      </c>
      <c r="G18" s="2">
        <v>2</v>
      </c>
      <c r="H18" s="2">
        <f t="shared" si="0"/>
        <v>41.11</v>
      </c>
      <c r="I18" s="2">
        <f t="shared" si="1"/>
        <v>41.11</v>
      </c>
      <c r="J18" s="3" t="s">
        <v>212</v>
      </c>
      <c r="K18" s="2" t="s">
        <v>166</v>
      </c>
      <c r="L18" s="2" t="s">
        <v>4</v>
      </c>
    </row>
    <row r="19" spans="3:12" x14ac:dyDescent="0.2">
      <c r="C19" s="4" t="s">
        <v>232</v>
      </c>
      <c r="D19" s="9">
        <v>18.931000000000001</v>
      </c>
      <c r="E19" s="9">
        <v>147.16</v>
      </c>
      <c r="F19" s="2">
        <v>2</v>
      </c>
      <c r="G19" s="2">
        <v>2</v>
      </c>
      <c r="H19" s="2">
        <f t="shared" si="0"/>
        <v>147.16</v>
      </c>
      <c r="I19" s="2">
        <f t="shared" si="1"/>
        <v>147.16</v>
      </c>
      <c r="J19" s="3" t="s">
        <v>212</v>
      </c>
      <c r="K19" s="2" t="s">
        <v>166</v>
      </c>
      <c r="L19" s="2" t="s">
        <v>4</v>
      </c>
    </row>
    <row r="20" spans="3:12" x14ac:dyDescent="0.2">
      <c r="C20" s="4" t="s">
        <v>233</v>
      </c>
      <c r="D20" s="9">
        <v>21.010999999999999</v>
      </c>
      <c r="E20" s="9">
        <v>14.85</v>
      </c>
      <c r="F20" s="2">
        <v>2</v>
      </c>
      <c r="G20" s="2">
        <v>2</v>
      </c>
      <c r="H20" s="2">
        <f t="shared" si="0"/>
        <v>14.85</v>
      </c>
      <c r="I20" s="2">
        <f t="shared" si="1"/>
        <v>14.85</v>
      </c>
      <c r="J20" s="3" t="s">
        <v>212</v>
      </c>
      <c r="K20" s="2" t="s">
        <v>169</v>
      </c>
      <c r="L20" s="2" t="s">
        <v>235</v>
      </c>
    </row>
    <row r="21" spans="3:12" x14ac:dyDescent="0.2">
      <c r="C21" s="4" t="s">
        <v>236</v>
      </c>
      <c r="D21" s="9">
        <v>21.4</v>
      </c>
      <c r="E21" s="9">
        <v>565.71</v>
      </c>
      <c r="F21" s="2">
        <v>2</v>
      </c>
      <c r="G21" s="2">
        <v>2</v>
      </c>
      <c r="H21" s="2">
        <f t="shared" si="0"/>
        <v>565.71</v>
      </c>
      <c r="I21" s="2">
        <f t="shared" si="1"/>
        <v>565.71</v>
      </c>
      <c r="J21" s="3" t="s">
        <v>212</v>
      </c>
      <c r="K21" s="2" t="s">
        <v>169</v>
      </c>
      <c r="L21" s="2" t="s">
        <v>237</v>
      </c>
    </row>
    <row r="22" spans="3:12" x14ac:dyDescent="0.2">
      <c r="C22" s="4" t="s">
        <v>238</v>
      </c>
      <c r="D22" s="9">
        <v>24.337</v>
      </c>
      <c r="E22" s="9">
        <v>267.57</v>
      </c>
      <c r="F22" s="2">
        <v>2</v>
      </c>
      <c r="G22" s="2">
        <v>2</v>
      </c>
      <c r="H22" s="2">
        <f t="shared" si="0"/>
        <v>267.57</v>
      </c>
      <c r="I22" s="2">
        <f t="shared" si="1"/>
        <v>267.57</v>
      </c>
      <c r="J22" s="3" t="s">
        <v>212</v>
      </c>
      <c r="K22" s="2" t="s">
        <v>169</v>
      </c>
      <c r="L22" s="2" t="s">
        <v>239</v>
      </c>
    </row>
    <row r="23" spans="3:12" x14ac:dyDescent="0.2">
      <c r="C23" s="4" t="s">
        <v>240</v>
      </c>
      <c r="D23" s="9">
        <v>24.829000000000001</v>
      </c>
      <c r="E23" s="9">
        <v>28.93</v>
      </c>
      <c r="F23" s="2">
        <v>2</v>
      </c>
      <c r="G23" s="2">
        <v>2</v>
      </c>
      <c r="H23" s="2">
        <f t="shared" si="0"/>
        <v>28.93</v>
      </c>
      <c r="I23" s="2">
        <f t="shared" si="1"/>
        <v>28.93</v>
      </c>
      <c r="J23" s="3" t="s">
        <v>212</v>
      </c>
      <c r="K23" s="2" t="s">
        <v>169</v>
      </c>
      <c r="L23" s="2" t="s">
        <v>241</v>
      </c>
    </row>
    <row r="24" spans="3:12" x14ac:dyDescent="0.2">
      <c r="C24" s="4" t="s">
        <v>165</v>
      </c>
      <c r="D24" s="9">
        <v>26.337</v>
      </c>
      <c r="E24" s="9">
        <v>7.89</v>
      </c>
      <c r="F24" s="2">
        <v>2</v>
      </c>
      <c r="G24" s="2">
        <v>2</v>
      </c>
      <c r="H24" s="2">
        <f t="shared" si="0"/>
        <v>7.89</v>
      </c>
      <c r="I24" s="2">
        <f t="shared" si="1"/>
        <v>7.89</v>
      </c>
      <c r="J24" s="4" t="s">
        <v>213</v>
      </c>
      <c r="K24" s="2" t="s">
        <v>166</v>
      </c>
      <c r="L24" s="2" t="s">
        <v>4</v>
      </c>
    </row>
    <row r="25" spans="3:12" x14ac:dyDescent="0.2">
      <c r="C25" s="4" t="s">
        <v>242</v>
      </c>
      <c r="D25" s="9">
        <v>27.571999999999999</v>
      </c>
      <c r="E25" s="9">
        <v>8.3699999999999992</v>
      </c>
      <c r="F25" s="2">
        <v>2</v>
      </c>
      <c r="G25" s="2">
        <v>2</v>
      </c>
      <c r="H25" s="2">
        <f t="shared" si="0"/>
        <v>8.3699999999999992</v>
      </c>
      <c r="I25" s="2">
        <f t="shared" si="1"/>
        <v>8.3699999999999992</v>
      </c>
      <c r="J25" s="4" t="s">
        <v>213</v>
      </c>
      <c r="K25" s="2" t="s">
        <v>166</v>
      </c>
      <c r="L25" s="2" t="s">
        <v>4</v>
      </c>
    </row>
    <row r="26" spans="3:12" x14ac:dyDescent="0.2">
      <c r="C26" s="4" t="s">
        <v>242</v>
      </c>
      <c r="D26" s="9">
        <v>27.777999999999999</v>
      </c>
      <c r="E26" s="9">
        <v>70.489999999999995</v>
      </c>
      <c r="F26" s="2">
        <v>2</v>
      </c>
      <c r="G26" s="2">
        <v>2</v>
      </c>
      <c r="H26" s="2">
        <f t="shared" si="0"/>
        <v>70.489999999999995</v>
      </c>
      <c r="I26" s="2">
        <f t="shared" si="1"/>
        <v>70.489999999999995</v>
      </c>
      <c r="J26" s="3" t="s">
        <v>212</v>
      </c>
      <c r="K26" s="2" t="s">
        <v>166</v>
      </c>
      <c r="L26" s="2" t="s">
        <v>4</v>
      </c>
    </row>
    <row r="27" spans="3:12" x14ac:dyDescent="0.2">
      <c r="C27" s="4" t="s">
        <v>165</v>
      </c>
      <c r="D27" s="9">
        <v>28.931999999999999</v>
      </c>
      <c r="E27" s="9">
        <v>4.8499999999999996</v>
      </c>
      <c r="F27" s="2">
        <v>2</v>
      </c>
      <c r="G27" s="2">
        <v>2</v>
      </c>
      <c r="H27" s="2">
        <f t="shared" si="0"/>
        <v>4.8499999999999996</v>
      </c>
      <c r="I27" s="2">
        <f t="shared" si="1"/>
        <v>4.8499999999999996</v>
      </c>
      <c r="J27" s="4" t="s">
        <v>213</v>
      </c>
      <c r="K27" s="2" t="s">
        <v>166</v>
      </c>
      <c r="L27" s="2" t="s">
        <v>4</v>
      </c>
    </row>
    <row r="28" spans="3:12" x14ac:dyDescent="0.2">
      <c r="C28" s="4" t="s">
        <v>165</v>
      </c>
      <c r="D28" s="9">
        <v>29.091999999999999</v>
      </c>
      <c r="E28" s="9">
        <v>4.37</v>
      </c>
      <c r="F28" s="2">
        <v>2</v>
      </c>
      <c r="G28" s="2">
        <v>2</v>
      </c>
      <c r="H28" s="2">
        <f t="shared" si="0"/>
        <v>4.37</v>
      </c>
      <c r="I28" s="2">
        <f t="shared" si="1"/>
        <v>4.37</v>
      </c>
      <c r="J28" s="4" t="s">
        <v>213</v>
      </c>
      <c r="K28" s="2" t="s">
        <v>166</v>
      </c>
      <c r="L28" s="2" t="s">
        <v>4</v>
      </c>
    </row>
    <row r="29" spans="3:12" x14ac:dyDescent="0.2">
      <c r="C29" s="4" t="s">
        <v>243</v>
      </c>
      <c r="D29" s="9">
        <v>30.681000000000001</v>
      </c>
      <c r="E29" s="9">
        <v>6.5</v>
      </c>
      <c r="F29" s="2">
        <v>2</v>
      </c>
      <c r="G29" s="2">
        <v>2</v>
      </c>
      <c r="H29" s="2">
        <f t="shared" si="0"/>
        <v>6.5</v>
      </c>
      <c r="I29" s="2">
        <f t="shared" si="1"/>
        <v>6.5</v>
      </c>
      <c r="J29" s="4" t="s">
        <v>213</v>
      </c>
      <c r="K29" s="2" t="s">
        <v>166</v>
      </c>
      <c r="L29" s="2" t="s">
        <v>4</v>
      </c>
    </row>
    <row r="30" spans="3:12" x14ac:dyDescent="0.2">
      <c r="C30" s="4" t="s">
        <v>244</v>
      </c>
      <c r="D30" s="9">
        <v>31.183</v>
      </c>
      <c r="E30" s="9">
        <v>8.0299999999999994</v>
      </c>
      <c r="F30" s="2">
        <v>2</v>
      </c>
      <c r="G30" s="2">
        <v>2</v>
      </c>
      <c r="H30" s="2">
        <f t="shared" si="0"/>
        <v>8.0299999999999994</v>
      </c>
      <c r="I30" s="2">
        <f t="shared" si="1"/>
        <v>8.0299999999999994</v>
      </c>
      <c r="J30" s="4" t="s">
        <v>213</v>
      </c>
      <c r="K30" s="2" t="s">
        <v>169</v>
      </c>
      <c r="L30" s="2" t="s">
        <v>245</v>
      </c>
    </row>
    <row r="31" spans="3:12" x14ac:dyDescent="0.2">
      <c r="C31" s="4" t="s">
        <v>246</v>
      </c>
      <c r="D31" s="9">
        <v>31.584</v>
      </c>
      <c r="E31" s="9">
        <v>7.25</v>
      </c>
      <c r="F31" s="2">
        <v>2</v>
      </c>
      <c r="G31" s="2">
        <v>2</v>
      </c>
      <c r="H31" s="2">
        <f t="shared" si="0"/>
        <v>7.25</v>
      </c>
      <c r="I31" s="2">
        <f t="shared" si="1"/>
        <v>7.25</v>
      </c>
      <c r="J31" s="4" t="s">
        <v>213</v>
      </c>
      <c r="K31" s="2" t="s">
        <v>164</v>
      </c>
      <c r="L31" s="2" t="s">
        <v>247</v>
      </c>
    </row>
    <row r="32" spans="3:12" x14ac:dyDescent="0.2">
      <c r="C32" s="4" t="s">
        <v>248</v>
      </c>
      <c r="D32" s="9">
        <v>31.766999999999999</v>
      </c>
      <c r="E32" s="9">
        <v>8.68</v>
      </c>
      <c r="F32" s="2">
        <v>2</v>
      </c>
      <c r="G32" s="2">
        <v>2</v>
      </c>
      <c r="H32" s="2">
        <f t="shared" si="0"/>
        <v>8.68</v>
      </c>
      <c r="I32" s="2">
        <f t="shared" si="1"/>
        <v>8.68</v>
      </c>
      <c r="J32" s="4" t="s">
        <v>213</v>
      </c>
      <c r="K32" s="2" t="s">
        <v>166</v>
      </c>
      <c r="L32" s="2" t="s">
        <v>4</v>
      </c>
    </row>
    <row r="33" spans="2:12" x14ac:dyDescent="0.2">
      <c r="C33" s="4" t="s">
        <v>165</v>
      </c>
      <c r="D33" s="9">
        <v>31.972000000000001</v>
      </c>
      <c r="E33" s="9">
        <v>8.65</v>
      </c>
      <c r="F33" s="2">
        <v>2</v>
      </c>
      <c r="G33" s="2">
        <v>2</v>
      </c>
      <c r="H33" s="2">
        <f t="shared" si="0"/>
        <v>8.65</v>
      </c>
      <c r="I33" s="2">
        <f t="shared" si="1"/>
        <v>8.65</v>
      </c>
      <c r="J33" s="4" t="s">
        <v>213</v>
      </c>
      <c r="K33" s="2" t="s">
        <v>166</v>
      </c>
      <c r="L33" s="2" t="s">
        <v>4</v>
      </c>
    </row>
    <row r="34" spans="2:12" x14ac:dyDescent="0.2">
      <c r="C34" s="4" t="s">
        <v>165</v>
      </c>
      <c r="D34" s="9">
        <v>32.680999999999997</v>
      </c>
      <c r="E34" s="9">
        <v>9.89</v>
      </c>
      <c r="F34" s="2">
        <v>2</v>
      </c>
      <c r="G34" s="2">
        <v>2</v>
      </c>
      <c r="H34" s="2">
        <f t="shared" si="0"/>
        <v>9.89</v>
      </c>
      <c r="I34" s="2">
        <f t="shared" si="1"/>
        <v>9.89</v>
      </c>
      <c r="J34" s="4" t="s">
        <v>213</v>
      </c>
      <c r="K34" s="2" t="s">
        <v>166</v>
      </c>
      <c r="L34" s="2" t="s">
        <v>4</v>
      </c>
    </row>
    <row r="35" spans="2:12" x14ac:dyDescent="0.2">
      <c r="C35" s="4" t="s">
        <v>165</v>
      </c>
      <c r="D35" s="9">
        <v>33.115000000000002</v>
      </c>
      <c r="E35" s="9">
        <v>6.28</v>
      </c>
      <c r="F35" s="2">
        <v>2</v>
      </c>
      <c r="G35" s="2">
        <v>2</v>
      </c>
      <c r="H35" s="2">
        <f t="shared" si="0"/>
        <v>6.28</v>
      </c>
      <c r="I35" s="2">
        <f t="shared" si="1"/>
        <v>6.28</v>
      </c>
      <c r="J35" s="4" t="s">
        <v>213</v>
      </c>
      <c r="K35" s="2" t="s">
        <v>166</v>
      </c>
      <c r="L35" s="2" t="s">
        <v>4</v>
      </c>
    </row>
    <row r="37" spans="2:12" x14ac:dyDescent="0.2">
      <c r="B37" s="4" t="s">
        <v>0</v>
      </c>
      <c r="C37" s="4" t="s">
        <v>226</v>
      </c>
      <c r="D37" s="2">
        <v>7.9130000000000003</v>
      </c>
      <c r="E37" s="2">
        <v>10.82</v>
      </c>
      <c r="F37" s="2">
        <v>2</v>
      </c>
      <c r="G37" s="2">
        <v>2</v>
      </c>
      <c r="H37" s="2">
        <f>E37/F37*G37</f>
        <v>10.82</v>
      </c>
      <c r="I37" s="2">
        <f>H37-I$5</f>
        <v>3.74</v>
      </c>
      <c r="J37" s="4" t="s">
        <v>213</v>
      </c>
      <c r="K37" s="2" t="s">
        <v>169</v>
      </c>
      <c r="L37" s="2" t="s">
        <v>228</v>
      </c>
    </row>
    <row r="38" spans="2:12" x14ac:dyDescent="0.2">
      <c r="C38" s="4" t="s">
        <v>207</v>
      </c>
      <c r="D38" s="2">
        <v>13.456</v>
      </c>
      <c r="E38" s="2">
        <v>2195.17</v>
      </c>
      <c r="F38" s="2">
        <v>2</v>
      </c>
      <c r="G38" s="2">
        <v>2</v>
      </c>
      <c r="H38" s="2">
        <f>E38/F38*G38</f>
        <v>2195.17</v>
      </c>
      <c r="I38" s="2">
        <f>H38-I$6</f>
        <v>201.69000000000005</v>
      </c>
      <c r="J38" s="4" t="s">
        <v>213</v>
      </c>
      <c r="K38" s="2" t="s">
        <v>90</v>
      </c>
      <c r="L38" s="2" t="s">
        <v>53</v>
      </c>
    </row>
    <row r="39" spans="2:12" x14ac:dyDescent="0.2">
      <c r="C39" s="4" t="s">
        <v>227</v>
      </c>
      <c r="D39" s="2">
        <v>14.930999999999999</v>
      </c>
      <c r="E39" s="2">
        <v>14.68</v>
      </c>
      <c r="F39" s="2">
        <v>2</v>
      </c>
      <c r="G39" s="2">
        <v>2</v>
      </c>
      <c r="H39" s="2">
        <f>E39/F39*G39</f>
        <v>14.68</v>
      </c>
      <c r="I39" s="2">
        <f>H39-I$7</f>
        <v>2.5399999999999991</v>
      </c>
      <c r="J39" s="4" t="s">
        <v>213</v>
      </c>
      <c r="K39" s="2" t="s">
        <v>169</v>
      </c>
      <c r="L39" s="2" t="s">
        <v>229</v>
      </c>
    </row>
    <row r="40" spans="2:12" x14ac:dyDescent="0.2">
      <c r="C40" s="4" t="s">
        <v>230</v>
      </c>
      <c r="D40" s="2">
        <v>17.661999999999999</v>
      </c>
      <c r="E40" s="2">
        <v>34.08</v>
      </c>
      <c r="F40" s="2">
        <v>2</v>
      </c>
      <c r="G40" s="2">
        <v>2</v>
      </c>
      <c r="H40" s="2">
        <f t="shared" ref="H40:H68" si="2">E40/F40*G40</f>
        <v>34.08</v>
      </c>
      <c r="I40" s="2">
        <f>H40-I$8</f>
        <v>-0.64999999999999858</v>
      </c>
      <c r="J40" s="4" t="s">
        <v>213</v>
      </c>
      <c r="K40" s="2" t="s">
        <v>166</v>
      </c>
      <c r="L40" s="2" t="s">
        <v>4</v>
      </c>
    </row>
    <row r="41" spans="2:12" x14ac:dyDescent="0.2">
      <c r="C41" s="4" t="s">
        <v>230</v>
      </c>
      <c r="D41" s="2">
        <v>17.788</v>
      </c>
      <c r="E41" s="2">
        <v>124.21</v>
      </c>
      <c r="F41" s="2">
        <v>2</v>
      </c>
      <c r="G41" s="2">
        <v>2</v>
      </c>
      <c r="H41" s="2">
        <f t="shared" si="2"/>
        <v>124.21</v>
      </c>
      <c r="I41" s="2">
        <f>H41-I$9</f>
        <v>-0.70000000000000284</v>
      </c>
      <c r="J41" s="4" t="s">
        <v>213</v>
      </c>
      <c r="K41" s="2" t="s">
        <v>166</v>
      </c>
      <c r="L41" s="2" t="s">
        <v>4</v>
      </c>
    </row>
    <row r="42" spans="2:12" x14ac:dyDescent="0.2">
      <c r="C42" s="4" t="s">
        <v>230</v>
      </c>
      <c r="D42" s="9">
        <v>17.867999999999999</v>
      </c>
      <c r="E42" s="9">
        <v>159.27000000000001</v>
      </c>
      <c r="F42" s="2">
        <v>2</v>
      </c>
      <c r="G42" s="2">
        <v>2</v>
      </c>
      <c r="H42" s="2">
        <f t="shared" si="2"/>
        <v>159.27000000000001</v>
      </c>
      <c r="I42" s="2">
        <f>H42-I$10</f>
        <v>3.2300000000000182</v>
      </c>
      <c r="J42" s="4" t="s">
        <v>213</v>
      </c>
      <c r="K42" s="2" t="s">
        <v>166</v>
      </c>
      <c r="L42" s="2" t="s">
        <v>4</v>
      </c>
    </row>
    <row r="43" spans="2:12" x14ac:dyDescent="0.2">
      <c r="C43" s="4" t="s">
        <v>230</v>
      </c>
      <c r="D43" s="9">
        <v>18.164999999999999</v>
      </c>
      <c r="E43" s="9">
        <v>376.49</v>
      </c>
      <c r="F43" s="2">
        <v>2</v>
      </c>
      <c r="G43" s="2">
        <v>2</v>
      </c>
      <c r="H43" s="2">
        <f t="shared" si="2"/>
        <v>376.49</v>
      </c>
      <c r="I43" s="2">
        <f>H43-I$11</f>
        <v>0.84000000000003183</v>
      </c>
      <c r="J43" s="4" t="s">
        <v>213</v>
      </c>
      <c r="K43" s="2" t="s">
        <v>166</v>
      </c>
      <c r="L43" s="2" t="s">
        <v>4</v>
      </c>
    </row>
    <row r="44" spans="2:12" x14ac:dyDescent="0.2">
      <c r="C44" s="4" t="s">
        <v>231</v>
      </c>
      <c r="D44" s="9">
        <v>18.257000000000001</v>
      </c>
      <c r="E44" s="9">
        <v>302.89999999999998</v>
      </c>
      <c r="F44" s="2">
        <v>2</v>
      </c>
      <c r="G44" s="2">
        <v>2</v>
      </c>
      <c r="H44" s="2">
        <f t="shared" si="2"/>
        <v>302.89999999999998</v>
      </c>
      <c r="I44" s="2">
        <f>H44-I$12</f>
        <v>2.5299999999999727</v>
      </c>
      <c r="J44" s="4" t="s">
        <v>213</v>
      </c>
      <c r="K44" s="2" t="s">
        <v>166</v>
      </c>
      <c r="L44" s="2" t="s">
        <v>4</v>
      </c>
    </row>
    <row r="45" spans="2:12" x14ac:dyDescent="0.2">
      <c r="C45" s="4" t="s">
        <v>231</v>
      </c>
      <c r="D45" s="9">
        <v>18.347999999999999</v>
      </c>
      <c r="E45" s="9">
        <v>255.8</v>
      </c>
      <c r="F45" s="2">
        <v>2</v>
      </c>
      <c r="G45" s="2">
        <v>2</v>
      </c>
      <c r="H45" s="2">
        <f t="shared" si="2"/>
        <v>255.8</v>
      </c>
      <c r="I45" s="2">
        <f>H45-I$13</f>
        <v>5.4699999999999989</v>
      </c>
      <c r="J45" s="4" t="s">
        <v>213</v>
      </c>
      <c r="K45" s="2" t="s">
        <v>166</v>
      </c>
      <c r="L45" s="2" t="s">
        <v>4</v>
      </c>
    </row>
    <row r="46" spans="2:12" x14ac:dyDescent="0.2">
      <c r="C46" s="4" t="s">
        <v>232</v>
      </c>
      <c r="D46" s="9">
        <v>18.497</v>
      </c>
      <c r="E46" s="9">
        <v>13.36</v>
      </c>
      <c r="F46" s="2">
        <v>2</v>
      </c>
      <c r="G46" s="2">
        <v>2</v>
      </c>
      <c r="H46" s="2">
        <f t="shared" si="2"/>
        <v>13.36</v>
      </c>
      <c r="I46" s="2">
        <f>H46-I$14</f>
        <v>0.89999999999999858</v>
      </c>
      <c r="J46" s="4" t="s">
        <v>213</v>
      </c>
      <c r="K46" s="2" t="s">
        <v>166</v>
      </c>
      <c r="L46" s="2" t="s">
        <v>4</v>
      </c>
    </row>
    <row r="47" spans="2:12" x14ac:dyDescent="0.2">
      <c r="C47" s="4" t="s">
        <v>232</v>
      </c>
      <c r="D47" s="9">
        <v>18.577000000000002</v>
      </c>
      <c r="E47" s="9">
        <v>15.98</v>
      </c>
      <c r="F47" s="2">
        <v>2</v>
      </c>
      <c r="G47" s="2">
        <v>2</v>
      </c>
      <c r="H47" s="2">
        <f t="shared" si="2"/>
        <v>15.98</v>
      </c>
      <c r="I47" s="2">
        <f>H47-I$15</f>
        <v>1.3600000000000012</v>
      </c>
      <c r="J47" s="4" t="s">
        <v>213</v>
      </c>
      <c r="K47" s="2" t="s">
        <v>166</v>
      </c>
      <c r="L47" s="2" t="s">
        <v>4</v>
      </c>
    </row>
    <row r="48" spans="2:12" x14ac:dyDescent="0.2">
      <c r="C48" s="4" t="s">
        <v>232</v>
      </c>
      <c r="D48" s="9">
        <v>18.657</v>
      </c>
      <c r="E48" s="9">
        <v>17.309999999999999</v>
      </c>
      <c r="F48" s="2">
        <v>2</v>
      </c>
      <c r="G48" s="2">
        <v>2</v>
      </c>
      <c r="H48" s="2">
        <f t="shared" si="2"/>
        <v>17.309999999999999</v>
      </c>
      <c r="I48" s="2">
        <f>H48-I$16</f>
        <v>1.009999999999998</v>
      </c>
      <c r="J48" s="4" t="s">
        <v>213</v>
      </c>
      <c r="K48" s="2" t="s">
        <v>166</v>
      </c>
      <c r="L48" s="2" t="s">
        <v>4</v>
      </c>
    </row>
    <row r="49" spans="3:12" x14ac:dyDescent="0.2">
      <c r="C49" s="4" t="s">
        <v>232</v>
      </c>
      <c r="D49" s="9">
        <v>18.702999999999999</v>
      </c>
      <c r="E49" s="9">
        <v>16.649999999999999</v>
      </c>
      <c r="F49" s="2">
        <v>2</v>
      </c>
      <c r="G49" s="2">
        <v>2</v>
      </c>
      <c r="H49" s="2">
        <f t="shared" si="2"/>
        <v>16.649999999999999</v>
      </c>
      <c r="I49" s="2">
        <f>H49-I$17</f>
        <v>0.77999999999999936</v>
      </c>
      <c r="J49" s="4" t="s">
        <v>213</v>
      </c>
      <c r="K49" s="2" t="s">
        <v>166</v>
      </c>
      <c r="L49" s="2" t="s">
        <v>4</v>
      </c>
    </row>
    <row r="50" spans="3:12" x14ac:dyDescent="0.2">
      <c r="C50" s="4" t="s">
        <v>232</v>
      </c>
      <c r="D50" s="9">
        <v>18.771000000000001</v>
      </c>
      <c r="E50" s="9">
        <v>43.73</v>
      </c>
      <c r="F50" s="2">
        <v>2</v>
      </c>
      <c r="G50" s="2">
        <v>2</v>
      </c>
      <c r="H50" s="2">
        <f t="shared" si="2"/>
        <v>43.73</v>
      </c>
      <c r="I50" s="2">
        <f>H50-I$18</f>
        <v>2.6199999999999974</v>
      </c>
      <c r="J50" s="4" t="s">
        <v>213</v>
      </c>
      <c r="K50" s="2" t="s">
        <v>166</v>
      </c>
      <c r="L50" s="2" t="s">
        <v>4</v>
      </c>
    </row>
    <row r="51" spans="3:12" x14ac:dyDescent="0.2">
      <c r="C51" s="4" t="s">
        <v>232</v>
      </c>
      <c r="D51" s="9">
        <v>18.931000000000001</v>
      </c>
      <c r="E51" s="9">
        <v>148.84</v>
      </c>
      <c r="F51" s="2">
        <v>2</v>
      </c>
      <c r="G51" s="2">
        <v>2</v>
      </c>
      <c r="H51" s="2">
        <f t="shared" si="2"/>
        <v>148.84</v>
      </c>
      <c r="I51" s="2">
        <f>H51-I$19</f>
        <v>1.6800000000000068</v>
      </c>
      <c r="J51" s="4" t="s">
        <v>213</v>
      </c>
      <c r="K51" s="2" t="s">
        <v>166</v>
      </c>
      <c r="L51" s="2" t="s">
        <v>4</v>
      </c>
    </row>
    <row r="52" spans="3:12" x14ac:dyDescent="0.2">
      <c r="C52" s="4" t="s">
        <v>233</v>
      </c>
      <c r="D52" s="9">
        <v>21.010999999999999</v>
      </c>
      <c r="E52" s="9">
        <v>15.37</v>
      </c>
      <c r="F52" s="2">
        <v>2</v>
      </c>
      <c r="G52" s="2">
        <v>2</v>
      </c>
      <c r="H52" s="2">
        <f t="shared" si="2"/>
        <v>15.37</v>
      </c>
      <c r="I52" s="2">
        <f>H52-I$20</f>
        <v>0.51999999999999957</v>
      </c>
      <c r="J52" s="4" t="s">
        <v>213</v>
      </c>
      <c r="K52" s="2" t="s">
        <v>169</v>
      </c>
      <c r="L52" s="2" t="s">
        <v>235</v>
      </c>
    </row>
    <row r="53" spans="3:12" x14ac:dyDescent="0.2">
      <c r="C53" s="4" t="s">
        <v>236</v>
      </c>
      <c r="D53" s="9">
        <v>21.4</v>
      </c>
      <c r="E53" s="9">
        <v>810.95</v>
      </c>
      <c r="F53" s="2">
        <v>2</v>
      </c>
      <c r="G53" s="2">
        <v>2</v>
      </c>
      <c r="H53" s="2">
        <f t="shared" si="2"/>
        <v>810.95</v>
      </c>
      <c r="I53" s="2">
        <f>H53-I$21</f>
        <v>245.24</v>
      </c>
      <c r="J53" s="4" t="s">
        <v>213</v>
      </c>
      <c r="K53" s="2" t="s">
        <v>169</v>
      </c>
      <c r="L53" s="2" t="s">
        <v>237</v>
      </c>
    </row>
    <row r="54" spans="3:12" x14ac:dyDescent="0.2">
      <c r="C54" s="4" t="s">
        <v>238</v>
      </c>
      <c r="D54" s="9">
        <v>24.337</v>
      </c>
      <c r="E54" s="9">
        <v>552.6</v>
      </c>
      <c r="F54" s="2">
        <v>2</v>
      </c>
      <c r="G54" s="2">
        <v>2</v>
      </c>
      <c r="H54" s="2">
        <f t="shared" si="2"/>
        <v>552.6</v>
      </c>
      <c r="I54" s="2">
        <f>H54-I$22</f>
        <v>285.03000000000003</v>
      </c>
      <c r="J54" s="4" t="s">
        <v>213</v>
      </c>
      <c r="K54" s="2" t="s">
        <v>169</v>
      </c>
      <c r="L54" s="2" t="s">
        <v>239</v>
      </c>
    </row>
    <row r="55" spans="3:12" x14ac:dyDescent="0.2">
      <c r="C55" s="4" t="s">
        <v>240</v>
      </c>
      <c r="D55" s="9">
        <v>24.829000000000001</v>
      </c>
      <c r="E55" s="9">
        <v>70.81</v>
      </c>
      <c r="F55" s="2">
        <v>2</v>
      </c>
      <c r="G55" s="2">
        <v>2</v>
      </c>
      <c r="H55" s="2">
        <f t="shared" si="2"/>
        <v>70.81</v>
      </c>
      <c r="I55" s="2">
        <f>H55-I$23</f>
        <v>41.88</v>
      </c>
      <c r="J55" s="4" t="s">
        <v>213</v>
      </c>
      <c r="K55" s="2" t="s">
        <v>169</v>
      </c>
      <c r="L55" s="2" t="s">
        <v>241</v>
      </c>
    </row>
    <row r="56" spans="3:12" x14ac:dyDescent="0.2">
      <c r="C56" s="4" t="s">
        <v>165</v>
      </c>
      <c r="D56" s="9">
        <v>26.337</v>
      </c>
      <c r="E56" s="9">
        <v>8.4700000000000006</v>
      </c>
      <c r="F56" s="2">
        <v>2</v>
      </c>
      <c r="G56" s="2">
        <v>2</v>
      </c>
      <c r="H56" s="2">
        <f t="shared" si="2"/>
        <v>8.4700000000000006</v>
      </c>
      <c r="I56" s="2">
        <f>H56-I$24</f>
        <v>0.58000000000000096</v>
      </c>
      <c r="J56" s="4" t="s">
        <v>213</v>
      </c>
      <c r="K56" s="2" t="s">
        <v>166</v>
      </c>
      <c r="L56" s="2" t="s">
        <v>4</v>
      </c>
    </row>
    <row r="57" spans="3:12" x14ac:dyDescent="0.2">
      <c r="C57" s="4" t="s">
        <v>242</v>
      </c>
      <c r="D57" s="9">
        <v>27.561</v>
      </c>
      <c r="E57" s="9">
        <v>11.89</v>
      </c>
      <c r="F57" s="2">
        <v>2</v>
      </c>
      <c r="G57" s="2">
        <v>2</v>
      </c>
      <c r="H57" s="2">
        <f t="shared" si="2"/>
        <v>11.89</v>
      </c>
      <c r="I57" s="2">
        <f>H57-I$25</f>
        <v>3.5200000000000014</v>
      </c>
      <c r="J57" s="4" t="s">
        <v>213</v>
      </c>
      <c r="K57" s="2" t="s">
        <v>166</v>
      </c>
      <c r="L57" s="2" t="s">
        <v>4</v>
      </c>
    </row>
    <row r="58" spans="3:12" x14ac:dyDescent="0.2">
      <c r="C58" s="4" t="s">
        <v>242</v>
      </c>
      <c r="D58" s="9">
        <v>27.777999999999999</v>
      </c>
      <c r="E58" s="9">
        <v>89.55</v>
      </c>
      <c r="F58" s="2">
        <v>2</v>
      </c>
      <c r="G58" s="2">
        <v>2</v>
      </c>
      <c r="H58" s="2">
        <f t="shared" si="2"/>
        <v>89.55</v>
      </c>
      <c r="I58" s="2">
        <f>H58-I$26</f>
        <v>19.060000000000002</v>
      </c>
      <c r="J58" s="4" t="s">
        <v>213</v>
      </c>
      <c r="K58" s="2" t="s">
        <v>166</v>
      </c>
      <c r="L58" s="2" t="s">
        <v>4</v>
      </c>
    </row>
    <row r="59" spans="3:12" x14ac:dyDescent="0.2">
      <c r="C59" s="4" t="s">
        <v>165</v>
      </c>
      <c r="D59" s="9">
        <v>28.920999999999999</v>
      </c>
      <c r="E59" s="9">
        <v>8.0399999999999991</v>
      </c>
      <c r="F59" s="2">
        <v>2</v>
      </c>
      <c r="G59" s="2">
        <v>2</v>
      </c>
      <c r="H59" s="2">
        <f t="shared" si="2"/>
        <v>8.0399999999999991</v>
      </c>
      <c r="I59" s="2">
        <f>H59-I$27</f>
        <v>3.1899999999999995</v>
      </c>
      <c r="J59" s="4" t="s">
        <v>213</v>
      </c>
      <c r="K59" s="2" t="s">
        <v>166</v>
      </c>
      <c r="L59" s="2" t="s">
        <v>4</v>
      </c>
    </row>
    <row r="60" spans="3:12" x14ac:dyDescent="0.2">
      <c r="C60" s="4" t="s">
        <v>165</v>
      </c>
      <c r="D60" s="9">
        <v>29.091999999999999</v>
      </c>
      <c r="E60" s="9">
        <v>13.21</v>
      </c>
      <c r="F60" s="2">
        <v>2</v>
      </c>
      <c r="G60" s="2">
        <v>2</v>
      </c>
      <c r="H60" s="2">
        <f t="shared" si="2"/>
        <v>13.21</v>
      </c>
      <c r="I60" s="2">
        <f>H60-I$28</f>
        <v>8.84</v>
      </c>
      <c r="J60" s="4" t="s">
        <v>213</v>
      </c>
      <c r="K60" s="2" t="s">
        <v>166</v>
      </c>
      <c r="L60" s="2" t="s">
        <v>4</v>
      </c>
    </row>
    <row r="61" spans="3:12" x14ac:dyDescent="0.2">
      <c r="C61" s="4" t="s">
        <v>243</v>
      </c>
      <c r="D61" s="9">
        <v>30.658000000000001</v>
      </c>
      <c r="E61" s="9">
        <v>13.03</v>
      </c>
      <c r="F61" s="2">
        <v>2</v>
      </c>
      <c r="G61" s="2">
        <v>2</v>
      </c>
      <c r="H61" s="2">
        <f t="shared" si="2"/>
        <v>13.03</v>
      </c>
      <c r="I61" s="2">
        <f>H61-I$29</f>
        <v>6.5299999999999994</v>
      </c>
      <c r="J61" s="4" t="s">
        <v>213</v>
      </c>
      <c r="K61" s="2" t="s">
        <v>166</v>
      </c>
      <c r="L61" s="2" t="s">
        <v>4</v>
      </c>
    </row>
    <row r="62" spans="3:12" x14ac:dyDescent="0.2">
      <c r="C62" s="4" t="s">
        <v>244</v>
      </c>
      <c r="D62" s="9">
        <v>31.184000000000001</v>
      </c>
      <c r="E62" s="9">
        <v>13.71</v>
      </c>
      <c r="F62" s="2">
        <v>2</v>
      </c>
      <c r="G62" s="2">
        <v>2</v>
      </c>
      <c r="H62" s="2">
        <f t="shared" si="2"/>
        <v>13.71</v>
      </c>
      <c r="I62" s="2">
        <f>H62-I$30</f>
        <v>5.6800000000000015</v>
      </c>
      <c r="J62" s="4" t="s">
        <v>213</v>
      </c>
      <c r="K62" s="2" t="s">
        <v>169</v>
      </c>
      <c r="L62" s="2" t="s">
        <v>245</v>
      </c>
    </row>
    <row r="63" spans="3:12" x14ac:dyDescent="0.2">
      <c r="C63" s="4" t="s">
        <v>246</v>
      </c>
      <c r="D63" s="9">
        <v>31.584</v>
      </c>
      <c r="E63" s="9">
        <v>5.4</v>
      </c>
      <c r="F63" s="2">
        <v>2</v>
      </c>
      <c r="G63" s="2">
        <v>2</v>
      </c>
      <c r="H63" s="2">
        <f t="shared" si="2"/>
        <v>5.4</v>
      </c>
      <c r="I63" s="2">
        <f>H63-I$31</f>
        <v>-1.8499999999999996</v>
      </c>
      <c r="J63" s="4" t="s">
        <v>213</v>
      </c>
      <c r="K63" s="2" t="s">
        <v>164</v>
      </c>
      <c r="L63" s="2" t="s">
        <v>247</v>
      </c>
    </row>
    <row r="64" spans="3:12" x14ac:dyDescent="0.2">
      <c r="C64" s="4" t="s">
        <v>248</v>
      </c>
      <c r="D64" s="9">
        <v>31.766999999999999</v>
      </c>
      <c r="E64" s="9">
        <v>19.309999999999999</v>
      </c>
      <c r="F64" s="2">
        <v>2</v>
      </c>
      <c r="G64" s="2">
        <v>2</v>
      </c>
      <c r="H64" s="2">
        <f t="shared" si="2"/>
        <v>19.309999999999999</v>
      </c>
      <c r="I64" s="2">
        <f>H64-I$32</f>
        <v>10.629999999999999</v>
      </c>
      <c r="J64" s="4" t="s">
        <v>213</v>
      </c>
      <c r="K64" s="2" t="s">
        <v>166</v>
      </c>
      <c r="L64" s="2" t="s">
        <v>4</v>
      </c>
    </row>
    <row r="65" spans="2:12" x14ac:dyDescent="0.2">
      <c r="C65" s="4" t="s">
        <v>165</v>
      </c>
      <c r="D65" s="9">
        <v>31.972000000000001</v>
      </c>
      <c r="E65" s="9">
        <v>13.58</v>
      </c>
      <c r="F65" s="2">
        <v>2</v>
      </c>
      <c r="G65" s="2">
        <v>2</v>
      </c>
      <c r="H65" s="2">
        <f t="shared" si="2"/>
        <v>13.58</v>
      </c>
      <c r="I65" s="2">
        <f>H65-I$33</f>
        <v>4.93</v>
      </c>
      <c r="J65" s="4" t="s">
        <v>213</v>
      </c>
      <c r="K65" s="2" t="s">
        <v>166</v>
      </c>
      <c r="L65" s="2" t="s">
        <v>4</v>
      </c>
    </row>
    <row r="66" spans="2:12" x14ac:dyDescent="0.2">
      <c r="C66" s="4" t="s">
        <v>165</v>
      </c>
      <c r="D66" s="9">
        <v>32.121000000000002</v>
      </c>
      <c r="E66" s="9">
        <v>10.95</v>
      </c>
      <c r="F66" s="2">
        <v>2</v>
      </c>
      <c r="G66" s="2">
        <v>2</v>
      </c>
      <c r="H66" s="2">
        <f t="shared" ref="H66" si="3">E66/F66*G66</f>
        <v>10.95</v>
      </c>
      <c r="I66" s="2">
        <f>H66</f>
        <v>10.95</v>
      </c>
      <c r="J66" s="4" t="s">
        <v>213</v>
      </c>
      <c r="K66" s="2" t="s">
        <v>166</v>
      </c>
      <c r="L66" s="2" t="s">
        <v>4</v>
      </c>
    </row>
    <row r="67" spans="2:12" x14ac:dyDescent="0.2">
      <c r="C67" s="4" t="s">
        <v>165</v>
      </c>
      <c r="D67" s="9">
        <v>32.680999999999997</v>
      </c>
      <c r="E67" s="9">
        <v>11.27</v>
      </c>
      <c r="F67" s="2">
        <v>2</v>
      </c>
      <c r="G67" s="2">
        <v>2</v>
      </c>
      <c r="H67" s="2">
        <f t="shared" si="2"/>
        <v>11.27</v>
      </c>
      <c r="I67" s="2">
        <f>H67-I$34</f>
        <v>1.379999999999999</v>
      </c>
      <c r="J67" s="4" t="s">
        <v>213</v>
      </c>
      <c r="K67" s="2" t="s">
        <v>166</v>
      </c>
      <c r="L67" s="2" t="s">
        <v>4</v>
      </c>
    </row>
    <row r="68" spans="2:12" x14ac:dyDescent="0.2">
      <c r="C68" s="4" t="s">
        <v>165</v>
      </c>
      <c r="D68" s="9">
        <v>33.103999999999999</v>
      </c>
      <c r="E68" s="9">
        <v>24.34</v>
      </c>
      <c r="F68" s="2">
        <v>2</v>
      </c>
      <c r="G68" s="2">
        <v>2</v>
      </c>
      <c r="H68" s="2">
        <f t="shared" si="2"/>
        <v>24.34</v>
      </c>
      <c r="I68" s="2">
        <f>H68-I$35</f>
        <v>18.059999999999999</v>
      </c>
      <c r="J68" s="4" t="s">
        <v>213</v>
      </c>
      <c r="K68" s="2" t="s">
        <v>166</v>
      </c>
      <c r="L68" s="2" t="s">
        <v>4</v>
      </c>
    </row>
    <row r="70" spans="2:12" x14ac:dyDescent="0.2">
      <c r="B70" s="4" t="s">
        <v>216</v>
      </c>
      <c r="C70" s="4" t="s">
        <v>207</v>
      </c>
      <c r="D70" s="2">
        <v>13.478999999999999</v>
      </c>
      <c r="E70" s="2">
        <v>2806.75</v>
      </c>
      <c r="F70" s="2">
        <v>2</v>
      </c>
      <c r="G70" s="2">
        <v>2</v>
      </c>
      <c r="H70" s="2">
        <f>E70/F70*G70</f>
        <v>2806.75</v>
      </c>
      <c r="I70" s="2">
        <f>H70-I$6</f>
        <v>813.27</v>
      </c>
      <c r="J70" s="4" t="s">
        <v>213</v>
      </c>
      <c r="K70" s="2" t="s">
        <v>90</v>
      </c>
      <c r="L70" s="2" t="s">
        <v>53</v>
      </c>
    </row>
    <row r="71" spans="2:12" x14ac:dyDescent="0.2">
      <c r="C71" s="4" t="s">
        <v>230</v>
      </c>
      <c r="D71" s="2">
        <v>17.651</v>
      </c>
      <c r="E71" s="2">
        <v>18.170000000000002</v>
      </c>
      <c r="F71" s="2">
        <v>2</v>
      </c>
      <c r="G71" s="2">
        <v>2</v>
      </c>
      <c r="H71" s="2">
        <f t="shared" ref="H71:H89" si="4">E71/F71*G71</f>
        <v>18.170000000000002</v>
      </c>
      <c r="I71" s="2">
        <f>H71-I$8</f>
        <v>-16.559999999999995</v>
      </c>
      <c r="J71" s="4" t="s">
        <v>213</v>
      </c>
      <c r="K71" s="2" t="s">
        <v>166</v>
      </c>
      <c r="L71" s="2" t="s">
        <v>4</v>
      </c>
    </row>
    <row r="72" spans="2:12" x14ac:dyDescent="0.2">
      <c r="C72" s="4" t="s">
        <v>230</v>
      </c>
      <c r="D72" s="2">
        <v>17.788</v>
      </c>
      <c r="E72" s="2">
        <v>70.05</v>
      </c>
      <c r="F72" s="2">
        <v>2</v>
      </c>
      <c r="G72" s="2">
        <v>2</v>
      </c>
      <c r="H72" s="2">
        <f t="shared" si="4"/>
        <v>70.05</v>
      </c>
      <c r="I72" s="2">
        <f>H72-I$9</f>
        <v>-54.86</v>
      </c>
      <c r="J72" s="4" t="s">
        <v>213</v>
      </c>
      <c r="K72" s="2" t="s">
        <v>166</v>
      </c>
      <c r="L72" s="2" t="s">
        <v>4</v>
      </c>
    </row>
    <row r="73" spans="2:12" x14ac:dyDescent="0.2">
      <c r="C73" s="4" t="s">
        <v>230</v>
      </c>
      <c r="D73" s="9">
        <v>17.867999999999999</v>
      </c>
      <c r="E73" s="9">
        <v>115.96</v>
      </c>
      <c r="F73" s="2">
        <v>2</v>
      </c>
      <c r="G73" s="2">
        <v>2</v>
      </c>
      <c r="H73" s="2">
        <f t="shared" si="4"/>
        <v>115.96</v>
      </c>
      <c r="I73" s="2">
        <f>H73-I$10</f>
        <v>-40.08</v>
      </c>
      <c r="J73" s="4" t="s">
        <v>213</v>
      </c>
      <c r="K73" s="2" t="s">
        <v>166</v>
      </c>
      <c r="L73" s="2" t="s">
        <v>4</v>
      </c>
    </row>
    <row r="74" spans="2:12" x14ac:dyDescent="0.2">
      <c r="C74" s="4" t="s">
        <v>230</v>
      </c>
      <c r="D74" s="9">
        <v>18.164999999999999</v>
      </c>
      <c r="E74" s="9">
        <v>295.79000000000002</v>
      </c>
      <c r="F74" s="2">
        <v>2</v>
      </c>
      <c r="G74" s="2">
        <v>2</v>
      </c>
      <c r="H74" s="2">
        <f t="shared" si="4"/>
        <v>295.79000000000002</v>
      </c>
      <c r="I74" s="2">
        <f>H74-I$11</f>
        <v>-79.859999999999957</v>
      </c>
      <c r="J74" s="4" t="s">
        <v>213</v>
      </c>
      <c r="K74" s="2" t="s">
        <v>166</v>
      </c>
      <c r="L74" s="2" t="s">
        <v>4</v>
      </c>
    </row>
    <row r="75" spans="2:12" x14ac:dyDescent="0.2">
      <c r="C75" s="4" t="s">
        <v>231</v>
      </c>
      <c r="D75" s="9">
        <v>18.257000000000001</v>
      </c>
      <c r="E75" s="9">
        <v>229.05</v>
      </c>
      <c r="F75" s="2">
        <v>2</v>
      </c>
      <c r="G75" s="2">
        <v>2</v>
      </c>
      <c r="H75" s="2">
        <f t="shared" si="4"/>
        <v>229.05</v>
      </c>
      <c r="I75" s="2">
        <f>H75-I$12</f>
        <v>-71.319999999999993</v>
      </c>
      <c r="J75" s="4" t="s">
        <v>213</v>
      </c>
      <c r="K75" s="2" t="s">
        <v>166</v>
      </c>
      <c r="L75" s="2" t="s">
        <v>4</v>
      </c>
    </row>
    <row r="76" spans="2:12" x14ac:dyDescent="0.2">
      <c r="C76" s="4" t="s">
        <v>231</v>
      </c>
      <c r="D76" s="9">
        <v>18.347999999999999</v>
      </c>
      <c r="E76" s="9">
        <v>184.76</v>
      </c>
      <c r="F76" s="2">
        <v>2</v>
      </c>
      <c r="G76" s="2">
        <v>2</v>
      </c>
      <c r="H76" s="2">
        <f t="shared" si="4"/>
        <v>184.76</v>
      </c>
      <c r="I76" s="2">
        <f>H76-I$13</f>
        <v>-65.570000000000022</v>
      </c>
      <c r="J76" s="4" t="s">
        <v>213</v>
      </c>
      <c r="K76" s="2" t="s">
        <v>166</v>
      </c>
      <c r="L76" s="2" t="s">
        <v>4</v>
      </c>
    </row>
    <row r="77" spans="2:12" x14ac:dyDescent="0.2">
      <c r="C77" s="4" t="s">
        <v>232</v>
      </c>
      <c r="D77" s="9">
        <v>18.760000000000002</v>
      </c>
      <c r="E77" s="9">
        <v>20.04</v>
      </c>
      <c r="F77" s="2">
        <v>2</v>
      </c>
      <c r="G77" s="2">
        <v>2</v>
      </c>
      <c r="H77" s="2">
        <f t="shared" si="4"/>
        <v>20.04</v>
      </c>
      <c r="I77" s="2">
        <f>H77-I$14</f>
        <v>7.5799999999999983</v>
      </c>
      <c r="J77" s="4" t="s">
        <v>213</v>
      </c>
      <c r="K77" s="2" t="s">
        <v>166</v>
      </c>
      <c r="L77" s="2" t="s">
        <v>4</v>
      </c>
    </row>
    <row r="78" spans="2:12" x14ac:dyDescent="0.2">
      <c r="C78" s="4" t="s">
        <v>232</v>
      </c>
      <c r="D78" s="9">
        <v>18.931000000000001</v>
      </c>
      <c r="E78" s="9">
        <v>76.97</v>
      </c>
      <c r="F78" s="2">
        <v>2</v>
      </c>
      <c r="G78" s="2">
        <v>2</v>
      </c>
      <c r="H78" s="2">
        <f t="shared" si="4"/>
        <v>76.97</v>
      </c>
      <c r="I78" s="2">
        <f>H78-I$15</f>
        <v>62.35</v>
      </c>
      <c r="J78" s="4" t="s">
        <v>213</v>
      </c>
      <c r="K78" s="2" t="s">
        <v>166</v>
      </c>
      <c r="L78" s="2" t="s">
        <v>4</v>
      </c>
    </row>
    <row r="79" spans="2:12" x14ac:dyDescent="0.2">
      <c r="C79" s="4" t="s">
        <v>236</v>
      </c>
      <c r="D79" s="9">
        <v>21.411000000000001</v>
      </c>
      <c r="E79" s="9">
        <v>727.73</v>
      </c>
      <c r="F79" s="2">
        <v>2</v>
      </c>
      <c r="G79" s="2">
        <v>2</v>
      </c>
      <c r="H79" s="2">
        <f t="shared" si="4"/>
        <v>727.73</v>
      </c>
      <c r="I79" s="2">
        <f>H79-I$21</f>
        <v>162.01999999999998</v>
      </c>
      <c r="J79" s="4" t="s">
        <v>213</v>
      </c>
      <c r="K79" s="2" t="s">
        <v>169</v>
      </c>
      <c r="L79" s="2" t="s">
        <v>237</v>
      </c>
    </row>
    <row r="80" spans="2:12" x14ac:dyDescent="0.2">
      <c r="C80" s="4" t="s">
        <v>238</v>
      </c>
      <c r="D80" s="9">
        <v>24.337</v>
      </c>
      <c r="E80" s="9">
        <v>278.45999999999998</v>
      </c>
      <c r="F80" s="2">
        <v>2</v>
      </c>
      <c r="G80" s="2">
        <v>2</v>
      </c>
      <c r="H80" s="2">
        <f t="shared" si="4"/>
        <v>278.45999999999998</v>
      </c>
      <c r="I80" s="2">
        <f>H80-I$22</f>
        <v>10.889999999999986</v>
      </c>
      <c r="J80" s="4" t="s">
        <v>213</v>
      </c>
      <c r="K80" s="2" t="s">
        <v>169</v>
      </c>
      <c r="L80" s="2" t="s">
        <v>239</v>
      </c>
    </row>
    <row r="81" spans="2:12" x14ac:dyDescent="0.2">
      <c r="C81" s="4" t="s">
        <v>240</v>
      </c>
      <c r="D81" s="9">
        <v>24.829000000000001</v>
      </c>
      <c r="E81" s="9">
        <v>9.25</v>
      </c>
      <c r="F81" s="2">
        <v>2</v>
      </c>
      <c r="G81" s="2">
        <v>2</v>
      </c>
      <c r="H81" s="2">
        <f t="shared" si="4"/>
        <v>9.25</v>
      </c>
      <c r="I81" s="2">
        <f>H81-I$23</f>
        <v>-19.68</v>
      </c>
      <c r="J81" s="4" t="s">
        <v>213</v>
      </c>
      <c r="K81" s="2" t="s">
        <v>169</v>
      </c>
      <c r="L81" s="2" t="s">
        <v>241</v>
      </c>
    </row>
    <row r="82" spans="2:12" x14ac:dyDescent="0.2">
      <c r="C82" s="4" t="s">
        <v>242</v>
      </c>
      <c r="D82" s="9">
        <v>27.571999999999999</v>
      </c>
      <c r="E82" s="9">
        <v>8.39</v>
      </c>
      <c r="F82" s="2">
        <v>2</v>
      </c>
      <c r="G82" s="2">
        <v>2</v>
      </c>
      <c r="H82" s="2">
        <f t="shared" si="4"/>
        <v>8.39</v>
      </c>
      <c r="I82" s="2">
        <f>H82-I$25</f>
        <v>2.000000000000135E-2</v>
      </c>
      <c r="J82" s="4" t="s">
        <v>213</v>
      </c>
      <c r="K82" s="2" t="s">
        <v>166</v>
      </c>
      <c r="L82" s="2" t="s">
        <v>4</v>
      </c>
    </row>
    <row r="83" spans="2:12" x14ac:dyDescent="0.2">
      <c r="C83" s="4" t="s">
        <v>242</v>
      </c>
      <c r="D83" s="9">
        <v>27.777999999999999</v>
      </c>
      <c r="E83" s="9">
        <v>76.59</v>
      </c>
      <c r="F83" s="2">
        <v>2</v>
      </c>
      <c r="G83" s="2">
        <v>2</v>
      </c>
      <c r="H83" s="2">
        <f t="shared" si="4"/>
        <v>76.59</v>
      </c>
      <c r="I83" s="2">
        <f>H83-I$26</f>
        <v>6.1000000000000085</v>
      </c>
      <c r="J83" s="4" t="s">
        <v>213</v>
      </c>
      <c r="K83" s="2" t="s">
        <v>166</v>
      </c>
      <c r="L83" s="2" t="s">
        <v>4</v>
      </c>
    </row>
    <row r="84" spans="2:12" x14ac:dyDescent="0.2">
      <c r="C84" s="4" t="s">
        <v>165</v>
      </c>
      <c r="D84" s="9">
        <v>28.920999999999999</v>
      </c>
      <c r="E84" s="9">
        <v>15.21</v>
      </c>
      <c r="F84" s="2">
        <v>2</v>
      </c>
      <c r="G84" s="2">
        <v>2</v>
      </c>
      <c r="H84" s="2">
        <f t="shared" si="4"/>
        <v>15.21</v>
      </c>
      <c r="I84" s="2">
        <f>H84-I$27</f>
        <v>10.360000000000001</v>
      </c>
      <c r="J84" s="4" t="s">
        <v>213</v>
      </c>
      <c r="K84" s="2" t="s">
        <v>166</v>
      </c>
      <c r="L84" s="2" t="s">
        <v>4</v>
      </c>
    </row>
    <row r="85" spans="2:12" x14ac:dyDescent="0.2">
      <c r="C85" s="4" t="s">
        <v>165</v>
      </c>
      <c r="D85" s="9">
        <v>29.103999999999999</v>
      </c>
      <c r="E85" s="9">
        <v>28.08</v>
      </c>
      <c r="F85" s="2">
        <v>2</v>
      </c>
      <c r="G85" s="2">
        <v>2</v>
      </c>
      <c r="H85" s="2">
        <f t="shared" si="4"/>
        <v>28.08</v>
      </c>
      <c r="I85" s="2">
        <f>H85-I$28</f>
        <v>23.709999999999997</v>
      </c>
      <c r="J85" s="4" t="s">
        <v>213</v>
      </c>
      <c r="K85" s="2" t="s">
        <v>166</v>
      </c>
      <c r="L85" s="2" t="s">
        <v>4</v>
      </c>
    </row>
    <row r="86" spans="2:12" x14ac:dyDescent="0.2">
      <c r="C86" s="4" t="s">
        <v>243</v>
      </c>
      <c r="D86" s="9">
        <v>30.658000000000001</v>
      </c>
      <c r="E86" s="9">
        <v>18.62</v>
      </c>
      <c r="F86" s="2">
        <v>2</v>
      </c>
      <c r="G86" s="2">
        <v>2</v>
      </c>
      <c r="H86" s="2">
        <f t="shared" si="4"/>
        <v>18.62</v>
      </c>
      <c r="I86" s="2">
        <f>H86-I$29</f>
        <v>12.120000000000001</v>
      </c>
      <c r="J86" s="4" t="s">
        <v>213</v>
      </c>
      <c r="K86" s="2" t="s">
        <v>166</v>
      </c>
      <c r="L86" s="2" t="s">
        <v>4</v>
      </c>
    </row>
    <row r="87" spans="2:12" x14ac:dyDescent="0.2">
      <c r="C87" s="4" t="s">
        <v>244</v>
      </c>
      <c r="D87" s="9">
        <v>31.184000000000001</v>
      </c>
      <c r="E87" s="9">
        <v>12.87</v>
      </c>
      <c r="F87" s="2">
        <v>2</v>
      </c>
      <c r="G87" s="2">
        <v>2</v>
      </c>
      <c r="H87" s="2">
        <f t="shared" si="4"/>
        <v>12.87</v>
      </c>
      <c r="I87" s="2">
        <f>H87-I$30</f>
        <v>4.84</v>
      </c>
      <c r="J87" s="4" t="s">
        <v>213</v>
      </c>
      <c r="K87" s="2" t="s">
        <v>169</v>
      </c>
      <c r="L87" s="2" t="s">
        <v>245</v>
      </c>
    </row>
    <row r="88" spans="2:12" x14ac:dyDescent="0.2">
      <c r="C88" s="4" t="s">
        <v>248</v>
      </c>
      <c r="D88" s="9">
        <v>31.766999999999999</v>
      </c>
      <c r="E88" s="9">
        <v>26.8</v>
      </c>
      <c r="F88" s="2">
        <v>2</v>
      </c>
      <c r="G88" s="2">
        <v>2</v>
      </c>
      <c r="H88" s="2">
        <f t="shared" si="4"/>
        <v>26.8</v>
      </c>
      <c r="I88" s="2">
        <f>H88-I$32</f>
        <v>18.12</v>
      </c>
      <c r="J88" s="4" t="s">
        <v>213</v>
      </c>
      <c r="K88" s="2" t="s">
        <v>166</v>
      </c>
      <c r="L88" s="2" t="s">
        <v>4</v>
      </c>
    </row>
    <row r="89" spans="2:12" x14ac:dyDescent="0.2">
      <c r="C89" s="4" t="s">
        <v>165</v>
      </c>
      <c r="D89" s="9">
        <v>33.103999999999999</v>
      </c>
      <c r="E89" s="9">
        <v>16.48</v>
      </c>
      <c r="F89" s="2">
        <v>2</v>
      </c>
      <c r="G89" s="2">
        <v>2</v>
      </c>
      <c r="H89" s="2">
        <f t="shared" si="4"/>
        <v>16.48</v>
      </c>
      <c r="I89" s="2">
        <f>H89-I$33</f>
        <v>7.83</v>
      </c>
      <c r="J89" s="4" t="s">
        <v>213</v>
      </c>
      <c r="K89" s="2" t="s">
        <v>166</v>
      </c>
      <c r="L89" s="2" t="s">
        <v>4</v>
      </c>
    </row>
    <row r="91" spans="2:12" x14ac:dyDescent="0.2">
      <c r="B91" s="4" t="s">
        <v>217</v>
      </c>
      <c r="C91" s="4" t="s">
        <v>207</v>
      </c>
      <c r="D91" s="2">
        <v>13.491</v>
      </c>
      <c r="E91" s="2">
        <v>2722.18</v>
      </c>
      <c r="F91" s="2">
        <v>2</v>
      </c>
      <c r="G91" s="2">
        <v>2</v>
      </c>
      <c r="H91" s="2">
        <f>E91/F91*G91</f>
        <v>2722.18</v>
      </c>
      <c r="I91" s="2">
        <f>H91-I$6</f>
        <v>728.69999999999982</v>
      </c>
      <c r="J91" s="4" t="s">
        <v>213</v>
      </c>
      <c r="K91" s="2" t="s">
        <v>90</v>
      </c>
      <c r="L91" s="2" t="s">
        <v>53</v>
      </c>
    </row>
    <row r="92" spans="2:12" x14ac:dyDescent="0.2">
      <c r="C92" s="4" t="s">
        <v>230</v>
      </c>
      <c r="D92" s="2">
        <v>17.651</v>
      </c>
      <c r="E92" s="2">
        <v>19.690000000000001</v>
      </c>
      <c r="F92" s="2">
        <v>2</v>
      </c>
      <c r="G92" s="2">
        <v>2</v>
      </c>
      <c r="H92" s="2">
        <f t="shared" ref="H92:H110" si="5">E92/F92*G92</f>
        <v>19.690000000000001</v>
      </c>
      <c r="I92" s="2">
        <f>H92-I$8</f>
        <v>-15.039999999999996</v>
      </c>
      <c r="J92" s="4" t="s">
        <v>213</v>
      </c>
      <c r="K92" s="2" t="s">
        <v>166</v>
      </c>
      <c r="L92" s="2" t="s">
        <v>4</v>
      </c>
    </row>
    <row r="93" spans="2:12" x14ac:dyDescent="0.2">
      <c r="C93" s="4" t="s">
        <v>230</v>
      </c>
      <c r="D93" s="2">
        <v>17.788</v>
      </c>
      <c r="E93" s="2">
        <v>74.73</v>
      </c>
      <c r="F93" s="2">
        <v>2</v>
      </c>
      <c r="G93" s="2">
        <v>2</v>
      </c>
      <c r="H93" s="2">
        <f t="shared" si="5"/>
        <v>74.73</v>
      </c>
      <c r="I93" s="2">
        <f>H93-I$9</f>
        <v>-50.179999999999993</v>
      </c>
      <c r="J93" s="4" t="s">
        <v>213</v>
      </c>
      <c r="K93" s="2" t="s">
        <v>166</v>
      </c>
      <c r="L93" s="2" t="s">
        <v>4</v>
      </c>
    </row>
    <row r="94" spans="2:12" x14ac:dyDescent="0.2">
      <c r="C94" s="4" t="s">
        <v>230</v>
      </c>
      <c r="D94" s="9">
        <v>17.867999999999999</v>
      </c>
      <c r="E94" s="9">
        <v>117.3</v>
      </c>
      <c r="F94" s="2">
        <v>2</v>
      </c>
      <c r="G94" s="2">
        <v>2</v>
      </c>
      <c r="H94" s="2">
        <f t="shared" si="5"/>
        <v>117.3</v>
      </c>
      <c r="I94" s="2">
        <f>H94-I$10</f>
        <v>-38.739999999999995</v>
      </c>
      <c r="J94" s="4" t="s">
        <v>213</v>
      </c>
      <c r="K94" s="2" t="s">
        <v>166</v>
      </c>
      <c r="L94" s="2" t="s">
        <v>4</v>
      </c>
    </row>
    <row r="95" spans="2:12" x14ac:dyDescent="0.2">
      <c r="C95" s="4" t="s">
        <v>230</v>
      </c>
      <c r="D95" s="9">
        <v>18.166</v>
      </c>
      <c r="E95" s="9">
        <v>294.39999999999998</v>
      </c>
      <c r="F95" s="2">
        <v>2</v>
      </c>
      <c r="G95" s="2">
        <v>2</v>
      </c>
      <c r="H95" s="2">
        <f t="shared" si="5"/>
        <v>294.39999999999998</v>
      </c>
      <c r="I95" s="2">
        <f>H95-I$11</f>
        <v>-81.25</v>
      </c>
      <c r="J95" s="4" t="s">
        <v>213</v>
      </c>
      <c r="K95" s="2" t="s">
        <v>166</v>
      </c>
      <c r="L95" s="2" t="s">
        <v>4</v>
      </c>
    </row>
    <row r="96" spans="2:12" x14ac:dyDescent="0.2">
      <c r="C96" s="4" t="s">
        <v>231</v>
      </c>
      <c r="D96" s="9">
        <v>18.257000000000001</v>
      </c>
      <c r="E96" s="9">
        <v>227.42</v>
      </c>
      <c r="F96" s="2">
        <v>2</v>
      </c>
      <c r="G96" s="2">
        <v>2</v>
      </c>
      <c r="H96" s="2">
        <f t="shared" si="5"/>
        <v>227.42</v>
      </c>
      <c r="I96" s="2">
        <f>H96-I$12</f>
        <v>-72.950000000000017</v>
      </c>
      <c r="J96" s="4" t="s">
        <v>213</v>
      </c>
      <c r="K96" s="2" t="s">
        <v>166</v>
      </c>
      <c r="L96" s="2" t="s">
        <v>4</v>
      </c>
    </row>
    <row r="97" spans="2:12" x14ac:dyDescent="0.2">
      <c r="C97" s="4" t="s">
        <v>231</v>
      </c>
      <c r="D97" s="9">
        <v>18.347999999999999</v>
      </c>
      <c r="E97" s="9">
        <v>188.02</v>
      </c>
      <c r="F97" s="2">
        <v>2</v>
      </c>
      <c r="G97" s="2">
        <v>2</v>
      </c>
      <c r="H97" s="2">
        <f t="shared" si="5"/>
        <v>188.02</v>
      </c>
      <c r="I97" s="2">
        <f>H97-I$13</f>
        <v>-62.31</v>
      </c>
      <c r="J97" s="4" t="s">
        <v>213</v>
      </c>
      <c r="K97" s="2" t="s">
        <v>166</v>
      </c>
      <c r="L97" s="2" t="s">
        <v>4</v>
      </c>
    </row>
    <row r="98" spans="2:12" x14ac:dyDescent="0.2">
      <c r="C98" s="4" t="s">
        <v>232</v>
      </c>
      <c r="D98" s="9">
        <v>18.760000000000002</v>
      </c>
      <c r="E98" s="9">
        <v>26.69</v>
      </c>
      <c r="F98" s="2">
        <v>2</v>
      </c>
      <c r="G98" s="2">
        <v>2</v>
      </c>
      <c r="H98" s="2">
        <f t="shared" si="5"/>
        <v>26.69</v>
      </c>
      <c r="I98" s="2">
        <f>H98-I$14</f>
        <v>14.23</v>
      </c>
      <c r="J98" s="4" t="s">
        <v>213</v>
      </c>
      <c r="K98" s="2" t="s">
        <v>166</v>
      </c>
      <c r="L98" s="2" t="s">
        <v>4</v>
      </c>
    </row>
    <row r="99" spans="2:12" x14ac:dyDescent="0.2">
      <c r="C99" s="4" t="s">
        <v>232</v>
      </c>
      <c r="D99" s="9">
        <v>18.920000000000002</v>
      </c>
      <c r="E99" s="9">
        <v>85.02</v>
      </c>
      <c r="F99" s="2">
        <v>2</v>
      </c>
      <c r="G99" s="2">
        <v>2</v>
      </c>
      <c r="H99" s="2">
        <f t="shared" si="5"/>
        <v>85.02</v>
      </c>
      <c r="I99" s="2">
        <f>H99-I$15</f>
        <v>70.399999999999991</v>
      </c>
      <c r="J99" s="4" t="s">
        <v>213</v>
      </c>
      <c r="K99" s="2" t="s">
        <v>166</v>
      </c>
      <c r="L99" s="2" t="s">
        <v>4</v>
      </c>
    </row>
    <row r="100" spans="2:12" x14ac:dyDescent="0.2">
      <c r="C100" s="4" t="s">
        <v>236</v>
      </c>
      <c r="D100" s="9">
        <v>21.411999999999999</v>
      </c>
      <c r="E100" s="9">
        <v>826.45</v>
      </c>
      <c r="F100" s="2">
        <v>2</v>
      </c>
      <c r="G100" s="2">
        <v>2</v>
      </c>
      <c r="H100" s="2">
        <f t="shared" si="5"/>
        <v>826.45</v>
      </c>
      <c r="I100" s="2">
        <f>H100-I$21</f>
        <v>260.74</v>
      </c>
      <c r="J100" s="4" t="s">
        <v>213</v>
      </c>
      <c r="K100" s="2" t="s">
        <v>169</v>
      </c>
      <c r="L100" s="2" t="s">
        <v>237</v>
      </c>
    </row>
    <row r="101" spans="2:12" x14ac:dyDescent="0.2">
      <c r="C101" s="4" t="s">
        <v>238</v>
      </c>
      <c r="D101" s="9">
        <v>24.337</v>
      </c>
      <c r="E101" s="9">
        <v>264.14999999999998</v>
      </c>
      <c r="F101" s="2">
        <v>2</v>
      </c>
      <c r="G101" s="2">
        <v>2</v>
      </c>
      <c r="H101" s="2">
        <f t="shared" si="5"/>
        <v>264.14999999999998</v>
      </c>
      <c r="I101" s="2">
        <f>H101-I$22</f>
        <v>-3.4200000000000159</v>
      </c>
      <c r="J101" s="4" t="s">
        <v>213</v>
      </c>
      <c r="K101" s="2" t="s">
        <v>169</v>
      </c>
      <c r="L101" s="2" t="s">
        <v>239</v>
      </c>
    </row>
    <row r="102" spans="2:12" x14ac:dyDescent="0.2">
      <c r="C102" s="4" t="s">
        <v>240</v>
      </c>
      <c r="D102" s="9">
        <v>24.829000000000001</v>
      </c>
      <c r="E102" s="9">
        <v>11.64</v>
      </c>
      <c r="F102" s="2">
        <v>2</v>
      </c>
      <c r="G102" s="2">
        <v>2</v>
      </c>
      <c r="H102" s="2">
        <f t="shared" si="5"/>
        <v>11.64</v>
      </c>
      <c r="I102" s="2">
        <f>H102-I$23</f>
        <v>-17.29</v>
      </c>
      <c r="J102" s="4" t="s">
        <v>213</v>
      </c>
      <c r="K102" s="2" t="s">
        <v>169</v>
      </c>
      <c r="L102" s="2" t="s">
        <v>241</v>
      </c>
    </row>
    <row r="103" spans="2:12" x14ac:dyDescent="0.2">
      <c r="C103" s="4" t="s">
        <v>242</v>
      </c>
      <c r="D103" s="9">
        <v>27.571999999999999</v>
      </c>
      <c r="E103" s="9">
        <v>9.14</v>
      </c>
      <c r="F103" s="2">
        <v>2</v>
      </c>
      <c r="G103" s="2">
        <v>2</v>
      </c>
      <c r="H103" s="2">
        <f t="shared" si="5"/>
        <v>9.14</v>
      </c>
      <c r="I103" s="2">
        <f>H103-I$25</f>
        <v>0.77000000000000135</v>
      </c>
      <c r="J103" s="4" t="s">
        <v>213</v>
      </c>
      <c r="K103" s="2" t="s">
        <v>166</v>
      </c>
      <c r="L103" s="2" t="s">
        <v>4</v>
      </c>
    </row>
    <row r="104" spans="2:12" x14ac:dyDescent="0.2">
      <c r="C104" s="4" t="s">
        <v>242</v>
      </c>
      <c r="D104" s="9">
        <v>27.777999999999999</v>
      </c>
      <c r="E104" s="9">
        <v>71.69</v>
      </c>
      <c r="F104" s="2">
        <v>2</v>
      </c>
      <c r="G104" s="2">
        <v>2</v>
      </c>
      <c r="H104" s="2">
        <f t="shared" si="5"/>
        <v>71.69</v>
      </c>
      <c r="I104" s="2">
        <f>H104-I$26</f>
        <v>1.2000000000000028</v>
      </c>
      <c r="J104" s="4" t="s">
        <v>213</v>
      </c>
      <c r="K104" s="2" t="s">
        <v>166</v>
      </c>
      <c r="L104" s="2" t="s">
        <v>4</v>
      </c>
    </row>
    <row r="105" spans="2:12" x14ac:dyDescent="0.2">
      <c r="C105" s="4" t="s">
        <v>165</v>
      </c>
      <c r="D105" s="9">
        <v>28.92</v>
      </c>
      <c r="E105" s="9">
        <v>18.21</v>
      </c>
      <c r="F105" s="2">
        <v>2</v>
      </c>
      <c r="G105" s="2">
        <v>2</v>
      </c>
      <c r="H105" s="2">
        <f t="shared" si="5"/>
        <v>18.21</v>
      </c>
      <c r="I105" s="2">
        <f>H105-I$27</f>
        <v>13.360000000000001</v>
      </c>
      <c r="J105" s="4" t="s">
        <v>213</v>
      </c>
      <c r="K105" s="2" t="s">
        <v>166</v>
      </c>
      <c r="L105" s="2" t="s">
        <v>4</v>
      </c>
    </row>
    <row r="106" spans="2:12" x14ac:dyDescent="0.2">
      <c r="C106" s="4" t="s">
        <v>165</v>
      </c>
      <c r="D106" s="9">
        <v>29.091999999999999</v>
      </c>
      <c r="E106" s="9">
        <v>25.17</v>
      </c>
      <c r="F106" s="2">
        <v>2</v>
      </c>
      <c r="G106" s="2">
        <v>2</v>
      </c>
      <c r="H106" s="2">
        <f t="shared" si="5"/>
        <v>25.17</v>
      </c>
      <c r="I106" s="2">
        <f>H106-I$28</f>
        <v>20.8</v>
      </c>
      <c r="J106" s="4" t="s">
        <v>213</v>
      </c>
      <c r="K106" s="2" t="s">
        <v>166</v>
      </c>
      <c r="L106" s="2" t="s">
        <v>4</v>
      </c>
    </row>
    <row r="107" spans="2:12" x14ac:dyDescent="0.2">
      <c r="C107" s="4" t="s">
        <v>243</v>
      </c>
      <c r="D107" s="9">
        <v>30.658000000000001</v>
      </c>
      <c r="E107" s="9">
        <v>23.08</v>
      </c>
      <c r="F107" s="2">
        <v>2</v>
      </c>
      <c r="G107" s="2">
        <v>2</v>
      </c>
      <c r="H107" s="2">
        <f t="shared" si="5"/>
        <v>23.08</v>
      </c>
      <c r="I107" s="2">
        <f>H107-I$29</f>
        <v>16.579999999999998</v>
      </c>
      <c r="J107" s="4" t="s">
        <v>213</v>
      </c>
      <c r="K107" s="2" t="s">
        <v>166</v>
      </c>
      <c r="L107" s="2" t="s">
        <v>4</v>
      </c>
    </row>
    <row r="108" spans="2:12" x14ac:dyDescent="0.2">
      <c r="C108" s="4" t="s">
        <v>244</v>
      </c>
      <c r="D108" s="9">
        <v>31.184000000000001</v>
      </c>
      <c r="E108" s="9">
        <v>11.49</v>
      </c>
      <c r="F108" s="2">
        <v>2</v>
      </c>
      <c r="G108" s="2">
        <v>2</v>
      </c>
      <c r="H108" s="2">
        <f t="shared" si="5"/>
        <v>11.49</v>
      </c>
      <c r="I108" s="2">
        <f>H108-I$30</f>
        <v>3.4600000000000009</v>
      </c>
      <c r="J108" s="4" t="s">
        <v>213</v>
      </c>
      <c r="K108" s="2" t="s">
        <v>169</v>
      </c>
      <c r="L108" s="2" t="s">
        <v>245</v>
      </c>
    </row>
    <row r="109" spans="2:12" x14ac:dyDescent="0.2">
      <c r="C109" s="4" t="s">
        <v>248</v>
      </c>
      <c r="D109" s="9">
        <v>31.766999999999999</v>
      </c>
      <c r="E109" s="9">
        <v>32.76</v>
      </c>
      <c r="F109" s="2">
        <v>2</v>
      </c>
      <c r="G109" s="2">
        <v>2</v>
      </c>
      <c r="H109" s="2">
        <f t="shared" si="5"/>
        <v>32.76</v>
      </c>
      <c r="I109" s="2">
        <f>H109-I$32</f>
        <v>24.08</v>
      </c>
      <c r="J109" s="4" t="s">
        <v>213</v>
      </c>
      <c r="K109" s="2" t="s">
        <v>166</v>
      </c>
      <c r="L109" s="2" t="s">
        <v>4</v>
      </c>
    </row>
    <row r="110" spans="2:12" x14ac:dyDescent="0.2">
      <c r="C110" s="4" t="s">
        <v>165</v>
      </c>
      <c r="D110" s="9">
        <v>33.093000000000004</v>
      </c>
      <c r="E110" s="9">
        <v>20.8</v>
      </c>
      <c r="F110" s="2">
        <v>2</v>
      </c>
      <c r="G110" s="2">
        <v>2</v>
      </c>
      <c r="H110" s="2">
        <f t="shared" si="5"/>
        <v>20.8</v>
      </c>
      <c r="I110" s="2">
        <f>H110-I$33</f>
        <v>12.15</v>
      </c>
      <c r="J110" s="4" t="s">
        <v>213</v>
      </c>
      <c r="K110" s="2" t="s">
        <v>166</v>
      </c>
      <c r="L110" s="2" t="s">
        <v>4</v>
      </c>
    </row>
    <row r="112" spans="2:12" x14ac:dyDescent="0.2">
      <c r="B112" s="4" t="s">
        <v>218</v>
      </c>
      <c r="C112" s="4" t="s">
        <v>207</v>
      </c>
      <c r="D112" s="2">
        <v>13.468</v>
      </c>
      <c r="E112" s="2">
        <v>2627.17</v>
      </c>
      <c r="F112" s="2">
        <v>2</v>
      </c>
      <c r="G112" s="2">
        <v>2</v>
      </c>
      <c r="H112" s="2">
        <f>E112/F112*G112</f>
        <v>2627.17</v>
      </c>
      <c r="I112" s="2">
        <f>H112-I$6</f>
        <v>633.69000000000005</v>
      </c>
      <c r="J112" s="4" t="s">
        <v>213</v>
      </c>
      <c r="K112" s="2" t="s">
        <v>90</v>
      </c>
      <c r="L112" s="2" t="s">
        <v>53</v>
      </c>
    </row>
    <row r="113" spans="3:12" x14ac:dyDescent="0.2">
      <c r="C113" s="4" t="s">
        <v>230</v>
      </c>
      <c r="D113" s="2">
        <v>17.651</v>
      </c>
      <c r="E113" s="2">
        <v>17.29</v>
      </c>
      <c r="F113" s="2">
        <v>2</v>
      </c>
      <c r="G113" s="2">
        <v>2</v>
      </c>
      <c r="H113" s="2">
        <f t="shared" ref="H113:H131" si="6">E113/F113*G113</f>
        <v>17.29</v>
      </c>
      <c r="I113" s="2">
        <f>H113-I$8</f>
        <v>-17.439999999999998</v>
      </c>
      <c r="J113" s="4" t="s">
        <v>213</v>
      </c>
      <c r="K113" s="2" t="s">
        <v>166</v>
      </c>
      <c r="L113" s="2" t="s">
        <v>4</v>
      </c>
    </row>
    <row r="114" spans="3:12" x14ac:dyDescent="0.2">
      <c r="C114" s="4" t="s">
        <v>230</v>
      </c>
      <c r="D114" s="2">
        <v>17.788</v>
      </c>
      <c r="E114" s="2">
        <v>66.81</v>
      </c>
      <c r="F114" s="2">
        <v>2</v>
      </c>
      <c r="G114" s="2">
        <v>2</v>
      </c>
      <c r="H114" s="2">
        <f t="shared" si="6"/>
        <v>66.81</v>
      </c>
      <c r="I114" s="2">
        <f>H114-I$9</f>
        <v>-58.099999999999994</v>
      </c>
      <c r="J114" s="4" t="s">
        <v>213</v>
      </c>
      <c r="K114" s="2" t="s">
        <v>166</v>
      </c>
      <c r="L114" s="2" t="s">
        <v>4</v>
      </c>
    </row>
    <row r="115" spans="3:12" x14ac:dyDescent="0.2">
      <c r="C115" s="4" t="s">
        <v>230</v>
      </c>
      <c r="D115" s="9">
        <v>17.867999999999999</v>
      </c>
      <c r="E115" s="9">
        <v>100.52</v>
      </c>
      <c r="F115" s="2">
        <v>2</v>
      </c>
      <c r="G115" s="2">
        <v>2</v>
      </c>
      <c r="H115" s="2">
        <f t="shared" si="6"/>
        <v>100.52</v>
      </c>
      <c r="I115" s="2">
        <f>H115-I$10</f>
        <v>-55.519999999999996</v>
      </c>
      <c r="J115" s="4" t="s">
        <v>213</v>
      </c>
      <c r="K115" s="2" t="s">
        <v>166</v>
      </c>
      <c r="L115" s="2" t="s">
        <v>4</v>
      </c>
    </row>
    <row r="116" spans="3:12" x14ac:dyDescent="0.2">
      <c r="C116" s="4" t="s">
        <v>230</v>
      </c>
      <c r="D116" s="9">
        <v>18.164999999999999</v>
      </c>
      <c r="E116" s="9">
        <v>261.12</v>
      </c>
      <c r="F116" s="2">
        <v>2</v>
      </c>
      <c r="G116" s="2">
        <v>2</v>
      </c>
      <c r="H116" s="2">
        <f t="shared" si="6"/>
        <v>261.12</v>
      </c>
      <c r="I116" s="2">
        <f>H116-I$11</f>
        <v>-114.52999999999997</v>
      </c>
      <c r="J116" s="4" t="s">
        <v>213</v>
      </c>
      <c r="K116" s="2" t="s">
        <v>166</v>
      </c>
      <c r="L116" s="2" t="s">
        <v>4</v>
      </c>
    </row>
    <row r="117" spans="3:12" x14ac:dyDescent="0.2">
      <c r="C117" s="4" t="s">
        <v>231</v>
      </c>
      <c r="D117" s="9">
        <v>18.245000000000001</v>
      </c>
      <c r="E117" s="9">
        <v>205.95</v>
      </c>
      <c r="F117" s="2">
        <v>2</v>
      </c>
      <c r="G117" s="2">
        <v>2</v>
      </c>
      <c r="H117" s="2">
        <f t="shared" si="6"/>
        <v>205.95</v>
      </c>
      <c r="I117" s="2">
        <f>H117-I$12</f>
        <v>-94.420000000000016</v>
      </c>
      <c r="J117" s="4" t="s">
        <v>213</v>
      </c>
      <c r="K117" s="2" t="s">
        <v>166</v>
      </c>
      <c r="L117" s="2" t="s">
        <v>4</v>
      </c>
    </row>
    <row r="118" spans="3:12" x14ac:dyDescent="0.2">
      <c r="C118" s="4" t="s">
        <v>231</v>
      </c>
      <c r="D118" s="9">
        <v>18.347999999999999</v>
      </c>
      <c r="E118" s="9">
        <v>166.54</v>
      </c>
      <c r="F118" s="2">
        <v>2</v>
      </c>
      <c r="G118" s="2">
        <v>2</v>
      </c>
      <c r="H118" s="2">
        <f t="shared" si="6"/>
        <v>166.54</v>
      </c>
      <c r="I118" s="2">
        <f>H118-I$13</f>
        <v>-83.79000000000002</v>
      </c>
      <c r="J118" s="4" t="s">
        <v>213</v>
      </c>
      <c r="K118" s="2" t="s">
        <v>166</v>
      </c>
      <c r="L118" s="2" t="s">
        <v>4</v>
      </c>
    </row>
    <row r="119" spans="3:12" x14ac:dyDescent="0.2">
      <c r="C119" s="4" t="s">
        <v>232</v>
      </c>
      <c r="D119" s="9">
        <v>18.760000000000002</v>
      </c>
      <c r="E119" s="9">
        <v>23.21</v>
      </c>
      <c r="F119" s="2">
        <v>2</v>
      </c>
      <c r="G119" s="2">
        <v>2</v>
      </c>
      <c r="H119" s="2">
        <f t="shared" si="6"/>
        <v>23.21</v>
      </c>
      <c r="I119" s="2">
        <f>H119-I$14</f>
        <v>10.75</v>
      </c>
      <c r="J119" s="4" t="s">
        <v>213</v>
      </c>
      <c r="K119" s="2" t="s">
        <v>166</v>
      </c>
      <c r="L119" s="2" t="s">
        <v>4</v>
      </c>
    </row>
    <row r="120" spans="3:12" x14ac:dyDescent="0.2">
      <c r="C120" s="4" t="s">
        <v>232</v>
      </c>
      <c r="D120" s="9">
        <v>18.920000000000002</v>
      </c>
      <c r="E120" s="9">
        <v>77.58</v>
      </c>
      <c r="F120" s="2">
        <v>2</v>
      </c>
      <c r="G120" s="2">
        <v>2</v>
      </c>
      <c r="H120" s="2">
        <f t="shared" si="6"/>
        <v>77.58</v>
      </c>
      <c r="I120" s="2">
        <f>H120-I$15</f>
        <v>62.96</v>
      </c>
      <c r="J120" s="4" t="s">
        <v>213</v>
      </c>
      <c r="K120" s="2" t="s">
        <v>166</v>
      </c>
      <c r="L120" s="2" t="s">
        <v>4</v>
      </c>
    </row>
    <row r="121" spans="3:12" x14ac:dyDescent="0.2">
      <c r="C121" s="4" t="s">
        <v>236</v>
      </c>
      <c r="D121" s="9">
        <v>21.4</v>
      </c>
      <c r="E121" s="9">
        <v>769.75</v>
      </c>
      <c r="F121" s="2">
        <v>2</v>
      </c>
      <c r="G121" s="2">
        <v>2</v>
      </c>
      <c r="H121" s="2">
        <f t="shared" si="6"/>
        <v>769.75</v>
      </c>
      <c r="I121" s="2">
        <f>H121-I$21</f>
        <v>204.03999999999996</v>
      </c>
      <c r="J121" s="4" t="s">
        <v>213</v>
      </c>
      <c r="K121" s="2" t="s">
        <v>169</v>
      </c>
      <c r="L121" s="2" t="s">
        <v>237</v>
      </c>
    </row>
    <row r="122" spans="3:12" x14ac:dyDescent="0.2">
      <c r="C122" s="4" t="s">
        <v>238</v>
      </c>
      <c r="D122" s="9">
        <v>24.337</v>
      </c>
      <c r="E122" s="9">
        <v>247.56</v>
      </c>
      <c r="F122" s="2">
        <v>2</v>
      </c>
      <c r="G122" s="2">
        <v>2</v>
      </c>
      <c r="H122" s="2">
        <f t="shared" si="6"/>
        <v>247.56</v>
      </c>
      <c r="I122" s="2">
        <f>H122-I$22</f>
        <v>-20.009999999999991</v>
      </c>
      <c r="J122" s="4" t="s">
        <v>213</v>
      </c>
      <c r="K122" s="2" t="s">
        <v>169</v>
      </c>
      <c r="L122" s="2" t="s">
        <v>239</v>
      </c>
    </row>
    <row r="123" spans="3:12" x14ac:dyDescent="0.2">
      <c r="C123" s="4" t="s">
        <v>240</v>
      </c>
      <c r="D123" s="9">
        <v>24.829000000000001</v>
      </c>
      <c r="E123" s="9">
        <v>18.579999999999998</v>
      </c>
      <c r="F123" s="2">
        <v>2</v>
      </c>
      <c r="G123" s="2">
        <v>2</v>
      </c>
      <c r="H123" s="2">
        <f t="shared" si="6"/>
        <v>18.579999999999998</v>
      </c>
      <c r="I123" s="2">
        <f>H123-I$23</f>
        <v>-10.350000000000001</v>
      </c>
      <c r="J123" s="4" t="s">
        <v>213</v>
      </c>
      <c r="K123" s="2" t="s">
        <v>169</v>
      </c>
      <c r="L123" s="2" t="s">
        <v>241</v>
      </c>
    </row>
    <row r="124" spans="3:12" x14ac:dyDescent="0.2">
      <c r="C124" s="4" t="s">
        <v>242</v>
      </c>
      <c r="D124" s="9">
        <v>27.571999999999999</v>
      </c>
      <c r="E124" s="9">
        <v>9.3000000000000007</v>
      </c>
      <c r="F124" s="2">
        <v>2</v>
      </c>
      <c r="G124" s="2">
        <v>2</v>
      </c>
      <c r="H124" s="2">
        <f t="shared" si="6"/>
        <v>9.3000000000000007</v>
      </c>
      <c r="I124" s="2">
        <f>H124-I$25</f>
        <v>0.93000000000000149</v>
      </c>
      <c r="J124" s="4" t="s">
        <v>213</v>
      </c>
      <c r="K124" s="2" t="s">
        <v>166</v>
      </c>
      <c r="L124" s="2" t="s">
        <v>4</v>
      </c>
    </row>
    <row r="125" spans="3:12" x14ac:dyDescent="0.2">
      <c r="C125" s="4" t="s">
        <v>242</v>
      </c>
      <c r="D125" s="9">
        <v>27.777999999999999</v>
      </c>
      <c r="E125" s="9">
        <v>68.56</v>
      </c>
      <c r="F125" s="2">
        <v>2</v>
      </c>
      <c r="G125" s="2">
        <v>2</v>
      </c>
      <c r="H125" s="2">
        <f t="shared" si="6"/>
        <v>68.56</v>
      </c>
      <c r="I125" s="2">
        <f>H125-I$26</f>
        <v>-1.9299999999999926</v>
      </c>
      <c r="J125" s="4" t="s">
        <v>213</v>
      </c>
      <c r="K125" s="2" t="s">
        <v>166</v>
      </c>
      <c r="L125" s="2" t="s">
        <v>4</v>
      </c>
    </row>
    <row r="126" spans="3:12" x14ac:dyDescent="0.2">
      <c r="C126" s="4" t="s">
        <v>165</v>
      </c>
      <c r="D126" s="9">
        <v>28.920999999999999</v>
      </c>
      <c r="E126" s="9">
        <v>8.91</v>
      </c>
      <c r="F126" s="2">
        <v>2</v>
      </c>
      <c r="G126" s="2">
        <v>2</v>
      </c>
      <c r="H126" s="2">
        <f t="shared" si="6"/>
        <v>8.91</v>
      </c>
      <c r="I126" s="2">
        <f>H126-I$27</f>
        <v>4.0600000000000005</v>
      </c>
      <c r="J126" s="4" t="s">
        <v>213</v>
      </c>
      <c r="K126" s="2" t="s">
        <v>166</v>
      </c>
      <c r="L126" s="2" t="s">
        <v>4</v>
      </c>
    </row>
    <row r="127" spans="3:12" x14ac:dyDescent="0.2">
      <c r="C127" s="4" t="s">
        <v>165</v>
      </c>
      <c r="D127" s="9">
        <v>29.091999999999999</v>
      </c>
      <c r="E127" s="9">
        <v>23.49</v>
      </c>
      <c r="F127" s="2">
        <v>2</v>
      </c>
      <c r="G127" s="2">
        <v>2</v>
      </c>
      <c r="H127" s="2">
        <f t="shared" si="6"/>
        <v>23.49</v>
      </c>
      <c r="I127" s="2">
        <f>H127-I$28</f>
        <v>19.119999999999997</v>
      </c>
      <c r="J127" s="4" t="s">
        <v>213</v>
      </c>
      <c r="K127" s="2" t="s">
        <v>166</v>
      </c>
      <c r="L127" s="2" t="s">
        <v>4</v>
      </c>
    </row>
    <row r="128" spans="3:12" x14ac:dyDescent="0.2">
      <c r="C128" s="4" t="s">
        <v>243</v>
      </c>
      <c r="D128" s="9">
        <v>30.658000000000001</v>
      </c>
      <c r="E128" s="9">
        <v>20.54</v>
      </c>
      <c r="F128" s="2">
        <v>2</v>
      </c>
      <c r="G128" s="2">
        <v>2</v>
      </c>
      <c r="H128" s="2">
        <f t="shared" si="6"/>
        <v>20.54</v>
      </c>
      <c r="I128" s="2">
        <f>H128-I$29</f>
        <v>14.04</v>
      </c>
      <c r="J128" s="4" t="s">
        <v>213</v>
      </c>
      <c r="K128" s="2" t="s">
        <v>166</v>
      </c>
      <c r="L128" s="2" t="s">
        <v>4</v>
      </c>
    </row>
    <row r="129" spans="2:12" x14ac:dyDescent="0.2">
      <c r="C129" s="4" t="s">
        <v>244</v>
      </c>
      <c r="D129" s="9">
        <v>31.184000000000001</v>
      </c>
      <c r="E129" s="9">
        <v>13.82</v>
      </c>
      <c r="F129" s="2">
        <v>2</v>
      </c>
      <c r="G129" s="2">
        <v>2</v>
      </c>
      <c r="H129" s="2">
        <f t="shared" si="6"/>
        <v>13.82</v>
      </c>
      <c r="I129" s="2">
        <f>H129-I$30</f>
        <v>5.7900000000000009</v>
      </c>
      <c r="J129" s="4" t="s">
        <v>213</v>
      </c>
      <c r="K129" s="2" t="s">
        <v>169</v>
      </c>
      <c r="L129" s="2" t="s">
        <v>245</v>
      </c>
    </row>
    <row r="130" spans="2:12" x14ac:dyDescent="0.2">
      <c r="C130" s="4" t="s">
        <v>248</v>
      </c>
      <c r="D130" s="9">
        <v>31.766999999999999</v>
      </c>
      <c r="E130" s="9">
        <v>31.25</v>
      </c>
      <c r="F130" s="2">
        <v>2</v>
      </c>
      <c r="G130" s="2">
        <v>2</v>
      </c>
      <c r="H130" s="2">
        <f t="shared" si="6"/>
        <v>31.25</v>
      </c>
      <c r="I130" s="2">
        <f>H130-I$32</f>
        <v>22.57</v>
      </c>
      <c r="J130" s="4" t="s">
        <v>213</v>
      </c>
      <c r="K130" s="2" t="s">
        <v>166</v>
      </c>
      <c r="L130" s="2" t="s">
        <v>4</v>
      </c>
    </row>
    <row r="131" spans="2:12" x14ac:dyDescent="0.2">
      <c r="C131" s="4" t="s">
        <v>165</v>
      </c>
      <c r="D131" s="9">
        <v>33.103999999999999</v>
      </c>
      <c r="E131" s="9">
        <v>18</v>
      </c>
      <c r="F131" s="2">
        <v>2</v>
      </c>
      <c r="G131" s="2">
        <v>2</v>
      </c>
      <c r="H131" s="2">
        <f t="shared" si="6"/>
        <v>18</v>
      </c>
      <c r="I131" s="2">
        <f>H131-I$33</f>
        <v>9.35</v>
      </c>
      <c r="J131" s="4" t="s">
        <v>213</v>
      </c>
      <c r="K131" s="2" t="s">
        <v>166</v>
      </c>
      <c r="L131" s="2" t="s">
        <v>4</v>
      </c>
    </row>
    <row r="133" spans="2:12" x14ac:dyDescent="0.2">
      <c r="B133" s="4" t="s">
        <v>210</v>
      </c>
      <c r="C133" s="4" t="s">
        <v>207</v>
      </c>
      <c r="D133" s="2">
        <v>13.478999999999999</v>
      </c>
      <c r="E133" s="2">
        <v>3152.28</v>
      </c>
      <c r="F133" s="2">
        <v>2</v>
      </c>
      <c r="G133" s="2">
        <v>2</v>
      </c>
      <c r="H133" s="2">
        <f>E133/F133*G133</f>
        <v>3152.28</v>
      </c>
      <c r="I133" s="2">
        <f>H133-I$6</f>
        <v>1158.8000000000002</v>
      </c>
      <c r="J133" s="4" t="s">
        <v>213</v>
      </c>
      <c r="K133" s="2" t="s">
        <v>90</v>
      </c>
      <c r="L133" s="2" t="s">
        <v>53</v>
      </c>
    </row>
    <row r="134" spans="2:12" x14ac:dyDescent="0.2">
      <c r="C134" s="4" t="s">
        <v>230</v>
      </c>
      <c r="D134" s="2">
        <v>17.651</v>
      </c>
      <c r="E134" s="2">
        <v>11.99</v>
      </c>
      <c r="F134" s="2">
        <v>2</v>
      </c>
      <c r="G134" s="2">
        <v>2</v>
      </c>
      <c r="H134" s="2">
        <f t="shared" ref="H134:H152" si="7">E134/F134*G134</f>
        <v>11.99</v>
      </c>
      <c r="I134" s="2">
        <f>H134-I$8</f>
        <v>-22.739999999999995</v>
      </c>
      <c r="J134" s="4" t="s">
        <v>213</v>
      </c>
      <c r="K134" s="2" t="s">
        <v>166</v>
      </c>
      <c r="L134" s="2" t="s">
        <v>4</v>
      </c>
    </row>
    <row r="135" spans="2:12" x14ac:dyDescent="0.2">
      <c r="C135" s="4" t="s">
        <v>230</v>
      </c>
      <c r="D135" s="2">
        <v>17.788</v>
      </c>
      <c r="E135" s="2">
        <v>46.82</v>
      </c>
      <c r="F135" s="2">
        <v>2</v>
      </c>
      <c r="G135" s="2">
        <v>2</v>
      </c>
      <c r="H135" s="2">
        <f t="shared" si="7"/>
        <v>46.82</v>
      </c>
      <c r="I135" s="2">
        <f>H135-I$9</f>
        <v>-78.09</v>
      </c>
      <c r="J135" s="4" t="s">
        <v>213</v>
      </c>
      <c r="K135" s="2" t="s">
        <v>166</v>
      </c>
      <c r="L135" s="2" t="s">
        <v>4</v>
      </c>
    </row>
    <row r="136" spans="2:12" x14ac:dyDescent="0.2">
      <c r="C136" s="4" t="s">
        <v>230</v>
      </c>
      <c r="D136" s="9">
        <v>17.867999999999999</v>
      </c>
      <c r="E136" s="9">
        <v>95.7</v>
      </c>
      <c r="F136" s="2">
        <v>2</v>
      </c>
      <c r="G136" s="2">
        <v>2</v>
      </c>
      <c r="H136" s="2">
        <f t="shared" si="7"/>
        <v>95.7</v>
      </c>
      <c r="I136" s="2">
        <f>H136-I$10</f>
        <v>-60.339999999999989</v>
      </c>
      <c r="J136" s="4" t="s">
        <v>213</v>
      </c>
      <c r="K136" s="2" t="s">
        <v>166</v>
      </c>
      <c r="L136" s="2" t="s">
        <v>4</v>
      </c>
    </row>
    <row r="137" spans="2:12" x14ac:dyDescent="0.2">
      <c r="C137" s="4" t="s">
        <v>230</v>
      </c>
      <c r="D137" s="9">
        <v>18.164999999999999</v>
      </c>
      <c r="E137" s="9">
        <v>253.11</v>
      </c>
      <c r="F137" s="2">
        <v>2</v>
      </c>
      <c r="G137" s="2">
        <v>2</v>
      </c>
      <c r="H137" s="2">
        <f t="shared" si="7"/>
        <v>253.11</v>
      </c>
      <c r="I137" s="2">
        <f>H137-I$11</f>
        <v>-122.53999999999996</v>
      </c>
      <c r="J137" s="4" t="s">
        <v>213</v>
      </c>
      <c r="K137" s="2" t="s">
        <v>166</v>
      </c>
      <c r="L137" s="2" t="s">
        <v>4</v>
      </c>
    </row>
    <row r="138" spans="2:12" x14ac:dyDescent="0.2">
      <c r="C138" s="4" t="s">
        <v>231</v>
      </c>
      <c r="D138" s="9">
        <v>18.245000000000001</v>
      </c>
      <c r="E138" s="9">
        <v>195.69</v>
      </c>
      <c r="F138" s="2">
        <v>2</v>
      </c>
      <c r="G138" s="2">
        <v>2</v>
      </c>
      <c r="H138" s="2">
        <f t="shared" si="7"/>
        <v>195.69</v>
      </c>
      <c r="I138" s="2">
        <f>H138-I$12</f>
        <v>-104.68</v>
      </c>
      <c r="J138" s="4" t="s">
        <v>213</v>
      </c>
      <c r="K138" s="2" t="s">
        <v>166</v>
      </c>
      <c r="L138" s="2" t="s">
        <v>4</v>
      </c>
    </row>
    <row r="139" spans="2:12" x14ac:dyDescent="0.2">
      <c r="C139" s="4" t="s">
        <v>231</v>
      </c>
      <c r="D139" s="9">
        <v>18.337</v>
      </c>
      <c r="E139" s="9">
        <v>151.63999999999999</v>
      </c>
      <c r="F139" s="2">
        <v>2</v>
      </c>
      <c r="G139" s="2">
        <v>2</v>
      </c>
      <c r="H139" s="2">
        <f t="shared" si="7"/>
        <v>151.63999999999999</v>
      </c>
      <c r="I139" s="2">
        <f>H139-I$13</f>
        <v>-98.690000000000026</v>
      </c>
      <c r="J139" s="4" t="s">
        <v>213</v>
      </c>
      <c r="K139" s="2" t="s">
        <v>166</v>
      </c>
      <c r="L139" s="2" t="s">
        <v>4</v>
      </c>
    </row>
    <row r="140" spans="2:12" x14ac:dyDescent="0.2">
      <c r="C140" s="4" t="s">
        <v>232</v>
      </c>
      <c r="D140" s="9">
        <v>18.760000000000002</v>
      </c>
      <c r="E140" s="9">
        <v>17.07</v>
      </c>
      <c r="F140" s="2">
        <v>2</v>
      </c>
      <c r="G140" s="2">
        <v>2</v>
      </c>
      <c r="H140" s="2">
        <f t="shared" si="7"/>
        <v>17.07</v>
      </c>
      <c r="I140" s="2">
        <f>H140-I$14</f>
        <v>4.6099999999999994</v>
      </c>
      <c r="J140" s="4" t="s">
        <v>213</v>
      </c>
      <c r="K140" s="2" t="s">
        <v>166</v>
      </c>
      <c r="L140" s="2" t="s">
        <v>4</v>
      </c>
    </row>
    <row r="141" spans="2:12" x14ac:dyDescent="0.2">
      <c r="C141" s="4" t="s">
        <v>232</v>
      </c>
      <c r="D141" s="9">
        <v>18.920000000000002</v>
      </c>
      <c r="E141" s="9">
        <v>50.55</v>
      </c>
      <c r="F141" s="2">
        <v>2</v>
      </c>
      <c r="G141" s="2">
        <v>2</v>
      </c>
      <c r="H141" s="2">
        <f t="shared" si="7"/>
        <v>50.55</v>
      </c>
      <c r="I141" s="2">
        <f>H141-I$15</f>
        <v>35.93</v>
      </c>
      <c r="J141" s="4" t="s">
        <v>213</v>
      </c>
      <c r="K141" s="2" t="s">
        <v>166</v>
      </c>
      <c r="L141" s="2" t="s">
        <v>4</v>
      </c>
    </row>
    <row r="142" spans="2:12" x14ac:dyDescent="0.2">
      <c r="C142" s="4" t="s">
        <v>236</v>
      </c>
      <c r="D142" s="9">
        <v>21.422999999999998</v>
      </c>
      <c r="E142" s="9">
        <v>745.1</v>
      </c>
      <c r="F142" s="2">
        <v>2</v>
      </c>
      <c r="G142" s="2">
        <v>2</v>
      </c>
      <c r="H142" s="2">
        <f t="shared" si="7"/>
        <v>745.1</v>
      </c>
      <c r="I142" s="2">
        <f>H142-I$21</f>
        <v>179.39</v>
      </c>
      <c r="J142" s="4" t="s">
        <v>213</v>
      </c>
      <c r="K142" s="2" t="s">
        <v>169</v>
      </c>
      <c r="L142" s="2" t="s">
        <v>237</v>
      </c>
    </row>
    <row r="143" spans="2:12" x14ac:dyDescent="0.2">
      <c r="C143" s="4" t="s">
        <v>240</v>
      </c>
      <c r="D143" s="9">
        <v>24.829000000000001</v>
      </c>
      <c r="E143" s="9">
        <v>5.37</v>
      </c>
      <c r="F143" s="2">
        <v>2</v>
      </c>
      <c r="G143" s="2">
        <v>2</v>
      </c>
      <c r="H143" s="2">
        <f t="shared" si="7"/>
        <v>5.37</v>
      </c>
      <c r="I143" s="2">
        <f>H143-I$23</f>
        <v>-23.56</v>
      </c>
      <c r="J143" s="4" t="s">
        <v>213</v>
      </c>
      <c r="K143" s="2" t="s">
        <v>169</v>
      </c>
      <c r="L143" s="2" t="s">
        <v>241</v>
      </c>
    </row>
    <row r="144" spans="2:12" x14ac:dyDescent="0.2">
      <c r="C144" s="4" t="s">
        <v>165</v>
      </c>
      <c r="D144" s="9">
        <v>26.372</v>
      </c>
      <c r="E144" s="9">
        <v>1.98</v>
      </c>
      <c r="F144" s="2">
        <v>2</v>
      </c>
      <c r="G144" s="2">
        <v>2</v>
      </c>
      <c r="H144" s="2">
        <f t="shared" si="7"/>
        <v>1.98</v>
      </c>
      <c r="I144" s="2">
        <f>H144-I$24</f>
        <v>-5.91</v>
      </c>
      <c r="J144" s="4" t="s">
        <v>213</v>
      </c>
      <c r="K144" s="2" t="s">
        <v>166</v>
      </c>
      <c r="L144" s="2" t="s">
        <v>4</v>
      </c>
    </row>
    <row r="145" spans="2:12" x14ac:dyDescent="0.2">
      <c r="C145" s="4" t="s">
        <v>242</v>
      </c>
      <c r="D145" s="9">
        <v>27.777999999999999</v>
      </c>
      <c r="E145" s="9">
        <v>69.239999999999995</v>
      </c>
      <c r="F145" s="2">
        <v>2</v>
      </c>
      <c r="G145" s="2">
        <v>2</v>
      </c>
      <c r="H145" s="2">
        <f t="shared" si="7"/>
        <v>69.239999999999995</v>
      </c>
      <c r="I145" s="2">
        <f>H145-I$26</f>
        <v>-1.25</v>
      </c>
      <c r="J145" s="4" t="s">
        <v>213</v>
      </c>
      <c r="K145" s="2" t="s">
        <v>166</v>
      </c>
      <c r="L145" s="2" t="s">
        <v>4</v>
      </c>
    </row>
    <row r="146" spans="2:12" x14ac:dyDescent="0.2">
      <c r="C146" s="4" t="s">
        <v>165</v>
      </c>
      <c r="D146" s="9">
        <v>29.103999999999999</v>
      </c>
      <c r="E146" s="9">
        <v>34.270000000000003</v>
      </c>
      <c r="F146" s="2">
        <v>2</v>
      </c>
      <c r="G146" s="2">
        <v>2</v>
      </c>
      <c r="H146" s="2">
        <f t="shared" si="7"/>
        <v>34.270000000000003</v>
      </c>
      <c r="I146" s="2">
        <f>H146-I$28</f>
        <v>29.900000000000002</v>
      </c>
      <c r="J146" s="4" t="s">
        <v>213</v>
      </c>
      <c r="K146" s="2" t="s">
        <v>166</v>
      </c>
      <c r="L146" s="2" t="s">
        <v>4</v>
      </c>
    </row>
    <row r="147" spans="2:12" x14ac:dyDescent="0.2">
      <c r="C147" s="4" t="s">
        <v>243</v>
      </c>
      <c r="D147" s="9">
        <v>30.658000000000001</v>
      </c>
      <c r="E147" s="9">
        <v>29.83</v>
      </c>
      <c r="F147" s="2">
        <v>2</v>
      </c>
      <c r="G147" s="2">
        <v>2</v>
      </c>
      <c r="H147" s="2">
        <f t="shared" si="7"/>
        <v>29.83</v>
      </c>
      <c r="I147" s="2">
        <f>H147-I$29</f>
        <v>23.33</v>
      </c>
      <c r="J147" s="4" t="s">
        <v>213</v>
      </c>
      <c r="K147" s="2" t="s">
        <v>166</v>
      </c>
      <c r="L147" s="2" t="s">
        <v>4</v>
      </c>
    </row>
    <row r="148" spans="2:12" x14ac:dyDescent="0.2">
      <c r="C148" s="4" t="s">
        <v>244</v>
      </c>
      <c r="D148" s="9">
        <v>31.184000000000001</v>
      </c>
      <c r="E148" s="9">
        <v>12.12</v>
      </c>
      <c r="F148" s="2">
        <v>2</v>
      </c>
      <c r="G148" s="2">
        <v>2</v>
      </c>
      <c r="H148" s="2">
        <f t="shared" si="7"/>
        <v>12.12</v>
      </c>
      <c r="I148" s="2">
        <f>H148-I$30</f>
        <v>4.09</v>
      </c>
      <c r="J148" s="4" t="s">
        <v>213</v>
      </c>
      <c r="K148" s="2" t="s">
        <v>169</v>
      </c>
      <c r="L148" s="2" t="s">
        <v>245</v>
      </c>
    </row>
    <row r="149" spans="2:12" x14ac:dyDescent="0.2">
      <c r="C149" s="4" t="s">
        <v>246</v>
      </c>
      <c r="D149" s="9">
        <v>31.584</v>
      </c>
      <c r="E149" s="9">
        <v>5.62</v>
      </c>
      <c r="F149" s="2">
        <v>2</v>
      </c>
      <c r="G149" s="2">
        <v>2</v>
      </c>
      <c r="H149" s="2">
        <f t="shared" si="7"/>
        <v>5.62</v>
      </c>
      <c r="I149" s="2">
        <f>H149-I$31</f>
        <v>-1.63</v>
      </c>
      <c r="J149" s="4" t="s">
        <v>213</v>
      </c>
      <c r="K149" s="2" t="s">
        <v>164</v>
      </c>
      <c r="L149" s="2" t="s">
        <v>247</v>
      </c>
    </row>
    <row r="150" spans="2:12" x14ac:dyDescent="0.2">
      <c r="C150" s="4" t="s">
        <v>248</v>
      </c>
      <c r="D150" s="9">
        <v>31.766999999999999</v>
      </c>
      <c r="E150" s="9">
        <v>41.79</v>
      </c>
      <c r="F150" s="2">
        <v>2</v>
      </c>
      <c r="G150" s="2">
        <v>2</v>
      </c>
      <c r="H150" s="2">
        <f t="shared" si="7"/>
        <v>41.79</v>
      </c>
      <c r="I150" s="2">
        <f>H150-I$32</f>
        <v>33.11</v>
      </c>
      <c r="J150" s="4" t="s">
        <v>213</v>
      </c>
      <c r="K150" s="2" t="s">
        <v>166</v>
      </c>
      <c r="L150" s="2" t="s">
        <v>4</v>
      </c>
    </row>
    <row r="151" spans="2:12" x14ac:dyDescent="0.2">
      <c r="C151" s="4" t="s">
        <v>165</v>
      </c>
      <c r="D151" s="9">
        <v>32.121000000000002</v>
      </c>
      <c r="E151" s="9">
        <v>7.82</v>
      </c>
      <c r="F151" s="2">
        <v>2</v>
      </c>
      <c r="G151" s="2">
        <v>2</v>
      </c>
      <c r="H151" s="2">
        <f t="shared" si="7"/>
        <v>7.82</v>
      </c>
      <c r="I151" s="2">
        <f>H151</f>
        <v>7.82</v>
      </c>
      <c r="J151" s="4" t="s">
        <v>213</v>
      </c>
      <c r="K151" s="2" t="s">
        <v>166</v>
      </c>
      <c r="L151" s="2" t="s">
        <v>4</v>
      </c>
    </row>
    <row r="152" spans="2:12" x14ac:dyDescent="0.2">
      <c r="C152" s="4" t="s">
        <v>165</v>
      </c>
      <c r="D152" s="9">
        <v>33.091999999999999</v>
      </c>
      <c r="E152" s="9">
        <v>30.04</v>
      </c>
      <c r="F152" s="2">
        <v>2</v>
      </c>
      <c r="G152" s="2">
        <v>2</v>
      </c>
      <c r="H152" s="2">
        <f t="shared" si="7"/>
        <v>30.04</v>
      </c>
      <c r="I152" s="2">
        <f>H152-I$35</f>
        <v>23.759999999999998</v>
      </c>
      <c r="J152" s="4" t="s">
        <v>213</v>
      </c>
      <c r="K152" s="2" t="s">
        <v>166</v>
      </c>
      <c r="L152" s="2" t="s">
        <v>4</v>
      </c>
    </row>
    <row r="154" spans="2:12" x14ac:dyDescent="0.2">
      <c r="B154" s="4" t="s">
        <v>214</v>
      </c>
      <c r="C154" s="4" t="s">
        <v>207</v>
      </c>
      <c r="D154" s="2">
        <v>13.491</v>
      </c>
      <c r="E154" s="2">
        <v>2760.3</v>
      </c>
      <c r="F154" s="2">
        <v>2</v>
      </c>
      <c r="G154" s="2">
        <v>2</v>
      </c>
      <c r="H154" s="2">
        <f>E154/F154*G154</f>
        <v>2760.3</v>
      </c>
      <c r="I154" s="2">
        <f>H154-I$6</f>
        <v>766.82000000000016</v>
      </c>
      <c r="J154" s="4" t="s">
        <v>213</v>
      </c>
      <c r="K154" s="2" t="s">
        <v>90</v>
      </c>
      <c r="L154" s="2" t="s">
        <v>53</v>
      </c>
    </row>
    <row r="155" spans="2:12" x14ac:dyDescent="0.2">
      <c r="C155" s="4" t="s">
        <v>230</v>
      </c>
      <c r="D155" s="2">
        <v>17.661999999999999</v>
      </c>
      <c r="E155" s="2">
        <v>11.39</v>
      </c>
      <c r="F155" s="2">
        <v>2</v>
      </c>
      <c r="G155" s="2">
        <v>2</v>
      </c>
      <c r="H155" s="2">
        <f t="shared" ref="H155:H173" si="8">E155/F155*G155</f>
        <v>11.39</v>
      </c>
      <c r="I155" s="2">
        <f>H155-I$8</f>
        <v>-23.339999999999996</v>
      </c>
      <c r="J155" s="4" t="s">
        <v>213</v>
      </c>
      <c r="K155" s="2" t="s">
        <v>166</v>
      </c>
      <c r="L155" s="2" t="s">
        <v>4</v>
      </c>
    </row>
    <row r="156" spans="2:12" x14ac:dyDescent="0.2">
      <c r="C156" s="4" t="s">
        <v>230</v>
      </c>
      <c r="D156" s="2">
        <v>17.788</v>
      </c>
      <c r="E156" s="2">
        <v>42.88</v>
      </c>
      <c r="F156" s="2">
        <v>2</v>
      </c>
      <c r="G156" s="2">
        <v>2</v>
      </c>
      <c r="H156" s="2">
        <f t="shared" si="8"/>
        <v>42.88</v>
      </c>
      <c r="I156" s="2">
        <f>H156-I$9</f>
        <v>-82.03</v>
      </c>
      <c r="J156" s="4" t="s">
        <v>213</v>
      </c>
      <c r="K156" s="2" t="s">
        <v>166</v>
      </c>
      <c r="L156" s="2" t="s">
        <v>4</v>
      </c>
    </row>
    <row r="157" spans="2:12" x14ac:dyDescent="0.2">
      <c r="C157" s="4" t="s">
        <v>230</v>
      </c>
      <c r="D157" s="9">
        <v>17.867999999999999</v>
      </c>
      <c r="E157" s="9">
        <v>79.680000000000007</v>
      </c>
      <c r="F157" s="2">
        <v>2</v>
      </c>
      <c r="G157" s="2">
        <v>2</v>
      </c>
      <c r="H157" s="2">
        <f t="shared" si="8"/>
        <v>79.680000000000007</v>
      </c>
      <c r="I157" s="2">
        <f>H157-I$10</f>
        <v>-76.359999999999985</v>
      </c>
      <c r="J157" s="4" t="s">
        <v>213</v>
      </c>
      <c r="K157" s="2" t="s">
        <v>166</v>
      </c>
      <c r="L157" s="2" t="s">
        <v>4</v>
      </c>
    </row>
    <row r="158" spans="2:12" x14ac:dyDescent="0.2">
      <c r="C158" s="4" t="s">
        <v>230</v>
      </c>
      <c r="D158" s="9">
        <v>18.164999999999999</v>
      </c>
      <c r="E158" s="9">
        <v>209.24</v>
      </c>
      <c r="F158" s="2">
        <v>2</v>
      </c>
      <c r="G158" s="2">
        <v>2</v>
      </c>
      <c r="H158" s="2">
        <f t="shared" si="8"/>
        <v>209.24</v>
      </c>
      <c r="I158" s="2">
        <f>H158-I$11</f>
        <v>-166.40999999999997</v>
      </c>
      <c r="J158" s="4" t="s">
        <v>213</v>
      </c>
      <c r="K158" s="2" t="s">
        <v>166</v>
      </c>
      <c r="L158" s="2" t="s">
        <v>4</v>
      </c>
    </row>
    <row r="159" spans="2:12" x14ac:dyDescent="0.2">
      <c r="C159" s="4" t="s">
        <v>231</v>
      </c>
      <c r="D159" s="9">
        <v>18.245000000000001</v>
      </c>
      <c r="E159" s="9">
        <v>161.25</v>
      </c>
      <c r="F159" s="2">
        <v>2</v>
      </c>
      <c r="G159" s="2">
        <v>2</v>
      </c>
      <c r="H159" s="2">
        <f t="shared" si="8"/>
        <v>161.25</v>
      </c>
      <c r="I159" s="2">
        <f>H159-I$12</f>
        <v>-139.12</v>
      </c>
      <c r="J159" s="4" t="s">
        <v>213</v>
      </c>
      <c r="K159" s="2" t="s">
        <v>166</v>
      </c>
      <c r="L159" s="2" t="s">
        <v>4</v>
      </c>
    </row>
    <row r="160" spans="2:12" x14ac:dyDescent="0.2">
      <c r="C160" s="4" t="s">
        <v>231</v>
      </c>
      <c r="D160" s="9">
        <v>18.347999999999999</v>
      </c>
      <c r="E160" s="9">
        <v>128.62</v>
      </c>
      <c r="F160" s="2">
        <v>2</v>
      </c>
      <c r="G160" s="2">
        <v>2</v>
      </c>
      <c r="H160" s="2">
        <f t="shared" si="8"/>
        <v>128.62</v>
      </c>
      <c r="I160" s="2">
        <f>H160-I$13</f>
        <v>-121.71000000000001</v>
      </c>
      <c r="J160" s="4" t="s">
        <v>213</v>
      </c>
      <c r="K160" s="2" t="s">
        <v>166</v>
      </c>
      <c r="L160" s="2" t="s">
        <v>4</v>
      </c>
    </row>
    <row r="161" spans="2:12" x14ac:dyDescent="0.2">
      <c r="C161" s="4" t="s">
        <v>232</v>
      </c>
      <c r="D161" s="9">
        <v>18.760000000000002</v>
      </c>
      <c r="E161" s="9">
        <v>16.260000000000002</v>
      </c>
      <c r="F161" s="2">
        <v>2</v>
      </c>
      <c r="G161" s="2">
        <v>2</v>
      </c>
      <c r="H161" s="2">
        <f t="shared" si="8"/>
        <v>16.260000000000002</v>
      </c>
      <c r="I161" s="2">
        <f>H161-I$14</f>
        <v>3.8000000000000007</v>
      </c>
      <c r="J161" s="4" t="s">
        <v>213</v>
      </c>
      <c r="K161" s="2" t="s">
        <v>166</v>
      </c>
      <c r="L161" s="2" t="s">
        <v>4</v>
      </c>
    </row>
    <row r="162" spans="2:12" x14ac:dyDescent="0.2">
      <c r="C162" s="4" t="s">
        <v>232</v>
      </c>
      <c r="D162" s="9">
        <v>18.920000000000002</v>
      </c>
      <c r="E162" s="9">
        <v>50.72</v>
      </c>
      <c r="F162" s="2">
        <v>2</v>
      </c>
      <c r="G162" s="2">
        <v>2</v>
      </c>
      <c r="H162" s="2">
        <f t="shared" si="8"/>
        <v>50.72</v>
      </c>
      <c r="I162" s="2">
        <f>H162-I$15</f>
        <v>36.1</v>
      </c>
      <c r="J162" s="4" t="s">
        <v>213</v>
      </c>
      <c r="K162" s="2" t="s">
        <v>166</v>
      </c>
      <c r="L162" s="2" t="s">
        <v>4</v>
      </c>
    </row>
    <row r="163" spans="2:12" x14ac:dyDescent="0.2">
      <c r="C163" s="4" t="s">
        <v>236</v>
      </c>
      <c r="D163" s="9">
        <v>21.411000000000001</v>
      </c>
      <c r="E163" s="9">
        <v>795.86</v>
      </c>
      <c r="F163" s="2">
        <v>2</v>
      </c>
      <c r="G163" s="2">
        <v>2</v>
      </c>
      <c r="H163" s="2">
        <f t="shared" si="8"/>
        <v>795.86</v>
      </c>
      <c r="I163" s="2">
        <f>H163-I$21</f>
        <v>230.14999999999998</v>
      </c>
      <c r="J163" s="4" t="s">
        <v>213</v>
      </c>
      <c r="K163" s="2" t="s">
        <v>169</v>
      </c>
      <c r="L163" s="2" t="s">
        <v>237</v>
      </c>
    </row>
    <row r="164" spans="2:12" x14ac:dyDescent="0.2">
      <c r="C164" s="4" t="s">
        <v>240</v>
      </c>
      <c r="D164" s="9">
        <v>24.829000000000001</v>
      </c>
      <c r="E164" s="9">
        <v>18.91</v>
      </c>
      <c r="F164" s="2">
        <v>2</v>
      </c>
      <c r="G164" s="2">
        <v>2</v>
      </c>
      <c r="H164" s="2">
        <f t="shared" si="8"/>
        <v>18.91</v>
      </c>
      <c r="I164" s="2">
        <f>H164-I$23</f>
        <v>-10.02</v>
      </c>
      <c r="J164" s="4" t="s">
        <v>213</v>
      </c>
      <c r="K164" s="2" t="s">
        <v>169</v>
      </c>
      <c r="L164" s="2" t="s">
        <v>241</v>
      </c>
    </row>
    <row r="165" spans="2:12" x14ac:dyDescent="0.2">
      <c r="C165" s="4" t="s">
        <v>165</v>
      </c>
      <c r="D165" s="9">
        <v>26.326000000000001</v>
      </c>
      <c r="E165" s="9">
        <v>21.53</v>
      </c>
      <c r="F165" s="2">
        <v>2</v>
      </c>
      <c r="G165" s="2">
        <v>2</v>
      </c>
      <c r="H165" s="2">
        <f t="shared" si="8"/>
        <v>21.53</v>
      </c>
      <c r="I165" s="2">
        <f>H165-I$24</f>
        <v>13.64</v>
      </c>
      <c r="J165" s="4" t="s">
        <v>213</v>
      </c>
      <c r="K165" s="2" t="s">
        <v>166</v>
      </c>
      <c r="L165" s="2" t="s">
        <v>4</v>
      </c>
    </row>
    <row r="166" spans="2:12" x14ac:dyDescent="0.2">
      <c r="C166" s="4" t="s">
        <v>242</v>
      </c>
      <c r="D166" s="9">
        <v>27.777999999999999</v>
      </c>
      <c r="E166" s="9">
        <v>73.010000000000005</v>
      </c>
      <c r="F166" s="2">
        <v>2</v>
      </c>
      <c r="G166" s="2">
        <v>2</v>
      </c>
      <c r="H166" s="2">
        <f t="shared" si="8"/>
        <v>73.010000000000005</v>
      </c>
      <c r="I166" s="2">
        <f>H166-I$26</f>
        <v>2.5200000000000102</v>
      </c>
      <c r="J166" s="4" t="s">
        <v>213</v>
      </c>
      <c r="K166" s="2" t="s">
        <v>166</v>
      </c>
      <c r="L166" s="2" t="s">
        <v>4</v>
      </c>
    </row>
    <row r="167" spans="2:12" x14ac:dyDescent="0.2">
      <c r="C167" s="4" t="s">
        <v>165</v>
      </c>
      <c r="D167" s="9">
        <v>29.091999999999999</v>
      </c>
      <c r="E167" s="9">
        <v>20.65</v>
      </c>
      <c r="F167" s="2">
        <v>2</v>
      </c>
      <c r="G167" s="2">
        <v>2</v>
      </c>
      <c r="H167" s="2">
        <f t="shared" si="8"/>
        <v>20.65</v>
      </c>
      <c r="I167" s="2">
        <f>H167-I$28</f>
        <v>16.279999999999998</v>
      </c>
      <c r="J167" s="4" t="s">
        <v>213</v>
      </c>
      <c r="K167" s="2" t="s">
        <v>166</v>
      </c>
      <c r="L167" s="2" t="s">
        <v>4</v>
      </c>
    </row>
    <row r="168" spans="2:12" x14ac:dyDescent="0.2">
      <c r="C168" s="4" t="s">
        <v>243</v>
      </c>
      <c r="D168" s="9">
        <v>30.658000000000001</v>
      </c>
      <c r="E168" s="9">
        <v>32.78</v>
      </c>
      <c r="F168" s="2">
        <v>2</v>
      </c>
      <c r="G168" s="2">
        <v>2</v>
      </c>
      <c r="H168" s="2">
        <f t="shared" si="8"/>
        <v>32.78</v>
      </c>
      <c r="I168" s="2">
        <f>H168-I$29</f>
        <v>26.28</v>
      </c>
      <c r="J168" s="4" t="s">
        <v>213</v>
      </c>
      <c r="K168" s="2" t="s">
        <v>166</v>
      </c>
      <c r="L168" s="2" t="s">
        <v>4</v>
      </c>
    </row>
    <row r="169" spans="2:12" x14ac:dyDescent="0.2">
      <c r="C169" s="4" t="s">
        <v>244</v>
      </c>
      <c r="D169" s="9">
        <v>31.184000000000001</v>
      </c>
      <c r="E169" s="9">
        <v>22.37</v>
      </c>
      <c r="F169" s="2">
        <v>2</v>
      </c>
      <c r="G169" s="2">
        <v>2</v>
      </c>
      <c r="H169" s="2">
        <f t="shared" si="8"/>
        <v>22.37</v>
      </c>
      <c r="I169" s="2">
        <f>H169-I$30</f>
        <v>14.340000000000002</v>
      </c>
      <c r="J169" s="4" t="s">
        <v>213</v>
      </c>
      <c r="K169" s="2" t="s">
        <v>169</v>
      </c>
      <c r="L169" s="2" t="s">
        <v>245</v>
      </c>
    </row>
    <row r="170" spans="2:12" x14ac:dyDescent="0.2">
      <c r="C170" s="4" t="s">
        <v>246</v>
      </c>
      <c r="D170" s="9">
        <v>31.584</v>
      </c>
      <c r="E170" s="9">
        <v>10.32</v>
      </c>
      <c r="F170" s="2">
        <v>2</v>
      </c>
      <c r="G170" s="2">
        <v>2</v>
      </c>
      <c r="H170" s="2">
        <f t="shared" si="8"/>
        <v>10.32</v>
      </c>
      <c r="I170" s="2">
        <f>H170-I$31</f>
        <v>3.0700000000000003</v>
      </c>
      <c r="J170" s="4" t="s">
        <v>213</v>
      </c>
      <c r="K170" s="2" t="s">
        <v>164</v>
      </c>
      <c r="L170" s="2" t="s">
        <v>247</v>
      </c>
    </row>
    <row r="171" spans="2:12" x14ac:dyDescent="0.2">
      <c r="C171" s="4" t="s">
        <v>248</v>
      </c>
      <c r="D171" s="9">
        <v>31.766999999999999</v>
      </c>
      <c r="E171" s="9">
        <v>44.16</v>
      </c>
      <c r="F171" s="2">
        <v>2</v>
      </c>
      <c r="G171" s="2">
        <v>2</v>
      </c>
      <c r="H171" s="2">
        <f t="shared" si="8"/>
        <v>44.16</v>
      </c>
      <c r="I171" s="2">
        <f>H171-I$32</f>
        <v>35.479999999999997</v>
      </c>
      <c r="J171" s="4" t="s">
        <v>213</v>
      </c>
      <c r="K171" s="2" t="s">
        <v>166</v>
      </c>
      <c r="L171" s="2" t="s">
        <v>4</v>
      </c>
    </row>
    <row r="172" spans="2:12" x14ac:dyDescent="0.2">
      <c r="C172" s="4" t="s">
        <v>165</v>
      </c>
      <c r="D172" s="9">
        <v>32.121000000000002</v>
      </c>
      <c r="E172" s="9">
        <v>16.600000000000001</v>
      </c>
      <c r="F172" s="2">
        <v>2</v>
      </c>
      <c r="G172" s="2">
        <v>2</v>
      </c>
      <c r="H172" s="2">
        <f t="shared" si="8"/>
        <v>16.600000000000001</v>
      </c>
      <c r="I172" s="2">
        <f>H172</f>
        <v>16.600000000000001</v>
      </c>
      <c r="J172" s="4" t="s">
        <v>213</v>
      </c>
      <c r="K172" s="2" t="s">
        <v>166</v>
      </c>
      <c r="L172" s="2" t="s">
        <v>4</v>
      </c>
    </row>
    <row r="173" spans="2:12" x14ac:dyDescent="0.2">
      <c r="C173" s="4" t="s">
        <v>165</v>
      </c>
      <c r="D173" s="9">
        <v>33.093000000000004</v>
      </c>
      <c r="E173" s="9">
        <v>20.84</v>
      </c>
      <c r="F173" s="2">
        <v>2</v>
      </c>
      <c r="G173" s="2">
        <v>2</v>
      </c>
      <c r="H173" s="2">
        <f t="shared" si="8"/>
        <v>20.84</v>
      </c>
      <c r="I173" s="2">
        <f>H173-I$35</f>
        <v>14.559999999999999</v>
      </c>
      <c r="J173" s="4" t="s">
        <v>213</v>
      </c>
      <c r="K173" s="2" t="s">
        <v>166</v>
      </c>
      <c r="L173" s="2" t="s">
        <v>4</v>
      </c>
    </row>
    <row r="175" spans="2:12" x14ac:dyDescent="0.2">
      <c r="B175" s="4" t="s">
        <v>215</v>
      </c>
      <c r="C175" s="4" t="s">
        <v>207</v>
      </c>
      <c r="D175" s="2">
        <v>13.491</v>
      </c>
      <c r="E175" s="2">
        <v>2829.19</v>
      </c>
      <c r="F175" s="2">
        <v>2</v>
      </c>
      <c r="G175" s="2">
        <v>2</v>
      </c>
      <c r="H175" s="2">
        <f>E175/F175*G175</f>
        <v>2829.19</v>
      </c>
      <c r="I175" s="2">
        <f>H175-I$6</f>
        <v>835.71</v>
      </c>
      <c r="J175" s="4" t="s">
        <v>213</v>
      </c>
      <c r="K175" s="2" t="s">
        <v>90</v>
      </c>
      <c r="L175" s="2" t="s">
        <v>53</v>
      </c>
    </row>
    <row r="176" spans="2:12" x14ac:dyDescent="0.2">
      <c r="C176" s="4" t="s">
        <v>230</v>
      </c>
      <c r="D176" s="2">
        <v>17.651</v>
      </c>
      <c r="E176" s="2">
        <v>10.92</v>
      </c>
      <c r="F176" s="2">
        <v>2</v>
      </c>
      <c r="G176" s="2">
        <v>2</v>
      </c>
      <c r="H176" s="2">
        <f t="shared" ref="H176:H194" si="9">E176/F176*G176</f>
        <v>10.92</v>
      </c>
      <c r="I176" s="2">
        <f>H176-I$8</f>
        <v>-23.809999999999995</v>
      </c>
      <c r="J176" s="4" t="s">
        <v>213</v>
      </c>
      <c r="K176" s="2" t="s">
        <v>166</v>
      </c>
      <c r="L176" s="2" t="s">
        <v>4</v>
      </c>
    </row>
    <row r="177" spans="3:12" x14ac:dyDescent="0.2">
      <c r="C177" s="4" t="s">
        <v>230</v>
      </c>
      <c r="D177" s="2">
        <v>17.788</v>
      </c>
      <c r="E177" s="2">
        <v>42.63</v>
      </c>
      <c r="F177" s="2">
        <v>2</v>
      </c>
      <c r="G177" s="2">
        <v>2</v>
      </c>
      <c r="H177" s="2">
        <f t="shared" si="9"/>
        <v>42.63</v>
      </c>
      <c r="I177" s="2">
        <f>H177-I$9</f>
        <v>-82.28</v>
      </c>
      <c r="J177" s="4" t="s">
        <v>213</v>
      </c>
      <c r="K177" s="2" t="s">
        <v>166</v>
      </c>
      <c r="L177" s="2" t="s">
        <v>4</v>
      </c>
    </row>
    <row r="178" spans="3:12" x14ac:dyDescent="0.2">
      <c r="C178" s="4" t="s">
        <v>230</v>
      </c>
      <c r="D178" s="9">
        <v>17.867999999999999</v>
      </c>
      <c r="E178" s="9">
        <v>89.78</v>
      </c>
      <c r="F178" s="2">
        <v>2</v>
      </c>
      <c r="G178" s="2">
        <v>2</v>
      </c>
      <c r="H178" s="2">
        <f t="shared" si="9"/>
        <v>89.78</v>
      </c>
      <c r="I178" s="2">
        <f>H178-I$10</f>
        <v>-66.259999999999991</v>
      </c>
      <c r="J178" s="4" t="s">
        <v>213</v>
      </c>
      <c r="K178" s="2" t="s">
        <v>166</v>
      </c>
      <c r="L178" s="2" t="s">
        <v>4</v>
      </c>
    </row>
    <row r="179" spans="3:12" x14ac:dyDescent="0.2">
      <c r="C179" s="4" t="s">
        <v>230</v>
      </c>
      <c r="D179" s="9">
        <v>18.166</v>
      </c>
      <c r="E179" s="9">
        <v>238.25</v>
      </c>
      <c r="F179" s="2">
        <v>2</v>
      </c>
      <c r="G179" s="2">
        <v>2</v>
      </c>
      <c r="H179" s="2">
        <f t="shared" si="9"/>
        <v>238.25</v>
      </c>
      <c r="I179" s="2">
        <f>H179-I$11</f>
        <v>-137.39999999999998</v>
      </c>
      <c r="J179" s="4" t="s">
        <v>213</v>
      </c>
      <c r="K179" s="2" t="s">
        <v>166</v>
      </c>
      <c r="L179" s="2" t="s">
        <v>4</v>
      </c>
    </row>
    <row r="180" spans="3:12" x14ac:dyDescent="0.2">
      <c r="C180" s="4" t="s">
        <v>231</v>
      </c>
      <c r="D180" s="9">
        <v>18.245999999999999</v>
      </c>
      <c r="E180" s="9">
        <v>183.71</v>
      </c>
      <c r="F180" s="2">
        <v>2</v>
      </c>
      <c r="G180" s="2">
        <v>2</v>
      </c>
      <c r="H180" s="2">
        <f t="shared" si="9"/>
        <v>183.71</v>
      </c>
      <c r="I180" s="2">
        <f>H180-I$12</f>
        <v>-116.66</v>
      </c>
      <c r="J180" s="4" t="s">
        <v>213</v>
      </c>
      <c r="K180" s="2" t="s">
        <v>166</v>
      </c>
      <c r="L180" s="2" t="s">
        <v>4</v>
      </c>
    </row>
    <row r="181" spans="3:12" x14ac:dyDescent="0.2">
      <c r="C181" s="4" t="s">
        <v>231</v>
      </c>
      <c r="D181" s="9">
        <v>18.347999999999999</v>
      </c>
      <c r="E181" s="9">
        <v>144.08000000000001</v>
      </c>
      <c r="F181" s="2">
        <v>2</v>
      </c>
      <c r="G181" s="2">
        <v>2</v>
      </c>
      <c r="H181" s="2">
        <f t="shared" si="9"/>
        <v>144.08000000000001</v>
      </c>
      <c r="I181" s="2">
        <f>H181-I$13</f>
        <v>-106.25</v>
      </c>
      <c r="J181" s="4" t="s">
        <v>213</v>
      </c>
      <c r="K181" s="2" t="s">
        <v>166</v>
      </c>
      <c r="L181" s="2" t="s">
        <v>4</v>
      </c>
    </row>
    <row r="182" spans="3:12" x14ac:dyDescent="0.2">
      <c r="C182" s="4" t="s">
        <v>232</v>
      </c>
      <c r="D182" s="9">
        <v>18.760000000000002</v>
      </c>
      <c r="E182" s="9">
        <v>15.97</v>
      </c>
      <c r="F182" s="2">
        <v>2</v>
      </c>
      <c r="G182" s="2">
        <v>2</v>
      </c>
      <c r="H182" s="2">
        <f t="shared" si="9"/>
        <v>15.97</v>
      </c>
      <c r="I182" s="2">
        <f>H182-I$14</f>
        <v>3.51</v>
      </c>
      <c r="J182" s="4" t="s">
        <v>213</v>
      </c>
      <c r="K182" s="2" t="s">
        <v>166</v>
      </c>
      <c r="L182" s="2" t="s">
        <v>4</v>
      </c>
    </row>
    <row r="183" spans="3:12" x14ac:dyDescent="0.2">
      <c r="C183" s="4" t="s">
        <v>232</v>
      </c>
      <c r="D183" s="9">
        <v>18.920000000000002</v>
      </c>
      <c r="E183" s="9">
        <v>48.65</v>
      </c>
      <c r="F183" s="2">
        <v>2</v>
      </c>
      <c r="G183" s="2">
        <v>2</v>
      </c>
      <c r="H183" s="2">
        <f t="shared" si="9"/>
        <v>48.65</v>
      </c>
      <c r="I183" s="2">
        <f>H183-I$15</f>
        <v>34.03</v>
      </c>
      <c r="J183" s="4" t="s">
        <v>213</v>
      </c>
      <c r="K183" s="2" t="s">
        <v>166</v>
      </c>
      <c r="L183" s="2" t="s">
        <v>4</v>
      </c>
    </row>
    <row r="184" spans="3:12" x14ac:dyDescent="0.2">
      <c r="C184" s="4" t="s">
        <v>236</v>
      </c>
      <c r="D184" s="9">
        <v>21.411999999999999</v>
      </c>
      <c r="E184" s="9">
        <v>822.43</v>
      </c>
      <c r="F184" s="2">
        <v>2</v>
      </c>
      <c r="G184" s="2">
        <v>2</v>
      </c>
      <c r="H184" s="2">
        <f t="shared" si="9"/>
        <v>822.43</v>
      </c>
      <c r="I184" s="2">
        <f>H184-I$21</f>
        <v>256.71999999999991</v>
      </c>
      <c r="J184" s="4" t="s">
        <v>213</v>
      </c>
      <c r="K184" s="2" t="s">
        <v>169</v>
      </c>
      <c r="L184" s="2" t="s">
        <v>237</v>
      </c>
    </row>
    <row r="185" spans="3:12" x14ac:dyDescent="0.2">
      <c r="C185" s="4" t="s">
        <v>240</v>
      </c>
      <c r="D185" s="9">
        <v>24.829000000000001</v>
      </c>
      <c r="E185" s="9">
        <v>5.9</v>
      </c>
      <c r="F185" s="2">
        <v>2</v>
      </c>
      <c r="G185" s="2">
        <v>2</v>
      </c>
      <c r="H185" s="2">
        <f t="shared" si="9"/>
        <v>5.9</v>
      </c>
      <c r="I185" s="2">
        <f>H185-I$23</f>
        <v>-23.03</v>
      </c>
      <c r="J185" s="4" t="s">
        <v>213</v>
      </c>
      <c r="K185" s="2" t="s">
        <v>169</v>
      </c>
      <c r="L185" s="2" t="s">
        <v>241</v>
      </c>
    </row>
    <row r="186" spans="3:12" x14ac:dyDescent="0.2">
      <c r="C186" s="4" t="s">
        <v>165</v>
      </c>
      <c r="D186" s="9">
        <v>26.372</v>
      </c>
      <c r="E186" s="9">
        <v>1.67</v>
      </c>
      <c r="F186" s="2">
        <v>2</v>
      </c>
      <c r="G186" s="2">
        <v>2</v>
      </c>
      <c r="H186" s="2">
        <f t="shared" si="9"/>
        <v>1.67</v>
      </c>
      <c r="I186" s="2">
        <f>H186-I$24</f>
        <v>-6.22</v>
      </c>
      <c r="J186" s="4" t="s">
        <v>213</v>
      </c>
      <c r="K186" s="2" t="s">
        <v>166</v>
      </c>
      <c r="L186" s="2" t="s">
        <v>4</v>
      </c>
    </row>
    <row r="187" spans="3:12" x14ac:dyDescent="0.2">
      <c r="C187" s="4" t="s">
        <v>242</v>
      </c>
      <c r="D187" s="9">
        <v>27.777999999999999</v>
      </c>
      <c r="E187" s="9">
        <v>80.37</v>
      </c>
      <c r="F187" s="2">
        <v>2</v>
      </c>
      <c r="G187" s="2">
        <v>2</v>
      </c>
      <c r="H187" s="2">
        <f t="shared" si="9"/>
        <v>80.37</v>
      </c>
      <c r="I187" s="2">
        <f>H187-I$26</f>
        <v>9.8800000000000097</v>
      </c>
      <c r="J187" s="4" t="s">
        <v>213</v>
      </c>
      <c r="K187" s="2" t="s">
        <v>166</v>
      </c>
      <c r="L187" s="2" t="s">
        <v>4</v>
      </c>
    </row>
    <row r="188" spans="3:12" x14ac:dyDescent="0.2">
      <c r="C188" s="4" t="s">
        <v>165</v>
      </c>
      <c r="D188" s="9">
        <v>29.091999999999999</v>
      </c>
      <c r="E188" s="9">
        <v>4.24</v>
      </c>
      <c r="F188" s="2">
        <v>2</v>
      </c>
      <c r="G188" s="2">
        <v>2</v>
      </c>
      <c r="H188" s="2">
        <f t="shared" si="9"/>
        <v>4.24</v>
      </c>
      <c r="I188" s="2">
        <f>H188-I$28</f>
        <v>-0.12999999999999989</v>
      </c>
      <c r="J188" s="4" t="s">
        <v>213</v>
      </c>
      <c r="K188" s="2" t="s">
        <v>166</v>
      </c>
      <c r="L188" s="2" t="s">
        <v>4</v>
      </c>
    </row>
    <row r="189" spans="3:12" x14ac:dyDescent="0.2">
      <c r="C189" s="4" t="s">
        <v>243</v>
      </c>
      <c r="D189" s="9">
        <v>30.658000000000001</v>
      </c>
      <c r="E189" s="9">
        <v>35.17</v>
      </c>
      <c r="F189" s="2">
        <v>2</v>
      </c>
      <c r="G189" s="2">
        <v>2</v>
      </c>
      <c r="H189" s="2">
        <f t="shared" si="9"/>
        <v>35.17</v>
      </c>
      <c r="I189" s="2">
        <f>H189-I$29</f>
        <v>28.67</v>
      </c>
      <c r="J189" s="4" t="s">
        <v>213</v>
      </c>
      <c r="K189" s="2" t="s">
        <v>166</v>
      </c>
      <c r="L189" s="2" t="s">
        <v>4</v>
      </c>
    </row>
    <row r="190" spans="3:12" x14ac:dyDescent="0.2">
      <c r="C190" s="4" t="s">
        <v>244</v>
      </c>
      <c r="D190" s="9">
        <v>31.184000000000001</v>
      </c>
      <c r="E190" s="9">
        <v>0.36</v>
      </c>
      <c r="F190" s="2">
        <v>2</v>
      </c>
      <c r="G190" s="2">
        <v>2</v>
      </c>
      <c r="H190" s="2">
        <f t="shared" si="9"/>
        <v>0.36</v>
      </c>
      <c r="I190" s="2">
        <f>H190-I$30</f>
        <v>-7.669999999999999</v>
      </c>
      <c r="J190" s="4" t="s">
        <v>213</v>
      </c>
      <c r="K190" s="2" t="s">
        <v>169</v>
      </c>
      <c r="L190" s="2" t="s">
        <v>245</v>
      </c>
    </row>
    <row r="191" spans="3:12" x14ac:dyDescent="0.2">
      <c r="C191" s="4" t="s">
        <v>246</v>
      </c>
      <c r="D191" s="9">
        <v>31.594999999999999</v>
      </c>
      <c r="E191" s="9">
        <v>0.03</v>
      </c>
      <c r="F191" s="2">
        <v>2</v>
      </c>
      <c r="G191" s="2">
        <v>2</v>
      </c>
      <c r="H191" s="2">
        <f t="shared" si="9"/>
        <v>0.03</v>
      </c>
      <c r="I191" s="2">
        <f>H191-I$31</f>
        <v>-7.22</v>
      </c>
      <c r="J191" s="4" t="s">
        <v>213</v>
      </c>
      <c r="K191" s="2" t="s">
        <v>164</v>
      </c>
      <c r="L191" s="2" t="s">
        <v>247</v>
      </c>
    </row>
    <row r="192" spans="3:12" x14ac:dyDescent="0.2">
      <c r="C192" s="4" t="s">
        <v>248</v>
      </c>
      <c r="D192" s="9">
        <v>31.766999999999999</v>
      </c>
      <c r="E192" s="9">
        <v>48.01</v>
      </c>
      <c r="F192" s="2">
        <v>2</v>
      </c>
      <c r="G192" s="2">
        <v>2</v>
      </c>
      <c r="H192" s="2">
        <f t="shared" si="9"/>
        <v>48.01</v>
      </c>
      <c r="I192" s="2">
        <f>H192-I$32</f>
        <v>39.33</v>
      </c>
      <c r="J192" s="4" t="s">
        <v>213</v>
      </c>
      <c r="K192" s="2" t="s">
        <v>166</v>
      </c>
      <c r="L192" s="2" t="s">
        <v>4</v>
      </c>
    </row>
    <row r="193" spans="1:12" x14ac:dyDescent="0.2">
      <c r="C193" s="4" t="s">
        <v>165</v>
      </c>
      <c r="D193" s="9">
        <v>32.097999999999999</v>
      </c>
      <c r="E193" s="9">
        <v>0.31</v>
      </c>
      <c r="F193" s="2">
        <v>2</v>
      </c>
      <c r="G193" s="2">
        <v>2</v>
      </c>
      <c r="H193" s="2">
        <f t="shared" si="9"/>
        <v>0.31</v>
      </c>
      <c r="I193" s="2">
        <f>H193</f>
        <v>0.31</v>
      </c>
      <c r="J193" s="4" t="s">
        <v>213</v>
      </c>
      <c r="K193" s="2" t="s">
        <v>166</v>
      </c>
      <c r="L193" s="2" t="s">
        <v>4</v>
      </c>
    </row>
    <row r="194" spans="1:12" x14ac:dyDescent="0.2">
      <c r="C194" s="4" t="s">
        <v>165</v>
      </c>
      <c r="D194" s="9">
        <v>33.093000000000004</v>
      </c>
      <c r="E194" s="9">
        <v>77.849999999999994</v>
      </c>
      <c r="F194" s="2">
        <v>2</v>
      </c>
      <c r="G194" s="2">
        <v>2</v>
      </c>
      <c r="H194" s="2">
        <f t="shared" si="9"/>
        <v>77.849999999999994</v>
      </c>
      <c r="I194" s="2">
        <f>H194-I$35</f>
        <v>71.569999999999993</v>
      </c>
      <c r="J194" s="4" t="s">
        <v>213</v>
      </c>
      <c r="K194" s="2" t="s">
        <v>166</v>
      </c>
      <c r="L194" s="2" t="s">
        <v>4</v>
      </c>
    </row>
    <row r="196" spans="1:12" ht="15" x14ac:dyDescent="0.25">
      <c r="A196" s="38" t="str">
        <f>VOC!A$1</f>
        <v>16-00866-N1</v>
      </c>
      <c r="C196" s="1" t="s">
        <v>10</v>
      </c>
    </row>
    <row r="197" spans="1:12" x14ac:dyDescent="0.2">
      <c r="C197" s="2"/>
      <c r="D197" s="2"/>
      <c r="E197" s="2"/>
      <c r="F197" s="2"/>
      <c r="G197" s="2"/>
      <c r="H197" s="2"/>
      <c r="I197" s="3" t="s">
        <v>148</v>
      </c>
      <c r="J197" s="3" t="s">
        <v>202</v>
      </c>
    </row>
    <row r="198" spans="1:12" x14ac:dyDescent="0.2">
      <c r="C198" s="2"/>
      <c r="D198" s="2"/>
      <c r="E198" s="3" t="s">
        <v>11</v>
      </c>
      <c r="F198" s="3" t="s">
        <v>9</v>
      </c>
      <c r="G198" s="3" t="s">
        <v>19</v>
      </c>
      <c r="H198" s="3" t="s">
        <v>13</v>
      </c>
      <c r="I198" s="3" t="s">
        <v>13</v>
      </c>
      <c r="J198" s="3" t="s">
        <v>203</v>
      </c>
    </row>
    <row r="199" spans="1:12" x14ac:dyDescent="0.2">
      <c r="C199" s="3" t="s">
        <v>1</v>
      </c>
      <c r="D199" s="1" t="s">
        <v>2</v>
      </c>
      <c r="E199" s="1" t="s">
        <v>5</v>
      </c>
      <c r="F199" s="3" t="s">
        <v>8</v>
      </c>
      <c r="G199" s="3" t="s">
        <v>149</v>
      </c>
      <c r="H199" s="1" t="s">
        <v>5</v>
      </c>
      <c r="I199" s="1" t="s">
        <v>5</v>
      </c>
      <c r="J199" s="3" t="s">
        <v>204</v>
      </c>
      <c r="K199" s="3" t="s">
        <v>12</v>
      </c>
      <c r="L199" s="3" t="s">
        <v>6</v>
      </c>
    </row>
    <row r="200" spans="1:12" x14ac:dyDescent="0.2">
      <c r="A200" s="3" t="s">
        <v>200</v>
      </c>
      <c r="B200" s="2" t="s">
        <v>249</v>
      </c>
      <c r="C200" s="4" t="s">
        <v>226</v>
      </c>
      <c r="D200" s="2">
        <v>7.9809999999999999</v>
      </c>
      <c r="E200" s="2">
        <v>1.56</v>
      </c>
      <c r="F200" s="2">
        <v>2</v>
      </c>
      <c r="G200" s="2">
        <v>2</v>
      </c>
      <c r="H200" s="2">
        <f>E200/F200*G200</f>
        <v>1.56</v>
      </c>
      <c r="I200" s="2">
        <f>H200</f>
        <v>1.56</v>
      </c>
      <c r="J200" s="4" t="s">
        <v>213</v>
      </c>
      <c r="K200" s="2" t="s">
        <v>169</v>
      </c>
      <c r="L200" s="2" t="s">
        <v>228</v>
      </c>
    </row>
    <row r="201" spans="1:12" x14ac:dyDescent="0.2">
      <c r="A201" s="3" t="s">
        <v>219</v>
      </c>
      <c r="C201" s="4" t="s">
        <v>207</v>
      </c>
      <c r="D201" s="2">
        <v>13.502000000000001</v>
      </c>
      <c r="E201" s="2">
        <v>2887.53</v>
      </c>
      <c r="F201" s="2">
        <v>2</v>
      </c>
      <c r="G201" s="2">
        <v>2</v>
      </c>
      <c r="H201" s="2">
        <f>E201/F201*G201</f>
        <v>2887.53</v>
      </c>
      <c r="I201" s="2">
        <f>H201</f>
        <v>2887.53</v>
      </c>
      <c r="J201" s="3" t="s">
        <v>212</v>
      </c>
      <c r="K201" s="2" t="s">
        <v>90</v>
      </c>
      <c r="L201" s="2" t="s">
        <v>53</v>
      </c>
    </row>
    <row r="202" spans="1:12" x14ac:dyDescent="0.2">
      <c r="C202" s="4" t="s">
        <v>250</v>
      </c>
      <c r="D202" s="2">
        <v>15.045</v>
      </c>
      <c r="E202" s="2">
        <v>7.6</v>
      </c>
      <c r="F202" s="2">
        <v>2</v>
      </c>
      <c r="G202" s="2">
        <v>2</v>
      </c>
      <c r="H202" s="2">
        <f t="shared" ref="H202:H207" si="10">E202/F202*G202</f>
        <v>7.6</v>
      </c>
      <c r="I202" s="2">
        <f t="shared" ref="I202:I214" si="11">H202</f>
        <v>7.6</v>
      </c>
      <c r="J202" s="4" t="s">
        <v>213</v>
      </c>
      <c r="K202" s="4" t="s">
        <v>169</v>
      </c>
      <c r="L202" s="4" t="s">
        <v>251</v>
      </c>
    </row>
    <row r="203" spans="1:12" x14ac:dyDescent="0.2">
      <c r="C203" s="4" t="s">
        <v>230</v>
      </c>
      <c r="D203" s="2">
        <v>17.651</v>
      </c>
      <c r="E203" s="2">
        <v>1.69</v>
      </c>
      <c r="F203" s="2">
        <v>2</v>
      </c>
      <c r="G203" s="2">
        <v>2</v>
      </c>
      <c r="H203" s="2">
        <f t="shared" si="10"/>
        <v>1.69</v>
      </c>
      <c r="I203" s="2">
        <f t="shared" si="11"/>
        <v>1.69</v>
      </c>
      <c r="J203" s="4" t="s">
        <v>213</v>
      </c>
      <c r="K203" s="2" t="s">
        <v>166</v>
      </c>
      <c r="L203" s="2" t="s">
        <v>4</v>
      </c>
    </row>
    <row r="204" spans="1:12" x14ac:dyDescent="0.2">
      <c r="C204" s="4" t="s">
        <v>230</v>
      </c>
      <c r="D204" s="9">
        <v>17.8</v>
      </c>
      <c r="E204" s="9">
        <v>1.66</v>
      </c>
      <c r="F204" s="2">
        <v>2</v>
      </c>
      <c r="G204" s="2">
        <v>2</v>
      </c>
      <c r="H204" s="2">
        <f t="shared" si="10"/>
        <v>1.66</v>
      </c>
      <c r="I204" s="2">
        <f t="shared" si="11"/>
        <v>1.66</v>
      </c>
      <c r="J204" s="4" t="s">
        <v>213</v>
      </c>
      <c r="K204" s="2" t="s">
        <v>166</v>
      </c>
      <c r="L204" s="2" t="s">
        <v>4</v>
      </c>
    </row>
    <row r="205" spans="1:12" x14ac:dyDescent="0.2">
      <c r="C205" s="4" t="s">
        <v>230</v>
      </c>
      <c r="D205" s="9">
        <v>17.88</v>
      </c>
      <c r="E205" s="9">
        <v>9.8000000000000007</v>
      </c>
      <c r="F205" s="2">
        <v>2</v>
      </c>
      <c r="G205" s="2">
        <v>2</v>
      </c>
      <c r="H205" s="2">
        <f t="shared" si="10"/>
        <v>9.8000000000000007</v>
      </c>
      <c r="I205" s="2">
        <f t="shared" si="11"/>
        <v>9.8000000000000007</v>
      </c>
      <c r="J205" s="4" t="s">
        <v>213</v>
      </c>
      <c r="K205" s="2" t="s">
        <v>166</v>
      </c>
      <c r="L205" s="2" t="s">
        <v>4</v>
      </c>
    </row>
    <row r="206" spans="1:12" x14ac:dyDescent="0.2">
      <c r="C206" s="4" t="s">
        <v>230</v>
      </c>
      <c r="D206" s="9">
        <v>18.164999999999999</v>
      </c>
      <c r="E206" s="9">
        <v>29.04</v>
      </c>
      <c r="F206" s="2">
        <v>2</v>
      </c>
      <c r="G206" s="2">
        <v>2</v>
      </c>
      <c r="H206" s="2">
        <f t="shared" si="10"/>
        <v>29.04</v>
      </c>
      <c r="I206" s="2">
        <f t="shared" si="11"/>
        <v>29.04</v>
      </c>
      <c r="J206" s="3" t="s">
        <v>212</v>
      </c>
      <c r="K206" s="2" t="s">
        <v>166</v>
      </c>
      <c r="L206" s="2" t="s">
        <v>4</v>
      </c>
    </row>
    <row r="207" spans="1:12" x14ac:dyDescent="0.2">
      <c r="C207" s="4" t="s">
        <v>231</v>
      </c>
      <c r="D207" s="9">
        <v>18.257000000000001</v>
      </c>
      <c r="E207" s="9">
        <v>18.559999999999999</v>
      </c>
      <c r="F207" s="2">
        <v>2</v>
      </c>
      <c r="G207" s="2">
        <v>2</v>
      </c>
      <c r="H207" s="2">
        <f t="shared" si="10"/>
        <v>18.559999999999999</v>
      </c>
      <c r="I207" s="2">
        <f t="shared" si="11"/>
        <v>18.559999999999999</v>
      </c>
      <c r="J207" s="3" t="s">
        <v>212</v>
      </c>
      <c r="K207" s="2" t="s">
        <v>166</v>
      </c>
      <c r="L207" s="2" t="s">
        <v>4</v>
      </c>
    </row>
    <row r="208" spans="1:12" x14ac:dyDescent="0.2">
      <c r="C208" s="4" t="s">
        <v>231</v>
      </c>
      <c r="D208" s="9">
        <v>18.347999999999999</v>
      </c>
      <c r="E208" s="9">
        <v>13.09</v>
      </c>
      <c r="F208" s="2">
        <v>2</v>
      </c>
      <c r="G208" s="2">
        <v>2</v>
      </c>
      <c r="H208" s="2">
        <f t="shared" ref="H208" si="12">E208/F208*G208</f>
        <v>13.09</v>
      </c>
      <c r="I208" s="2">
        <f t="shared" si="11"/>
        <v>13.09</v>
      </c>
      <c r="J208" s="3" t="s">
        <v>212</v>
      </c>
      <c r="K208" s="2" t="s">
        <v>166</v>
      </c>
      <c r="L208" s="2" t="s">
        <v>4</v>
      </c>
    </row>
    <row r="209" spans="2:12" x14ac:dyDescent="0.2">
      <c r="C209" s="4" t="s">
        <v>232</v>
      </c>
      <c r="D209" s="9">
        <v>18.942</v>
      </c>
      <c r="E209" s="9">
        <v>1.97</v>
      </c>
      <c r="F209" s="2">
        <v>2</v>
      </c>
      <c r="G209" s="2">
        <v>2</v>
      </c>
      <c r="H209" s="2">
        <f t="shared" ref="H209" si="13">E209/F209*G209</f>
        <v>1.97</v>
      </c>
      <c r="I209" s="2">
        <f t="shared" si="11"/>
        <v>1.97</v>
      </c>
      <c r="J209" s="4" t="s">
        <v>213</v>
      </c>
      <c r="K209" s="2" t="s">
        <v>166</v>
      </c>
      <c r="L209" s="2" t="s">
        <v>4</v>
      </c>
    </row>
    <row r="210" spans="2:12" x14ac:dyDescent="0.2">
      <c r="C210" s="4" t="s">
        <v>252</v>
      </c>
      <c r="D210" s="9">
        <v>20.417000000000002</v>
      </c>
      <c r="E210" s="9">
        <v>1.95</v>
      </c>
      <c r="F210" s="2">
        <v>2</v>
      </c>
      <c r="G210" s="2">
        <v>2</v>
      </c>
      <c r="H210" s="2">
        <f t="shared" ref="H210" si="14">E210/F210*G210</f>
        <v>1.95</v>
      </c>
      <c r="I210" s="2">
        <f t="shared" si="11"/>
        <v>1.95</v>
      </c>
      <c r="J210" s="4" t="s">
        <v>213</v>
      </c>
      <c r="K210" s="4" t="s">
        <v>164</v>
      </c>
      <c r="L210" s="4" t="s">
        <v>253</v>
      </c>
    </row>
    <row r="211" spans="2:12" x14ac:dyDescent="0.2">
      <c r="C211" s="4" t="s">
        <v>233</v>
      </c>
      <c r="D211" s="9">
        <v>21.023</v>
      </c>
      <c r="E211" s="9">
        <v>1.37</v>
      </c>
      <c r="F211" s="2">
        <v>2</v>
      </c>
      <c r="G211" s="2">
        <v>2</v>
      </c>
      <c r="H211" s="2">
        <f t="shared" ref="H211" si="15">E211/F211*G211</f>
        <v>1.37</v>
      </c>
      <c r="I211" s="2">
        <f t="shared" si="11"/>
        <v>1.37</v>
      </c>
      <c r="J211" s="4" t="s">
        <v>213</v>
      </c>
      <c r="K211" s="4" t="s">
        <v>169</v>
      </c>
      <c r="L211" s="4" t="s">
        <v>234</v>
      </c>
    </row>
    <row r="212" spans="2:12" x14ac:dyDescent="0.2">
      <c r="C212" s="4" t="s">
        <v>165</v>
      </c>
      <c r="D212" s="9">
        <v>21.216999999999999</v>
      </c>
      <c r="E212" s="9">
        <v>3.23</v>
      </c>
      <c r="F212" s="2">
        <v>2</v>
      </c>
      <c r="G212" s="2">
        <v>2</v>
      </c>
      <c r="H212" s="2">
        <f t="shared" ref="H212" si="16">E212/F212*G212</f>
        <v>3.23</v>
      </c>
      <c r="I212" s="2">
        <f t="shared" si="11"/>
        <v>3.23</v>
      </c>
      <c r="J212" s="4" t="s">
        <v>213</v>
      </c>
      <c r="K212" s="2" t="s">
        <v>166</v>
      </c>
      <c r="L212" s="2" t="s">
        <v>4</v>
      </c>
    </row>
    <row r="213" spans="2:12" x14ac:dyDescent="0.2">
      <c r="C213" s="4" t="s">
        <v>236</v>
      </c>
      <c r="D213" s="9">
        <v>21.446000000000002</v>
      </c>
      <c r="E213" s="9">
        <v>644.41999999999996</v>
      </c>
      <c r="F213" s="2">
        <v>2</v>
      </c>
      <c r="G213" s="2">
        <v>2</v>
      </c>
      <c r="H213" s="2">
        <f t="shared" ref="H213" si="17">E213/F213*G213</f>
        <v>644.41999999999996</v>
      </c>
      <c r="I213" s="2">
        <f t="shared" si="11"/>
        <v>644.41999999999996</v>
      </c>
      <c r="J213" s="3" t="s">
        <v>212</v>
      </c>
      <c r="K213" s="2" t="s">
        <v>169</v>
      </c>
      <c r="L213" s="2" t="s">
        <v>237</v>
      </c>
    </row>
    <row r="214" spans="2:12" x14ac:dyDescent="0.2">
      <c r="C214" s="4" t="s">
        <v>254</v>
      </c>
      <c r="D214" s="9">
        <v>22.76</v>
      </c>
      <c r="E214" s="9">
        <v>0.83</v>
      </c>
      <c r="F214" s="2">
        <v>2</v>
      </c>
      <c r="G214" s="2">
        <v>2</v>
      </c>
      <c r="H214" s="2">
        <f t="shared" ref="H214:H215" si="18">E214/F214*G214</f>
        <v>0.83</v>
      </c>
      <c r="I214" s="2">
        <f t="shared" si="11"/>
        <v>0.83</v>
      </c>
      <c r="J214" s="4" t="s">
        <v>213</v>
      </c>
      <c r="K214" s="14" t="s">
        <v>169</v>
      </c>
      <c r="L214" s="14" t="s">
        <v>255</v>
      </c>
    </row>
    <row r="215" spans="2:12" x14ac:dyDescent="0.2">
      <c r="C215" s="4" t="s">
        <v>240</v>
      </c>
      <c r="D215" s="9">
        <v>24.84</v>
      </c>
      <c r="E215" s="9">
        <v>3.63</v>
      </c>
      <c r="F215" s="2">
        <v>2</v>
      </c>
      <c r="G215" s="2">
        <v>2</v>
      </c>
      <c r="H215" s="2">
        <f t="shared" si="18"/>
        <v>3.63</v>
      </c>
      <c r="I215" s="2">
        <f t="shared" ref="I215:I221" si="19">H215</f>
        <v>3.63</v>
      </c>
      <c r="J215" s="4" t="s">
        <v>213</v>
      </c>
      <c r="K215" s="2" t="s">
        <v>169</v>
      </c>
      <c r="L215" s="2" t="s">
        <v>241</v>
      </c>
    </row>
    <row r="216" spans="2:12" x14ac:dyDescent="0.2">
      <c r="C216" s="4" t="s">
        <v>256</v>
      </c>
      <c r="D216" s="9">
        <v>25.686</v>
      </c>
      <c r="E216" s="9">
        <v>10.9</v>
      </c>
      <c r="F216" s="2">
        <v>2</v>
      </c>
      <c r="G216" s="2">
        <v>2</v>
      </c>
      <c r="H216" s="2">
        <f t="shared" ref="H216" si="20">E216/F216*G216</f>
        <v>10.9</v>
      </c>
      <c r="I216" s="2">
        <f t="shared" si="19"/>
        <v>10.9</v>
      </c>
      <c r="J216" s="3" t="s">
        <v>212</v>
      </c>
      <c r="K216" s="14" t="s">
        <v>164</v>
      </c>
      <c r="L216" s="14" t="s">
        <v>257</v>
      </c>
    </row>
    <row r="217" spans="2:12" x14ac:dyDescent="0.2">
      <c r="C217" s="4" t="s">
        <v>242</v>
      </c>
      <c r="D217" s="9">
        <v>27.789000000000001</v>
      </c>
      <c r="E217" s="9">
        <v>3.19</v>
      </c>
      <c r="F217" s="2">
        <v>2</v>
      </c>
      <c r="G217" s="2">
        <v>2</v>
      </c>
      <c r="H217" s="2">
        <f t="shared" ref="H217" si="21">E217/F217*G217</f>
        <v>3.19</v>
      </c>
      <c r="I217" s="2">
        <f t="shared" si="19"/>
        <v>3.19</v>
      </c>
      <c r="J217" s="4" t="s">
        <v>213</v>
      </c>
      <c r="K217" s="14" t="s">
        <v>166</v>
      </c>
      <c r="L217" s="14" t="s">
        <v>4</v>
      </c>
    </row>
    <row r="218" spans="2:12" x14ac:dyDescent="0.2">
      <c r="C218" s="4" t="s">
        <v>243</v>
      </c>
      <c r="D218" s="9">
        <v>30.692</v>
      </c>
      <c r="E218" s="9">
        <v>9.26</v>
      </c>
      <c r="F218" s="2">
        <v>2</v>
      </c>
      <c r="G218" s="2">
        <v>2</v>
      </c>
      <c r="H218" s="2">
        <f t="shared" ref="H218" si="22">E218/F218*G218</f>
        <v>9.26</v>
      </c>
      <c r="I218" s="2">
        <f t="shared" si="19"/>
        <v>9.26</v>
      </c>
      <c r="J218" s="4" t="s">
        <v>213</v>
      </c>
      <c r="K218" s="14" t="s">
        <v>166</v>
      </c>
      <c r="L218" s="14" t="s">
        <v>4</v>
      </c>
    </row>
    <row r="219" spans="2:12" x14ac:dyDescent="0.2">
      <c r="C219" s="4" t="s">
        <v>248</v>
      </c>
      <c r="D219" s="9">
        <v>31.777999999999999</v>
      </c>
      <c r="E219" s="9">
        <v>77.09</v>
      </c>
      <c r="F219" s="2">
        <v>2</v>
      </c>
      <c r="G219" s="2">
        <v>2</v>
      </c>
      <c r="H219" s="2">
        <f t="shared" ref="H219" si="23">E219/F219*G219</f>
        <v>77.09</v>
      </c>
      <c r="I219" s="2">
        <f t="shared" si="19"/>
        <v>77.09</v>
      </c>
      <c r="J219" s="3" t="s">
        <v>212</v>
      </c>
      <c r="K219" s="14" t="s">
        <v>166</v>
      </c>
      <c r="L219" s="14" t="s">
        <v>4</v>
      </c>
    </row>
    <row r="220" spans="2:12" x14ac:dyDescent="0.2">
      <c r="C220" s="4" t="s">
        <v>165</v>
      </c>
      <c r="D220" s="9">
        <v>33.103999999999999</v>
      </c>
      <c r="E220" s="9">
        <v>67.2</v>
      </c>
      <c r="F220" s="2">
        <v>2</v>
      </c>
      <c r="G220" s="2">
        <v>2</v>
      </c>
      <c r="H220" s="2">
        <f t="shared" ref="H220" si="24">E220/F220*G220</f>
        <v>67.2</v>
      </c>
      <c r="I220" s="2">
        <f t="shared" si="19"/>
        <v>67.2</v>
      </c>
      <c r="J220" s="3" t="s">
        <v>212</v>
      </c>
      <c r="K220" s="14" t="s">
        <v>166</v>
      </c>
      <c r="L220" s="14" t="s">
        <v>4</v>
      </c>
    </row>
    <row r="221" spans="2:12" x14ac:dyDescent="0.2">
      <c r="C221" s="4" t="s">
        <v>165</v>
      </c>
      <c r="D221" s="9">
        <v>34.692999999999998</v>
      </c>
      <c r="E221" s="9">
        <v>18.7</v>
      </c>
      <c r="F221" s="2">
        <v>2</v>
      </c>
      <c r="G221" s="2">
        <v>2</v>
      </c>
      <c r="H221" s="2">
        <f t="shared" ref="H221" si="25">E221/F221*G221</f>
        <v>18.7</v>
      </c>
      <c r="I221" s="2">
        <f t="shared" si="19"/>
        <v>18.7</v>
      </c>
      <c r="J221" s="3" t="s">
        <v>212</v>
      </c>
      <c r="K221" s="14" t="s">
        <v>166</v>
      </c>
      <c r="L221" s="14" t="s">
        <v>4</v>
      </c>
    </row>
    <row r="223" spans="2:12" x14ac:dyDescent="0.2">
      <c r="B223" s="4" t="s">
        <v>0</v>
      </c>
      <c r="C223" s="4" t="s">
        <v>226</v>
      </c>
      <c r="D223" s="2">
        <v>7.9359999999999999</v>
      </c>
      <c r="E223" s="2">
        <v>23.14</v>
      </c>
      <c r="F223" s="2">
        <v>2</v>
      </c>
      <c r="G223" s="2">
        <v>2</v>
      </c>
      <c r="H223" s="2">
        <f>E223/F223*G223</f>
        <v>23.14</v>
      </c>
      <c r="I223" s="2">
        <f>H223-I$200</f>
        <v>21.580000000000002</v>
      </c>
      <c r="J223" s="4" t="s">
        <v>213</v>
      </c>
      <c r="K223" s="2" t="s">
        <v>169</v>
      </c>
      <c r="L223" s="2" t="s">
        <v>228</v>
      </c>
    </row>
    <row r="224" spans="2:12" x14ac:dyDescent="0.2">
      <c r="C224" s="4" t="s">
        <v>207</v>
      </c>
      <c r="D224" s="2">
        <v>13.491</v>
      </c>
      <c r="E224" s="2">
        <v>2807.33</v>
      </c>
      <c r="F224" s="2">
        <v>2</v>
      </c>
      <c r="G224" s="2">
        <v>2</v>
      </c>
      <c r="H224" s="2">
        <f>E224/F224*G224</f>
        <v>2807.33</v>
      </c>
      <c r="I224" s="2">
        <f>H224-I$201</f>
        <v>-80.200000000000273</v>
      </c>
      <c r="J224" s="4" t="s">
        <v>213</v>
      </c>
      <c r="K224" s="2" t="s">
        <v>90</v>
      </c>
      <c r="L224" s="2" t="s">
        <v>53</v>
      </c>
    </row>
    <row r="225" spans="3:12" x14ac:dyDescent="0.2">
      <c r="C225" s="4" t="s">
        <v>250</v>
      </c>
      <c r="D225" s="2">
        <v>15.034000000000001</v>
      </c>
      <c r="E225" s="2">
        <v>22.12</v>
      </c>
      <c r="F225" s="2">
        <v>2</v>
      </c>
      <c r="G225" s="2">
        <v>2</v>
      </c>
      <c r="H225" s="2">
        <f t="shared" ref="H225" si="26">E225/F225*G225</f>
        <v>22.12</v>
      </c>
      <c r="I225" s="2">
        <f>H225-I$202</f>
        <v>14.520000000000001</v>
      </c>
      <c r="J225" s="4" t="s">
        <v>213</v>
      </c>
      <c r="K225" s="4" t="s">
        <v>169</v>
      </c>
      <c r="L225" s="4" t="s">
        <v>251</v>
      </c>
    </row>
    <row r="226" spans="3:12" x14ac:dyDescent="0.2">
      <c r="C226" s="4" t="s">
        <v>230</v>
      </c>
      <c r="D226" s="2">
        <v>17.673999999999999</v>
      </c>
      <c r="E226" s="2">
        <v>17.809999999999999</v>
      </c>
      <c r="F226" s="2">
        <v>2</v>
      </c>
      <c r="G226" s="2">
        <v>2</v>
      </c>
      <c r="H226" s="2">
        <f t="shared" ref="H226" si="27">E226/F226*G226</f>
        <v>17.809999999999999</v>
      </c>
      <c r="I226" s="2">
        <f>H226-I$203</f>
        <v>16.119999999999997</v>
      </c>
      <c r="J226" s="4" t="s">
        <v>213</v>
      </c>
      <c r="K226" s="4" t="s">
        <v>166</v>
      </c>
      <c r="L226" s="4" t="s">
        <v>4</v>
      </c>
    </row>
    <row r="227" spans="3:12" x14ac:dyDescent="0.2">
      <c r="C227" s="4" t="s">
        <v>230</v>
      </c>
      <c r="D227" s="2">
        <v>17.8</v>
      </c>
      <c r="E227" s="2">
        <v>72.34</v>
      </c>
      <c r="F227" s="2">
        <v>2</v>
      </c>
      <c r="G227" s="2">
        <v>2</v>
      </c>
      <c r="H227" s="2">
        <f t="shared" ref="H227" si="28">E227/F227*G227</f>
        <v>72.34</v>
      </c>
      <c r="I227" s="2">
        <f>H227-I$204</f>
        <v>70.680000000000007</v>
      </c>
      <c r="J227" s="4" t="s">
        <v>213</v>
      </c>
      <c r="K227" s="4" t="s">
        <v>166</v>
      </c>
      <c r="L227" s="4" t="s">
        <v>4</v>
      </c>
    </row>
    <row r="228" spans="3:12" x14ac:dyDescent="0.2">
      <c r="C228" s="4" t="s">
        <v>230</v>
      </c>
      <c r="D228" s="2">
        <v>17.88</v>
      </c>
      <c r="E228" s="2">
        <v>102.89</v>
      </c>
      <c r="F228" s="2">
        <v>2</v>
      </c>
      <c r="G228" s="2">
        <v>2</v>
      </c>
      <c r="H228" s="2">
        <f t="shared" ref="H228" si="29">E228/F228*G228</f>
        <v>102.89</v>
      </c>
      <c r="I228" s="2">
        <f>H228-I$205</f>
        <v>93.09</v>
      </c>
      <c r="J228" s="4" t="s">
        <v>213</v>
      </c>
      <c r="K228" s="4" t="s">
        <v>166</v>
      </c>
      <c r="L228" s="4" t="s">
        <v>4</v>
      </c>
    </row>
    <row r="229" spans="3:12" x14ac:dyDescent="0.2">
      <c r="C229" s="4" t="s">
        <v>230</v>
      </c>
      <c r="D229" s="2">
        <v>18.177</v>
      </c>
      <c r="E229" s="2">
        <v>260.44</v>
      </c>
      <c r="F229" s="2">
        <v>2</v>
      </c>
      <c r="G229" s="2">
        <v>2</v>
      </c>
      <c r="H229" s="2">
        <f t="shared" ref="H229" si="30">E229/F229*G229</f>
        <v>260.44</v>
      </c>
      <c r="I229" s="2">
        <f>H229-I$206</f>
        <v>231.4</v>
      </c>
      <c r="J229" s="4" t="s">
        <v>213</v>
      </c>
      <c r="K229" s="4" t="s">
        <v>166</v>
      </c>
      <c r="L229" s="4" t="s">
        <v>4</v>
      </c>
    </row>
    <row r="230" spans="3:12" x14ac:dyDescent="0.2">
      <c r="C230" s="4" t="s">
        <v>231</v>
      </c>
      <c r="D230" s="2">
        <v>18.268000000000001</v>
      </c>
      <c r="E230" s="2">
        <v>213.32</v>
      </c>
      <c r="F230" s="2">
        <v>2</v>
      </c>
      <c r="G230" s="2">
        <v>2</v>
      </c>
      <c r="H230" s="2">
        <f t="shared" ref="H230" si="31">E230/F230*G230</f>
        <v>213.32</v>
      </c>
      <c r="I230" s="2">
        <f>H230-I$207</f>
        <v>194.76</v>
      </c>
      <c r="J230" s="4" t="s">
        <v>213</v>
      </c>
      <c r="K230" s="4" t="s">
        <v>166</v>
      </c>
      <c r="L230" s="4" t="s">
        <v>4</v>
      </c>
    </row>
    <row r="231" spans="3:12" x14ac:dyDescent="0.2">
      <c r="C231" s="4" t="s">
        <v>231</v>
      </c>
      <c r="D231" s="2">
        <v>18.36</v>
      </c>
      <c r="E231" s="2">
        <v>181.21</v>
      </c>
      <c r="F231" s="2">
        <v>2</v>
      </c>
      <c r="G231" s="2">
        <v>2</v>
      </c>
      <c r="H231" s="2">
        <f t="shared" ref="H231" si="32">E231/F231*G231</f>
        <v>181.21</v>
      </c>
      <c r="I231" s="2">
        <f>H231-I$208</f>
        <v>168.12</v>
      </c>
      <c r="J231" s="4" t="s">
        <v>213</v>
      </c>
      <c r="K231" s="4" t="s">
        <v>166</v>
      </c>
      <c r="L231" s="4" t="s">
        <v>4</v>
      </c>
    </row>
    <row r="232" spans="3:12" x14ac:dyDescent="0.2">
      <c r="C232" s="4" t="s">
        <v>258</v>
      </c>
      <c r="D232" s="2">
        <v>18.507999999999999</v>
      </c>
      <c r="E232" s="2">
        <v>8.74</v>
      </c>
      <c r="F232" s="2">
        <v>2</v>
      </c>
      <c r="G232" s="2">
        <v>2</v>
      </c>
      <c r="H232" s="2">
        <f t="shared" ref="H232" si="33">E232/F232*G232</f>
        <v>8.74</v>
      </c>
      <c r="I232" s="2">
        <f>H232</f>
        <v>8.74</v>
      </c>
      <c r="J232" s="4" t="s">
        <v>213</v>
      </c>
      <c r="K232" s="4" t="s">
        <v>166</v>
      </c>
      <c r="L232" s="4" t="s">
        <v>4</v>
      </c>
    </row>
    <row r="233" spans="3:12" x14ac:dyDescent="0.2">
      <c r="C233" s="4" t="s">
        <v>258</v>
      </c>
      <c r="D233" s="2">
        <v>18.588000000000001</v>
      </c>
      <c r="E233" s="2">
        <v>9.98</v>
      </c>
      <c r="F233" s="2">
        <v>2</v>
      </c>
      <c r="G233" s="2">
        <v>2</v>
      </c>
      <c r="H233" s="2">
        <f t="shared" ref="H233" si="34">E233/F233*G233</f>
        <v>9.98</v>
      </c>
      <c r="I233" s="2">
        <f>H233</f>
        <v>9.98</v>
      </c>
      <c r="J233" s="4" t="s">
        <v>213</v>
      </c>
      <c r="K233" s="4" t="s">
        <v>166</v>
      </c>
      <c r="L233" s="4" t="s">
        <v>4</v>
      </c>
    </row>
    <row r="234" spans="3:12" x14ac:dyDescent="0.2">
      <c r="C234" s="4" t="s">
        <v>259</v>
      </c>
      <c r="D234" s="2">
        <v>18.68</v>
      </c>
      <c r="E234" s="2">
        <v>10.91</v>
      </c>
      <c r="F234" s="2">
        <v>2</v>
      </c>
      <c r="G234" s="2">
        <v>2</v>
      </c>
      <c r="H234" s="2">
        <f t="shared" ref="H234" si="35">E234/F234*G234</f>
        <v>10.91</v>
      </c>
      <c r="I234" s="2">
        <f>H234</f>
        <v>10.91</v>
      </c>
      <c r="J234" s="3" t="s">
        <v>212</v>
      </c>
      <c r="K234" s="4" t="s">
        <v>166</v>
      </c>
      <c r="L234" s="4" t="s">
        <v>4</v>
      </c>
    </row>
    <row r="235" spans="3:12" x14ac:dyDescent="0.2">
      <c r="C235" s="4" t="s">
        <v>259</v>
      </c>
      <c r="D235" s="2">
        <v>18.725000000000001</v>
      </c>
      <c r="E235" s="2">
        <v>8.08</v>
      </c>
      <c r="F235" s="2">
        <v>2</v>
      </c>
      <c r="G235" s="2">
        <v>2</v>
      </c>
      <c r="H235" s="2">
        <f t="shared" ref="H235" si="36">E235/F235*G235</f>
        <v>8.08</v>
      </c>
      <c r="I235" s="2">
        <f>H235</f>
        <v>8.08</v>
      </c>
      <c r="J235" s="4" t="s">
        <v>213</v>
      </c>
      <c r="K235" s="4" t="s">
        <v>166</v>
      </c>
      <c r="L235" s="4" t="s">
        <v>4</v>
      </c>
    </row>
    <row r="236" spans="3:12" x14ac:dyDescent="0.2">
      <c r="C236" s="4" t="s">
        <v>232</v>
      </c>
      <c r="D236" s="2">
        <v>18.782</v>
      </c>
      <c r="E236" s="2">
        <v>24.85</v>
      </c>
      <c r="F236" s="2">
        <v>2</v>
      </c>
      <c r="G236" s="2">
        <v>2</v>
      </c>
      <c r="H236" s="2">
        <f t="shared" ref="H236" si="37">E236/F236*G236</f>
        <v>24.85</v>
      </c>
      <c r="I236" s="2">
        <f>H236</f>
        <v>24.85</v>
      </c>
      <c r="J236" s="3" t="s">
        <v>212</v>
      </c>
      <c r="K236" s="4" t="s">
        <v>166</v>
      </c>
      <c r="L236" s="4" t="s">
        <v>4</v>
      </c>
    </row>
    <row r="237" spans="3:12" x14ac:dyDescent="0.2">
      <c r="C237" s="4" t="s">
        <v>232</v>
      </c>
      <c r="D237" s="2">
        <v>18.943000000000001</v>
      </c>
      <c r="E237" s="2">
        <v>93.85</v>
      </c>
      <c r="F237" s="2">
        <v>2</v>
      </c>
      <c r="G237" s="2">
        <v>2</v>
      </c>
      <c r="H237" s="2">
        <f t="shared" ref="H237:H239" si="38">E237/F237*G237</f>
        <v>93.85</v>
      </c>
      <c r="I237" s="2">
        <f>H237-I$209</f>
        <v>91.88</v>
      </c>
      <c r="J237" s="4" t="s">
        <v>213</v>
      </c>
      <c r="K237" s="4" t="s">
        <v>166</v>
      </c>
      <c r="L237" s="4" t="s">
        <v>4</v>
      </c>
    </row>
    <row r="238" spans="3:12" x14ac:dyDescent="0.2">
      <c r="C238" s="4" t="s">
        <v>252</v>
      </c>
      <c r="D238" s="9">
        <v>20.382999999999999</v>
      </c>
      <c r="E238" s="9">
        <v>19.579999999999998</v>
      </c>
      <c r="F238" s="2">
        <v>2</v>
      </c>
      <c r="G238" s="2">
        <v>2</v>
      </c>
      <c r="H238" s="2">
        <f t="shared" si="38"/>
        <v>19.579999999999998</v>
      </c>
      <c r="I238" s="2">
        <f>H238-I$210</f>
        <v>17.63</v>
      </c>
      <c r="J238" s="4" t="s">
        <v>213</v>
      </c>
      <c r="K238" s="4" t="s">
        <v>164</v>
      </c>
      <c r="L238" s="4" t="s">
        <v>253</v>
      </c>
    </row>
    <row r="239" spans="3:12" x14ac:dyDescent="0.2">
      <c r="C239" s="4" t="s">
        <v>233</v>
      </c>
      <c r="D239" s="9">
        <v>21.023</v>
      </c>
      <c r="E239" s="9">
        <v>7.01</v>
      </c>
      <c r="F239" s="2">
        <v>2</v>
      </c>
      <c r="G239" s="2">
        <v>2</v>
      </c>
      <c r="H239" s="2">
        <f t="shared" si="38"/>
        <v>7.01</v>
      </c>
      <c r="I239" s="2">
        <f>H239-I$211</f>
        <v>5.64</v>
      </c>
      <c r="J239" s="4" t="s">
        <v>213</v>
      </c>
      <c r="K239" s="4" t="s">
        <v>169</v>
      </c>
      <c r="L239" s="4" t="s">
        <v>234</v>
      </c>
    </row>
    <row r="240" spans="3:12" x14ac:dyDescent="0.2">
      <c r="C240" s="4" t="s">
        <v>165</v>
      </c>
      <c r="D240" s="9">
        <v>21.216999999999999</v>
      </c>
      <c r="E240" s="9">
        <v>7.44</v>
      </c>
      <c r="F240" s="2">
        <v>2</v>
      </c>
      <c r="G240" s="2">
        <v>2</v>
      </c>
      <c r="H240" s="2">
        <f t="shared" ref="H240:H241" si="39">E240/F240*G240</f>
        <v>7.44</v>
      </c>
      <c r="I240" s="2">
        <f>H240</f>
        <v>7.44</v>
      </c>
      <c r="J240" s="4" t="s">
        <v>213</v>
      </c>
      <c r="K240" s="4" t="s">
        <v>166</v>
      </c>
      <c r="L240" s="4" t="s">
        <v>4</v>
      </c>
    </row>
    <row r="241" spans="2:12" x14ac:dyDescent="0.2">
      <c r="C241" s="4" t="s">
        <v>236</v>
      </c>
      <c r="D241" s="9">
        <v>21.422999999999998</v>
      </c>
      <c r="E241" s="9">
        <v>596.25</v>
      </c>
      <c r="F241" s="2">
        <v>2</v>
      </c>
      <c r="G241" s="2">
        <v>2</v>
      </c>
      <c r="H241" s="2">
        <f t="shared" si="39"/>
        <v>596.25</v>
      </c>
      <c r="I241" s="2">
        <f>H241-I$213</f>
        <v>-48.169999999999959</v>
      </c>
      <c r="J241" s="4" t="s">
        <v>213</v>
      </c>
      <c r="K241" s="2" t="s">
        <v>169</v>
      </c>
      <c r="L241" s="2" t="s">
        <v>237</v>
      </c>
    </row>
    <row r="242" spans="2:12" x14ac:dyDescent="0.2">
      <c r="C242" s="4" t="s">
        <v>260</v>
      </c>
      <c r="D242" s="9">
        <v>22.553999999999998</v>
      </c>
      <c r="E242" s="9">
        <v>7.64</v>
      </c>
      <c r="F242" s="2">
        <v>2</v>
      </c>
      <c r="G242" s="2">
        <v>2</v>
      </c>
      <c r="H242" s="2">
        <f t="shared" ref="H242:H249" si="40">E242/F242*G242</f>
        <v>7.64</v>
      </c>
      <c r="I242" s="2">
        <f>H242</f>
        <v>7.64</v>
      </c>
      <c r="J242" s="4" t="s">
        <v>213</v>
      </c>
      <c r="K242" s="4" t="s">
        <v>166</v>
      </c>
      <c r="L242" s="4" t="s">
        <v>4</v>
      </c>
    </row>
    <row r="243" spans="2:12" x14ac:dyDescent="0.2">
      <c r="C243" s="4" t="s">
        <v>240</v>
      </c>
      <c r="D243" s="9">
        <v>24.84</v>
      </c>
      <c r="E243" s="9">
        <v>19.23</v>
      </c>
      <c r="F243" s="2">
        <v>2</v>
      </c>
      <c r="G243" s="2">
        <v>2</v>
      </c>
      <c r="H243" s="2">
        <f t="shared" si="40"/>
        <v>19.23</v>
      </c>
      <c r="I243" s="2">
        <f>H243-I$215</f>
        <v>15.600000000000001</v>
      </c>
      <c r="J243" s="4" t="s">
        <v>213</v>
      </c>
      <c r="K243" s="2" t="s">
        <v>169</v>
      </c>
      <c r="L243" s="2" t="s">
        <v>241</v>
      </c>
    </row>
    <row r="244" spans="2:12" x14ac:dyDescent="0.2">
      <c r="C244" s="4" t="s">
        <v>256</v>
      </c>
      <c r="D244" s="9">
        <v>25.686</v>
      </c>
      <c r="E244" s="9">
        <v>8.42</v>
      </c>
      <c r="F244" s="2">
        <v>2</v>
      </c>
      <c r="G244" s="2">
        <v>2</v>
      </c>
      <c r="H244" s="2">
        <f t="shared" si="40"/>
        <v>8.42</v>
      </c>
      <c r="I244" s="2">
        <f>H244</f>
        <v>8.42</v>
      </c>
      <c r="J244" s="4" t="s">
        <v>213</v>
      </c>
      <c r="K244" s="14" t="s">
        <v>164</v>
      </c>
      <c r="L244" s="14" t="s">
        <v>257</v>
      </c>
    </row>
    <row r="245" spans="2:12" x14ac:dyDescent="0.2">
      <c r="C245" s="4" t="s">
        <v>242</v>
      </c>
      <c r="D245" s="9">
        <v>27.789000000000001</v>
      </c>
      <c r="E245" s="9">
        <v>45.16</v>
      </c>
      <c r="F245" s="2">
        <v>2</v>
      </c>
      <c r="G245" s="2">
        <v>2</v>
      </c>
      <c r="H245" s="2">
        <f t="shared" si="40"/>
        <v>45.16</v>
      </c>
      <c r="I245" s="2">
        <f>H245-I$217</f>
        <v>41.97</v>
      </c>
      <c r="J245" s="4" t="s">
        <v>213</v>
      </c>
      <c r="K245" s="14" t="s">
        <v>166</v>
      </c>
      <c r="L245" s="14" t="s">
        <v>4</v>
      </c>
    </row>
    <row r="246" spans="2:12" x14ac:dyDescent="0.2">
      <c r="C246" s="4" t="s">
        <v>243</v>
      </c>
      <c r="D246" s="9">
        <v>30.669</v>
      </c>
      <c r="E246" s="9">
        <v>35.049999999999997</v>
      </c>
      <c r="F246" s="2">
        <v>2</v>
      </c>
      <c r="G246" s="2">
        <v>2</v>
      </c>
      <c r="H246" s="2">
        <f t="shared" si="40"/>
        <v>35.049999999999997</v>
      </c>
      <c r="I246" s="2">
        <f>H246-I$218</f>
        <v>25.79</v>
      </c>
      <c r="J246" s="4" t="s">
        <v>213</v>
      </c>
      <c r="K246" s="14" t="s">
        <v>166</v>
      </c>
      <c r="L246" s="14" t="s">
        <v>4</v>
      </c>
    </row>
    <row r="247" spans="2:12" x14ac:dyDescent="0.2">
      <c r="C247" s="4" t="s">
        <v>248</v>
      </c>
      <c r="D247" s="9">
        <v>31.777999999999999</v>
      </c>
      <c r="E247" s="9">
        <v>177.08</v>
      </c>
      <c r="F247" s="2">
        <v>2</v>
      </c>
      <c r="G247" s="2">
        <v>2</v>
      </c>
      <c r="H247" s="2">
        <f t="shared" si="40"/>
        <v>177.08</v>
      </c>
      <c r="I247" s="2">
        <f>H247-I$219</f>
        <v>99.990000000000009</v>
      </c>
      <c r="J247" s="4" t="s">
        <v>213</v>
      </c>
      <c r="K247" s="14" t="s">
        <v>166</v>
      </c>
      <c r="L247" s="14" t="s">
        <v>4</v>
      </c>
    </row>
    <row r="248" spans="2:12" x14ac:dyDescent="0.2">
      <c r="C248" s="4" t="s">
        <v>165</v>
      </c>
      <c r="D248" s="9">
        <v>33.103999999999999</v>
      </c>
      <c r="E248" s="9">
        <v>224.71</v>
      </c>
      <c r="F248" s="2">
        <v>2</v>
      </c>
      <c r="G248" s="2">
        <v>2</v>
      </c>
      <c r="H248" s="2">
        <f t="shared" si="40"/>
        <v>224.71</v>
      </c>
      <c r="I248" s="2">
        <f>H248-I$220</f>
        <v>157.51</v>
      </c>
      <c r="J248" s="4" t="s">
        <v>213</v>
      </c>
      <c r="K248" s="14" t="s">
        <v>166</v>
      </c>
      <c r="L248" s="14" t="s">
        <v>4</v>
      </c>
    </row>
    <row r="249" spans="2:12" x14ac:dyDescent="0.2">
      <c r="C249" s="4" t="s">
        <v>165</v>
      </c>
      <c r="D249" s="9">
        <v>34.692999999999998</v>
      </c>
      <c r="E249" s="9">
        <v>124.04</v>
      </c>
      <c r="F249" s="2">
        <v>2</v>
      </c>
      <c r="G249" s="2">
        <v>2</v>
      </c>
      <c r="H249" s="2">
        <f t="shared" si="40"/>
        <v>124.04</v>
      </c>
      <c r="I249" s="2">
        <f>H249-I$221</f>
        <v>105.34</v>
      </c>
      <c r="J249" s="4" t="s">
        <v>213</v>
      </c>
      <c r="K249" s="14" t="s">
        <v>166</v>
      </c>
      <c r="L249" s="14" t="s">
        <v>4</v>
      </c>
    </row>
    <row r="250" spans="2:12" x14ac:dyDescent="0.2">
      <c r="C250" s="4" t="s">
        <v>261</v>
      </c>
      <c r="D250" s="9">
        <v>38.51</v>
      </c>
      <c r="E250" s="9">
        <v>5.27</v>
      </c>
      <c r="F250" s="2">
        <v>2</v>
      </c>
      <c r="G250" s="2">
        <v>2</v>
      </c>
      <c r="H250" s="2">
        <f t="shared" ref="H250" si="41">E250/F250*G250</f>
        <v>5.27</v>
      </c>
      <c r="I250" s="2">
        <f>H250</f>
        <v>5.27</v>
      </c>
      <c r="J250" s="4" t="s">
        <v>213</v>
      </c>
      <c r="K250" s="14" t="s">
        <v>166</v>
      </c>
      <c r="L250" s="14" t="s">
        <v>4</v>
      </c>
    </row>
    <row r="252" spans="2:12" x14ac:dyDescent="0.2">
      <c r="B252" s="4" t="s">
        <v>216</v>
      </c>
      <c r="C252" s="4" t="s">
        <v>226</v>
      </c>
      <c r="D252" s="2">
        <v>7.9359999999999999</v>
      </c>
      <c r="E252" s="2">
        <v>18.11</v>
      </c>
      <c r="F252" s="2">
        <v>2</v>
      </c>
      <c r="G252" s="2">
        <v>2</v>
      </c>
      <c r="H252" s="2">
        <f>E252/F252*G252</f>
        <v>18.11</v>
      </c>
      <c r="I252" s="2">
        <f>H252-I$200</f>
        <v>16.55</v>
      </c>
      <c r="J252" s="4" t="s">
        <v>213</v>
      </c>
      <c r="K252" s="2" t="s">
        <v>169</v>
      </c>
      <c r="L252" s="2" t="s">
        <v>228</v>
      </c>
    </row>
    <row r="253" spans="2:12" x14ac:dyDescent="0.2">
      <c r="C253" s="4" t="s">
        <v>207</v>
      </c>
      <c r="D253" s="2">
        <v>13.502000000000001</v>
      </c>
      <c r="E253" s="2">
        <v>3127.22</v>
      </c>
      <c r="F253" s="2">
        <v>2</v>
      </c>
      <c r="G253" s="2">
        <v>2</v>
      </c>
      <c r="H253" s="2">
        <f>E253/F253*G253</f>
        <v>3127.22</v>
      </c>
      <c r="I253" s="2">
        <f>H253-I$201</f>
        <v>239.6899999999996</v>
      </c>
      <c r="J253" s="4" t="s">
        <v>213</v>
      </c>
      <c r="K253" s="2" t="s">
        <v>90</v>
      </c>
      <c r="L253" s="2" t="s">
        <v>53</v>
      </c>
    </row>
    <row r="254" spans="2:12" x14ac:dyDescent="0.2">
      <c r="C254" s="4" t="s">
        <v>250</v>
      </c>
      <c r="D254" s="2">
        <v>15.034000000000001</v>
      </c>
      <c r="E254" s="2">
        <v>23.37</v>
      </c>
      <c r="F254" s="2">
        <v>2</v>
      </c>
      <c r="G254" s="2">
        <v>2</v>
      </c>
      <c r="H254" s="2">
        <f t="shared" ref="H254:H269" si="42">E254/F254*G254</f>
        <v>23.37</v>
      </c>
      <c r="I254" s="2">
        <f>H254-I$202</f>
        <v>15.770000000000001</v>
      </c>
      <c r="J254" s="4" t="s">
        <v>213</v>
      </c>
      <c r="K254" s="4" t="s">
        <v>169</v>
      </c>
      <c r="L254" s="4" t="s">
        <v>251</v>
      </c>
    </row>
    <row r="255" spans="2:12" x14ac:dyDescent="0.2">
      <c r="C255" s="4" t="s">
        <v>230</v>
      </c>
      <c r="D255" s="2">
        <v>17.8</v>
      </c>
      <c r="E255" s="2">
        <v>34.58</v>
      </c>
      <c r="F255" s="2">
        <v>2</v>
      </c>
      <c r="G255" s="2">
        <v>2</v>
      </c>
      <c r="H255" s="2">
        <f t="shared" si="42"/>
        <v>34.58</v>
      </c>
      <c r="I255" s="2">
        <f>H255-I$204</f>
        <v>32.92</v>
      </c>
      <c r="J255" s="4" t="s">
        <v>213</v>
      </c>
      <c r="K255" s="4" t="s">
        <v>166</v>
      </c>
      <c r="L255" s="4" t="s">
        <v>4</v>
      </c>
    </row>
    <row r="256" spans="2:12" x14ac:dyDescent="0.2">
      <c r="C256" s="4" t="s">
        <v>230</v>
      </c>
      <c r="D256" s="2">
        <v>17.88</v>
      </c>
      <c r="E256" s="2">
        <v>62.94</v>
      </c>
      <c r="F256" s="2">
        <v>2</v>
      </c>
      <c r="G256" s="2">
        <v>2</v>
      </c>
      <c r="H256" s="2">
        <f t="shared" si="42"/>
        <v>62.94</v>
      </c>
      <c r="I256" s="2">
        <f>H256-I$205</f>
        <v>53.14</v>
      </c>
      <c r="J256" s="4" t="s">
        <v>213</v>
      </c>
      <c r="K256" s="4" t="s">
        <v>166</v>
      </c>
      <c r="L256" s="4" t="s">
        <v>4</v>
      </c>
    </row>
    <row r="257" spans="2:12" x14ac:dyDescent="0.2">
      <c r="C257" s="4" t="s">
        <v>230</v>
      </c>
      <c r="D257" s="2">
        <v>18.177</v>
      </c>
      <c r="E257" s="2">
        <v>182.49</v>
      </c>
      <c r="F257" s="2">
        <v>2</v>
      </c>
      <c r="G257" s="2">
        <v>2</v>
      </c>
      <c r="H257" s="2">
        <f t="shared" si="42"/>
        <v>182.49</v>
      </c>
      <c r="I257" s="2">
        <f>H257-I$206</f>
        <v>153.45000000000002</v>
      </c>
      <c r="J257" s="4" t="s">
        <v>213</v>
      </c>
      <c r="K257" s="4" t="s">
        <v>166</v>
      </c>
      <c r="L257" s="4" t="s">
        <v>4</v>
      </c>
    </row>
    <row r="258" spans="2:12" x14ac:dyDescent="0.2">
      <c r="C258" s="4" t="s">
        <v>231</v>
      </c>
      <c r="D258" s="2">
        <v>18.268000000000001</v>
      </c>
      <c r="E258" s="2">
        <v>136.09</v>
      </c>
      <c r="F258" s="2">
        <v>2</v>
      </c>
      <c r="G258" s="2">
        <v>2</v>
      </c>
      <c r="H258" s="2">
        <f t="shared" si="42"/>
        <v>136.09</v>
      </c>
      <c r="I258" s="2">
        <f>H258-I$207</f>
        <v>117.53</v>
      </c>
      <c r="J258" s="4" t="s">
        <v>213</v>
      </c>
      <c r="K258" s="4" t="s">
        <v>166</v>
      </c>
      <c r="L258" s="4" t="s">
        <v>4</v>
      </c>
    </row>
    <row r="259" spans="2:12" x14ac:dyDescent="0.2">
      <c r="C259" s="4" t="s">
        <v>231</v>
      </c>
      <c r="D259" s="2">
        <v>18.36</v>
      </c>
      <c r="E259" s="2">
        <v>142.91999999999999</v>
      </c>
      <c r="F259" s="2">
        <v>2</v>
      </c>
      <c r="G259" s="2">
        <v>2</v>
      </c>
      <c r="H259" s="2">
        <f t="shared" si="42"/>
        <v>142.91999999999999</v>
      </c>
      <c r="I259" s="2">
        <f>H259-I$208</f>
        <v>129.82999999999998</v>
      </c>
      <c r="J259" s="4" t="s">
        <v>213</v>
      </c>
      <c r="K259" s="4" t="s">
        <v>166</v>
      </c>
      <c r="L259" s="4" t="s">
        <v>4</v>
      </c>
    </row>
    <row r="260" spans="2:12" x14ac:dyDescent="0.2">
      <c r="C260" s="4" t="s">
        <v>232</v>
      </c>
      <c r="D260" s="2">
        <v>18.783000000000001</v>
      </c>
      <c r="E260" s="2">
        <v>11.11</v>
      </c>
      <c r="F260" s="2">
        <v>2</v>
      </c>
      <c r="G260" s="2">
        <v>2</v>
      </c>
      <c r="H260" s="2">
        <f t="shared" si="42"/>
        <v>11.11</v>
      </c>
      <c r="I260" s="2">
        <f>H260</f>
        <v>11.11</v>
      </c>
      <c r="J260" s="4" t="s">
        <v>213</v>
      </c>
      <c r="K260" s="4" t="s">
        <v>166</v>
      </c>
      <c r="L260" s="4" t="s">
        <v>4</v>
      </c>
    </row>
    <row r="261" spans="2:12" x14ac:dyDescent="0.2">
      <c r="C261" s="4" t="s">
        <v>232</v>
      </c>
      <c r="D261" s="2">
        <v>18.943000000000001</v>
      </c>
      <c r="E261" s="2">
        <v>52.62</v>
      </c>
      <c r="F261" s="2">
        <v>2</v>
      </c>
      <c r="G261" s="2">
        <v>2</v>
      </c>
      <c r="H261" s="2">
        <f t="shared" si="42"/>
        <v>52.62</v>
      </c>
      <c r="I261" s="2">
        <f>H261-I$209</f>
        <v>50.65</v>
      </c>
      <c r="J261" s="4" t="s">
        <v>213</v>
      </c>
      <c r="K261" s="4" t="s">
        <v>166</v>
      </c>
      <c r="L261" s="4" t="s">
        <v>4</v>
      </c>
    </row>
    <row r="262" spans="2:12" x14ac:dyDescent="0.2">
      <c r="C262" s="4" t="s">
        <v>252</v>
      </c>
      <c r="D262" s="9">
        <v>20.393999999999998</v>
      </c>
      <c r="E262" s="9">
        <v>31.93</v>
      </c>
      <c r="F262" s="2">
        <v>2</v>
      </c>
      <c r="G262" s="2">
        <v>2</v>
      </c>
      <c r="H262" s="2">
        <f t="shared" si="42"/>
        <v>31.93</v>
      </c>
      <c r="I262" s="2">
        <f>H262-I$210</f>
        <v>29.98</v>
      </c>
      <c r="J262" s="4" t="s">
        <v>213</v>
      </c>
      <c r="K262" s="4" t="s">
        <v>164</v>
      </c>
      <c r="L262" s="4" t="s">
        <v>253</v>
      </c>
    </row>
    <row r="263" spans="2:12" x14ac:dyDescent="0.2">
      <c r="C263" s="4" t="s">
        <v>236</v>
      </c>
      <c r="D263" s="9">
        <v>21.434000000000001</v>
      </c>
      <c r="E263" s="9">
        <v>628.5</v>
      </c>
      <c r="F263" s="2">
        <v>2</v>
      </c>
      <c r="G263" s="2">
        <v>2</v>
      </c>
      <c r="H263" s="2">
        <f t="shared" si="42"/>
        <v>628.5</v>
      </c>
      <c r="I263" s="2">
        <f>H263-I$213</f>
        <v>-15.919999999999959</v>
      </c>
      <c r="J263" s="4" t="s">
        <v>213</v>
      </c>
      <c r="K263" s="2" t="s">
        <v>169</v>
      </c>
      <c r="L263" s="2" t="s">
        <v>237</v>
      </c>
    </row>
    <row r="264" spans="2:12" x14ac:dyDescent="0.2">
      <c r="C264" s="4" t="s">
        <v>256</v>
      </c>
      <c r="D264" s="9">
        <v>25.686</v>
      </c>
      <c r="E264" s="9">
        <v>10.66</v>
      </c>
      <c r="F264" s="2">
        <v>2</v>
      </c>
      <c r="G264" s="2">
        <v>2</v>
      </c>
      <c r="H264" s="2">
        <f t="shared" si="42"/>
        <v>10.66</v>
      </c>
      <c r="I264" s="2">
        <f>H264</f>
        <v>10.66</v>
      </c>
      <c r="J264" s="4" t="s">
        <v>213</v>
      </c>
      <c r="K264" s="14" t="s">
        <v>164</v>
      </c>
      <c r="L264" s="14" t="s">
        <v>257</v>
      </c>
    </row>
    <row r="265" spans="2:12" x14ac:dyDescent="0.2">
      <c r="C265" s="4" t="s">
        <v>242</v>
      </c>
      <c r="D265" s="9">
        <v>27.789000000000001</v>
      </c>
      <c r="E265" s="9">
        <v>16.16</v>
      </c>
      <c r="F265" s="2">
        <v>2</v>
      </c>
      <c r="G265" s="2">
        <v>2</v>
      </c>
      <c r="H265" s="2">
        <f t="shared" si="42"/>
        <v>16.16</v>
      </c>
      <c r="I265" s="2">
        <f>H265-I$217</f>
        <v>12.97</v>
      </c>
      <c r="J265" s="4" t="s">
        <v>213</v>
      </c>
      <c r="K265" s="14" t="s">
        <v>166</v>
      </c>
      <c r="L265" s="14" t="s">
        <v>4</v>
      </c>
    </row>
    <row r="266" spans="2:12" x14ac:dyDescent="0.2">
      <c r="C266" s="4" t="s">
        <v>243</v>
      </c>
      <c r="D266" s="9">
        <v>30.669</v>
      </c>
      <c r="E266" s="9">
        <v>27.86</v>
      </c>
      <c r="F266" s="2">
        <v>2</v>
      </c>
      <c r="G266" s="2">
        <v>2</v>
      </c>
      <c r="H266" s="2">
        <f t="shared" si="42"/>
        <v>27.86</v>
      </c>
      <c r="I266" s="2">
        <f>H266-I$218</f>
        <v>18.600000000000001</v>
      </c>
      <c r="J266" s="4" t="s">
        <v>213</v>
      </c>
      <c r="K266" s="14" t="s">
        <v>166</v>
      </c>
      <c r="L266" s="14" t="s">
        <v>4</v>
      </c>
    </row>
    <row r="267" spans="2:12" x14ac:dyDescent="0.2">
      <c r="C267" s="4" t="s">
        <v>248</v>
      </c>
      <c r="D267" s="9">
        <v>31.777999999999999</v>
      </c>
      <c r="E267" s="9">
        <v>126.53</v>
      </c>
      <c r="F267" s="2">
        <v>2</v>
      </c>
      <c r="G267" s="2">
        <v>2</v>
      </c>
      <c r="H267" s="2">
        <f t="shared" si="42"/>
        <v>126.53</v>
      </c>
      <c r="I267" s="2">
        <f>H267-I$219</f>
        <v>49.44</v>
      </c>
      <c r="J267" s="4" t="s">
        <v>213</v>
      </c>
      <c r="K267" s="14" t="s">
        <v>166</v>
      </c>
      <c r="L267" s="14" t="s">
        <v>4</v>
      </c>
    </row>
    <row r="268" spans="2:12" x14ac:dyDescent="0.2">
      <c r="C268" s="4" t="s">
        <v>165</v>
      </c>
      <c r="D268" s="9">
        <v>33.103999999999999</v>
      </c>
      <c r="E268" s="9">
        <v>241.71</v>
      </c>
      <c r="F268" s="2">
        <v>2</v>
      </c>
      <c r="G268" s="2">
        <v>2</v>
      </c>
      <c r="H268" s="2">
        <f t="shared" si="42"/>
        <v>241.71</v>
      </c>
      <c r="I268" s="2">
        <f>H268-I$220</f>
        <v>174.51</v>
      </c>
      <c r="J268" s="4" t="s">
        <v>213</v>
      </c>
      <c r="K268" s="14" t="s">
        <v>166</v>
      </c>
      <c r="L268" s="14" t="s">
        <v>4</v>
      </c>
    </row>
    <row r="269" spans="2:12" x14ac:dyDescent="0.2">
      <c r="C269" s="4" t="s">
        <v>165</v>
      </c>
      <c r="D269" s="9">
        <v>34.692999999999998</v>
      </c>
      <c r="E269" s="9">
        <v>106.02</v>
      </c>
      <c r="F269" s="2">
        <v>2</v>
      </c>
      <c r="G269" s="2">
        <v>2</v>
      </c>
      <c r="H269" s="2">
        <f t="shared" si="42"/>
        <v>106.02</v>
      </c>
      <c r="I269" s="2">
        <f>H269-I$221</f>
        <v>87.32</v>
      </c>
      <c r="J269" s="4" t="s">
        <v>213</v>
      </c>
      <c r="K269" s="14" t="s">
        <v>166</v>
      </c>
      <c r="L269" s="14" t="s">
        <v>4</v>
      </c>
    </row>
    <row r="271" spans="2:12" x14ac:dyDescent="0.2">
      <c r="B271" s="4" t="s">
        <v>217</v>
      </c>
      <c r="C271" s="4" t="s">
        <v>226</v>
      </c>
      <c r="D271" s="2">
        <v>7.9359999999999999</v>
      </c>
      <c r="E271" s="2">
        <v>5.97</v>
      </c>
      <c r="F271" s="2">
        <v>2</v>
      </c>
      <c r="G271" s="2">
        <v>2</v>
      </c>
      <c r="H271" s="2">
        <f>E271/F271*G271</f>
        <v>5.97</v>
      </c>
      <c r="I271" s="2">
        <f>H271-I$200</f>
        <v>4.41</v>
      </c>
      <c r="J271" s="4" t="s">
        <v>213</v>
      </c>
      <c r="K271" s="2" t="s">
        <v>169</v>
      </c>
      <c r="L271" s="2" t="s">
        <v>228</v>
      </c>
    </row>
    <row r="272" spans="2:12" x14ac:dyDescent="0.2">
      <c r="C272" s="4" t="s">
        <v>207</v>
      </c>
      <c r="D272" s="2">
        <v>13.502000000000001</v>
      </c>
      <c r="E272" s="2">
        <v>3183.49</v>
      </c>
      <c r="F272" s="2">
        <v>2</v>
      </c>
      <c r="G272" s="2">
        <v>2</v>
      </c>
      <c r="H272" s="2">
        <f>E272/F272*G272</f>
        <v>3183.49</v>
      </c>
      <c r="I272" s="2">
        <f>H272-I$201</f>
        <v>295.95999999999958</v>
      </c>
      <c r="J272" s="4" t="s">
        <v>213</v>
      </c>
      <c r="K272" s="2" t="s">
        <v>90</v>
      </c>
      <c r="L272" s="2" t="s">
        <v>53</v>
      </c>
    </row>
    <row r="273" spans="3:12" x14ac:dyDescent="0.2">
      <c r="C273" s="4" t="s">
        <v>250</v>
      </c>
      <c r="D273" s="2">
        <v>15.034000000000001</v>
      </c>
      <c r="E273" s="2">
        <v>8.89</v>
      </c>
      <c r="F273" s="2">
        <v>2</v>
      </c>
      <c r="G273" s="2">
        <v>2</v>
      </c>
      <c r="H273" s="2">
        <f t="shared" ref="H273:H288" si="43">E273/F273*G273</f>
        <v>8.89</v>
      </c>
      <c r="I273" s="2">
        <f>H273-I$202</f>
        <v>1.2900000000000009</v>
      </c>
      <c r="J273" s="4" t="s">
        <v>213</v>
      </c>
      <c r="K273" s="4" t="s">
        <v>169</v>
      </c>
      <c r="L273" s="4" t="s">
        <v>251</v>
      </c>
    </row>
    <row r="274" spans="3:12" x14ac:dyDescent="0.2">
      <c r="C274" s="4" t="s">
        <v>230</v>
      </c>
      <c r="D274" s="2">
        <v>17.798999999999999</v>
      </c>
      <c r="E274" s="2">
        <v>12.03</v>
      </c>
      <c r="F274" s="2">
        <v>2</v>
      </c>
      <c r="G274" s="2">
        <v>2</v>
      </c>
      <c r="H274" s="2">
        <f t="shared" si="43"/>
        <v>12.03</v>
      </c>
      <c r="I274" s="2">
        <f>H274-I$204</f>
        <v>10.37</v>
      </c>
      <c r="J274" s="4" t="s">
        <v>213</v>
      </c>
      <c r="K274" s="4" t="s">
        <v>166</v>
      </c>
      <c r="L274" s="4" t="s">
        <v>4</v>
      </c>
    </row>
    <row r="275" spans="3:12" x14ac:dyDescent="0.2">
      <c r="C275" s="4" t="s">
        <v>230</v>
      </c>
      <c r="D275" s="2">
        <v>17.88</v>
      </c>
      <c r="E275" s="2">
        <v>34.03</v>
      </c>
      <c r="F275" s="2">
        <v>2</v>
      </c>
      <c r="G275" s="2">
        <v>2</v>
      </c>
      <c r="H275" s="2">
        <f t="shared" si="43"/>
        <v>34.03</v>
      </c>
      <c r="I275" s="2">
        <f>H275-I$205</f>
        <v>24.23</v>
      </c>
      <c r="J275" s="4" t="s">
        <v>213</v>
      </c>
      <c r="K275" s="4" t="s">
        <v>166</v>
      </c>
      <c r="L275" s="4" t="s">
        <v>4</v>
      </c>
    </row>
    <row r="276" spans="3:12" x14ac:dyDescent="0.2">
      <c r="C276" s="4" t="s">
        <v>230</v>
      </c>
      <c r="D276" s="2">
        <v>18.164999999999999</v>
      </c>
      <c r="E276" s="2">
        <v>96.31</v>
      </c>
      <c r="F276" s="2">
        <v>2</v>
      </c>
      <c r="G276" s="2">
        <v>2</v>
      </c>
      <c r="H276" s="2">
        <f t="shared" si="43"/>
        <v>96.31</v>
      </c>
      <c r="I276" s="2">
        <f>H276-I$206</f>
        <v>67.27000000000001</v>
      </c>
      <c r="J276" s="4" t="s">
        <v>213</v>
      </c>
      <c r="K276" s="4" t="s">
        <v>166</v>
      </c>
      <c r="L276" s="4" t="s">
        <v>4</v>
      </c>
    </row>
    <row r="277" spans="3:12" x14ac:dyDescent="0.2">
      <c r="C277" s="4" t="s">
        <v>231</v>
      </c>
      <c r="D277" s="2">
        <v>18.257000000000001</v>
      </c>
      <c r="E277" s="2">
        <v>68.489999999999995</v>
      </c>
      <c r="F277" s="2">
        <v>2</v>
      </c>
      <c r="G277" s="2">
        <v>2</v>
      </c>
      <c r="H277" s="2">
        <f t="shared" si="43"/>
        <v>68.489999999999995</v>
      </c>
      <c r="I277" s="2">
        <f>H277-I$207</f>
        <v>49.929999999999993</v>
      </c>
      <c r="J277" s="4" t="s">
        <v>213</v>
      </c>
      <c r="K277" s="4" t="s">
        <v>166</v>
      </c>
      <c r="L277" s="4" t="s">
        <v>4</v>
      </c>
    </row>
    <row r="278" spans="3:12" x14ac:dyDescent="0.2">
      <c r="C278" s="4" t="s">
        <v>231</v>
      </c>
      <c r="D278" s="2">
        <v>18.347999999999999</v>
      </c>
      <c r="E278" s="2">
        <v>53.7</v>
      </c>
      <c r="F278" s="2">
        <v>2</v>
      </c>
      <c r="G278" s="2">
        <v>2</v>
      </c>
      <c r="H278" s="2">
        <f t="shared" si="43"/>
        <v>53.7</v>
      </c>
      <c r="I278" s="2">
        <f>H278-I$208</f>
        <v>40.61</v>
      </c>
      <c r="J278" s="4" t="s">
        <v>213</v>
      </c>
      <c r="K278" s="4" t="s">
        <v>166</v>
      </c>
      <c r="L278" s="4" t="s">
        <v>4</v>
      </c>
    </row>
    <row r="279" spans="3:12" x14ac:dyDescent="0.2">
      <c r="C279" s="4" t="s">
        <v>232</v>
      </c>
      <c r="D279" s="2">
        <v>18.782</v>
      </c>
      <c r="E279" s="2">
        <v>3.97</v>
      </c>
      <c r="F279" s="2">
        <v>2</v>
      </c>
      <c r="G279" s="2">
        <v>2</v>
      </c>
      <c r="H279" s="2">
        <f t="shared" si="43"/>
        <v>3.97</v>
      </c>
      <c r="I279" s="2">
        <f>H279</f>
        <v>3.97</v>
      </c>
      <c r="J279" s="4" t="s">
        <v>213</v>
      </c>
      <c r="K279" s="4" t="s">
        <v>166</v>
      </c>
      <c r="L279" s="4" t="s">
        <v>4</v>
      </c>
    </row>
    <row r="280" spans="3:12" x14ac:dyDescent="0.2">
      <c r="C280" s="4" t="s">
        <v>232</v>
      </c>
      <c r="D280" s="2">
        <v>18.942</v>
      </c>
      <c r="E280" s="2">
        <v>17.37</v>
      </c>
      <c r="F280" s="2">
        <v>2</v>
      </c>
      <c r="G280" s="2">
        <v>2</v>
      </c>
      <c r="H280" s="2">
        <f t="shared" si="43"/>
        <v>17.37</v>
      </c>
      <c r="I280" s="2">
        <f>H280-I$209</f>
        <v>15.4</v>
      </c>
      <c r="J280" s="4" t="s">
        <v>213</v>
      </c>
      <c r="K280" s="4" t="s">
        <v>166</v>
      </c>
      <c r="L280" s="4" t="s">
        <v>4</v>
      </c>
    </row>
    <row r="281" spans="3:12" x14ac:dyDescent="0.2">
      <c r="C281" s="4" t="s">
        <v>252</v>
      </c>
      <c r="D281" s="9">
        <v>20.440000000000001</v>
      </c>
      <c r="E281" s="9">
        <v>7.99</v>
      </c>
      <c r="F281" s="2">
        <v>2</v>
      </c>
      <c r="G281" s="2">
        <v>2</v>
      </c>
      <c r="H281" s="2">
        <f t="shared" si="43"/>
        <v>7.99</v>
      </c>
      <c r="I281" s="2">
        <f>H281-I$210</f>
        <v>6.04</v>
      </c>
      <c r="J281" s="4" t="s">
        <v>213</v>
      </c>
      <c r="K281" s="4" t="s">
        <v>164</v>
      </c>
      <c r="L281" s="4" t="s">
        <v>253</v>
      </c>
    </row>
    <row r="282" spans="3:12" x14ac:dyDescent="0.2">
      <c r="C282" s="4" t="s">
        <v>236</v>
      </c>
      <c r="D282" s="9">
        <v>21.446000000000002</v>
      </c>
      <c r="E282" s="9">
        <v>652.79</v>
      </c>
      <c r="F282" s="2">
        <v>2</v>
      </c>
      <c r="G282" s="2">
        <v>2</v>
      </c>
      <c r="H282" s="2">
        <f t="shared" si="43"/>
        <v>652.79</v>
      </c>
      <c r="I282" s="2">
        <f>H282-I$213</f>
        <v>8.3700000000000045</v>
      </c>
      <c r="J282" s="4" t="s">
        <v>213</v>
      </c>
      <c r="K282" s="2" t="s">
        <v>169</v>
      </c>
      <c r="L282" s="2" t="s">
        <v>237</v>
      </c>
    </row>
    <row r="283" spans="3:12" x14ac:dyDescent="0.2">
      <c r="C283" s="4" t="s">
        <v>256</v>
      </c>
      <c r="D283" s="9">
        <v>25.686</v>
      </c>
      <c r="E283" s="9">
        <v>8.57</v>
      </c>
      <c r="F283" s="2">
        <v>2</v>
      </c>
      <c r="G283" s="2">
        <v>2</v>
      </c>
      <c r="H283" s="2">
        <f t="shared" si="43"/>
        <v>8.57</v>
      </c>
      <c r="I283" s="2">
        <f>H283</f>
        <v>8.57</v>
      </c>
      <c r="J283" s="4" t="s">
        <v>213</v>
      </c>
      <c r="K283" s="14" t="s">
        <v>164</v>
      </c>
      <c r="L283" s="14" t="s">
        <v>257</v>
      </c>
    </row>
    <row r="284" spans="3:12" x14ac:dyDescent="0.2">
      <c r="C284" s="4" t="s">
        <v>242</v>
      </c>
      <c r="D284" s="9">
        <v>27.789000000000001</v>
      </c>
      <c r="E284" s="9">
        <v>13.63</v>
      </c>
      <c r="F284" s="2">
        <v>2</v>
      </c>
      <c r="G284" s="2">
        <v>2</v>
      </c>
      <c r="H284" s="2">
        <f t="shared" si="43"/>
        <v>13.63</v>
      </c>
      <c r="I284" s="2">
        <f>H284-I$217</f>
        <v>10.440000000000001</v>
      </c>
      <c r="J284" s="4" t="s">
        <v>213</v>
      </c>
      <c r="K284" s="14" t="s">
        <v>166</v>
      </c>
      <c r="L284" s="14" t="s">
        <v>4</v>
      </c>
    </row>
    <row r="285" spans="3:12" x14ac:dyDescent="0.2">
      <c r="C285" s="4" t="s">
        <v>243</v>
      </c>
      <c r="D285" s="9">
        <v>30.669</v>
      </c>
      <c r="E285" s="9">
        <v>16.190000000000001</v>
      </c>
      <c r="F285" s="2">
        <v>2</v>
      </c>
      <c r="G285" s="2">
        <v>2</v>
      </c>
      <c r="H285" s="2">
        <f t="shared" si="43"/>
        <v>16.190000000000001</v>
      </c>
      <c r="I285" s="2">
        <f>H285-I$218</f>
        <v>6.9300000000000015</v>
      </c>
      <c r="J285" s="4" t="s">
        <v>213</v>
      </c>
      <c r="K285" s="14" t="s">
        <v>166</v>
      </c>
      <c r="L285" s="14" t="s">
        <v>4</v>
      </c>
    </row>
    <row r="286" spans="3:12" x14ac:dyDescent="0.2">
      <c r="C286" s="4" t="s">
        <v>248</v>
      </c>
      <c r="D286" s="9">
        <v>31.777999999999999</v>
      </c>
      <c r="E286" s="9">
        <v>52.66</v>
      </c>
      <c r="F286" s="2">
        <v>2</v>
      </c>
      <c r="G286" s="2">
        <v>2</v>
      </c>
      <c r="H286" s="2">
        <f t="shared" si="43"/>
        <v>52.66</v>
      </c>
      <c r="I286" s="2">
        <f>H286-I$219</f>
        <v>-24.430000000000007</v>
      </c>
      <c r="J286" s="4" t="s">
        <v>213</v>
      </c>
      <c r="K286" s="14" t="s">
        <v>166</v>
      </c>
      <c r="L286" s="14" t="s">
        <v>4</v>
      </c>
    </row>
    <row r="287" spans="3:12" x14ac:dyDescent="0.2">
      <c r="C287" s="4" t="s">
        <v>165</v>
      </c>
      <c r="D287" s="9">
        <v>33.103999999999999</v>
      </c>
      <c r="E287" s="9">
        <v>135.94</v>
      </c>
      <c r="F287" s="2">
        <v>2</v>
      </c>
      <c r="G287" s="2">
        <v>2</v>
      </c>
      <c r="H287" s="2">
        <f t="shared" si="43"/>
        <v>135.94</v>
      </c>
      <c r="I287" s="2">
        <f>H287-I$220</f>
        <v>68.739999999999995</v>
      </c>
      <c r="J287" s="4" t="s">
        <v>213</v>
      </c>
      <c r="K287" s="14" t="s">
        <v>166</v>
      </c>
      <c r="L287" s="14" t="s">
        <v>4</v>
      </c>
    </row>
    <row r="288" spans="3:12" x14ac:dyDescent="0.2">
      <c r="C288" s="4" t="s">
        <v>165</v>
      </c>
      <c r="D288" s="9">
        <v>34.692999999999998</v>
      </c>
      <c r="E288" s="9">
        <v>31.45</v>
      </c>
      <c r="F288" s="2">
        <v>2</v>
      </c>
      <c r="G288" s="2">
        <v>2</v>
      </c>
      <c r="H288" s="2">
        <f t="shared" si="43"/>
        <v>31.45</v>
      </c>
      <c r="I288" s="2">
        <f>H288-I$221</f>
        <v>12.75</v>
      </c>
      <c r="J288" s="4" t="s">
        <v>213</v>
      </c>
      <c r="K288" s="14" t="s">
        <v>166</v>
      </c>
      <c r="L288" s="14" t="s">
        <v>4</v>
      </c>
    </row>
    <row r="290" spans="2:12" x14ac:dyDescent="0.2">
      <c r="B290" s="4" t="s">
        <v>218</v>
      </c>
      <c r="C290" s="4" t="s">
        <v>226</v>
      </c>
      <c r="D290" s="2">
        <v>7.9359999999999999</v>
      </c>
      <c r="E290" s="2">
        <v>10.42</v>
      </c>
      <c r="F290" s="2">
        <v>2</v>
      </c>
      <c r="G290" s="2">
        <v>2</v>
      </c>
      <c r="H290" s="2">
        <f>E290/F290*G290</f>
        <v>10.42</v>
      </c>
      <c r="I290" s="2">
        <f>H290-I$200</f>
        <v>8.86</v>
      </c>
      <c r="J290" s="4" t="s">
        <v>213</v>
      </c>
      <c r="K290" s="2" t="s">
        <v>169</v>
      </c>
      <c r="L290" s="2" t="s">
        <v>228</v>
      </c>
    </row>
    <row r="291" spans="2:12" x14ac:dyDescent="0.2">
      <c r="C291" s="4" t="s">
        <v>207</v>
      </c>
      <c r="D291" s="2">
        <v>13.502000000000001</v>
      </c>
      <c r="E291" s="2">
        <v>3418.34</v>
      </c>
      <c r="F291" s="2">
        <v>2</v>
      </c>
      <c r="G291" s="2">
        <v>2</v>
      </c>
      <c r="H291" s="2">
        <f>E291/F291*G291</f>
        <v>3418.34</v>
      </c>
      <c r="I291" s="2">
        <f>H291-I$201</f>
        <v>530.80999999999995</v>
      </c>
      <c r="J291" s="4" t="s">
        <v>213</v>
      </c>
      <c r="K291" s="2" t="s">
        <v>90</v>
      </c>
      <c r="L291" s="2" t="s">
        <v>53</v>
      </c>
    </row>
    <row r="292" spans="2:12" x14ac:dyDescent="0.2">
      <c r="C292" s="4" t="s">
        <v>250</v>
      </c>
      <c r="D292" s="2">
        <v>15.034000000000001</v>
      </c>
      <c r="E292" s="2">
        <v>13.84</v>
      </c>
      <c r="F292" s="2">
        <v>2</v>
      </c>
      <c r="G292" s="2">
        <v>2</v>
      </c>
      <c r="H292" s="2">
        <f t="shared" ref="H292:H307" si="44">E292/F292*G292</f>
        <v>13.84</v>
      </c>
      <c r="I292" s="2">
        <f>H292-I$202</f>
        <v>6.24</v>
      </c>
      <c r="J292" s="4" t="s">
        <v>213</v>
      </c>
      <c r="K292" s="4" t="s">
        <v>169</v>
      </c>
      <c r="L292" s="4" t="s">
        <v>251</v>
      </c>
    </row>
    <row r="293" spans="2:12" x14ac:dyDescent="0.2">
      <c r="C293" s="4" t="s">
        <v>230</v>
      </c>
      <c r="D293" s="2">
        <v>17.8</v>
      </c>
      <c r="E293" s="2">
        <v>23.96</v>
      </c>
      <c r="F293" s="2">
        <v>2</v>
      </c>
      <c r="G293" s="2">
        <v>2</v>
      </c>
      <c r="H293" s="2">
        <f t="shared" si="44"/>
        <v>23.96</v>
      </c>
      <c r="I293" s="2">
        <f>H293-I$204</f>
        <v>22.3</v>
      </c>
      <c r="J293" s="4" t="s">
        <v>213</v>
      </c>
      <c r="K293" s="4" t="s">
        <v>166</v>
      </c>
      <c r="L293" s="4" t="s">
        <v>4</v>
      </c>
    </row>
    <row r="294" spans="2:12" x14ac:dyDescent="0.2">
      <c r="C294" s="4" t="s">
        <v>230</v>
      </c>
      <c r="D294" s="2">
        <v>17.88</v>
      </c>
      <c r="E294" s="2">
        <v>54.36</v>
      </c>
      <c r="F294" s="2">
        <v>2</v>
      </c>
      <c r="G294" s="2">
        <v>2</v>
      </c>
      <c r="H294" s="2">
        <f t="shared" si="44"/>
        <v>54.36</v>
      </c>
      <c r="I294" s="2">
        <f>H294-I$205</f>
        <v>44.56</v>
      </c>
      <c r="J294" s="4" t="s">
        <v>213</v>
      </c>
      <c r="K294" s="4" t="s">
        <v>166</v>
      </c>
      <c r="L294" s="4" t="s">
        <v>4</v>
      </c>
    </row>
    <row r="295" spans="2:12" x14ac:dyDescent="0.2">
      <c r="C295" s="4" t="s">
        <v>230</v>
      </c>
      <c r="D295" s="2">
        <v>18.164999999999999</v>
      </c>
      <c r="E295" s="2">
        <v>152.69999999999999</v>
      </c>
      <c r="F295" s="2">
        <v>2</v>
      </c>
      <c r="G295" s="2">
        <v>2</v>
      </c>
      <c r="H295" s="2">
        <f t="shared" si="44"/>
        <v>152.69999999999999</v>
      </c>
      <c r="I295" s="2">
        <f>H295-I$206</f>
        <v>123.66</v>
      </c>
      <c r="J295" s="4" t="s">
        <v>213</v>
      </c>
      <c r="K295" s="4" t="s">
        <v>166</v>
      </c>
      <c r="L295" s="4" t="s">
        <v>4</v>
      </c>
    </row>
    <row r="296" spans="2:12" x14ac:dyDescent="0.2">
      <c r="C296" s="4" t="s">
        <v>231</v>
      </c>
      <c r="D296" s="2">
        <v>18.257000000000001</v>
      </c>
      <c r="E296" s="2">
        <v>112.56</v>
      </c>
      <c r="F296" s="2">
        <v>2</v>
      </c>
      <c r="G296" s="2">
        <v>2</v>
      </c>
      <c r="H296" s="2">
        <f t="shared" si="44"/>
        <v>112.56</v>
      </c>
      <c r="I296" s="2">
        <f>H296-I$207</f>
        <v>94</v>
      </c>
      <c r="J296" s="4" t="s">
        <v>213</v>
      </c>
      <c r="K296" s="4" t="s">
        <v>166</v>
      </c>
      <c r="L296" s="4" t="s">
        <v>4</v>
      </c>
    </row>
    <row r="297" spans="2:12" x14ac:dyDescent="0.2">
      <c r="C297" s="4" t="s">
        <v>231</v>
      </c>
      <c r="D297" s="2">
        <v>18.36</v>
      </c>
      <c r="E297" s="2">
        <v>90.02</v>
      </c>
      <c r="F297" s="2">
        <v>2</v>
      </c>
      <c r="G297" s="2">
        <v>2</v>
      </c>
      <c r="H297" s="2">
        <f t="shared" si="44"/>
        <v>90.02</v>
      </c>
      <c r="I297" s="2">
        <f>H297-I$208</f>
        <v>76.929999999999993</v>
      </c>
      <c r="J297" s="4" t="s">
        <v>213</v>
      </c>
      <c r="K297" s="4" t="s">
        <v>166</v>
      </c>
      <c r="L297" s="4" t="s">
        <v>4</v>
      </c>
    </row>
    <row r="298" spans="2:12" x14ac:dyDescent="0.2">
      <c r="C298" s="4" t="s">
        <v>232</v>
      </c>
      <c r="D298" s="2">
        <v>18.783000000000001</v>
      </c>
      <c r="E298" s="2">
        <v>7.78</v>
      </c>
      <c r="F298" s="2">
        <v>2</v>
      </c>
      <c r="G298" s="2">
        <v>2</v>
      </c>
      <c r="H298" s="2">
        <f t="shared" si="44"/>
        <v>7.78</v>
      </c>
      <c r="I298" s="2">
        <f>H298</f>
        <v>7.78</v>
      </c>
      <c r="J298" s="4" t="s">
        <v>213</v>
      </c>
      <c r="K298" s="4" t="s">
        <v>166</v>
      </c>
      <c r="L298" s="4" t="s">
        <v>4</v>
      </c>
    </row>
    <row r="299" spans="2:12" x14ac:dyDescent="0.2">
      <c r="C299" s="4" t="s">
        <v>232</v>
      </c>
      <c r="D299" s="2">
        <v>18.943000000000001</v>
      </c>
      <c r="E299" s="2">
        <v>34.51</v>
      </c>
      <c r="F299" s="2">
        <v>2</v>
      </c>
      <c r="G299" s="2">
        <v>2</v>
      </c>
      <c r="H299" s="2">
        <f t="shared" si="44"/>
        <v>34.51</v>
      </c>
      <c r="I299" s="2">
        <f>H299-I$209</f>
        <v>32.54</v>
      </c>
      <c r="J299" s="4" t="s">
        <v>213</v>
      </c>
      <c r="K299" s="4" t="s">
        <v>166</v>
      </c>
      <c r="L299" s="4" t="s">
        <v>4</v>
      </c>
    </row>
    <row r="300" spans="2:12" x14ac:dyDescent="0.2">
      <c r="C300" s="4" t="s">
        <v>252</v>
      </c>
      <c r="D300" s="9">
        <v>20.428999999999998</v>
      </c>
      <c r="E300" s="9">
        <v>13.53</v>
      </c>
      <c r="F300" s="2">
        <v>2</v>
      </c>
      <c r="G300" s="2">
        <v>2</v>
      </c>
      <c r="H300" s="2">
        <f t="shared" si="44"/>
        <v>13.53</v>
      </c>
      <c r="I300" s="2">
        <f>H300-I$210</f>
        <v>11.58</v>
      </c>
      <c r="J300" s="4" t="s">
        <v>213</v>
      </c>
      <c r="K300" s="4" t="s">
        <v>164</v>
      </c>
      <c r="L300" s="4" t="s">
        <v>253</v>
      </c>
    </row>
    <row r="301" spans="2:12" x14ac:dyDescent="0.2">
      <c r="C301" s="4" t="s">
        <v>236</v>
      </c>
      <c r="D301" s="9">
        <v>21.446000000000002</v>
      </c>
      <c r="E301" s="9">
        <v>679.18</v>
      </c>
      <c r="F301" s="2">
        <v>2</v>
      </c>
      <c r="G301" s="2">
        <v>2</v>
      </c>
      <c r="H301" s="2">
        <f t="shared" si="44"/>
        <v>679.18</v>
      </c>
      <c r="I301" s="2">
        <f>H301-I$213</f>
        <v>34.759999999999991</v>
      </c>
      <c r="J301" s="4" t="s">
        <v>213</v>
      </c>
      <c r="K301" s="2" t="s">
        <v>169</v>
      </c>
      <c r="L301" s="2" t="s">
        <v>237</v>
      </c>
    </row>
    <row r="302" spans="2:12" x14ac:dyDescent="0.2">
      <c r="C302" s="4" t="s">
        <v>256</v>
      </c>
      <c r="D302" s="9">
        <v>25.686</v>
      </c>
      <c r="E302" s="9">
        <v>7.95</v>
      </c>
      <c r="F302" s="2">
        <v>2</v>
      </c>
      <c r="G302" s="2">
        <v>2</v>
      </c>
      <c r="H302" s="2">
        <f t="shared" si="44"/>
        <v>7.95</v>
      </c>
      <c r="I302" s="2">
        <f>H302</f>
        <v>7.95</v>
      </c>
      <c r="J302" s="4" t="s">
        <v>213</v>
      </c>
      <c r="K302" s="14" t="s">
        <v>164</v>
      </c>
      <c r="L302" s="14" t="s">
        <v>257</v>
      </c>
    </row>
    <row r="303" spans="2:12" x14ac:dyDescent="0.2">
      <c r="C303" s="4" t="s">
        <v>242</v>
      </c>
      <c r="D303" s="9">
        <v>27.789000000000001</v>
      </c>
      <c r="E303" s="9">
        <v>17.96</v>
      </c>
      <c r="F303" s="2">
        <v>2</v>
      </c>
      <c r="G303" s="2">
        <v>2</v>
      </c>
      <c r="H303" s="2">
        <f t="shared" si="44"/>
        <v>17.96</v>
      </c>
      <c r="I303" s="2">
        <f>H303-I$217</f>
        <v>14.770000000000001</v>
      </c>
      <c r="J303" s="4" t="s">
        <v>213</v>
      </c>
      <c r="K303" s="14" t="s">
        <v>166</v>
      </c>
      <c r="L303" s="14" t="s">
        <v>4</v>
      </c>
    </row>
    <row r="304" spans="2:12" x14ac:dyDescent="0.2">
      <c r="C304" s="4" t="s">
        <v>243</v>
      </c>
      <c r="D304" s="9">
        <v>30.669</v>
      </c>
      <c r="E304" s="9">
        <v>20.53</v>
      </c>
      <c r="F304" s="2">
        <v>2</v>
      </c>
      <c r="G304" s="2">
        <v>2</v>
      </c>
      <c r="H304" s="2">
        <f t="shared" si="44"/>
        <v>20.53</v>
      </c>
      <c r="I304" s="2">
        <f>H304-I$218</f>
        <v>11.270000000000001</v>
      </c>
      <c r="J304" s="4" t="s">
        <v>213</v>
      </c>
      <c r="K304" s="14" t="s">
        <v>166</v>
      </c>
      <c r="L304" s="14" t="s">
        <v>4</v>
      </c>
    </row>
    <row r="305" spans="2:12" x14ac:dyDescent="0.2">
      <c r="C305" s="4" t="s">
        <v>248</v>
      </c>
      <c r="D305" s="9">
        <v>31.777999999999999</v>
      </c>
      <c r="E305" s="9">
        <v>70.81</v>
      </c>
      <c r="F305" s="2">
        <v>2</v>
      </c>
      <c r="G305" s="2">
        <v>2</v>
      </c>
      <c r="H305" s="2">
        <f t="shared" si="44"/>
        <v>70.81</v>
      </c>
      <c r="I305" s="2">
        <f>H305-I$219</f>
        <v>-6.2800000000000011</v>
      </c>
      <c r="J305" s="4" t="s">
        <v>213</v>
      </c>
      <c r="K305" s="14" t="s">
        <v>166</v>
      </c>
      <c r="L305" s="14" t="s">
        <v>4</v>
      </c>
    </row>
    <row r="306" spans="2:12" x14ac:dyDescent="0.2">
      <c r="C306" s="4" t="s">
        <v>165</v>
      </c>
      <c r="D306" s="9">
        <v>33.103999999999999</v>
      </c>
      <c r="E306" s="9">
        <v>171.7</v>
      </c>
      <c r="F306" s="2">
        <v>2</v>
      </c>
      <c r="G306" s="2">
        <v>2</v>
      </c>
      <c r="H306" s="2">
        <f t="shared" si="44"/>
        <v>171.7</v>
      </c>
      <c r="I306" s="2">
        <f>H306-I$220</f>
        <v>104.49999999999999</v>
      </c>
      <c r="J306" s="4" t="s">
        <v>213</v>
      </c>
      <c r="K306" s="14" t="s">
        <v>166</v>
      </c>
      <c r="L306" s="14" t="s">
        <v>4</v>
      </c>
    </row>
    <row r="307" spans="2:12" x14ac:dyDescent="0.2">
      <c r="C307" s="4" t="s">
        <v>165</v>
      </c>
      <c r="D307" s="9">
        <v>34.680999999999997</v>
      </c>
      <c r="E307" s="9">
        <v>43.69</v>
      </c>
      <c r="F307" s="2">
        <v>2</v>
      </c>
      <c r="G307" s="2">
        <v>2</v>
      </c>
      <c r="H307" s="2">
        <f t="shared" si="44"/>
        <v>43.69</v>
      </c>
      <c r="I307" s="2">
        <f>H307-I$221</f>
        <v>24.99</v>
      </c>
      <c r="J307" s="4" t="s">
        <v>213</v>
      </c>
      <c r="K307" s="14" t="s">
        <v>166</v>
      </c>
      <c r="L307" s="14" t="s">
        <v>4</v>
      </c>
    </row>
    <row r="309" spans="2:12" x14ac:dyDescent="0.2">
      <c r="B309" s="4" t="s">
        <v>210</v>
      </c>
      <c r="C309" s="4" t="s">
        <v>226</v>
      </c>
      <c r="D309" s="2">
        <v>7.9359999999999999</v>
      </c>
      <c r="E309" s="2">
        <v>51.81</v>
      </c>
      <c r="F309" s="2">
        <v>2</v>
      </c>
      <c r="G309" s="2">
        <v>2</v>
      </c>
      <c r="H309" s="2">
        <f>E309/F309*G309</f>
        <v>51.81</v>
      </c>
      <c r="I309" s="2">
        <f>H309-I$200</f>
        <v>50.25</v>
      </c>
      <c r="J309" s="4" t="s">
        <v>213</v>
      </c>
      <c r="K309" s="2" t="s">
        <v>169</v>
      </c>
      <c r="L309" s="2" t="s">
        <v>228</v>
      </c>
    </row>
    <row r="310" spans="2:12" x14ac:dyDescent="0.2">
      <c r="C310" s="4" t="s">
        <v>207</v>
      </c>
      <c r="D310" s="2">
        <v>13.456</v>
      </c>
      <c r="E310" s="2">
        <v>2755.56</v>
      </c>
      <c r="F310" s="2">
        <v>2</v>
      </c>
      <c r="G310" s="2">
        <v>2</v>
      </c>
      <c r="H310" s="2">
        <f>E310/F310*G310</f>
        <v>2755.56</v>
      </c>
      <c r="I310" s="2">
        <f>H310-I$201</f>
        <v>-131.97000000000025</v>
      </c>
      <c r="J310" s="4" t="s">
        <v>213</v>
      </c>
      <c r="K310" s="2" t="s">
        <v>90</v>
      </c>
      <c r="L310" s="2" t="s">
        <v>53</v>
      </c>
    </row>
    <row r="311" spans="2:12" x14ac:dyDescent="0.2">
      <c r="C311" s="4" t="s">
        <v>250</v>
      </c>
      <c r="D311" s="2">
        <v>15.022</v>
      </c>
      <c r="E311" s="2">
        <v>48.4</v>
      </c>
      <c r="F311" s="2">
        <v>2</v>
      </c>
      <c r="G311" s="2">
        <v>2</v>
      </c>
      <c r="H311" s="2">
        <f t="shared" ref="H311:H335" si="45">E311/F311*G311</f>
        <v>48.4</v>
      </c>
      <c r="I311" s="2">
        <f>H311-I$202</f>
        <v>40.799999999999997</v>
      </c>
      <c r="J311" s="4" t="s">
        <v>213</v>
      </c>
      <c r="K311" s="4" t="s">
        <v>169</v>
      </c>
      <c r="L311" s="4" t="s">
        <v>251</v>
      </c>
    </row>
    <row r="312" spans="2:12" x14ac:dyDescent="0.2">
      <c r="C312" s="4" t="s">
        <v>230</v>
      </c>
      <c r="D312" s="2">
        <v>17.673999999999999</v>
      </c>
      <c r="E312" s="2">
        <v>33.1</v>
      </c>
      <c r="F312" s="2">
        <v>2</v>
      </c>
      <c r="G312" s="2">
        <v>2</v>
      </c>
      <c r="H312" s="2">
        <f t="shared" si="45"/>
        <v>33.1</v>
      </c>
      <c r="I312" s="2">
        <f>H312-I$203</f>
        <v>31.41</v>
      </c>
      <c r="J312" s="4" t="s">
        <v>213</v>
      </c>
      <c r="K312" s="4" t="s">
        <v>166</v>
      </c>
      <c r="L312" s="4" t="s">
        <v>4</v>
      </c>
    </row>
    <row r="313" spans="2:12" x14ac:dyDescent="0.2">
      <c r="C313" s="4" t="s">
        <v>230</v>
      </c>
      <c r="D313" s="2">
        <v>17.8</v>
      </c>
      <c r="E313" s="2">
        <v>129.66</v>
      </c>
      <c r="F313" s="2">
        <v>2</v>
      </c>
      <c r="G313" s="2">
        <v>2</v>
      </c>
      <c r="H313" s="2">
        <f t="shared" si="45"/>
        <v>129.66</v>
      </c>
      <c r="I313" s="2">
        <f>H313-I$204</f>
        <v>128</v>
      </c>
      <c r="J313" s="4" t="s">
        <v>213</v>
      </c>
      <c r="K313" s="4" t="s">
        <v>166</v>
      </c>
      <c r="L313" s="4" t="s">
        <v>4</v>
      </c>
    </row>
    <row r="314" spans="2:12" x14ac:dyDescent="0.2">
      <c r="C314" s="4" t="s">
        <v>230</v>
      </c>
      <c r="D314" s="2">
        <v>17.88</v>
      </c>
      <c r="E314" s="2">
        <v>161.54</v>
      </c>
      <c r="F314" s="2">
        <v>2</v>
      </c>
      <c r="G314" s="2">
        <v>2</v>
      </c>
      <c r="H314" s="2">
        <f t="shared" si="45"/>
        <v>161.54</v>
      </c>
      <c r="I314" s="2">
        <f>H314-I$205</f>
        <v>151.73999999999998</v>
      </c>
      <c r="J314" s="4" t="s">
        <v>213</v>
      </c>
      <c r="K314" s="4" t="s">
        <v>166</v>
      </c>
      <c r="L314" s="4" t="s">
        <v>4</v>
      </c>
    </row>
    <row r="315" spans="2:12" x14ac:dyDescent="0.2">
      <c r="C315" s="4" t="s">
        <v>230</v>
      </c>
      <c r="D315" s="2">
        <v>18.177</v>
      </c>
      <c r="E315" s="2">
        <v>384.19</v>
      </c>
      <c r="F315" s="2">
        <v>2</v>
      </c>
      <c r="G315" s="2">
        <v>2</v>
      </c>
      <c r="H315" s="2">
        <f t="shared" si="45"/>
        <v>384.19</v>
      </c>
      <c r="I315" s="2">
        <f>H315-I$206</f>
        <v>355.15</v>
      </c>
      <c r="J315" s="4" t="s">
        <v>213</v>
      </c>
      <c r="K315" s="4" t="s">
        <v>166</v>
      </c>
      <c r="L315" s="4" t="s">
        <v>4</v>
      </c>
    </row>
    <row r="316" spans="2:12" x14ac:dyDescent="0.2">
      <c r="C316" s="4" t="s">
        <v>231</v>
      </c>
      <c r="D316" s="2">
        <v>18.268000000000001</v>
      </c>
      <c r="E316" s="2">
        <v>352.14</v>
      </c>
      <c r="F316" s="2">
        <v>2</v>
      </c>
      <c r="G316" s="2">
        <v>2</v>
      </c>
      <c r="H316" s="2">
        <f t="shared" si="45"/>
        <v>352.14</v>
      </c>
      <c r="I316" s="2">
        <f>H316-I$207</f>
        <v>333.58</v>
      </c>
      <c r="J316" s="4" t="s">
        <v>213</v>
      </c>
      <c r="K316" s="4" t="s">
        <v>166</v>
      </c>
      <c r="L316" s="4" t="s">
        <v>4</v>
      </c>
    </row>
    <row r="317" spans="2:12" x14ac:dyDescent="0.2">
      <c r="C317" s="4" t="s">
        <v>231</v>
      </c>
      <c r="D317" s="2">
        <v>18.36</v>
      </c>
      <c r="E317" s="2">
        <v>309.58999999999997</v>
      </c>
      <c r="F317" s="2">
        <v>2</v>
      </c>
      <c r="G317" s="2">
        <v>2</v>
      </c>
      <c r="H317" s="2">
        <f t="shared" si="45"/>
        <v>309.58999999999997</v>
      </c>
      <c r="I317" s="2">
        <f>H317-I$208</f>
        <v>296.5</v>
      </c>
      <c r="J317" s="4" t="s">
        <v>213</v>
      </c>
      <c r="K317" s="4" t="s">
        <v>166</v>
      </c>
      <c r="L317" s="4" t="s">
        <v>4</v>
      </c>
    </row>
    <row r="318" spans="2:12" x14ac:dyDescent="0.2">
      <c r="C318" s="4" t="s">
        <v>232</v>
      </c>
      <c r="D318" s="2">
        <v>18.507999999999999</v>
      </c>
      <c r="E318" s="2">
        <v>15.73</v>
      </c>
      <c r="F318" s="2">
        <v>2</v>
      </c>
      <c r="G318" s="2">
        <v>2</v>
      </c>
      <c r="H318" s="2">
        <f t="shared" si="45"/>
        <v>15.73</v>
      </c>
      <c r="I318" s="2">
        <f>H318</f>
        <v>15.73</v>
      </c>
      <c r="J318" s="4" t="s">
        <v>213</v>
      </c>
      <c r="K318" s="4" t="s">
        <v>166</v>
      </c>
      <c r="L318" s="4" t="s">
        <v>4</v>
      </c>
    </row>
    <row r="319" spans="2:12" x14ac:dyDescent="0.2">
      <c r="C319" s="4" t="s">
        <v>232</v>
      </c>
      <c r="D319" s="2">
        <v>18.588000000000001</v>
      </c>
      <c r="E319" s="2">
        <v>15.99</v>
      </c>
      <c r="F319" s="2">
        <v>2</v>
      </c>
      <c r="G319" s="2">
        <v>2</v>
      </c>
      <c r="H319" s="2">
        <f t="shared" si="45"/>
        <v>15.99</v>
      </c>
      <c r="I319" s="2">
        <f>H319-I$209</f>
        <v>14.02</v>
      </c>
      <c r="J319" s="4" t="s">
        <v>213</v>
      </c>
      <c r="K319" s="4" t="s">
        <v>166</v>
      </c>
      <c r="L319" s="4" t="s">
        <v>4</v>
      </c>
    </row>
    <row r="320" spans="2:12" x14ac:dyDescent="0.2">
      <c r="C320" s="4" t="s">
        <v>259</v>
      </c>
      <c r="D320" s="2">
        <v>18.68</v>
      </c>
      <c r="E320" s="2">
        <v>17.21</v>
      </c>
      <c r="F320" s="2">
        <v>2</v>
      </c>
      <c r="G320" s="2">
        <v>2</v>
      </c>
      <c r="H320" s="2">
        <f t="shared" si="45"/>
        <v>17.21</v>
      </c>
      <c r="I320" s="2">
        <f>H320</f>
        <v>17.21</v>
      </c>
      <c r="J320" s="4" t="s">
        <v>213</v>
      </c>
      <c r="K320" s="4" t="s">
        <v>166</v>
      </c>
      <c r="L320" s="4" t="s">
        <v>4</v>
      </c>
    </row>
    <row r="321" spans="3:12" x14ac:dyDescent="0.2">
      <c r="C321" s="4" t="s">
        <v>259</v>
      </c>
      <c r="D321" s="2">
        <v>18.725000000000001</v>
      </c>
      <c r="E321" s="2">
        <v>12</v>
      </c>
      <c r="F321" s="2">
        <v>2</v>
      </c>
      <c r="G321" s="2">
        <v>2</v>
      </c>
      <c r="H321" s="2">
        <f t="shared" si="45"/>
        <v>12</v>
      </c>
      <c r="I321" s="2">
        <f>H321</f>
        <v>12</v>
      </c>
      <c r="J321" s="4" t="s">
        <v>213</v>
      </c>
      <c r="K321" s="4" t="s">
        <v>166</v>
      </c>
      <c r="L321" s="4" t="s">
        <v>4</v>
      </c>
    </row>
    <row r="322" spans="3:12" x14ac:dyDescent="0.2">
      <c r="C322" s="4" t="s">
        <v>232</v>
      </c>
      <c r="D322" s="2">
        <v>18.783000000000001</v>
      </c>
      <c r="E322" s="2">
        <v>35.82</v>
      </c>
      <c r="F322" s="2">
        <v>2</v>
      </c>
      <c r="G322" s="2">
        <v>2</v>
      </c>
      <c r="H322" s="2">
        <f t="shared" si="45"/>
        <v>35.82</v>
      </c>
      <c r="I322" s="2">
        <f>H322</f>
        <v>35.82</v>
      </c>
      <c r="J322" s="4" t="s">
        <v>213</v>
      </c>
      <c r="K322" s="4" t="s">
        <v>166</v>
      </c>
      <c r="L322" s="4" t="s">
        <v>4</v>
      </c>
    </row>
    <row r="323" spans="3:12" x14ac:dyDescent="0.2">
      <c r="C323" s="4" t="s">
        <v>232</v>
      </c>
      <c r="D323" s="2">
        <v>18.943000000000001</v>
      </c>
      <c r="E323" s="2">
        <v>170.38</v>
      </c>
      <c r="F323" s="2">
        <v>2</v>
      </c>
      <c r="G323" s="2">
        <v>2</v>
      </c>
      <c r="H323" s="2">
        <f t="shared" si="45"/>
        <v>170.38</v>
      </c>
      <c r="I323" s="2">
        <f>H323-I$209</f>
        <v>168.41</v>
      </c>
      <c r="J323" s="4" t="s">
        <v>213</v>
      </c>
      <c r="K323" s="4" t="s">
        <v>166</v>
      </c>
      <c r="L323" s="4" t="s">
        <v>4</v>
      </c>
    </row>
    <row r="324" spans="3:12" x14ac:dyDescent="0.2">
      <c r="C324" s="4" t="s">
        <v>252</v>
      </c>
      <c r="D324" s="9">
        <v>20.382999999999999</v>
      </c>
      <c r="E324" s="9">
        <v>107.82</v>
      </c>
      <c r="F324" s="2">
        <v>2</v>
      </c>
      <c r="G324" s="2">
        <v>2</v>
      </c>
      <c r="H324" s="2">
        <f t="shared" si="45"/>
        <v>107.82</v>
      </c>
      <c r="I324" s="2">
        <f>H324-I$210</f>
        <v>105.86999999999999</v>
      </c>
      <c r="J324" s="4" t="s">
        <v>213</v>
      </c>
      <c r="K324" s="4" t="s">
        <v>164</v>
      </c>
      <c r="L324" s="4" t="s">
        <v>253</v>
      </c>
    </row>
    <row r="325" spans="3:12" x14ac:dyDescent="0.2">
      <c r="C325" s="4" t="s">
        <v>233</v>
      </c>
      <c r="D325" s="9">
        <v>21.023</v>
      </c>
      <c r="E325" s="9">
        <v>15.31</v>
      </c>
      <c r="F325" s="2">
        <v>2</v>
      </c>
      <c r="G325" s="2">
        <v>2</v>
      </c>
      <c r="H325" s="2">
        <f t="shared" si="45"/>
        <v>15.31</v>
      </c>
      <c r="I325" s="2">
        <f>H325-I$211</f>
        <v>13.940000000000001</v>
      </c>
      <c r="J325" s="4" t="s">
        <v>213</v>
      </c>
      <c r="K325" s="4" t="s">
        <v>169</v>
      </c>
      <c r="L325" s="4" t="s">
        <v>234</v>
      </c>
    </row>
    <row r="326" spans="3:12" x14ac:dyDescent="0.2">
      <c r="C326" s="4" t="s">
        <v>165</v>
      </c>
      <c r="D326" s="9">
        <v>21.206</v>
      </c>
      <c r="E326" s="9">
        <v>10.64</v>
      </c>
      <c r="F326" s="2">
        <v>2</v>
      </c>
      <c r="G326" s="2">
        <v>2</v>
      </c>
      <c r="H326" s="2">
        <f t="shared" si="45"/>
        <v>10.64</v>
      </c>
      <c r="I326" s="2">
        <f>H326</f>
        <v>10.64</v>
      </c>
      <c r="J326" s="4" t="s">
        <v>213</v>
      </c>
      <c r="K326" s="4" t="s">
        <v>166</v>
      </c>
      <c r="L326" s="4" t="s">
        <v>4</v>
      </c>
    </row>
    <row r="327" spans="3:12" x14ac:dyDescent="0.2">
      <c r="C327" s="4" t="s">
        <v>236</v>
      </c>
      <c r="D327" s="9">
        <v>21.4</v>
      </c>
      <c r="E327" s="9">
        <v>678.53</v>
      </c>
      <c r="F327" s="2">
        <v>2</v>
      </c>
      <c r="G327" s="2">
        <v>2</v>
      </c>
      <c r="H327" s="2">
        <f t="shared" si="45"/>
        <v>678.53</v>
      </c>
      <c r="I327" s="2">
        <f>H327-I$213</f>
        <v>34.110000000000014</v>
      </c>
      <c r="J327" s="4" t="s">
        <v>213</v>
      </c>
      <c r="K327" s="2" t="s">
        <v>169</v>
      </c>
      <c r="L327" s="2" t="s">
        <v>237</v>
      </c>
    </row>
    <row r="328" spans="3:12" x14ac:dyDescent="0.2">
      <c r="C328" s="4" t="s">
        <v>260</v>
      </c>
      <c r="D328" s="9">
        <v>22.588999999999999</v>
      </c>
      <c r="E328" s="9">
        <v>22.56</v>
      </c>
      <c r="F328" s="2">
        <v>2</v>
      </c>
      <c r="G328" s="2">
        <v>2</v>
      </c>
      <c r="H328" s="2">
        <f t="shared" si="45"/>
        <v>22.56</v>
      </c>
      <c r="I328" s="2">
        <f>H328</f>
        <v>22.56</v>
      </c>
      <c r="J328" s="4" t="s">
        <v>213</v>
      </c>
      <c r="K328" s="4" t="s">
        <v>166</v>
      </c>
      <c r="L328" s="4" t="s">
        <v>4</v>
      </c>
    </row>
    <row r="329" spans="3:12" x14ac:dyDescent="0.2">
      <c r="C329" s="4" t="s">
        <v>240</v>
      </c>
      <c r="D329" s="9">
        <v>24.84</v>
      </c>
      <c r="E329" s="9">
        <v>37.69</v>
      </c>
      <c r="F329" s="2">
        <v>2</v>
      </c>
      <c r="G329" s="2">
        <v>2</v>
      </c>
      <c r="H329" s="2">
        <f t="shared" si="45"/>
        <v>37.69</v>
      </c>
      <c r="I329" s="2">
        <f>H329-I$215</f>
        <v>34.059999999999995</v>
      </c>
      <c r="J329" s="4" t="s">
        <v>213</v>
      </c>
      <c r="K329" s="2" t="s">
        <v>169</v>
      </c>
      <c r="L329" s="2" t="s">
        <v>241</v>
      </c>
    </row>
    <row r="330" spans="3:12" x14ac:dyDescent="0.2">
      <c r="C330" s="4" t="s">
        <v>242</v>
      </c>
      <c r="D330" s="9">
        <v>27.789000000000001</v>
      </c>
      <c r="E330" s="9">
        <v>17.02</v>
      </c>
      <c r="F330" s="2">
        <v>2</v>
      </c>
      <c r="G330" s="2">
        <v>2</v>
      </c>
      <c r="H330" s="2">
        <f t="shared" si="45"/>
        <v>17.02</v>
      </c>
      <c r="I330" s="2">
        <f>H330-I$217</f>
        <v>13.83</v>
      </c>
      <c r="J330" s="4" t="s">
        <v>213</v>
      </c>
      <c r="K330" s="14" t="s">
        <v>166</v>
      </c>
      <c r="L330" s="14" t="s">
        <v>4</v>
      </c>
    </row>
    <row r="331" spans="3:12" x14ac:dyDescent="0.2">
      <c r="C331" s="4" t="s">
        <v>243</v>
      </c>
      <c r="D331" s="9">
        <v>30.669</v>
      </c>
      <c r="E331" s="9">
        <v>35.68</v>
      </c>
      <c r="F331" s="2">
        <v>2</v>
      </c>
      <c r="G331" s="2">
        <v>2</v>
      </c>
      <c r="H331" s="2">
        <f t="shared" si="45"/>
        <v>35.68</v>
      </c>
      <c r="I331" s="2">
        <f>H331-I$218</f>
        <v>26.42</v>
      </c>
      <c r="J331" s="4" t="s">
        <v>213</v>
      </c>
      <c r="K331" s="14" t="s">
        <v>166</v>
      </c>
      <c r="L331" s="14" t="s">
        <v>4</v>
      </c>
    </row>
    <row r="332" spans="3:12" x14ac:dyDescent="0.2">
      <c r="C332" s="4" t="s">
        <v>248</v>
      </c>
      <c r="D332" s="9">
        <v>31.777999999999999</v>
      </c>
      <c r="E332" s="9">
        <v>92.07</v>
      </c>
      <c r="F332" s="2">
        <v>2</v>
      </c>
      <c r="G332" s="2">
        <v>2</v>
      </c>
      <c r="H332" s="2">
        <f t="shared" si="45"/>
        <v>92.07</v>
      </c>
      <c r="I332" s="2">
        <f>H332-I$219</f>
        <v>14.97999999999999</v>
      </c>
      <c r="J332" s="4" t="s">
        <v>213</v>
      </c>
      <c r="K332" s="14" t="s">
        <v>166</v>
      </c>
      <c r="L332" s="14" t="s">
        <v>4</v>
      </c>
    </row>
    <row r="333" spans="3:12" x14ac:dyDescent="0.2">
      <c r="C333" s="4" t="s">
        <v>165</v>
      </c>
      <c r="D333" s="9">
        <v>33.103999999999999</v>
      </c>
      <c r="E333" s="9">
        <v>305.26</v>
      </c>
      <c r="F333" s="2">
        <v>2</v>
      </c>
      <c r="G333" s="2">
        <v>2</v>
      </c>
      <c r="H333" s="2">
        <f t="shared" si="45"/>
        <v>305.26</v>
      </c>
      <c r="I333" s="2">
        <f>H333-I$220</f>
        <v>238.06</v>
      </c>
      <c r="J333" s="4" t="s">
        <v>213</v>
      </c>
      <c r="K333" s="14" t="s">
        <v>166</v>
      </c>
      <c r="L333" s="14" t="s">
        <v>4</v>
      </c>
    </row>
    <row r="334" spans="3:12" x14ac:dyDescent="0.2">
      <c r="C334" s="4" t="s">
        <v>165</v>
      </c>
      <c r="D334" s="9">
        <v>34.692999999999998</v>
      </c>
      <c r="E334" s="9">
        <v>52.28</v>
      </c>
      <c r="F334" s="2">
        <v>2</v>
      </c>
      <c r="G334" s="2">
        <v>2</v>
      </c>
      <c r="H334" s="2">
        <f t="shared" si="45"/>
        <v>52.28</v>
      </c>
      <c r="I334" s="2">
        <f>H334-I$221</f>
        <v>33.58</v>
      </c>
      <c r="J334" s="4" t="s">
        <v>213</v>
      </c>
      <c r="K334" s="14" t="s">
        <v>166</v>
      </c>
      <c r="L334" s="14" t="s">
        <v>4</v>
      </c>
    </row>
    <row r="335" spans="3:12" x14ac:dyDescent="0.2">
      <c r="C335" s="4" t="s">
        <v>261</v>
      </c>
      <c r="D335" s="9">
        <v>38.51</v>
      </c>
      <c r="E335" s="9">
        <v>7.1</v>
      </c>
      <c r="F335" s="2">
        <v>2</v>
      </c>
      <c r="G335" s="2">
        <v>2</v>
      </c>
      <c r="H335" s="2">
        <f t="shared" si="45"/>
        <v>7.1</v>
      </c>
      <c r="I335" s="2">
        <f>H335</f>
        <v>7.1</v>
      </c>
      <c r="J335" s="4" t="s">
        <v>213</v>
      </c>
      <c r="K335" s="14" t="s">
        <v>166</v>
      </c>
      <c r="L335" s="14" t="s">
        <v>4</v>
      </c>
    </row>
    <row r="337" spans="2:12" x14ac:dyDescent="0.2">
      <c r="B337" s="4" t="s">
        <v>214</v>
      </c>
      <c r="C337" s="4" t="s">
        <v>226</v>
      </c>
      <c r="D337" s="2">
        <v>7.9359999999999999</v>
      </c>
      <c r="E337" s="2">
        <v>36.43</v>
      </c>
      <c r="F337" s="2">
        <v>2</v>
      </c>
      <c r="G337" s="2">
        <v>2</v>
      </c>
      <c r="H337" s="2">
        <f>E337/F337*G337</f>
        <v>36.43</v>
      </c>
      <c r="I337" s="2">
        <f>H337-I$200</f>
        <v>34.869999999999997</v>
      </c>
      <c r="J337" s="4" t="s">
        <v>213</v>
      </c>
      <c r="K337" s="2" t="s">
        <v>169</v>
      </c>
      <c r="L337" s="2" t="s">
        <v>228</v>
      </c>
    </row>
    <row r="338" spans="2:12" x14ac:dyDescent="0.2">
      <c r="C338" s="4" t="s">
        <v>207</v>
      </c>
      <c r="D338" s="2">
        <v>13.502000000000001</v>
      </c>
      <c r="E338" s="2">
        <v>3510.61</v>
      </c>
      <c r="F338" s="2">
        <v>2</v>
      </c>
      <c r="G338" s="2">
        <v>2</v>
      </c>
      <c r="H338" s="2">
        <f>E338/F338*G338</f>
        <v>3510.61</v>
      </c>
      <c r="I338" s="2">
        <f>H338-I$201</f>
        <v>623.07999999999993</v>
      </c>
      <c r="J338" s="4" t="s">
        <v>213</v>
      </c>
      <c r="K338" s="2" t="s">
        <v>90</v>
      </c>
      <c r="L338" s="2" t="s">
        <v>53</v>
      </c>
    </row>
    <row r="339" spans="2:12" x14ac:dyDescent="0.2">
      <c r="C339" s="4" t="s">
        <v>250</v>
      </c>
      <c r="D339" s="2">
        <v>15.034000000000001</v>
      </c>
      <c r="E339" s="2">
        <v>22.24</v>
      </c>
      <c r="F339" s="2">
        <v>2</v>
      </c>
      <c r="G339" s="2">
        <v>2</v>
      </c>
      <c r="H339" s="2">
        <f t="shared" ref="H339:H363" si="46">E339/F339*G339</f>
        <v>22.24</v>
      </c>
      <c r="I339" s="2">
        <f>H339-I$202</f>
        <v>14.639999999999999</v>
      </c>
      <c r="J339" s="4" t="s">
        <v>213</v>
      </c>
      <c r="K339" s="4" t="s">
        <v>169</v>
      </c>
      <c r="L339" s="4" t="s">
        <v>251</v>
      </c>
    </row>
    <row r="340" spans="2:12" x14ac:dyDescent="0.2">
      <c r="C340" s="4" t="s">
        <v>230</v>
      </c>
      <c r="D340" s="2">
        <v>17.673999999999999</v>
      </c>
      <c r="E340" s="2">
        <v>11.9</v>
      </c>
      <c r="F340" s="2">
        <v>2</v>
      </c>
      <c r="G340" s="2">
        <v>2</v>
      </c>
      <c r="H340" s="2">
        <f t="shared" si="46"/>
        <v>11.9</v>
      </c>
      <c r="I340" s="2">
        <f>H340-I$203</f>
        <v>10.210000000000001</v>
      </c>
      <c r="J340" s="4" t="s">
        <v>213</v>
      </c>
      <c r="K340" s="4" t="s">
        <v>166</v>
      </c>
      <c r="L340" s="4" t="s">
        <v>4</v>
      </c>
    </row>
    <row r="341" spans="2:12" x14ac:dyDescent="0.2">
      <c r="C341" s="4" t="s">
        <v>230</v>
      </c>
      <c r="D341" s="2">
        <v>17.798999999999999</v>
      </c>
      <c r="E341" s="2">
        <v>49.78</v>
      </c>
      <c r="F341" s="2">
        <v>2</v>
      </c>
      <c r="G341" s="2">
        <v>2</v>
      </c>
      <c r="H341" s="2">
        <f t="shared" si="46"/>
        <v>49.78</v>
      </c>
      <c r="I341" s="2">
        <f>H341-I$204</f>
        <v>48.120000000000005</v>
      </c>
      <c r="J341" s="4" t="s">
        <v>213</v>
      </c>
      <c r="K341" s="4" t="s">
        <v>166</v>
      </c>
      <c r="L341" s="4" t="s">
        <v>4</v>
      </c>
    </row>
    <row r="342" spans="2:12" x14ac:dyDescent="0.2">
      <c r="C342" s="4" t="s">
        <v>230</v>
      </c>
      <c r="D342" s="2">
        <v>17.88</v>
      </c>
      <c r="E342" s="2">
        <v>78.62</v>
      </c>
      <c r="F342" s="2">
        <v>2</v>
      </c>
      <c r="G342" s="2">
        <v>2</v>
      </c>
      <c r="H342" s="2">
        <f t="shared" si="46"/>
        <v>78.62</v>
      </c>
      <c r="I342" s="2">
        <f>H342-I$205</f>
        <v>68.820000000000007</v>
      </c>
      <c r="J342" s="4" t="s">
        <v>213</v>
      </c>
      <c r="K342" s="4" t="s">
        <v>166</v>
      </c>
      <c r="L342" s="4" t="s">
        <v>4</v>
      </c>
    </row>
    <row r="343" spans="2:12" x14ac:dyDescent="0.2">
      <c r="C343" s="4" t="s">
        <v>230</v>
      </c>
      <c r="D343" s="2">
        <v>18.177</v>
      </c>
      <c r="E343" s="2">
        <v>219.59</v>
      </c>
      <c r="F343" s="2">
        <v>2</v>
      </c>
      <c r="G343" s="2">
        <v>2</v>
      </c>
      <c r="H343" s="2">
        <f t="shared" si="46"/>
        <v>219.59</v>
      </c>
      <c r="I343" s="2">
        <f>H343-I$206</f>
        <v>190.55</v>
      </c>
      <c r="J343" s="4" t="s">
        <v>213</v>
      </c>
      <c r="K343" s="4" t="s">
        <v>166</v>
      </c>
      <c r="L343" s="4" t="s">
        <v>4</v>
      </c>
    </row>
    <row r="344" spans="2:12" x14ac:dyDescent="0.2">
      <c r="C344" s="4" t="s">
        <v>231</v>
      </c>
      <c r="D344" s="2">
        <v>18.268000000000001</v>
      </c>
      <c r="E344" s="2">
        <v>171.1</v>
      </c>
      <c r="F344" s="2">
        <v>2</v>
      </c>
      <c r="G344" s="2">
        <v>2</v>
      </c>
      <c r="H344" s="2">
        <f t="shared" si="46"/>
        <v>171.1</v>
      </c>
      <c r="I344" s="2">
        <f>H344-I$207</f>
        <v>152.54</v>
      </c>
      <c r="J344" s="4" t="s">
        <v>213</v>
      </c>
      <c r="K344" s="4" t="s">
        <v>166</v>
      </c>
      <c r="L344" s="4" t="s">
        <v>4</v>
      </c>
    </row>
    <row r="345" spans="2:12" x14ac:dyDescent="0.2">
      <c r="C345" s="4" t="s">
        <v>231</v>
      </c>
      <c r="D345" s="2">
        <v>18.36</v>
      </c>
      <c r="E345" s="2">
        <v>162.9</v>
      </c>
      <c r="F345" s="2">
        <v>2</v>
      </c>
      <c r="G345" s="2">
        <v>2</v>
      </c>
      <c r="H345" s="2">
        <f t="shared" si="46"/>
        <v>162.9</v>
      </c>
      <c r="I345" s="2">
        <f>H345-I$208</f>
        <v>149.81</v>
      </c>
      <c r="J345" s="4" t="s">
        <v>213</v>
      </c>
      <c r="K345" s="4" t="s">
        <v>166</v>
      </c>
      <c r="L345" s="4" t="s">
        <v>4</v>
      </c>
    </row>
    <row r="346" spans="2:12" x14ac:dyDescent="0.2">
      <c r="C346" s="4" t="s">
        <v>232</v>
      </c>
      <c r="D346" s="2">
        <v>18.507999999999999</v>
      </c>
      <c r="E346" s="2">
        <v>10.76</v>
      </c>
      <c r="F346" s="2">
        <v>2</v>
      </c>
      <c r="G346" s="2">
        <v>2</v>
      </c>
      <c r="H346" s="2">
        <f t="shared" si="46"/>
        <v>10.76</v>
      </c>
      <c r="I346" s="2">
        <f>H346</f>
        <v>10.76</v>
      </c>
      <c r="J346" s="4" t="s">
        <v>213</v>
      </c>
      <c r="K346" s="4" t="s">
        <v>166</v>
      </c>
      <c r="L346" s="4" t="s">
        <v>4</v>
      </c>
    </row>
    <row r="347" spans="2:12" x14ac:dyDescent="0.2">
      <c r="C347" s="4" t="s">
        <v>232</v>
      </c>
      <c r="D347" s="2">
        <v>18.588000000000001</v>
      </c>
      <c r="E347" s="2">
        <v>6.67</v>
      </c>
      <c r="F347" s="2">
        <v>2</v>
      </c>
      <c r="G347" s="2">
        <v>2</v>
      </c>
      <c r="H347" s="2">
        <f t="shared" si="46"/>
        <v>6.67</v>
      </c>
      <c r="I347" s="2">
        <f>H347-I$209</f>
        <v>4.7</v>
      </c>
      <c r="J347" s="4" t="s">
        <v>213</v>
      </c>
      <c r="K347" s="4" t="s">
        <v>166</v>
      </c>
      <c r="L347" s="4" t="s">
        <v>4</v>
      </c>
    </row>
    <row r="348" spans="2:12" x14ac:dyDescent="0.2">
      <c r="C348" s="4" t="s">
        <v>259</v>
      </c>
      <c r="D348" s="2">
        <v>18.68</v>
      </c>
      <c r="E348" s="2">
        <v>5.82</v>
      </c>
      <c r="F348" s="2">
        <v>2</v>
      </c>
      <c r="G348" s="2">
        <v>2</v>
      </c>
      <c r="H348" s="2">
        <f t="shared" si="46"/>
        <v>5.82</v>
      </c>
      <c r="I348" s="2">
        <f>H348</f>
        <v>5.82</v>
      </c>
      <c r="J348" s="4" t="s">
        <v>213</v>
      </c>
      <c r="K348" s="4" t="s">
        <v>166</v>
      </c>
      <c r="L348" s="4" t="s">
        <v>4</v>
      </c>
    </row>
    <row r="349" spans="2:12" x14ac:dyDescent="0.2">
      <c r="C349" s="4" t="s">
        <v>259</v>
      </c>
      <c r="D349" s="2">
        <v>18.725000000000001</v>
      </c>
      <c r="E349" s="2">
        <v>4.0199999999999996</v>
      </c>
      <c r="F349" s="2">
        <v>2</v>
      </c>
      <c r="G349" s="2">
        <v>2</v>
      </c>
      <c r="H349" s="2">
        <f t="shared" si="46"/>
        <v>4.0199999999999996</v>
      </c>
      <c r="I349" s="2">
        <f>H349</f>
        <v>4.0199999999999996</v>
      </c>
      <c r="J349" s="4" t="s">
        <v>213</v>
      </c>
      <c r="K349" s="4" t="s">
        <v>166</v>
      </c>
      <c r="L349" s="4" t="s">
        <v>4</v>
      </c>
    </row>
    <row r="350" spans="2:12" x14ac:dyDescent="0.2">
      <c r="C350" s="4" t="s">
        <v>232</v>
      </c>
      <c r="D350" s="2">
        <v>18.782</v>
      </c>
      <c r="E350" s="2">
        <v>13.52</v>
      </c>
      <c r="F350" s="2">
        <v>2</v>
      </c>
      <c r="G350" s="2">
        <v>2</v>
      </c>
      <c r="H350" s="2">
        <f t="shared" si="46"/>
        <v>13.52</v>
      </c>
      <c r="I350" s="2">
        <f>H350</f>
        <v>13.52</v>
      </c>
      <c r="J350" s="4" t="s">
        <v>213</v>
      </c>
      <c r="K350" s="4" t="s">
        <v>166</v>
      </c>
      <c r="L350" s="4" t="s">
        <v>4</v>
      </c>
    </row>
    <row r="351" spans="2:12" x14ac:dyDescent="0.2">
      <c r="C351" s="4" t="s">
        <v>232</v>
      </c>
      <c r="D351" s="2">
        <v>18.942</v>
      </c>
      <c r="E351" s="2">
        <v>68.7</v>
      </c>
      <c r="F351" s="2">
        <v>2</v>
      </c>
      <c r="G351" s="2">
        <v>2</v>
      </c>
      <c r="H351" s="2">
        <f t="shared" si="46"/>
        <v>68.7</v>
      </c>
      <c r="I351" s="2">
        <f>H351-I$209</f>
        <v>66.73</v>
      </c>
      <c r="J351" s="4" t="s">
        <v>213</v>
      </c>
      <c r="K351" s="4" t="s">
        <v>166</v>
      </c>
      <c r="L351" s="4" t="s">
        <v>4</v>
      </c>
    </row>
    <row r="352" spans="2:12" x14ac:dyDescent="0.2">
      <c r="C352" s="4" t="s">
        <v>252</v>
      </c>
      <c r="D352" s="9">
        <v>20.417000000000002</v>
      </c>
      <c r="E352" s="9">
        <v>38.43</v>
      </c>
      <c r="F352" s="2">
        <v>2</v>
      </c>
      <c r="G352" s="2">
        <v>2</v>
      </c>
      <c r="H352" s="2">
        <f t="shared" si="46"/>
        <v>38.43</v>
      </c>
      <c r="I352" s="2">
        <f>H352-I$210</f>
        <v>36.479999999999997</v>
      </c>
      <c r="J352" s="4" t="s">
        <v>213</v>
      </c>
      <c r="K352" s="4" t="s">
        <v>164</v>
      </c>
      <c r="L352" s="4" t="s">
        <v>253</v>
      </c>
    </row>
    <row r="353" spans="2:12" x14ac:dyDescent="0.2">
      <c r="C353" s="4" t="s">
        <v>233</v>
      </c>
      <c r="D353" s="9">
        <v>21.023</v>
      </c>
      <c r="E353" s="9">
        <v>2.82</v>
      </c>
      <c r="F353" s="2">
        <v>2</v>
      </c>
      <c r="G353" s="2">
        <v>2</v>
      </c>
      <c r="H353" s="2">
        <f t="shared" si="46"/>
        <v>2.82</v>
      </c>
      <c r="I353" s="2">
        <f>H353-I$211</f>
        <v>1.4499999999999997</v>
      </c>
      <c r="J353" s="4" t="s">
        <v>213</v>
      </c>
      <c r="K353" s="4" t="s">
        <v>169</v>
      </c>
      <c r="L353" s="4" t="s">
        <v>234</v>
      </c>
    </row>
    <row r="354" spans="2:12" x14ac:dyDescent="0.2">
      <c r="C354" s="4" t="s">
        <v>165</v>
      </c>
      <c r="D354" s="9">
        <v>21.206</v>
      </c>
      <c r="E354" s="9">
        <v>8.02</v>
      </c>
      <c r="F354" s="2">
        <v>2</v>
      </c>
      <c r="G354" s="2">
        <v>2</v>
      </c>
      <c r="H354" s="2">
        <f t="shared" si="46"/>
        <v>8.02</v>
      </c>
      <c r="I354" s="2">
        <f>H354</f>
        <v>8.02</v>
      </c>
      <c r="J354" s="4" t="s">
        <v>213</v>
      </c>
      <c r="K354" s="4" t="s">
        <v>166</v>
      </c>
      <c r="L354" s="4" t="s">
        <v>4</v>
      </c>
    </row>
    <row r="355" spans="2:12" x14ac:dyDescent="0.2">
      <c r="C355" s="4" t="s">
        <v>236</v>
      </c>
      <c r="D355" s="9">
        <v>21.422999999999998</v>
      </c>
      <c r="E355" s="9">
        <v>694.46</v>
      </c>
      <c r="F355" s="2">
        <v>2</v>
      </c>
      <c r="G355" s="2">
        <v>2</v>
      </c>
      <c r="H355" s="2">
        <f t="shared" si="46"/>
        <v>694.46</v>
      </c>
      <c r="I355" s="2">
        <f>H355-I$213</f>
        <v>50.040000000000077</v>
      </c>
      <c r="J355" s="4" t="s">
        <v>213</v>
      </c>
      <c r="K355" s="2" t="s">
        <v>169</v>
      </c>
      <c r="L355" s="2" t="s">
        <v>237</v>
      </c>
    </row>
    <row r="356" spans="2:12" x14ac:dyDescent="0.2">
      <c r="C356" s="4" t="s">
        <v>260</v>
      </c>
      <c r="D356" s="9">
        <v>22.588999999999999</v>
      </c>
      <c r="E356" s="9">
        <v>5.19</v>
      </c>
      <c r="F356" s="2">
        <v>2</v>
      </c>
      <c r="G356" s="2">
        <v>2</v>
      </c>
      <c r="H356" s="2">
        <f t="shared" si="46"/>
        <v>5.19</v>
      </c>
      <c r="I356" s="2">
        <f>H356</f>
        <v>5.19</v>
      </c>
      <c r="J356" s="4" t="s">
        <v>213</v>
      </c>
      <c r="K356" s="4" t="s">
        <v>166</v>
      </c>
      <c r="L356" s="4" t="s">
        <v>4</v>
      </c>
    </row>
    <row r="357" spans="2:12" x14ac:dyDescent="0.2">
      <c r="C357" s="4" t="s">
        <v>240</v>
      </c>
      <c r="D357" s="9">
        <v>24.84</v>
      </c>
      <c r="E357" s="9">
        <v>6.4</v>
      </c>
      <c r="F357" s="2">
        <v>2</v>
      </c>
      <c r="G357" s="2">
        <v>2</v>
      </c>
      <c r="H357" s="2">
        <f t="shared" si="46"/>
        <v>6.4</v>
      </c>
      <c r="I357" s="2">
        <f>H357-I$215</f>
        <v>2.7700000000000005</v>
      </c>
      <c r="J357" s="4" t="s">
        <v>213</v>
      </c>
      <c r="K357" s="2" t="s">
        <v>169</v>
      </c>
      <c r="L357" s="2" t="s">
        <v>241</v>
      </c>
    </row>
    <row r="358" spans="2:12" x14ac:dyDescent="0.2">
      <c r="C358" s="4" t="s">
        <v>242</v>
      </c>
      <c r="D358" s="9">
        <v>27.789000000000001</v>
      </c>
      <c r="E358" s="9">
        <v>27.56</v>
      </c>
      <c r="F358" s="2">
        <v>2</v>
      </c>
      <c r="G358" s="2">
        <v>2</v>
      </c>
      <c r="H358" s="2">
        <f t="shared" si="46"/>
        <v>27.56</v>
      </c>
      <c r="I358" s="2">
        <f>H358-I$217</f>
        <v>24.369999999999997</v>
      </c>
      <c r="J358" s="4" t="s">
        <v>213</v>
      </c>
      <c r="K358" s="14" t="s">
        <v>166</v>
      </c>
      <c r="L358" s="14" t="s">
        <v>4</v>
      </c>
    </row>
    <row r="359" spans="2:12" x14ac:dyDescent="0.2">
      <c r="C359" s="4" t="s">
        <v>243</v>
      </c>
      <c r="D359" s="9">
        <v>30.669</v>
      </c>
      <c r="E359" s="9">
        <v>56.63</v>
      </c>
      <c r="F359" s="2">
        <v>2</v>
      </c>
      <c r="G359" s="2">
        <v>2</v>
      </c>
      <c r="H359" s="2">
        <f t="shared" si="46"/>
        <v>56.63</v>
      </c>
      <c r="I359" s="2">
        <f>H359-I$218</f>
        <v>47.370000000000005</v>
      </c>
      <c r="J359" s="4" t="s">
        <v>213</v>
      </c>
      <c r="K359" s="14" t="s">
        <v>166</v>
      </c>
      <c r="L359" s="14" t="s">
        <v>4</v>
      </c>
    </row>
    <row r="360" spans="2:12" x14ac:dyDescent="0.2">
      <c r="C360" s="4" t="s">
        <v>248</v>
      </c>
      <c r="D360" s="9">
        <v>31.777999999999999</v>
      </c>
      <c r="E360" s="9">
        <v>94.87</v>
      </c>
      <c r="F360" s="2">
        <v>2</v>
      </c>
      <c r="G360" s="2">
        <v>2</v>
      </c>
      <c r="H360" s="2">
        <f t="shared" si="46"/>
        <v>94.87</v>
      </c>
      <c r="I360" s="2">
        <f>H360-I$219</f>
        <v>17.78</v>
      </c>
      <c r="J360" s="4" t="s">
        <v>213</v>
      </c>
      <c r="K360" s="14" t="s">
        <v>166</v>
      </c>
      <c r="L360" s="14" t="s">
        <v>4</v>
      </c>
    </row>
    <row r="361" spans="2:12" x14ac:dyDescent="0.2">
      <c r="C361" s="4" t="s">
        <v>165</v>
      </c>
      <c r="D361" s="9">
        <v>33.103999999999999</v>
      </c>
      <c r="E361" s="9">
        <v>309.39999999999998</v>
      </c>
      <c r="F361" s="2">
        <v>2</v>
      </c>
      <c r="G361" s="2">
        <v>2</v>
      </c>
      <c r="H361" s="2">
        <f t="shared" si="46"/>
        <v>309.39999999999998</v>
      </c>
      <c r="I361" s="2">
        <f>H361-I$220</f>
        <v>242.2</v>
      </c>
      <c r="J361" s="4" t="s">
        <v>213</v>
      </c>
      <c r="K361" s="14" t="s">
        <v>166</v>
      </c>
      <c r="L361" s="14" t="s">
        <v>4</v>
      </c>
    </row>
    <row r="362" spans="2:12" x14ac:dyDescent="0.2">
      <c r="C362" s="4" t="s">
        <v>165</v>
      </c>
      <c r="D362" s="9">
        <v>34.692999999999998</v>
      </c>
      <c r="E362" s="9">
        <v>40.659999999999997</v>
      </c>
      <c r="F362" s="2">
        <v>2</v>
      </c>
      <c r="G362" s="2">
        <v>2</v>
      </c>
      <c r="H362" s="2">
        <f t="shared" si="46"/>
        <v>40.659999999999997</v>
      </c>
      <c r="I362" s="2">
        <f>H362-I$221</f>
        <v>21.959999999999997</v>
      </c>
      <c r="J362" s="4" t="s">
        <v>213</v>
      </c>
      <c r="K362" s="14" t="s">
        <v>166</v>
      </c>
      <c r="L362" s="14" t="s">
        <v>4</v>
      </c>
    </row>
    <row r="363" spans="2:12" x14ac:dyDescent="0.2">
      <c r="C363" s="4" t="s">
        <v>261</v>
      </c>
      <c r="D363" s="9">
        <v>38.51</v>
      </c>
      <c r="E363" s="9">
        <v>10.26</v>
      </c>
      <c r="F363" s="2">
        <v>2</v>
      </c>
      <c r="G363" s="2">
        <v>2</v>
      </c>
      <c r="H363" s="2">
        <f t="shared" si="46"/>
        <v>10.26</v>
      </c>
      <c r="I363" s="2">
        <f>H363</f>
        <v>10.26</v>
      </c>
      <c r="J363" s="4" t="s">
        <v>213</v>
      </c>
      <c r="K363" s="14" t="s">
        <v>166</v>
      </c>
      <c r="L363" s="14" t="s">
        <v>4</v>
      </c>
    </row>
    <row r="365" spans="2:12" x14ac:dyDescent="0.2">
      <c r="B365" s="4" t="s">
        <v>215</v>
      </c>
      <c r="C365" s="4" t="s">
        <v>226</v>
      </c>
      <c r="D365" s="2">
        <v>7.9359999999999999</v>
      </c>
      <c r="E365" s="2">
        <v>38.229999999999997</v>
      </c>
      <c r="F365" s="2">
        <v>2</v>
      </c>
      <c r="G365" s="2">
        <v>2</v>
      </c>
      <c r="H365" s="2">
        <f>E365/F365*G365</f>
        <v>38.229999999999997</v>
      </c>
      <c r="I365" s="2">
        <f>H365-I$200</f>
        <v>36.669999999999995</v>
      </c>
      <c r="J365" s="4" t="s">
        <v>213</v>
      </c>
      <c r="K365" s="2" t="s">
        <v>169</v>
      </c>
      <c r="L365" s="2" t="s">
        <v>228</v>
      </c>
    </row>
    <row r="366" spans="2:12" x14ac:dyDescent="0.2">
      <c r="C366" s="4" t="s">
        <v>207</v>
      </c>
      <c r="D366" s="2">
        <v>13.513</v>
      </c>
      <c r="E366" s="2">
        <v>3515.39</v>
      </c>
      <c r="F366" s="2">
        <v>2</v>
      </c>
      <c r="G366" s="2">
        <v>2</v>
      </c>
      <c r="H366" s="2">
        <f>E366/F366*G366</f>
        <v>3515.39</v>
      </c>
      <c r="I366" s="2">
        <f>H366-I$201</f>
        <v>627.85999999999967</v>
      </c>
      <c r="J366" s="4" t="s">
        <v>213</v>
      </c>
      <c r="K366" s="2" t="s">
        <v>90</v>
      </c>
      <c r="L366" s="2" t="s">
        <v>53</v>
      </c>
    </row>
    <row r="367" spans="2:12" x14ac:dyDescent="0.2">
      <c r="C367" s="4" t="s">
        <v>250</v>
      </c>
      <c r="D367" s="2">
        <v>15.034000000000001</v>
      </c>
      <c r="E367" s="2">
        <v>19.670000000000002</v>
      </c>
      <c r="F367" s="2">
        <v>2</v>
      </c>
      <c r="G367" s="2">
        <v>2</v>
      </c>
      <c r="H367" s="2">
        <f t="shared" ref="H367:H391" si="47">E367/F367*G367</f>
        <v>19.670000000000002</v>
      </c>
      <c r="I367" s="2">
        <f>H367-I$202</f>
        <v>12.070000000000002</v>
      </c>
      <c r="J367" s="4" t="s">
        <v>213</v>
      </c>
      <c r="K367" s="4" t="s">
        <v>169</v>
      </c>
      <c r="L367" s="4" t="s">
        <v>251</v>
      </c>
    </row>
    <row r="368" spans="2:12" x14ac:dyDescent="0.2">
      <c r="C368" s="4" t="s">
        <v>230</v>
      </c>
      <c r="D368" s="2">
        <v>17.673999999999999</v>
      </c>
      <c r="E368" s="2">
        <v>12.93</v>
      </c>
      <c r="F368" s="2">
        <v>2</v>
      </c>
      <c r="G368" s="2">
        <v>2</v>
      </c>
      <c r="H368" s="2">
        <f t="shared" si="47"/>
        <v>12.93</v>
      </c>
      <c r="I368" s="2">
        <f>H368-I$203</f>
        <v>11.24</v>
      </c>
      <c r="J368" s="4" t="s">
        <v>213</v>
      </c>
      <c r="K368" s="4" t="s">
        <v>166</v>
      </c>
      <c r="L368" s="4" t="s">
        <v>4</v>
      </c>
    </row>
    <row r="369" spans="3:12" x14ac:dyDescent="0.2">
      <c r="C369" s="4" t="s">
        <v>230</v>
      </c>
      <c r="D369" s="2">
        <v>17.798999999999999</v>
      </c>
      <c r="E369" s="2">
        <v>48.73</v>
      </c>
      <c r="F369" s="2">
        <v>2</v>
      </c>
      <c r="G369" s="2">
        <v>2</v>
      </c>
      <c r="H369" s="2">
        <f t="shared" si="47"/>
        <v>48.73</v>
      </c>
      <c r="I369" s="2">
        <f>H369-I$204</f>
        <v>47.07</v>
      </c>
      <c r="J369" s="4" t="s">
        <v>213</v>
      </c>
      <c r="K369" s="4" t="s">
        <v>166</v>
      </c>
      <c r="L369" s="4" t="s">
        <v>4</v>
      </c>
    </row>
    <row r="370" spans="3:12" x14ac:dyDescent="0.2">
      <c r="C370" s="4" t="s">
        <v>230</v>
      </c>
      <c r="D370" s="2">
        <v>17.88</v>
      </c>
      <c r="E370" s="2">
        <v>81.69</v>
      </c>
      <c r="F370" s="2">
        <v>2</v>
      </c>
      <c r="G370" s="2">
        <v>2</v>
      </c>
      <c r="H370" s="2">
        <f t="shared" si="47"/>
        <v>81.69</v>
      </c>
      <c r="I370" s="2">
        <f>H370-I$205</f>
        <v>71.89</v>
      </c>
      <c r="J370" s="4" t="s">
        <v>213</v>
      </c>
      <c r="K370" s="4" t="s">
        <v>166</v>
      </c>
      <c r="L370" s="4" t="s">
        <v>4</v>
      </c>
    </row>
    <row r="371" spans="3:12" x14ac:dyDescent="0.2">
      <c r="C371" s="4" t="s">
        <v>230</v>
      </c>
      <c r="D371" s="2">
        <v>18.177</v>
      </c>
      <c r="E371" s="2">
        <v>219.76</v>
      </c>
      <c r="F371" s="2">
        <v>2</v>
      </c>
      <c r="G371" s="2">
        <v>2</v>
      </c>
      <c r="H371" s="2">
        <f t="shared" si="47"/>
        <v>219.76</v>
      </c>
      <c r="I371" s="2">
        <f>H371-I$206</f>
        <v>190.72</v>
      </c>
      <c r="J371" s="4" t="s">
        <v>213</v>
      </c>
      <c r="K371" s="4" t="s">
        <v>166</v>
      </c>
      <c r="L371" s="4" t="s">
        <v>4</v>
      </c>
    </row>
    <row r="372" spans="3:12" x14ac:dyDescent="0.2">
      <c r="C372" s="4" t="s">
        <v>231</v>
      </c>
      <c r="D372" s="2">
        <v>18.268000000000001</v>
      </c>
      <c r="E372" s="2">
        <v>166.9</v>
      </c>
      <c r="F372" s="2">
        <v>2</v>
      </c>
      <c r="G372" s="2">
        <v>2</v>
      </c>
      <c r="H372" s="2">
        <f t="shared" si="47"/>
        <v>166.9</v>
      </c>
      <c r="I372" s="2">
        <f>H372-I$207</f>
        <v>148.34</v>
      </c>
      <c r="J372" s="4" t="s">
        <v>213</v>
      </c>
      <c r="K372" s="4" t="s">
        <v>166</v>
      </c>
      <c r="L372" s="4" t="s">
        <v>4</v>
      </c>
    </row>
    <row r="373" spans="3:12" x14ac:dyDescent="0.2">
      <c r="C373" s="4" t="s">
        <v>231</v>
      </c>
      <c r="D373" s="2">
        <v>18.36</v>
      </c>
      <c r="E373" s="2">
        <v>143.22</v>
      </c>
      <c r="F373" s="2">
        <v>2</v>
      </c>
      <c r="G373" s="2">
        <v>2</v>
      </c>
      <c r="H373" s="2">
        <f t="shared" si="47"/>
        <v>143.22</v>
      </c>
      <c r="I373" s="2">
        <f>H373-I$208</f>
        <v>130.13</v>
      </c>
      <c r="J373" s="4" t="s">
        <v>213</v>
      </c>
      <c r="K373" s="4" t="s">
        <v>166</v>
      </c>
      <c r="L373" s="4" t="s">
        <v>4</v>
      </c>
    </row>
    <row r="374" spans="3:12" x14ac:dyDescent="0.2">
      <c r="C374" s="4" t="s">
        <v>232</v>
      </c>
      <c r="D374" s="2">
        <v>18.507999999999999</v>
      </c>
      <c r="E374" s="2">
        <v>1.83</v>
      </c>
      <c r="F374" s="2">
        <v>2</v>
      </c>
      <c r="G374" s="2">
        <v>2</v>
      </c>
      <c r="H374" s="2">
        <f t="shared" ref="H374" si="48">E374/F374*G374</f>
        <v>1.83</v>
      </c>
      <c r="I374" s="2">
        <f>H374</f>
        <v>1.83</v>
      </c>
      <c r="J374" s="4" t="s">
        <v>213</v>
      </c>
      <c r="K374" s="4" t="s">
        <v>166</v>
      </c>
      <c r="L374" s="4" t="s">
        <v>4</v>
      </c>
    </row>
    <row r="375" spans="3:12" x14ac:dyDescent="0.2">
      <c r="C375" s="4" t="s">
        <v>232</v>
      </c>
      <c r="D375" s="2">
        <v>18.588000000000001</v>
      </c>
      <c r="E375" s="2">
        <v>4.49</v>
      </c>
      <c r="F375" s="2">
        <v>2</v>
      </c>
      <c r="G375" s="2">
        <v>2</v>
      </c>
      <c r="H375" s="2">
        <f t="shared" si="47"/>
        <v>4.49</v>
      </c>
      <c r="I375" s="2">
        <f>H375-I$209</f>
        <v>2.5200000000000005</v>
      </c>
      <c r="J375" s="4" t="s">
        <v>213</v>
      </c>
      <c r="K375" s="4" t="s">
        <v>166</v>
      </c>
      <c r="L375" s="4" t="s">
        <v>4</v>
      </c>
    </row>
    <row r="376" spans="3:12" x14ac:dyDescent="0.2">
      <c r="C376" s="4" t="s">
        <v>259</v>
      </c>
      <c r="D376" s="2">
        <v>18.68</v>
      </c>
      <c r="E376" s="2">
        <v>3.91</v>
      </c>
      <c r="F376" s="2">
        <v>2</v>
      </c>
      <c r="G376" s="2">
        <v>2</v>
      </c>
      <c r="H376" s="2">
        <f t="shared" si="47"/>
        <v>3.91</v>
      </c>
      <c r="I376" s="2">
        <f>H376</f>
        <v>3.91</v>
      </c>
      <c r="J376" s="3" t="s">
        <v>212</v>
      </c>
      <c r="K376" s="4" t="s">
        <v>166</v>
      </c>
      <c r="L376" s="4" t="s">
        <v>4</v>
      </c>
    </row>
    <row r="377" spans="3:12" x14ac:dyDescent="0.2">
      <c r="C377" s="4" t="s">
        <v>259</v>
      </c>
      <c r="D377" s="2">
        <v>18.725000000000001</v>
      </c>
      <c r="E377" s="2">
        <v>3.02</v>
      </c>
      <c r="F377" s="2">
        <v>2</v>
      </c>
      <c r="G377" s="2">
        <v>2</v>
      </c>
      <c r="H377" s="2">
        <f t="shared" si="47"/>
        <v>3.02</v>
      </c>
      <c r="I377" s="2">
        <f>H377</f>
        <v>3.02</v>
      </c>
      <c r="J377" s="4" t="s">
        <v>213</v>
      </c>
      <c r="K377" s="4" t="s">
        <v>166</v>
      </c>
      <c r="L377" s="4" t="s">
        <v>4</v>
      </c>
    </row>
    <row r="378" spans="3:12" x14ac:dyDescent="0.2">
      <c r="C378" s="4" t="s">
        <v>232</v>
      </c>
      <c r="D378" s="2">
        <v>18.782</v>
      </c>
      <c r="E378" s="2">
        <v>13.91</v>
      </c>
      <c r="F378" s="2">
        <v>2</v>
      </c>
      <c r="G378" s="2">
        <v>2</v>
      </c>
      <c r="H378" s="2">
        <f t="shared" si="47"/>
        <v>13.91</v>
      </c>
      <c r="I378" s="2">
        <f>H378</f>
        <v>13.91</v>
      </c>
      <c r="J378" s="3" t="s">
        <v>212</v>
      </c>
      <c r="K378" s="4" t="s">
        <v>166</v>
      </c>
      <c r="L378" s="4" t="s">
        <v>4</v>
      </c>
    </row>
    <row r="379" spans="3:12" x14ac:dyDescent="0.2">
      <c r="C379" s="4" t="s">
        <v>232</v>
      </c>
      <c r="D379" s="2">
        <v>18.942</v>
      </c>
      <c r="E379" s="2">
        <v>64.61</v>
      </c>
      <c r="F379" s="2">
        <v>2</v>
      </c>
      <c r="G379" s="2">
        <v>2</v>
      </c>
      <c r="H379" s="2">
        <f t="shared" si="47"/>
        <v>64.61</v>
      </c>
      <c r="I379" s="2">
        <f>H379-I$209</f>
        <v>62.64</v>
      </c>
      <c r="J379" s="4" t="s">
        <v>213</v>
      </c>
      <c r="K379" s="4" t="s">
        <v>166</v>
      </c>
      <c r="L379" s="4" t="s">
        <v>4</v>
      </c>
    </row>
    <row r="380" spans="3:12" x14ac:dyDescent="0.2">
      <c r="C380" s="4" t="s">
        <v>252</v>
      </c>
      <c r="D380" s="9">
        <v>20.428000000000001</v>
      </c>
      <c r="E380" s="9">
        <v>21.88</v>
      </c>
      <c r="F380" s="2">
        <v>2</v>
      </c>
      <c r="G380" s="2">
        <v>2</v>
      </c>
      <c r="H380" s="2">
        <f t="shared" si="47"/>
        <v>21.88</v>
      </c>
      <c r="I380" s="2">
        <f>H380-I$210</f>
        <v>19.93</v>
      </c>
      <c r="J380" s="4" t="s">
        <v>213</v>
      </c>
      <c r="K380" s="4" t="s">
        <v>164</v>
      </c>
      <c r="L380" s="4" t="s">
        <v>253</v>
      </c>
    </row>
    <row r="381" spans="3:12" x14ac:dyDescent="0.2">
      <c r="C381" s="4" t="s">
        <v>233</v>
      </c>
      <c r="D381" s="9">
        <v>21.023</v>
      </c>
      <c r="E381" s="9">
        <v>3.92</v>
      </c>
      <c r="F381" s="2">
        <v>2</v>
      </c>
      <c r="G381" s="2">
        <v>2</v>
      </c>
      <c r="H381" s="2">
        <f t="shared" si="47"/>
        <v>3.92</v>
      </c>
      <c r="I381" s="2">
        <f>H381-I$211</f>
        <v>2.5499999999999998</v>
      </c>
      <c r="J381" s="4" t="s">
        <v>213</v>
      </c>
      <c r="K381" s="4" t="s">
        <v>169</v>
      </c>
      <c r="L381" s="4" t="s">
        <v>234</v>
      </c>
    </row>
    <row r="382" spans="3:12" x14ac:dyDescent="0.2">
      <c r="C382" s="4" t="s">
        <v>165</v>
      </c>
      <c r="D382" s="9">
        <v>21.206</v>
      </c>
      <c r="E382" s="9">
        <v>7.25</v>
      </c>
      <c r="F382" s="2">
        <v>2</v>
      </c>
      <c r="G382" s="2">
        <v>2</v>
      </c>
      <c r="H382" s="2">
        <f t="shared" si="47"/>
        <v>7.25</v>
      </c>
      <c r="I382" s="2">
        <f>H382</f>
        <v>7.25</v>
      </c>
      <c r="J382" s="4" t="s">
        <v>213</v>
      </c>
      <c r="K382" s="4" t="s">
        <v>166</v>
      </c>
      <c r="L382" s="4" t="s">
        <v>4</v>
      </c>
    </row>
    <row r="383" spans="3:12" x14ac:dyDescent="0.2">
      <c r="C383" s="4" t="s">
        <v>236</v>
      </c>
      <c r="D383" s="9">
        <v>21.422999999999998</v>
      </c>
      <c r="E383" s="9">
        <v>602.24</v>
      </c>
      <c r="F383" s="2">
        <v>2</v>
      </c>
      <c r="G383" s="2">
        <v>2</v>
      </c>
      <c r="H383" s="2">
        <f t="shared" si="47"/>
        <v>602.24</v>
      </c>
      <c r="I383" s="2">
        <f>H383-I$213</f>
        <v>-42.17999999999995</v>
      </c>
      <c r="J383" s="4" t="s">
        <v>213</v>
      </c>
      <c r="K383" s="2" t="s">
        <v>169</v>
      </c>
      <c r="L383" s="2" t="s">
        <v>237</v>
      </c>
    </row>
    <row r="384" spans="3:12" x14ac:dyDescent="0.2">
      <c r="C384" s="4" t="s">
        <v>260</v>
      </c>
      <c r="D384" s="9">
        <v>22.76</v>
      </c>
      <c r="E384" s="9">
        <v>1.69</v>
      </c>
      <c r="F384" s="2">
        <v>2</v>
      </c>
      <c r="G384" s="2">
        <v>2</v>
      </c>
      <c r="H384" s="2">
        <f t="shared" si="47"/>
        <v>1.69</v>
      </c>
      <c r="I384" s="2">
        <f>H384</f>
        <v>1.69</v>
      </c>
      <c r="J384" s="4" t="s">
        <v>213</v>
      </c>
      <c r="K384" s="4" t="s">
        <v>166</v>
      </c>
      <c r="L384" s="4" t="s">
        <v>4</v>
      </c>
    </row>
    <row r="385" spans="1:12" x14ac:dyDescent="0.2">
      <c r="C385" s="4" t="s">
        <v>240</v>
      </c>
      <c r="D385" s="9">
        <v>24.84</v>
      </c>
      <c r="E385" s="9">
        <v>9.99</v>
      </c>
      <c r="F385" s="2">
        <v>2</v>
      </c>
      <c r="G385" s="2">
        <v>2</v>
      </c>
      <c r="H385" s="2">
        <f t="shared" si="47"/>
        <v>9.99</v>
      </c>
      <c r="I385" s="2">
        <f>H385-I$215</f>
        <v>6.36</v>
      </c>
      <c r="J385" s="4" t="s">
        <v>213</v>
      </c>
      <c r="K385" s="2" t="s">
        <v>169</v>
      </c>
      <c r="L385" s="2" t="s">
        <v>241</v>
      </c>
    </row>
    <row r="386" spans="1:12" x14ac:dyDescent="0.2">
      <c r="C386" s="4" t="s">
        <v>242</v>
      </c>
      <c r="D386" s="9">
        <v>27.789000000000001</v>
      </c>
      <c r="E386" s="9">
        <v>38.270000000000003</v>
      </c>
      <c r="F386" s="2">
        <v>2</v>
      </c>
      <c r="G386" s="2">
        <v>2</v>
      </c>
      <c r="H386" s="2">
        <f t="shared" si="47"/>
        <v>38.270000000000003</v>
      </c>
      <c r="I386" s="2">
        <f>H386-I$217</f>
        <v>35.080000000000005</v>
      </c>
      <c r="J386" s="4" t="s">
        <v>213</v>
      </c>
      <c r="K386" s="14" t="s">
        <v>166</v>
      </c>
      <c r="L386" s="14" t="s">
        <v>4</v>
      </c>
    </row>
    <row r="387" spans="1:12" x14ac:dyDescent="0.2">
      <c r="C387" s="4" t="s">
        <v>243</v>
      </c>
      <c r="D387" s="9">
        <v>30.669</v>
      </c>
      <c r="E387" s="9">
        <v>71.430000000000007</v>
      </c>
      <c r="F387" s="2">
        <v>2</v>
      </c>
      <c r="G387" s="2">
        <v>2</v>
      </c>
      <c r="H387" s="2">
        <f t="shared" si="47"/>
        <v>71.430000000000007</v>
      </c>
      <c r="I387" s="2">
        <f>H387-I$218</f>
        <v>62.170000000000009</v>
      </c>
      <c r="J387" s="4" t="s">
        <v>213</v>
      </c>
      <c r="K387" s="14" t="s">
        <v>166</v>
      </c>
      <c r="L387" s="14" t="s">
        <v>4</v>
      </c>
    </row>
    <row r="388" spans="1:12" x14ac:dyDescent="0.2">
      <c r="C388" s="4" t="s">
        <v>248</v>
      </c>
      <c r="D388" s="9">
        <v>31.777999999999999</v>
      </c>
      <c r="E388" s="9">
        <v>104.78</v>
      </c>
      <c r="F388" s="2">
        <v>2</v>
      </c>
      <c r="G388" s="2">
        <v>2</v>
      </c>
      <c r="H388" s="2">
        <f t="shared" si="47"/>
        <v>104.78</v>
      </c>
      <c r="I388" s="2">
        <f>H388-I$219</f>
        <v>27.689999999999998</v>
      </c>
      <c r="J388" s="4" t="s">
        <v>213</v>
      </c>
      <c r="K388" s="14" t="s">
        <v>166</v>
      </c>
      <c r="L388" s="14" t="s">
        <v>4</v>
      </c>
    </row>
    <row r="389" spans="1:12" x14ac:dyDescent="0.2">
      <c r="C389" s="4" t="s">
        <v>165</v>
      </c>
      <c r="D389" s="9">
        <v>33.103999999999999</v>
      </c>
      <c r="E389" s="9">
        <v>267.20999999999998</v>
      </c>
      <c r="F389" s="2">
        <v>2</v>
      </c>
      <c r="G389" s="2">
        <v>2</v>
      </c>
      <c r="H389" s="2">
        <f t="shared" si="47"/>
        <v>267.20999999999998</v>
      </c>
      <c r="I389" s="2">
        <f>H389-I$220</f>
        <v>200.01</v>
      </c>
      <c r="J389" s="4" t="s">
        <v>213</v>
      </c>
      <c r="K389" s="14" t="s">
        <v>166</v>
      </c>
      <c r="L389" s="14" t="s">
        <v>4</v>
      </c>
    </row>
    <row r="390" spans="1:12" x14ac:dyDescent="0.2">
      <c r="C390" s="4" t="s">
        <v>165</v>
      </c>
      <c r="D390" s="9">
        <v>34.692999999999998</v>
      </c>
      <c r="E390" s="9">
        <v>27.25</v>
      </c>
      <c r="F390" s="2">
        <v>2</v>
      </c>
      <c r="G390" s="2">
        <v>2</v>
      </c>
      <c r="H390" s="2">
        <f t="shared" si="47"/>
        <v>27.25</v>
      </c>
      <c r="I390" s="2">
        <f>H390-I$221</f>
        <v>8.5500000000000007</v>
      </c>
      <c r="J390" s="4" t="s">
        <v>213</v>
      </c>
      <c r="K390" s="14" t="s">
        <v>166</v>
      </c>
      <c r="L390" s="14" t="s">
        <v>4</v>
      </c>
    </row>
    <row r="391" spans="1:12" x14ac:dyDescent="0.2">
      <c r="C391" s="4" t="s">
        <v>261</v>
      </c>
      <c r="D391" s="9">
        <v>38.51</v>
      </c>
      <c r="E391" s="9">
        <v>15.39</v>
      </c>
      <c r="F391" s="2">
        <v>2</v>
      </c>
      <c r="G391" s="2">
        <v>2</v>
      </c>
      <c r="H391" s="2">
        <f t="shared" si="47"/>
        <v>15.39</v>
      </c>
      <c r="I391" s="2">
        <f>H391</f>
        <v>15.39</v>
      </c>
      <c r="J391" s="4" t="s">
        <v>213</v>
      </c>
      <c r="K391" s="14" t="s">
        <v>166</v>
      </c>
      <c r="L391" s="14" t="s">
        <v>4</v>
      </c>
    </row>
    <row r="393" spans="1:12" ht="15" x14ac:dyDescent="0.25">
      <c r="A393" s="38" t="str">
        <f>VOC!A$1</f>
        <v>16-00866-N1</v>
      </c>
      <c r="C393" s="1" t="s">
        <v>10</v>
      </c>
    </row>
    <row r="394" spans="1:12" x14ac:dyDescent="0.2">
      <c r="C394" s="2"/>
      <c r="D394" s="2"/>
      <c r="E394" s="2"/>
      <c r="F394" s="2"/>
      <c r="G394" s="2"/>
      <c r="H394" s="2"/>
      <c r="I394" s="3" t="s">
        <v>148</v>
      </c>
      <c r="J394" s="3" t="s">
        <v>202</v>
      </c>
    </row>
    <row r="395" spans="1:12" x14ac:dyDescent="0.2">
      <c r="C395" s="2"/>
      <c r="D395" s="2"/>
      <c r="E395" s="3" t="s">
        <v>11</v>
      </c>
      <c r="F395" s="3" t="s">
        <v>9</v>
      </c>
      <c r="G395" s="3" t="s">
        <v>19</v>
      </c>
      <c r="H395" s="3" t="s">
        <v>13</v>
      </c>
      <c r="I395" s="3" t="s">
        <v>13</v>
      </c>
      <c r="J395" s="3" t="s">
        <v>203</v>
      </c>
    </row>
    <row r="396" spans="1:12" x14ac:dyDescent="0.2">
      <c r="C396" s="3" t="s">
        <v>1</v>
      </c>
      <c r="D396" s="1" t="s">
        <v>2</v>
      </c>
      <c r="E396" s="1" t="s">
        <v>5</v>
      </c>
      <c r="F396" s="3" t="s">
        <v>8</v>
      </c>
      <c r="G396" s="3" t="s">
        <v>149</v>
      </c>
      <c r="H396" s="1" t="s">
        <v>5</v>
      </c>
      <c r="I396" s="1" t="s">
        <v>5</v>
      </c>
      <c r="J396" s="3" t="s">
        <v>204</v>
      </c>
      <c r="K396" s="3" t="s">
        <v>12</v>
      </c>
      <c r="L396" s="3" t="s">
        <v>6</v>
      </c>
    </row>
    <row r="397" spans="1:12" x14ac:dyDescent="0.2">
      <c r="A397" s="3" t="s">
        <v>220</v>
      </c>
      <c r="B397" s="2" t="s">
        <v>262</v>
      </c>
      <c r="C397" s="4" t="s">
        <v>207</v>
      </c>
      <c r="D397" s="2">
        <v>13.375999999999999</v>
      </c>
      <c r="E397" s="2">
        <v>2530.17</v>
      </c>
      <c r="F397" s="2">
        <v>1</v>
      </c>
      <c r="G397" s="2">
        <v>2</v>
      </c>
      <c r="H397" s="2">
        <f>E397/F397*G397</f>
        <v>5060.34</v>
      </c>
      <c r="I397" s="2">
        <f>H397</f>
        <v>5060.34</v>
      </c>
      <c r="J397" s="3" t="s">
        <v>212</v>
      </c>
      <c r="K397" s="2" t="s">
        <v>90</v>
      </c>
      <c r="L397" s="2" t="s">
        <v>53</v>
      </c>
    </row>
    <row r="398" spans="1:12" x14ac:dyDescent="0.2">
      <c r="A398" s="3" t="s">
        <v>201</v>
      </c>
      <c r="C398" s="4" t="s">
        <v>250</v>
      </c>
      <c r="D398" s="2">
        <v>15.010999999999999</v>
      </c>
      <c r="E398" s="2">
        <v>23.35</v>
      </c>
      <c r="F398" s="2">
        <v>1</v>
      </c>
      <c r="G398" s="2">
        <v>2</v>
      </c>
      <c r="H398" s="2">
        <f t="shared" ref="H398:H404" si="49">E398/F398*G398</f>
        <v>46.7</v>
      </c>
      <c r="I398" s="2">
        <f>H398</f>
        <v>46.7</v>
      </c>
      <c r="J398" s="3" t="s">
        <v>212</v>
      </c>
      <c r="K398" s="4" t="s">
        <v>169</v>
      </c>
      <c r="L398" s="4" t="s">
        <v>251</v>
      </c>
    </row>
    <row r="399" spans="1:12" x14ac:dyDescent="0.2">
      <c r="C399" s="4" t="s">
        <v>230</v>
      </c>
      <c r="D399" s="2">
        <v>17.64</v>
      </c>
      <c r="E399" s="2">
        <v>14.77</v>
      </c>
      <c r="F399" s="2">
        <v>1</v>
      </c>
      <c r="G399" s="2">
        <v>2</v>
      </c>
      <c r="H399" s="2">
        <f t="shared" si="49"/>
        <v>29.54</v>
      </c>
      <c r="I399" s="2">
        <f t="shared" ref="I399:I409" si="50">H399</f>
        <v>29.54</v>
      </c>
      <c r="J399" s="3" t="s">
        <v>212</v>
      </c>
      <c r="K399" s="4" t="s">
        <v>166</v>
      </c>
      <c r="L399" s="4" t="s">
        <v>4</v>
      </c>
    </row>
    <row r="400" spans="1:12" x14ac:dyDescent="0.2">
      <c r="C400" s="4" t="s">
        <v>230</v>
      </c>
      <c r="D400" s="2">
        <v>17.765000000000001</v>
      </c>
      <c r="E400" s="2">
        <v>62.08</v>
      </c>
      <c r="F400" s="2">
        <v>1</v>
      </c>
      <c r="G400" s="2">
        <v>2</v>
      </c>
      <c r="H400" s="2">
        <f t="shared" si="49"/>
        <v>124.16</v>
      </c>
      <c r="I400" s="2">
        <f t="shared" si="50"/>
        <v>124.16</v>
      </c>
      <c r="J400" s="3" t="s">
        <v>212</v>
      </c>
      <c r="K400" s="4" t="s">
        <v>166</v>
      </c>
      <c r="L400" s="4" t="s">
        <v>4</v>
      </c>
    </row>
    <row r="401" spans="3:12" x14ac:dyDescent="0.2">
      <c r="C401" s="4" t="s">
        <v>230</v>
      </c>
      <c r="D401" s="2">
        <v>17.844999999999999</v>
      </c>
      <c r="E401" s="2">
        <v>143.22</v>
      </c>
      <c r="F401" s="2">
        <v>1</v>
      </c>
      <c r="G401" s="2">
        <v>2</v>
      </c>
      <c r="H401" s="2">
        <f t="shared" si="49"/>
        <v>286.44</v>
      </c>
      <c r="I401" s="2">
        <f t="shared" si="50"/>
        <v>286.44</v>
      </c>
      <c r="J401" s="3" t="s">
        <v>212</v>
      </c>
      <c r="K401" s="4" t="s">
        <v>166</v>
      </c>
      <c r="L401" s="4" t="s">
        <v>4</v>
      </c>
    </row>
    <row r="402" spans="3:12" x14ac:dyDescent="0.2">
      <c r="C402" s="4" t="s">
        <v>230</v>
      </c>
      <c r="D402" s="2">
        <v>18.143000000000001</v>
      </c>
      <c r="E402" s="2">
        <v>352.72</v>
      </c>
      <c r="F402" s="2">
        <v>1</v>
      </c>
      <c r="G402" s="2">
        <v>2</v>
      </c>
      <c r="H402" s="2">
        <f t="shared" si="49"/>
        <v>705.44</v>
      </c>
      <c r="I402" s="2">
        <f t="shared" si="50"/>
        <v>705.44</v>
      </c>
      <c r="J402" s="3" t="s">
        <v>212</v>
      </c>
      <c r="K402" s="4" t="s">
        <v>166</v>
      </c>
      <c r="L402" s="4" t="s">
        <v>4</v>
      </c>
    </row>
    <row r="403" spans="3:12" x14ac:dyDescent="0.2">
      <c r="C403" s="4" t="s">
        <v>231</v>
      </c>
      <c r="D403" s="2">
        <v>18.234000000000002</v>
      </c>
      <c r="E403" s="2">
        <v>266.88</v>
      </c>
      <c r="F403" s="2">
        <v>1</v>
      </c>
      <c r="G403" s="2">
        <v>2</v>
      </c>
      <c r="H403" s="2">
        <f t="shared" si="49"/>
        <v>533.76</v>
      </c>
      <c r="I403" s="2">
        <f t="shared" si="50"/>
        <v>533.76</v>
      </c>
      <c r="J403" s="3" t="s">
        <v>212</v>
      </c>
      <c r="K403" s="4" t="s">
        <v>166</v>
      </c>
      <c r="L403" s="4" t="s">
        <v>4</v>
      </c>
    </row>
    <row r="404" spans="3:12" x14ac:dyDescent="0.2">
      <c r="C404" s="4" t="s">
        <v>231</v>
      </c>
      <c r="D404" s="2">
        <v>18.324999999999999</v>
      </c>
      <c r="E404" s="2">
        <v>216.73</v>
      </c>
      <c r="F404" s="2">
        <v>1</v>
      </c>
      <c r="G404" s="2">
        <v>2</v>
      </c>
      <c r="H404" s="2">
        <f t="shared" si="49"/>
        <v>433.46</v>
      </c>
      <c r="I404" s="2">
        <f t="shared" si="50"/>
        <v>433.46</v>
      </c>
      <c r="J404" s="3" t="s">
        <v>212</v>
      </c>
      <c r="K404" s="4" t="s">
        <v>166</v>
      </c>
      <c r="L404" s="4" t="s">
        <v>4</v>
      </c>
    </row>
    <row r="405" spans="3:12" x14ac:dyDescent="0.2">
      <c r="C405" s="4" t="s">
        <v>232</v>
      </c>
      <c r="D405" s="2">
        <v>18.474</v>
      </c>
      <c r="E405" s="2">
        <v>4.51</v>
      </c>
      <c r="F405" s="2">
        <v>1</v>
      </c>
      <c r="G405" s="2">
        <v>2</v>
      </c>
      <c r="H405" s="2">
        <f t="shared" ref="H405:H406" si="51">E405/F405*G405</f>
        <v>9.02</v>
      </c>
      <c r="I405" s="2">
        <f t="shared" si="50"/>
        <v>9.02</v>
      </c>
      <c r="J405" s="4" t="s">
        <v>213</v>
      </c>
      <c r="K405" s="4" t="s">
        <v>166</v>
      </c>
      <c r="L405" s="4" t="s">
        <v>4</v>
      </c>
    </row>
    <row r="406" spans="3:12" x14ac:dyDescent="0.2">
      <c r="C406" s="4" t="s">
        <v>232</v>
      </c>
      <c r="D406" s="2">
        <v>18.553999999999998</v>
      </c>
      <c r="E406" s="2">
        <v>4.88</v>
      </c>
      <c r="F406" s="2">
        <v>1</v>
      </c>
      <c r="G406" s="2">
        <v>2</v>
      </c>
      <c r="H406" s="2">
        <f t="shared" si="51"/>
        <v>9.76</v>
      </c>
      <c r="I406" s="2">
        <f t="shared" si="50"/>
        <v>9.76</v>
      </c>
      <c r="J406" s="4" t="s">
        <v>213</v>
      </c>
      <c r="K406" s="4" t="s">
        <v>166</v>
      </c>
      <c r="L406" s="4" t="s">
        <v>4</v>
      </c>
    </row>
    <row r="407" spans="3:12" x14ac:dyDescent="0.2">
      <c r="C407" s="4" t="s">
        <v>259</v>
      </c>
      <c r="D407" s="2">
        <v>18.645</v>
      </c>
      <c r="E407" s="2">
        <v>5.62</v>
      </c>
      <c r="F407" s="2">
        <v>1</v>
      </c>
      <c r="G407" s="2">
        <v>2</v>
      </c>
      <c r="H407" s="2">
        <f t="shared" ref="H407:H410" si="52">E407/F407*G407</f>
        <v>11.24</v>
      </c>
      <c r="I407" s="2">
        <f t="shared" si="50"/>
        <v>11.24</v>
      </c>
      <c r="J407" s="4" t="s">
        <v>213</v>
      </c>
      <c r="K407" s="4" t="s">
        <v>166</v>
      </c>
      <c r="L407" s="4" t="s">
        <v>4</v>
      </c>
    </row>
    <row r="408" spans="3:12" x14ac:dyDescent="0.2">
      <c r="C408" s="4" t="s">
        <v>232</v>
      </c>
      <c r="D408" s="2">
        <v>18.748000000000001</v>
      </c>
      <c r="E408" s="2">
        <v>24.67</v>
      </c>
      <c r="F408" s="2">
        <v>1</v>
      </c>
      <c r="G408" s="2">
        <v>2</v>
      </c>
      <c r="H408" s="2">
        <f t="shared" si="52"/>
        <v>49.34</v>
      </c>
      <c r="I408" s="2">
        <f t="shared" si="50"/>
        <v>49.34</v>
      </c>
      <c r="J408" s="3" t="s">
        <v>212</v>
      </c>
      <c r="K408" s="4" t="s">
        <v>166</v>
      </c>
      <c r="L408" s="4" t="s">
        <v>4</v>
      </c>
    </row>
    <row r="409" spans="3:12" x14ac:dyDescent="0.2">
      <c r="C409" s="4" t="s">
        <v>232</v>
      </c>
      <c r="D409" s="2">
        <v>18.908000000000001</v>
      </c>
      <c r="E409" s="2">
        <v>70.38</v>
      </c>
      <c r="F409" s="2">
        <v>1</v>
      </c>
      <c r="G409" s="2">
        <v>2</v>
      </c>
      <c r="H409" s="2">
        <f t="shared" si="52"/>
        <v>140.76</v>
      </c>
      <c r="I409" s="2">
        <f t="shared" si="50"/>
        <v>140.76</v>
      </c>
      <c r="J409" s="3" t="s">
        <v>212</v>
      </c>
      <c r="K409" s="4" t="s">
        <v>166</v>
      </c>
      <c r="L409" s="4" t="s">
        <v>4</v>
      </c>
    </row>
    <row r="410" spans="3:12" x14ac:dyDescent="0.2">
      <c r="C410" s="4" t="s">
        <v>236</v>
      </c>
      <c r="D410" s="9">
        <v>21.411000000000001</v>
      </c>
      <c r="E410" s="9">
        <v>809.05</v>
      </c>
      <c r="F410" s="2">
        <v>1</v>
      </c>
      <c r="G410" s="2">
        <v>2</v>
      </c>
      <c r="H410" s="2">
        <f t="shared" si="52"/>
        <v>1618.1</v>
      </c>
      <c r="I410" s="2">
        <f t="shared" ref="I410:I418" si="53">H410</f>
        <v>1618.1</v>
      </c>
      <c r="J410" s="3" t="s">
        <v>212</v>
      </c>
      <c r="K410" s="2" t="s">
        <v>169</v>
      </c>
      <c r="L410" s="2" t="s">
        <v>237</v>
      </c>
    </row>
    <row r="411" spans="3:12" x14ac:dyDescent="0.2">
      <c r="C411" s="4" t="s">
        <v>263</v>
      </c>
      <c r="D411" s="9">
        <v>21.491</v>
      </c>
      <c r="E411" s="9">
        <v>73.510000000000005</v>
      </c>
      <c r="F411" s="2">
        <v>1</v>
      </c>
      <c r="G411" s="2">
        <v>2</v>
      </c>
      <c r="H411" s="2">
        <f t="shared" ref="H411" si="54">E411/F411*G411</f>
        <v>147.02000000000001</v>
      </c>
      <c r="I411" s="2">
        <f t="shared" si="53"/>
        <v>147.02000000000001</v>
      </c>
      <c r="J411" s="3" t="s">
        <v>212</v>
      </c>
      <c r="K411" s="4" t="s">
        <v>166</v>
      </c>
      <c r="L411" s="4" t="s">
        <v>4</v>
      </c>
    </row>
    <row r="412" spans="3:12" x14ac:dyDescent="0.2">
      <c r="C412" s="4" t="s">
        <v>264</v>
      </c>
      <c r="D412" s="9">
        <v>21.777000000000001</v>
      </c>
      <c r="E412" s="9">
        <v>10.119999999999999</v>
      </c>
      <c r="F412" s="2">
        <v>1</v>
      </c>
      <c r="G412" s="2">
        <v>2</v>
      </c>
      <c r="H412" s="2">
        <f t="shared" ref="H412:H413" si="55">E412/F412*G412</f>
        <v>20.239999999999998</v>
      </c>
      <c r="I412" s="2">
        <f t="shared" si="53"/>
        <v>20.239999999999998</v>
      </c>
      <c r="J412" s="3" t="s">
        <v>212</v>
      </c>
      <c r="K412" s="4" t="s">
        <v>164</v>
      </c>
      <c r="L412" s="4" t="s">
        <v>265</v>
      </c>
    </row>
    <row r="413" spans="3:12" x14ac:dyDescent="0.2">
      <c r="C413" s="4" t="s">
        <v>256</v>
      </c>
      <c r="D413" s="9">
        <v>25.652000000000001</v>
      </c>
      <c r="E413" s="9">
        <v>11.78</v>
      </c>
      <c r="F413" s="2">
        <v>1</v>
      </c>
      <c r="G413" s="2">
        <v>2</v>
      </c>
      <c r="H413" s="2">
        <f t="shared" si="55"/>
        <v>23.56</v>
      </c>
      <c r="I413" s="2">
        <f t="shared" si="53"/>
        <v>23.56</v>
      </c>
      <c r="J413" s="3" t="s">
        <v>212</v>
      </c>
      <c r="K413" s="14" t="s">
        <v>164</v>
      </c>
      <c r="L413" s="14" t="s">
        <v>257</v>
      </c>
    </row>
    <row r="414" spans="3:12" x14ac:dyDescent="0.2">
      <c r="C414" s="4" t="s">
        <v>242</v>
      </c>
      <c r="D414" s="9">
        <v>27.765999999999998</v>
      </c>
      <c r="E414" s="9">
        <v>53.02</v>
      </c>
      <c r="F414" s="2">
        <v>1</v>
      </c>
      <c r="G414" s="2">
        <v>2</v>
      </c>
      <c r="H414" s="2">
        <f t="shared" ref="H414" si="56">E414/F414*G414</f>
        <v>106.04</v>
      </c>
      <c r="I414" s="2">
        <f t="shared" si="53"/>
        <v>106.04</v>
      </c>
      <c r="J414" s="3" t="s">
        <v>212</v>
      </c>
      <c r="K414" s="14" t="s">
        <v>166</v>
      </c>
      <c r="L414" s="14" t="s">
        <v>4</v>
      </c>
    </row>
    <row r="415" spans="3:12" x14ac:dyDescent="0.2">
      <c r="C415" s="4" t="s">
        <v>243</v>
      </c>
      <c r="D415" s="9">
        <v>30.646999999999998</v>
      </c>
      <c r="E415" s="9">
        <v>24.51</v>
      </c>
      <c r="F415" s="2">
        <v>1</v>
      </c>
      <c r="G415" s="2">
        <v>2</v>
      </c>
      <c r="H415" s="2">
        <f t="shared" ref="H415" si="57">E415/F415*G415</f>
        <v>49.02</v>
      </c>
      <c r="I415" s="2">
        <f t="shared" si="53"/>
        <v>49.02</v>
      </c>
      <c r="J415" s="3" t="s">
        <v>212</v>
      </c>
      <c r="K415" s="14" t="s">
        <v>166</v>
      </c>
      <c r="L415" s="14" t="s">
        <v>4</v>
      </c>
    </row>
    <row r="416" spans="3:12" x14ac:dyDescent="0.2">
      <c r="C416" s="4" t="s">
        <v>248</v>
      </c>
      <c r="D416" s="9">
        <v>31.754999999999999</v>
      </c>
      <c r="E416" s="9">
        <v>53.6</v>
      </c>
      <c r="F416" s="2">
        <v>1</v>
      </c>
      <c r="G416" s="2">
        <v>2</v>
      </c>
      <c r="H416" s="2">
        <f t="shared" ref="H416" si="58">E416/F416*G416</f>
        <v>107.2</v>
      </c>
      <c r="I416" s="2">
        <f t="shared" si="53"/>
        <v>107.2</v>
      </c>
      <c r="J416" s="3" t="s">
        <v>212</v>
      </c>
      <c r="K416" s="14" t="s">
        <v>166</v>
      </c>
      <c r="L416" s="14" t="s">
        <v>4</v>
      </c>
    </row>
    <row r="417" spans="2:12" x14ac:dyDescent="0.2">
      <c r="C417" s="4" t="s">
        <v>165</v>
      </c>
      <c r="D417" s="9">
        <v>33.07</v>
      </c>
      <c r="E417" s="9">
        <v>110.27</v>
      </c>
      <c r="F417" s="2">
        <v>1</v>
      </c>
      <c r="G417" s="2">
        <v>2</v>
      </c>
      <c r="H417" s="2">
        <f t="shared" ref="H417" si="59">E417/F417*G417</f>
        <v>220.54</v>
      </c>
      <c r="I417" s="2">
        <f t="shared" si="53"/>
        <v>220.54</v>
      </c>
      <c r="J417" s="3" t="s">
        <v>212</v>
      </c>
      <c r="K417" s="14" t="s">
        <v>166</v>
      </c>
      <c r="L417" s="14" t="s">
        <v>4</v>
      </c>
    </row>
    <row r="418" spans="2:12" x14ac:dyDescent="0.2">
      <c r="C418" s="4" t="s">
        <v>165</v>
      </c>
      <c r="D418" s="9">
        <v>34.646999999999998</v>
      </c>
      <c r="E418" s="9">
        <v>27.29</v>
      </c>
      <c r="F418" s="2">
        <v>1</v>
      </c>
      <c r="G418" s="2">
        <v>2</v>
      </c>
      <c r="H418" s="2">
        <f t="shared" ref="H418" si="60">E418/F418*G418</f>
        <v>54.58</v>
      </c>
      <c r="I418" s="2">
        <f t="shared" si="53"/>
        <v>54.58</v>
      </c>
      <c r="J418" s="3" t="s">
        <v>212</v>
      </c>
      <c r="K418" s="14" t="s">
        <v>166</v>
      </c>
      <c r="L418" s="14" t="s">
        <v>4</v>
      </c>
    </row>
    <row r="420" spans="2:12" x14ac:dyDescent="0.2">
      <c r="B420" s="4" t="s">
        <v>0</v>
      </c>
      <c r="C420" s="4" t="s">
        <v>207</v>
      </c>
      <c r="D420" s="2">
        <v>13.375999999999999</v>
      </c>
      <c r="E420" s="2">
        <v>2433.79</v>
      </c>
      <c r="F420" s="2">
        <v>1</v>
      </c>
      <c r="G420" s="2">
        <v>2</v>
      </c>
      <c r="H420" s="2">
        <f>E420/F420*G420</f>
        <v>4867.58</v>
      </c>
      <c r="I420" s="2">
        <f>H420-I$397</f>
        <v>-192.76000000000022</v>
      </c>
      <c r="J420" s="4" t="s">
        <v>213</v>
      </c>
      <c r="K420" s="2" t="s">
        <v>90</v>
      </c>
      <c r="L420" s="2" t="s">
        <v>53</v>
      </c>
    </row>
    <row r="421" spans="2:12" x14ac:dyDescent="0.2">
      <c r="C421" s="4" t="s">
        <v>250</v>
      </c>
      <c r="D421" s="2">
        <v>14.999000000000001</v>
      </c>
      <c r="E421" s="2">
        <v>16.73</v>
      </c>
      <c r="F421" s="2">
        <v>1</v>
      </c>
      <c r="G421" s="2">
        <v>2</v>
      </c>
      <c r="H421" s="2">
        <f t="shared" ref="H421:H422" si="61">E421/F421*G421</f>
        <v>33.46</v>
      </c>
      <c r="I421" s="2">
        <f>H421-I$398</f>
        <v>-13.240000000000002</v>
      </c>
      <c r="J421" s="4" t="s">
        <v>213</v>
      </c>
      <c r="K421" s="4" t="s">
        <v>169</v>
      </c>
      <c r="L421" s="4" t="s">
        <v>251</v>
      </c>
    </row>
    <row r="422" spans="2:12" x14ac:dyDescent="0.2">
      <c r="C422" s="4" t="s">
        <v>230</v>
      </c>
      <c r="D422" s="2">
        <v>17.64</v>
      </c>
      <c r="E422" s="2">
        <v>31.93</v>
      </c>
      <c r="F422" s="2">
        <v>1</v>
      </c>
      <c r="G422" s="2">
        <v>2</v>
      </c>
      <c r="H422" s="2">
        <f t="shared" si="61"/>
        <v>63.86</v>
      </c>
      <c r="I422" s="2">
        <f>H422-I$399</f>
        <v>34.32</v>
      </c>
      <c r="J422" s="4" t="s">
        <v>213</v>
      </c>
      <c r="K422" s="4" t="s">
        <v>166</v>
      </c>
      <c r="L422" s="4" t="s">
        <v>4</v>
      </c>
    </row>
    <row r="423" spans="2:12" x14ac:dyDescent="0.2">
      <c r="C423" s="4" t="s">
        <v>230</v>
      </c>
      <c r="D423" s="2">
        <v>17.765000000000001</v>
      </c>
      <c r="E423" s="2">
        <v>124.6</v>
      </c>
      <c r="F423" s="2">
        <v>1</v>
      </c>
      <c r="G423" s="2">
        <v>2</v>
      </c>
      <c r="H423" s="2">
        <f t="shared" ref="H423" si="62">E423/F423*G423</f>
        <v>249.2</v>
      </c>
      <c r="I423" s="2">
        <f>H423-I$400</f>
        <v>125.03999999999999</v>
      </c>
      <c r="J423" s="4" t="s">
        <v>213</v>
      </c>
      <c r="K423" s="4" t="s">
        <v>166</v>
      </c>
      <c r="L423" s="4" t="s">
        <v>4</v>
      </c>
    </row>
    <row r="424" spans="2:12" x14ac:dyDescent="0.2">
      <c r="C424" s="4" t="s">
        <v>230</v>
      </c>
      <c r="D424" s="2">
        <v>17.856999999999999</v>
      </c>
      <c r="E424" s="2">
        <v>210.66</v>
      </c>
      <c r="F424" s="2">
        <v>1</v>
      </c>
      <c r="G424" s="2">
        <v>2</v>
      </c>
      <c r="H424" s="2">
        <f t="shared" ref="H424" si="63">E424/F424*G424</f>
        <v>421.32</v>
      </c>
      <c r="I424" s="2">
        <f>H424-I$401</f>
        <v>134.88</v>
      </c>
      <c r="J424" s="4" t="s">
        <v>213</v>
      </c>
      <c r="K424" s="4" t="s">
        <v>166</v>
      </c>
      <c r="L424" s="4" t="s">
        <v>4</v>
      </c>
    </row>
    <row r="425" spans="2:12" x14ac:dyDescent="0.2">
      <c r="C425" s="4" t="s">
        <v>230</v>
      </c>
      <c r="D425" s="2">
        <v>17.994</v>
      </c>
      <c r="E425" s="2">
        <v>13.59</v>
      </c>
      <c r="F425" s="2">
        <v>1</v>
      </c>
      <c r="G425" s="2">
        <v>2</v>
      </c>
      <c r="H425" s="2">
        <f t="shared" ref="H425:H426" si="64">E425/F425*G425</f>
        <v>27.18</v>
      </c>
      <c r="I425" s="2">
        <f>H425</f>
        <v>27.18</v>
      </c>
      <c r="J425" s="3" t="s">
        <v>212</v>
      </c>
      <c r="K425" s="4" t="s">
        <v>166</v>
      </c>
      <c r="L425" s="4" t="s">
        <v>4</v>
      </c>
    </row>
    <row r="426" spans="2:12" x14ac:dyDescent="0.2">
      <c r="C426" s="4" t="s">
        <v>230</v>
      </c>
      <c r="D426" s="2">
        <v>18.154</v>
      </c>
      <c r="E426" s="2">
        <v>474.42</v>
      </c>
      <c r="F426" s="2">
        <v>1</v>
      </c>
      <c r="G426" s="2">
        <v>2</v>
      </c>
      <c r="H426" s="2">
        <f t="shared" si="64"/>
        <v>948.84</v>
      </c>
      <c r="I426" s="2">
        <f>H426-I$402</f>
        <v>243.39999999999998</v>
      </c>
      <c r="J426" s="4" t="s">
        <v>213</v>
      </c>
      <c r="K426" s="4" t="s">
        <v>166</v>
      </c>
      <c r="L426" s="4" t="s">
        <v>4</v>
      </c>
    </row>
    <row r="427" spans="2:12" x14ac:dyDescent="0.2">
      <c r="C427" s="4" t="s">
        <v>231</v>
      </c>
      <c r="D427" s="2">
        <v>18.245000000000001</v>
      </c>
      <c r="E427" s="2">
        <v>371.11</v>
      </c>
      <c r="F427" s="2">
        <v>1</v>
      </c>
      <c r="G427" s="2">
        <v>2</v>
      </c>
      <c r="H427" s="2">
        <f t="shared" ref="H427" si="65">E427/F427*G427</f>
        <v>742.22</v>
      </c>
      <c r="I427" s="2">
        <f>H427-I$403</f>
        <v>208.46000000000004</v>
      </c>
      <c r="J427" s="4" t="s">
        <v>213</v>
      </c>
      <c r="K427" s="4" t="s">
        <v>166</v>
      </c>
      <c r="L427" s="4" t="s">
        <v>4</v>
      </c>
    </row>
    <row r="428" spans="2:12" x14ac:dyDescent="0.2">
      <c r="C428" s="4" t="s">
        <v>231</v>
      </c>
      <c r="D428" s="2">
        <v>18.337</v>
      </c>
      <c r="E428" s="2">
        <v>326</v>
      </c>
      <c r="F428" s="2">
        <v>1</v>
      </c>
      <c r="G428" s="2">
        <v>2</v>
      </c>
      <c r="H428" s="2">
        <f t="shared" ref="H428" si="66">E428/F428*G428</f>
        <v>652</v>
      </c>
      <c r="I428" s="2">
        <f>H428-I$404</f>
        <v>218.54000000000002</v>
      </c>
      <c r="J428" s="4" t="s">
        <v>213</v>
      </c>
      <c r="K428" s="4" t="s">
        <v>166</v>
      </c>
      <c r="L428" s="4" t="s">
        <v>4</v>
      </c>
    </row>
    <row r="429" spans="2:12" x14ac:dyDescent="0.2">
      <c r="C429" s="4" t="s">
        <v>232</v>
      </c>
      <c r="D429" s="2">
        <v>18.417000000000002</v>
      </c>
      <c r="E429" s="2">
        <v>22.78</v>
      </c>
      <c r="F429" s="2">
        <v>1</v>
      </c>
      <c r="G429" s="2">
        <v>2</v>
      </c>
      <c r="H429" s="2">
        <f t="shared" ref="H429" si="67">E429/F429*G429</f>
        <v>45.56</v>
      </c>
      <c r="I429" s="2">
        <f>H429</f>
        <v>45.56</v>
      </c>
      <c r="J429" s="3" t="s">
        <v>212</v>
      </c>
      <c r="K429" s="4" t="s">
        <v>166</v>
      </c>
      <c r="L429" s="4" t="s">
        <v>4</v>
      </c>
    </row>
    <row r="430" spans="2:12" x14ac:dyDescent="0.2">
      <c r="C430" s="4" t="s">
        <v>232</v>
      </c>
      <c r="D430" s="2">
        <v>18.474</v>
      </c>
      <c r="E430" s="2">
        <v>20.69</v>
      </c>
      <c r="F430" s="2">
        <v>1</v>
      </c>
      <c r="G430" s="2">
        <v>2</v>
      </c>
      <c r="H430" s="2">
        <f t="shared" ref="H430" si="68">E430/F430*G430</f>
        <v>41.38</v>
      </c>
      <c r="I430" s="2">
        <f>H430-I$405</f>
        <v>32.36</v>
      </c>
      <c r="J430" s="4" t="s">
        <v>213</v>
      </c>
      <c r="K430" s="4" t="s">
        <v>166</v>
      </c>
      <c r="L430" s="4" t="s">
        <v>4</v>
      </c>
    </row>
    <row r="431" spans="2:12" x14ac:dyDescent="0.2">
      <c r="C431" s="4" t="s">
        <v>232</v>
      </c>
      <c r="D431" s="2">
        <v>18.553999999999998</v>
      </c>
      <c r="E431" s="2">
        <v>14.53</v>
      </c>
      <c r="F431" s="2">
        <v>1</v>
      </c>
      <c r="G431" s="2">
        <v>2</v>
      </c>
      <c r="H431" s="2">
        <f t="shared" ref="H431" si="69">E431/F431*G431</f>
        <v>29.06</v>
      </c>
      <c r="I431" s="2">
        <f>H431-I$406</f>
        <v>19.299999999999997</v>
      </c>
      <c r="J431" s="4" t="s">
        <v>213</v>
      </c>
      <c r="K431" s="4" t="s">
        <v>166</v>
      </c>
      <c r="L431" s="4" t="s">
        <v>4</v>
      </c>
    </row>
    <row r="432" spans="2:12" x14ac:dyDescent="0.2">
      <c r="C432" s="4" t="s">
        <v>259</v>
      </c>
      <c r="D432" s="2">
        <v>18.634</v>
      </c>
      <c r="E432" s="2">
        <v>14.75</v>
      </c>
      <c r="F432" s="2">
        <v>1</v>
      </c>
      <c r="G432" s="2">
        <v>2</v>
      </c>
      <c r="H432" s="2">
        <f t="shared" ref="H432" si="70">E432/F432*G432</f>
        <v>29.5</v>
      </c>
      <c r="I432" s="2">
        <f>H432-I$407</f>
        <v>18.259999999999998</v>
      </c>
      <c r="J432" s="4" t="s">
        <v>213</v>
      </c>
      <c r="K432" s="4" t="s">
        <v>166</v>
      </c>
      <c r="L432" s="4" t="s">
        <v>4</v>
      </c>
    </row>
    <row r="433" spans="2:12" x14ac:dyDescent="0.2">
      <c r="C433" s="4" t="s">
        <v>232</v>
      </c>
      <c r="D433" s="2">
        <v>18.690999999999999</v>
      </c>
      <c r="E433" s="2">
        <v>11.24</v>
      </c>
      <c r="F433" s="2">
        <v>1</v>
      </c>
      <c r="G433" s="2">
        <v>2</v>
      </c>
      <c r="H433" s="2">
        <f t="shared" ref="H433" si="71">E433/F433*G433</f>
        <v>22.48</v>
      </c>
      <c r="I433" s="2">
        <f>H433</f>
        <v>22.48</v>
      </c>
      <c r="J433" s="3" t="s">
        <v>212</v>
      </c>
      <c r="K433" s="4" t="s">
        <v>166</v>
      </c>
      <c r="L433" s="4" t="s">
        <v>4</v>
      </c>
    </row>
    <row r="434" spans="2:12" x14ac:dyDescent="0.2">
      <c r="C434" s="4" t="s">
        <v>232</v>
      </c>
      <c r="D434" s="2">
        <v>18.748000000000001</v>
      </c>
      <c r="E434" s="2">
        <v>46.44</v>
      </c>
      <c r="F434" s="2">
        <v>1</v>
      </c>
      <c r="G434" s="2">
        <v>2</v>
      </c>
      <c r="H434" s="2">
        <f t="shared" ref="H434" si="72">E434/F434*G434</f>
        <v>92.88</v>
      </c>
      <c r="I434" s="2">
        <f>H434-I$408</f>
        <v>43.539999999999992</v>
      </c>
      <c r="J434" s="4" t="s">
        <v>213</v>
      </c>
      <c r="K434" s="4" t="s">
        <v>166</v>
      </c>
      <c r="L434" s="4" t="s">
        <v>4</v>
      </c>
    </row>
    <row r="435" spans="2:12" x14ac:dyDescent="0.2">
      <c r="C435" s="4" t="s">
        <v>232</v>
      </c>
      <c r="D435" s="2">
        <v>18.908000000000001</v>
      </c>
      <c r="E435" s="2">
        <v>136.09</v>
      </c>
      <c r="F435" s="2">
        <v>1</v>
      </c>
      <c r="G435" s="2">
        <v>2</v>
      </c>
      <c r="H435" s="2">
        <f t="shared" ref="H435" si="73">E435/F435*G435</f>
        <v>272.18</v>
      </c>
      <c r="I435" s="2">
        <f>H435-I$409</f>
        <v>131.42000000000002</v>
      </c>
      <c r="J435" s="4" t="s">
        <v>213</v>
      </c>
      <c r="K435" s="4" t="s">
        <v>166</v>
      </c>
      <c r="L435" s="4" t="s">
        <v>4</v>
      </c>
    </row>
    <row r="436" spans="2:12" x14ac:dyDescent="0.2">
      <c r="C436" s="4" t="s">
        <v>232</v>
      </c>
      <c r="D436" s="2">
        <v>19.033999999999999</v>
      </c>
      <c r="E436" s="2">
        <v>10.38</v>
      </c>
      <c r="F436" s="2">
        <v>1</v>
      </c>
      <c r="G436" s="2">
        <v>2</v>
      </c>
      <c r="H436" s="2">
        <f t="shared" ref="H436:H443" si="74">E436/F436*G436</f>
        <v>20.76</v>
      </c>
      <c r="I436" s="2">
        <f>H436</f>
        <v>20.76</v>
      </c>
      <c r="J436" s="3" t="s">
        <v>212</v>
      </c>
      <c r="K436" s="4" t="s">
        <v>166</v>
      </c>
      <c r="L436" s="4" t="s">
        <v>4</v>
      </c>
    </row>
    <row r="437" spans="2:12" x14ac:dyDescent="0.2">
      <c r="C437" s="4" t="s">
        <v>252</v>
      </c>
      <c r="D437" s="9">
        <v>20.428999999999998</v>
      </c>
      <c r="E437" s="9">
        <v>10.85</v>
      </c>
      <c r="F437" s="2">
        <v>1</v>
      </c>
      <c r="G437" s="2">
        <v>2</v>
      </c>
      <c r="H437" s="2">
        <f t="shared" si="74"/>
        <v>21.7</v>
      </c>
      <c r="I437" s="2">
        <f>H437</f>
        <v>21.7</v>
      </c>
      <c r="J437" s="3" t="s">
        <v>212</v>
      </c>
      <c r="K437" s="4" t="s">
        <v>164</v>
      </c>
      <c r="L437" s="4" t="s">
        <v>253</v>
      </c>
    </row>
    <row r="438" spans="2:12" x14ac:dyDescent="0.2">
      <c r="C438" s="4" t="s">
        <v>236</v>
      </c>
      <c r="D438" s="9">
        <v>21.4</v>
      </c>
      <c r="E438" s="9">
        <v>828.2</v>
      </c>
      <c r="F438" s="2">
        <v>1</v>
      </c>
      <c r="G438" s="2">
        <v>2</v>
      </c>
      <c r="H438" s="2">
        <f t="shared" si="74"/>
        <v>1656.4</v>
      </c>
      <c r="I438" s="2">
        <f>H438-I$410</f>
        <v>38.300000000000182</v>
      </c>
      <c r="J438" s="4" t="s">
        <v>213</v>
      </c>
      <c r="K438" s="2" t="s">
        <v>169</v>
      </c>
      <c r="L438" s="2" t="s">
        <v>237</v>
      </c>
    </row>
    <row r="439" spans="2:12" x14ac:dyDescent="0.2">
      <c r="C439" s="4" t="s">
        <v>256</v>
      </c>
      <c r="D439" s="9">
        <v>25.652000000000001</v>
      </c>
      <c r="E439" s="9">
        <v>8.1999999999999993</v>
      </c>
      <c r="F439" s="2">
        <v>1</v>
      </c>
      <c r="G439" s="2">
        <v>2</v>
      </c>
      <c r="H439" s="2">
        <f t="shared" si="74"/>
        <v>16.399999999999999</v>
      </c>
      <c r="I439" s="2">
        <f>H439-I$413</f>
        <v>-7.16</v>
      </c>
      <c r="J439" s="4" t="s">
        <v>213</v>
      </c>
      <c r="K439" s="14" t="s">
        <v>164</v>
      </c>
      <c r="L439" s="14" t="s">
        <v>257</v>
      </c>
    </row>
    <row r="440" spans="2:12" x14ac:dyDescent="0.2">
      <c r="C440" s="4" t="s">
        <v>242</v>
      </c>
      <c r="D440" s="9">
        <v>27.765999999999998</v>
      </c>
      <c r="E440" s="9">
        <v>84.43</v>
      </c>
      <c r="F440" s="2">
        <v>1</v>
      </c>
      <c r="G440" s="2">
        <v>2</v>
      </c>
      <c r="H440" s="2">
        <f t="shared" si="74"/>
        <v>168.86</v>
      </c>
      <c r="I440" s="2">
        <f>H440-I$414</f>
        <v>62.820000000000007</v>
      </c>
      <c r="J440" s="4" t="s">
        <v>213</v>
      </c>
      <c r="K440" s="14" t="s">
        <v>166</v>
      </c>
      <c r="L440" s="14" t="s">
        <v>4</v>
      </c>
    </row>
    <row r="441" spans="2:12" x14ac:dyDescent="0.2">
      <c r="C441" s="4" t="s">
        <v>243</v>
      </c>
      <c r="D441" s="9">
        <v>30.635000000000002</v>
      </c>
      <c r="E441" s="9">
        <v>68.58</v>
      </c>
      <c r="F441" s="2">
        <v>1</v>
      </c>
      <c r="G441" s="2">
        <v>2</v>
      </c>
      <c r="H441" s="2">
        <f t="shared" si="74"/>
        <v>137.16</v>
      </c>
      <c r="I441" s="2">
        <f>H441-I$415</f>
        <v>88.139999999999986</v>
      </c>
      <c r="J441" s="4" t="s">
        <v>213</v>
      </c>
      <c r="K441" s="14" t="s">
        <v>166</v>
      </c>
      <c r="L441" s="14" t="s">
        <v>4</v>
      </c>
    </row>
    <row r="442" spans="2:12" x14ac:dyDescent="0.2">
      <c r="C442" s="4" t="s">
        <v>248</v>
      </c>
      <c r="D442" s="9">
        <v>31.754999999999999</v>
      </c>
      <c r="E442" s="9">
        <v>118.79</v>
      </c>
      <c r="F442" s="2">
        <v>1</v>
      </c>
      <c r="G442" s="2">
        <v>2</v>
      </c>
      <c r="H442" s="2">
        <f t="shared" si="74"/>
        <v>237.58</v>
      </c>
      <c r="I442" s="2">
        <f>H442-I$416</f>
        <v>130.38</v>
      </c>
      <c r="J442" s="4" t="s">
        <v>213</v>
      </c>
      <c r="K442" s="14" t="s">
        <v>166</v>
      </c>
      <c r="L442" s="14" t="s">
        <v>4</v>
      </c>
    </row>
    <row r="443" spans="2:12" x14ac:dyDescent="0.2">
      <c r="C443" s="4" t="s">
        <v>165</v>
      </c>
      <c r="D443" s="9">
        <v>33.07</v>
      </c>
      <c r="E443" s="9">
        <v>204.12</v>
      </c>
      <c r="F443" s="2">
        <v>1</v>
      </c>
      <c r="G443" s="2">
        <v>2</v>
      </c>
      <c r="H443" s="2">
        <f t="shared" si="74"/>
        <v>408.24</v>
      </c>
      <c r="I443" s="2">
        <f>H443-I$417</f>
        <v>187.70000000000002</v>
      </c>
      <c r="J443" s="4" t="s">
        <v>213</v>
      </c>
      <c r="K443" s="14" t="s">
        <v>166</v>
      </c>
      <c r="L443" s="14" t="s">
        <v>4</v>
      </c>
    </row>
    <row r="444" spans="2:12" x14ac:dyDescent="0.2">
      <c r="C444" s="4" t="s">
        <v>165</v>
      </c>
      <c r="D444" s="9">
        <v>34.646999999999998</v>
      </c>
      <c r="E444" s="9">
        <v>35.69</v>
      </c>
      <c r="F444" s="2">
        <v>1</v>
      </c>
      <c r="G444" s="2">
        <v>2</v>
      </c>
      <c r="H444" s="2">
        <f t="shared" ref="H444" si="75">E444/F444*G444</f>
        <v>71.38</v>
      </c>
      <c r="I444" s="2">
        <f>H444-I$418</f>
        <v>16.799999999999997</v>
      </c>
      <c r="J444" s="4" t="s">
        <v>213</v>
      </c>
      <c r="K444" s="14" t="s">
        <v>166</v>
      </c>
      <c r="L444" s="14" t="s">
        <v>4</v>
      </c>
    </row>
    <row r="445" spans="2:12" x14ac:dyDescent="0.2">
      <c r="C445" s="4" t="s">
        <v>261</v>
      </c>
      <c r="D445" s="9">
        <v>38.43</v>
      </c>
      <c r="E445" s="9">
        <v>12.8</v>
      </c>
      <c r="F445" s="2">
        <v>1</v>
      </c>
      <c r="G445" s="2">
        <v>2</v>
      </c>
      <c r="H445" s="2">
        <f t="shared" ref="H445" si="76">E445/F445*G445</f>
        <v>25.6</v>
      </c>
      <c r="I445" s="2">
        <f>H445</f>
        <v>25.6</v>
      </c>
      <c r="J445" s="3" t="s">
        <v>212</v>
      </c>
      <c r="K445" s="14" t="s">
        <v>166</v>
      </c>
      <c r="L445" s="14" t="s">
        <v>4</v>
      </c>
    </row>
    <row r="447" spans="2:12" x14ac:dyDescent="0.2">
      <c r="B447" s="4" t="s">
        <v>216</v>
      </c>
      <c r="C447" s="4" t="s">
        <v>207</v>
      </c>
      <c r="D447" s="2">
        <v>13.375999999999999</v>
      </c>
      <c r="E447" s="2">
        <v>2640.19</v>
      </c>
      <c r="F447" s="2">
        <v>1</v>
      </c>
      <c r="G447" s="2">
        <v>2</v>
      </c>
      <c r="H447" s="2">
        <f>E447/F447*G447</f>
        <v>5280.38</v>
      </c>
      <c r="I447" s="2">
        <f>H447-I$397</f>
        <v>220.03999999999996</v>
      </c>
      <c r="J447" s="4" t="s">
        <v>213</v>
      </c>
      <c r="K447" s="2" t="s">
        <v>90</v>
      </c>
      <c r="L447" s="2" t="s">
        <v>53</v>
      </c>
    </row>
    <row r="448" spans="2:12" x14ac:dyDescent="0.2">
      <c r="C448" s="4" t="s">
        <v>250</v>
      </c>
      <c r="D448" s="2">
        <v>15.010999999999999</v>
      </c>
      <c r="E448" s="2">
        <v>11.25</v>
      </c>
      <c r="F448" s="2">
        <v>1</v>
      </c>
      <c r="G448" s="2">
        <v>2</v>
      </c>
      <c r="H448" s="2">
        <f t="shared" ref="H448:H468" si="77">E448/F448*G448</f>
        <v>22.5</v>
      </c>
      <c r="I448" s="2">
        <f>H448-I$398</f>
        <v>-24.200000000000003</v>
      </c>
      <c r="J448" s="4" t="s">
        <v>213</v>
      </c>
      <c r="K448" s="4" t="s">
        <v>169</v>
      </c>
      <c r="L448" s="4" t="s">
        <v>251</v>
      </c>
    </row>
    <row r="449" spans="3:12" x14ac:dyDescent="0.2">
      <c r="C449" s="4" t="s">
        <v>230</v>
      </c>
      <c r="D449" s="2">
        <v>17.64</v>
      </c>
      <c r="E449" s="2">
        <v>23.68</v>
      </c>
      <c r="F449" s="2">
        <v>1</v>
      </c>
      <c r="G449" s="2">
        <v>2</v>
      </c>
      <c r="H449" s="2">
        <f t="shared" si="77"/>
        <v>47.36</v>
      </c>
      <c r="I449" s="2">
        <f>H449-I$399</f>
        <v>17.82</v>
      </c>
      <c r="J449" s="4" t="s">
        <v>213</v>
      </c>
      <c r="K449" s="4" t="s">
        <v>166</v>
      </c>
      <c r="L449" s="4" t="s">
        <v>4</v>
      </c>
    </row>
    <row r="450" spans="3:12" x14ac:dyDescent="0.2">
      <c r="C450" s="4" t="s">
        <v>230</v>
      </c>
      <c r="D450" s="2">
        <v>17.765000000000001</v>
      </c>
      <c r="E450" s="2">
        <v>95.67</v>
      </c>
      <c r="F450" s="2">
        <v>1</v>
      </c>
      <c r="G450" s="2">
        <v>2</v>
      </c>
      <c r="H450" s="2">
        <f t="shared" si="77"/>
        <v>191.34</v>
      </c>
      <c r="I450" s="2">
        <f>H450-I$400</f>
        <v>67.180000000000007</v>
      </c>
      <c r="J450" s="4" t="s">
        <v>213</v>
      </c>
      <c r="K450" s="4" t="s">
        <v>166</v>
      </c>
      <c r="L450" s="4" t="s">
        <v>4</v>
      </c>
    </row>
    <row r="451" spans="3:12" x14ac:dyDescent="0.2">
      <c r="C451" s="4" t="s">
        <v>230</v>
      </c>
      <c r="D451" s="2">
        <v>17.856999999999999</v>
      </c>
      <c r="E451" s="2">
        <v>186.95</v>
      </c>
      <c r="F451" s="2">
        <v>1</v>
      </c>
      <c r="G451" s="2">
        <v>2</v>
      </c>
      <c r="H451" s="2">
        <f t="shared" si="77"/>
        <v>373.9</v>
      </c>
      <c r="I451" s="2">
        <f>H451-I$401</f>
        <v>87.45999999999998</v>
      </c>
      <c r="J451" s="4" t="s">
        <v>213</v>
      </c>
      <c r="K451" s="4" t="s">
        <v>166</v>
      </c>
      <c r="L451" s="4" t="s">
        <v>4</v>
      </c>
    </row>
    <row r="452" spans="3:12" x14ac:dyDescent="0.2">
      <c r="C452" s="4" t="s">
        <v>230</v>
      </c>
      <c r="D452" s="2">
        <v>18.154</v>
      </c>
      <c r="E452" s="2">
        <v>428.18</v>
      </c>
      <c r="F452" s="2">
        <v>1</v>
      </c>
      <c r="G452" s="2">
        <v>2</v>
      </c>
      <c r="H452" s="2">
        <f t="shared" si="77"/>
        <v>856.36</v>
      </c>
      <c r="I452" s="2">
        <f>H452-I$402</f>
        <v>150.91999999999996</v>
      </c>
      <c r="J452" s="4" t="s">
        <v>213</v>
      </c>
      <c r="K452" s="4" t="s">
        <v>166</v>
      </c>
      <c r="L452" s="4" t="s">
        <v>4</v>
      </c>
    </row>
    <row r="453" spans="3:12" x14ac:dyDescent="0.2">
      <c r="C453" s="4" t="s">
        <v>231</v>
      </c>
      <c r="D453" s="2">
        <v>18.245000000000001</v>
      </c>
      <c r="E453" s="2">
        <v>331.39</v>
      </c>
      <c r="F453" s="2">
        <v>1</v>
      </c>
      <c r="G453" s="2">
        <v>2</v>
      </c>
      <c r="H453" s="2">
        <f t="shared" si="77"/>
        <v>662.78</v>
      </c>
      <c r="I453" s="2">
        <f>H453-I$403</f>
        <v>129.01999999999998</v>
      </c>
      <c r="J453" s="4" t="s">
        <v>213</v>
      </c>
      <c r="K453" s="4" t="s">
        <v>166</v>
      </c>
      <c r="L453" s="4" t="s">
        <v>4</v>
      </c>
    </row>
    <row r="454" spans="3:12" x14ac:dyDescent="0.2">
      <c r="C454" s="4" t="s">
        <v>231</v>
      </c>
      <c r="D454" s="2">
        <v>18.337</v>
      </c>
      <c r="E454" s="2">
        <v>278.91000000000003</v>
      </c>
      <c r="F454" s="2">
        <v>1</v>
      </c>
      <c r="G454" s="2">
        <v>2</v>
      </c>
      <c r="H454" s="2">
        <f t="shared" si="77"/>
        <v>557.82000000000005</v>
      </c>
      <c r="I454" s="2">
        <f>H454-I$404</f>
        <v>124.36000000000007</v>
      </c>
      <c r="J454" s="4" t="s">
        <v>213</v>
      </c>
      <c r="K454" s="4" t="s">
        <v>166</v>
      </c>
      <c r="L454" s="4" t="s">
        <v>4</v>
      </c>
    </row>
    <row r="455" spans="3:12" x14ac:dyDescent="0.2">
      <c r="C455" s="4" t="s">
        <v>232</v>
      </c>
      <c r="D455" s="2">
        <v>18.474</v>
      </c>
      <c r="E455" s="2">
        <v>10.43</v>
      </c>
      <c r="F455" s="2">
        <v>1</v>
      </c>
      <c r="G455" s="2">
        <v>2</v>
      </c>
      <c r="H455" s="2">
        <f t="shared" si="77"/>
        <v>20.86</v>
      </c>
      <c r="I455" s="2">
        <f>H455-I$405</f>
        <v>11.84</v>
      </c>
      <c r="J455" s="4" t="s">
        <v>213</v>
      </c>
      <c r="K455" s="4" t="s">
        <v>166</v>
      </c>
      <c r="L455" s="4" t="s">
        <v>4</v>
      </c>
    </row>
    <row r="456" spans="3:12" x14ac:dyDescent="0.2">
      <c r="C456" s="4" t="s">
        <v>232</v>
      </c>
      <c r="D456" s="2">
        <v>18.553999999999998</v>
      </c>
      <c r="E456" s="2">
        <v>11.73</v>
      </c>
      <c r="F456" s="2">
        <v>1</v>
      </c>
      <c r="G456" s="2">
        <v>2</v>
      </c>
      <c r="H456" s="2">
        <f t="shared" si="77"/>
        <v>23.46</v>
      </c>
      <c r="I456" s="2">
        <f>H456-I$406</f>
        <v>13.700000000000001</v>
      </c>
      <c r="J456" s="4" t="s">
        <v>213</v>
      </c>
      <c r="K456" s="4" t="s">
        <v>166</v>
      </c>
      <c r="L456" s="4" t="s">
        <v>4</v>
      </c>
    </row>
    <row r="457" spans="3:12" x14ac:dyDescent="0.2">
      <c r="C457" s="4" t="s">
        <v>259</v>
      </c>
      <c r="D457" s="2">
        <v>18.645</v>
      </c>
      <c r="E457" s="2">
        <v>12.04</v>
      </c>
      <c r="F457" s="2">
        <v>1</v>
      </c>
      <c r="G457" s="2">
        <v>2</v>
      </c>
      <c r="H457" s="2">
        <f t="shared" si="77"/>
        <v>24.08</v>
      </c>
      <c r="I457" s="2">
        <f>H457-I$407</f>
        <v>12.839999999999998</v>
      </c>
      <c r="J457" s="4" t="s">
        <v>213</v>
      </c>
      <c r="K457" s="4" t="s">
        <v>166</v>
      </c>
      <c r="L457" s="4" t="s">
        <v>4</v>
      </c>
    </row>
    <row r="458" spans="3:12" x14ac:dyDescent="0.2">
      <c r="C458" s="4" t="s">
        <v>232</v>
      </c>
      <c r="D458" s="2">
        <v>18.748000000000001</v>
      </c>
      <c r="E458" s="2">
        <v>37.19</v>
      </c>
      <c r="F458" s="2">
        <v>1</v>
      </c>
      <c r="G458" s="2">
        <v>2</v>
      </c>
      <c r="H458" s="2">
        <f t="shared" si="77"/>
        <v>74.38</v>
      </c>
      <c r="I458" s="2">
        <f>H458-I$408</f>
        <v>25.039999999999992</v>
      </c>
      <c r="J458" s="4" t="s">
        <v>213</v>
      </c>
      <c r="K458" s="4" t="s">
        <v>166</v>
      </c>
      <c r="L458" s="4" t="s">
        <v>4</v>
      </c>
    </row>
    <row r="459" spans="3:12" x14ac:dyDescent="0.2">
      <c r="C459" s="4" t="s">
        <v>232</v>
      </c>
      <c r="D459" s="2">
        <v>18.908000000000001</v>
      </c>
      <c r="E459" s="2">
        <v>110.77</v>
      </c>
      <c r="F459" s="2">
        <v>1</v>
      </c>
      <c r="G459" s="2">
        <v>2</v>
      </c>
      <c r="H459" s="2">
        <f t="shared" si="77"/>
        <v>221.54</v>
      </c>
      <c r="I459" s="2">
        <f>H459-I$409</f>
        <v>80.78</v>
      </c>
      <c r="J459" s="4" t="s">
        <v>213</v>
      </c>
      <c r="K459" s="4" t="s">
        <v>166</v>
      </c>
      <c r="L459" s="4" t="s">
        <v>4</v>
      </c>
    </row>
    <row r="460" spans="3:12" x14ac:dyDescent="0.2">
      <c r="C460" s="4" t="s">
        <v>252</v>
      </c>
      <c r="D460" s="9">
        <v>20.451000000000001</v>
      </c>
      <c r="E460" s="9">
        <v>13.36</v>
      </c>
      <c r="F460" s="2">
        <v>1</v>
      </c>
      <c r="G460" s="2">
        <v>2</v>
      </c>
      <c r="H460" s="2">
        <f t="shared" si="77"/>
        <v>26.72</v>
      </c>
      <c r="I460" s="2">
        <f>H460</f>
        <v>26.72</v>
      </c>
      <c r="J460" s="4" t="s">
        <v>213</v>
      </c>
      <c r="K460" s="4" t="s">
        <v>164</v>
      </c>
      <c r="L460" s="4" t="s">
        <v>253</v>
      </c>
    </row>
    <row r="461" spans="3:12" x14ac:dyDescent="0.2">
      <c r="C461" s="4" t="s">
        <v>236</v>
      </c>
      <c r="D461" s="9">
        <v>21.411999999999999</v>
      </c>
      <c r="E461" s="9">
        <v>974.4</v>
      </c>
      <c r="F461" s="2">
        <v>1</v>
      </c>
      <c r="G461" s="2">
        <v>2</v>
      </c>
      <c r="H461" s="2">
        <f t="shared" si="77"/>
        <v>1948.8</v>
      </c>
      <c r="I461" s="2">
        <f>H461-I$410</f>
        <v>330.70000000000005</v>
      </c>
      <c r="J461" s="4" t="s">
        <v>213</v>
      </c>
      <c r="K461" s="2" t="s">
        <v>169</v>
      </c>
      <c r="L461" s="2" t="s">
        <v>237</v>
      </c>
    </row>
    <row r="462" spans="3:12" x14ac:dyDescent="0.2">
      <c r="C462" s="4" t="s">
        <v>256</v>
      </c>
      <c r="D462" s="9">
        <v>25.652000000000001</v>
      </c>
      <c r="E462" s="9">
        <v>10.75</v>
      </c>
      <c r="F462" s="2">
        <v>1</v>
      </c>
      <c r="G462" s="2">
        <v>2</v>
      </c>
      <c r="H462" s="2">
        <f t="shared" si="77"/>
        <v>21.5</v>
      </c>
      <c r="I462" s="2">
        <f>H462-I$413</f>
        <v>-2.0599999999999987</v>
      </c>
      <c r="J462" s="4" t="s">
        <v>213</v>
      </c>
      <c r="K462" s="14" t="s">
        <v>164</v>
      </c>
      <c r="L462" s="14" t="s">
        <v>257</v>
      </c>
    </row>
    <row r="463" spans="3:12" x14ac:dyDescent="0.2">
      <c r="C463" s="4" t="s">
        <v>242</v>
      </c>
      <c r="D463" s="9">
        <v>27.765999999999998</v>
      </c>
      <c r="E463" s="9">
        <v>31.45</v>
      </c>
      <c r="F463" s="2">
        <v>1</v>
      </c>
      <c r="G463" s="2">
        <v>2</v>
      </c>
      <c r="H463" s="2">
        <f t="shared" si="77"/>
        <v>62.9</v>
      </c>
      <c r="I463" s="2">
        <f>H463-I$414</f>
        <v>-43.140000000000008</v>
      </c>
      <c r="J463" s="4" t="s">
        <v>213</v>
      </c>
      <c r="K463" s="14" t="s">
        <v>166</v>
      </c>
      <c r="L463" s="14" t="s">
        <v>4</v>
      </c>
    </row>
    <row r="464" spans="3:12" x14ac:dyDescent="0.2">
      <c r="C464" s="4" t="s">
        <v>243</v>
      </c>
      <c r="D464" s="9">
        <v>30.635000000000002</v>
      </c>
      <c r="E464" s="9">
        <v>67.55</v>
      </c>
      <c r="F464" s="2">
        <v>1</v>
      </c>
      <c r="G464" s="2">
        <v>2</v>
      </c>
      <c r="H464" s="2">
        <f t="shared" si="77"/>
        <v>135.1</v>
      </c>
      <c r="I464" s="2">
        <f>H464-I$415</f>
        <v>86.079999999999984</v>
      </c>
      <c r="J464" s="4" t="s">
        <v>213</v>
      </c>
      <c r="K464" s="14" t="s">
        <v>166</v>
      </c>
      <c r="L464" s="14" t="s">
        <v>4</v>
      </c>
    </row>
    <row r="465" spans="2:12" x14ac:dyDescent="0.2">
      <c r="C465" s="4" t="s">
        <v>248</v>
      </c>
      <c r="D465" s="9">
        <v>31.754999999999999</v>
      </c>
      <c r="E465" s="9">
        <v>113.76</v>
      </c>
      <c r="F465" s="2">
        <v>1</v>
      </c>
      <c r="G465" s="2">
        <v>2</v>
      </c>
      <c r="H465" s="2">
        <f t="shared" si="77"/>
        <v>227.52</v>
      </c>
      <c r="I465" s="2">
        <f>H465-I$416</f>
        <v>120.32000000000001</v>
      </c>
      <c r="J465" s="4" t="s">
        <v>213</v>
      </c>
      <c r="K465" s="14" t="s">
        <v>166</v>
      </c>
      <c r="L465" s="14" t="s">
        <v>4</v>
      </c>
    </row>
    <row r="466" spans="2:12" x14ac:dyDescent="0.2">
      <c r="C466" s="4" t="s">
        <v>165</v>
      </c>
      <c r="D466" s="9">
        <v>33.07</v>
      </c>
      <c r="E466" s="9">
        <v>202.11</v>
      </c>
      <c r="F466" s="2">
        <v>1</v>
      </c>
      <c r="G466" s="2">
        <v>2</v>
      </c>
      <c r="H466" s="2">
        <f t="shared" si="77"/>
        <v>404.22</v>
      </c>
      <c r="I466" s="2">
        <f>H466-I$417</f>
        <v>183.68000000000004</v>
      </c>
      <c r="J466" s="4" t="s">
        <v>213</v>
      </c>
      <c r="K466" s="14" t="s">
        <v>166</v>
      </c>
      <c r="L466" s="14" t="s">
        <v>4</v>
      </c>
    </row>
    <row r="467" spans="2:12" x14ac:dyDescent="0.2">
      <c r="C467" s="4" t="s">
        <v>165</v>
      </c>
      <c r="D467" s="9">
        <v>34.646999999999998</v>
      </c>
      <c r="E467" s="9">
        <v>31.68</v>
      </c>
      <c r="F467" s="2">
        <v>1</v>
      </c>
      <c r="G467" s="2">
        <v>2</v>
      </c>
      <c r="H467" s="2">
        <f t="shared" si="77"/>
        <v>63.36</v>
      </c>
      <c r="I467" s="2">
        <f>H467-I$418</f>
        <v>8.7800000000000011</v>
      </c>
      <c r="J467" s="4" t="s">
        <v>213</v>
      </c>
      <c r="K467" s="14" t="s">
        <v>166</v>
      </c>
      <c r="L467" s="14" t="s">
        <v>4</v>
      </c>
    </row>
    <row r="468" spans="2:12" x14ac:dyDescent="0.2">
      <c r="C468" s="4" t="s">
        <v>261</v>
      </c>
      <c r="D468" s="9">
        <v>38.43</v>
      </c>
      <c r="E468" s="9">
        <v>12.62</v>
      </c>
      <c r="F468" s="2">
        <v>1</v>
      </c>
      <c r="G468" s="2">
        <v>2</v>
      </c>
      <c r="H468" s="2">
        <f t="shared" si="77"/>
        <v>25.24</v>
      </c>
      <c r="I468" s="2">
        <f>H468</f>
        <v>25.24</v>
      </c>
      <c r="J468" s="4" t="s">
        <v>213</v>
      </c>
      <c r="K468" s="14" t="s">
        <v>166</v>
      </c>
      <c r="L468" s="14" t="s">
        <v>4</v>
      </c>
    </row>
    <row r="470" spans="2:12" x14ac:dyDescent="0.2">
      <c r="B470" s="4" t="s">
        <v>217</v>
      </c>
      <c r="C470" s="4" t="s">
        <v>207</v>
      </c>
      <c r="D470" s="2">
        <v>13.388</v>
      </c>
      <c r="E470" s="2">
        <v>2708.81</v>
      </c>
      <c r="F470" s="2">
        <v>1</v>
      </c>
      <c r="G470" s="2">
        <v>2</v>
      </c>
      <c r="H470" s="2">
        <f>E470/F470*G470</f>
        <v>5417.62</v>
      </c>
      <c r="I470" s="2">
        <f>H470-I$397</f>
        <v>357.27999999999975</v>
      </c>
      <c r="J470" s="4" t="s">
        <v>213</v>
      </c>
      <c r="K470" s="2" t="s">
        <v>90</v>
      </c>
      <c r="L470" s="2" t="s">
        <v>53</v>
      </c>
    </row>
    <row r="471" spans="2:12" x14ac:dyDescent="0.2">
      <c r="C471" s="4" t="s">
        <v>250</v>
      </c>
      <c r="D471" s="2">
        <v>15.010999999999999</v>
      </c>
      <c r="E471" s="2">
        <v>8.9600000000000009</v>
      </c>
      <c r="F471" s="2">
        <v>1</v>
      </c>
      <c r="G471" s="2">
        <v>2</v>
      </c>
      <c r="H471" s="2">
        <f t="shared" ref="H471:H492" si="78">E471/F471*G471</f>
        <v>17.920000000000002</v>
      </c>
      <c r="I471" s="2">
        <f>H471-I$398</f>
        <v>-28.78</v>
      </c>
      <c r="J471" s="4" t="s">
        <v>213</v>
      </c>
      <c r="K471" s="4" t="s">
        <v>169</v>
      </c>
      <c r="L471" s="4" t="s">
        <v>251</v>
      </c>
    </row>
    <row r="472" spans="2:12" x14ac:dyDescent="0.2">
      <c r="C472" s="4" t="s">
        <v>230</v>
      </c>
      <c r="D472" s="2">
        <v>17.64</v>
      </c>
      <c r="E472" s="2">
        <v>8.36</v>
      </c>
      <c r="F472" s="2">
        <v>1</v>
      </c>
      <c r="G472" s="2">
        <v>2</v>
      </c>
      <c r="H472" s="2">
        <f t="shared" si="78"/>
        <v>16.72</v>
      </c>
      <c r="I472" s="2">
        <f>H472-I$399</f>
        <v>-12.82</v>
      </c>
      <c r="J472" s="4" t="s">
        <v>213</v>
      </c>
      <c r="K472" s="4" t="s">
        <v>166</v>
      </c>
      <c r="L472" s="4" t="s">
        <v>4</v>
      </c>
    </row>
    <row r="473" spans="2:12" x14ac:dyDescent="0.2">
      <c r="C473" s="4" t="s">
        <v>230</v>
      </c>
      <c r="D473" s="2">
        <v>17.765000000000001</v>
      </c>
      <c r="E473" s="2">
        <v>32.86</v>
      </c>
      <c r="F473" s="2">
        <v>1</v>
      </c>
      <c r="G473" s="2">
        <v>2</v>
      </c>
      <c r="H473" s="2">
        <f t="shared" si="78"/>
        <v>65.72</v>
      </c>
      <c r="I473" s="2">
        <f>H473-I$400</f>
        <v>-58.44</v>
      </c>
      <c r="J473" s="4" t="s">
        <v>213</v>
      </c>
      <c r="K473" s="4" t="s">
        <v>166</v>
      </c>
      <c r="L473" s="4" t="s">
        <v>4</v>
      </c>
    </row>
    <row r="474" spans="2:12" x14ac:dyDescent="0.2">
      <c r="C474" s="4" t="s">
        <v>230</v>
      </c>
      <c r="D474" s="2">
        <v>17.846</v>
      </c>
      <c r="E474" s="2">
        <v>105.23</v>
      </c>
      <c r="F474" s="2">
        <v>1</v>
      </c>
      <c r="G474" s="2">
        <v>2</v>
      </c>
      <c r="H474" s="2">
        <f t="shared" si="78"/>
        <v>210.46</v>
      </c>
      <c r="I474" s="2">
        <f>H474-I$401</f>
        <v>-75.97999999999999</v>
      </c>
      <c r="J474" s="4" t="s">
        <v>213</v>
      </c>
      <c r="K474" s="4" t="s">
        <v>166</v>
      </c>
      <c r="L474" s="4" t="s">
        <v>4</v>
      </c>
    </row>
    <row r="475" spans="2:12" x14ac:dyDescent="0.2">
      <c r="C475" s="4" t="s">
        <v>230</v>
      </c>
      <c r="D475" s="2">
        <v>18.143000000000001</v>
      </c>
      <c r="E475" s="2">
        <v>254.82</v>
      </c>
      <c r="F475" s="2">
        <v>1</v>
      </c>
      <c r="G475" s="2">
        <v>2</v>
      </c>
      <c r="H475" s="2">
        <f t="shared" si="78"/>
        <v>509.64</v>
      </c>
      <c r="I475" s="2">
        <f>H475-I$402</f>
        <v>-195.80000000000007</v>
      </c>
      <c r="J475" s="4" t="s">
        <v>213</v>
      </c>
      <c r="K475" s="4" t="s">
        <v>166</v>
      </c>
      <c r="L475" s="4" t="s">
        <v>4</v>
      </c>
    </row>
    <row r="476" spans="2:12" x14ac:dyDescent="0.2">
      <c r="C476" s="4" t="s">
        <v>231</v>
      </c>
      <c r="D476" s="2">
        <v>18.234000000000002</v>
      </c>
      <c r="E476" s="2">
        <v>185.12</v>
      </c>
      <c r="F476" s="2">
        <v>1</v>
      </c>
      <c r="G476" s="2">
        <v>2</v>
      </c>
      <c r="H476" s="2">
        <f t="shared" si="78"/>
        <v>370.24</v>
      </c>
      <c r="I476" s="2">
        <f>H476-I$403</f>
        <v>-163.51999999999998</v>
      </c>
      <c r="J476" s="4" t="s">
        <v>213</v>
      </c>
      <c r="K476" s="4" t="s">
        <v>166</v>
      </c>
      <c r="L476" s="4" t="s">
        <v>4</v>
      </c>
    </row>
    <row r="477" spans="2:12" x14ac:dyDescent="0.2">
      <c r="C477" s="4" t="s">
        <v>231</v>
      </c>
      <c r="D477" s="2">
        <v>18.326000000000001</v>
      </c>
      <c r="E477" s="2">
        <v>149.82</v>
      </c>
      <c r="F477" s="2">
        <v>1</v>
      </c>
      <c r="G477" s="2">
        <v>2</v>
      </c>
      <c r="H477" s="2">
        <f t="shared" si="78"/>
        <v>299.64</v>
      </c>
      <c r="I477" s="2">
        <f>H477-I$404</f>
        <v>-133.82</v>
      </c>
      <c r="J477" s="4" t="s">
        <v>213</v>
      </c>
      <c r="K477" s="4" t="s">
        <v>166</v>
      </c>
      <c r="L477" s="4" t="s">
        <v>4</v>
      </c>
    </row>
    <row r="478" spans="2:12" x14ac:dyDescent="0.2">
      <c r="C478" s="4" t="s">
        <v>232</v>
      </c>
      <c r="D478" s="2">
        <v>18.463000000000001</v>
      </c>
      <c r="E478" s="2">
        <v>2.2799999999999998</v>
      </c>
      <c r="F478" s="2">
        <v>1</v>
      </c>
      <c r="G478" s="2">
        <v>2</v>
      </c>
      <c r="H478" s="2">
        <f t="shared" si="78"/>
        <v>4.5599999999999996</v>
      </c>
      <c r="I478" s="2">
        <f>H478-I$405</f>
        <v>-4.46</v>
      </c>
      <c r="J478" s="4" t="s">
        <v>213</v>
      </c>
      <c r="K478" s="4" t="s">
        <v>166</v>
      </c>
      <c r="L478" s="4" t="s">
        <v>4</v>
      </c>
    </row>
    <row r="479" spans="2:12" x14ac:dyDescent="0.2">
      <c r="C479" s="4" t="s">
        <v>232</v>
      </c>
      <c r="D479" s="2">
        <v>18.542999999999999</v>
      </c>
      <c r="E479" s="2">
        <v>0.77</v>
      </c>
      <c r="F479" s="2">
        <v>1</v>
      </c>
      <c r="G479" s="2">
        <v>2</v>
      </c>
      <c r="H479" s="2">
        <f t="shared" si="78"/>
        <v>1.54</v>
      </c>
      <c r="I479" s="2">
        <f>H479-I$406</f>
        <v>-8.2199999999999989</v>
      </c>
      <c r="J479" s="4" t="s">
        <v>213</v>
      </c>
      <c r="K479" s="4" t="s">
        <v>166</v>
      </c>
      <c r="L479" s="4" t="s">
        <v>4</v>
      </c>
    </row>
    <row r="480" spans="2:12" x14ac:dyDescent="0.2">
      <c r="C480" s="4" t="s">
        <v>259</v>
      </c>
      <c r="D480" s="2">
        <v>18.634</v>
      </c>
      <c r="E480" s="2">
        <v>0.5</v>
      </c>
      <c r="F480" s="2">
        <v>1</v>
      </c>
      <c r="G480" s="2">
        <v>2</v>
      </c>
      <c r="H480" s="2">
        <f t="shared" si="78"/>
        <v>1</v>
      </c>
      <c r="I480" s="2">
        <f>H480-I$407</f>
        <v>-10.24</v>
      </c>
      <c r="J480" s="4" t="s">
        <v>213</v>
      </c>
      <c r="K480" s="4" t="s">
        <v>166</v>
      </c>
      <c r="L480" s="4" t="s">
        <v>4</v>
      </c>
    </row>
    <row r="481" spans="2:12" x14ac:dyDescent="0.2">
      <c r="C481" s="4" t="s">
        <v>232</v>
      </c>
      <c r="D481" s="2">
        <v>18.748000000000001</v>
      </c>
      <c r="E481" s="2">
        <v>11.86</v>
      </c>
      <c r="F481" s="2">
        <v>1</v>
      </c>
      <c r="G481" s="2">
        <v>2</v>
      </c>
      <c r="H481" s="2">
        <f t="shared" si="78"/>
        <v>23.72</v>
      </c>
      <c r="I481" s="2">
        <f>H481-I$408</f>
        <v>-25.620000000000005</v>
      </c>
      <c r="J481" s="4" t="s">
        <v>213</v>
      </c>
      <c r="K481" s="4" t="s">
        <v>166</v>
      </c>
      <c r="L481" s="4" t="s">
        <v>4</v>
      </c>
    </row>
    <row r="482" spans="2:12" x14ac:dyDescent="0.2">
      <c r="C482" s="4" t="s">
        <v>232</v>
      </c>
      <c r="D482" s="2">
        <v>18.908000000000001</v>
      </c>
      <c r="E482" s="2">
        <v>33.520000000000003</v>
      </c>
      <c r="F482" s="2">
        <v>1</v>
      </c>
      <c r="G482" s="2">
        <v>2</v>
      </c>
      <c r="H482" s="2">
        <f t="shared" si="78"/>
        <v>67.040000000000006</v>
      </c>
      <c r="I482" s="2">
        <f>H482-I$409</f>
        <v>-73.719999999999985</v>
      </c>
      <c r="J482" s="4" t="s">
        <v>213</v>
      </c>
      <c r="K482" s="4" t="s">
        <v>166</v>
      </c>
      <c r="L482" s="4" t="s">
        <v>4</v>
      </c>
    </row>
    <row r="483" spans="2:12" x14ac:dyDescent="0.2">
      <c r="C483" s="4" t="s">
        <v>232</v>
      </c>
      <c r="D483" s="2">
        <v>19.033999999999999</v>
      </c>
      <c r="E483" s="2">
        <v>5.17</v>
      </c>
      <c r="F483" s="2">
        <v>1</v>
      </c>
      <c r="G483" s="2">
        <v>2</v>
      </c>
      <c r="H483" s="2">
        <f t="shared" si="78"/>
        <v>10.34</v>
      </c>
      <c r="I483" s="2">
        <f>H483</f>
        <v>10.34</v>
      </c>
      <c r="J483" s="4" t="s">
        <v>213</v>
      </c>
      <c r="K483" s="4" t="s">
        <v>166</v>
      </c>
      <c r="L483" s="4" t="s">
        <v>4</v>
      </c>
    </row>
    <row r="484" spans="2:12" x14ac:dyDescent="0.2">
      <c r="C484" s="4" t="s">
        <v>252</v>
      </c>
      <c r="D484" s="9">
        <v>20.428999999999998</v>
      </c>
      <c r="E484" s="9">
        <v>2.13</v>
      </c>
      <c r="F484" s="2">
        <v>1</v>
      </c>
      <c r="G484" s="2">
        <v>2</v>
      </c>
      <c r="H484" s="2">
        <f t="shared" si="78"/>
        <v>4.26</v>
      </c>
      <c r="I484" s="2">
        <f>H484</f>
        <v>4.26</v>
      </c>
      <c r="J484" s="4" t="s">
        <v>213</v>
      </c>
      <c r="K484" s="4" t="s">
        <v>164</v>
      </c>
      <c r="L484" s="4" t="s">
        <v>253</v>
      </c>
    </row>
    <row r="485" spans="2:12" x14ac:dyDescent="0.2">
      <c r="C485" s="4" t="s">
        <v>236</v>
      </c>
      <c r="D485" s="9">
        <v>21.388999999999999</v>
      </c>
      <c r="E485" s="9">
        <v>977.32</v>
      </c>
      <c r="F485" s="2">
        <v>1</v>
      </c>
      <c r="G485" s="2">
        <v>2</v>
      </c>
      <c r="H485" s="2">
        <f t="shared" si="78"/>
        <v>1954.64</v>
      </c>
      <c r="I485" s="2">
        <f>H485-I$410</f>
        <v>336.54000000000019</v>
      </c>
      <c r="J485" s="4" t="s">
        <v>213</v>
      </c>
      <c r="K485" s="2" t="s">
        <v>169</v>
      </c>
      <c r="L485" s="2" t="s">
        <v>237</v>
      </c>
    </row>
    <row r="486" spans="2:12" x14ac:dyDescent="0.2">
      <c r="C486" s="4" t="s">
        <v>256</v>
      </c>
      <c r="D486" s="9">
        <v>25.652000000000001</v>
      </c>
      <c r="E486" s="9">
        <v>5.7</v>
      </c>
      <c r="F486" s="2">
        <v>1</v>
      </c>
      <c r="G486" s="2">
        <v>2</v>
      </c>
      <c r="H486" s="2">
        <f t="shared" si="78"/>
        <v>11.4</v>
      </c>
      <c r="I486" s="2">
        <f>H486-I$413</f>
        <v>-12.159999999999998</v>
      </c>
      <c r="J486" s="4" t="s">
        <v>213</v>
      </c>
      <c r="K486" s="14" t="s">
        <v>164</v>
      </c>
      <c r="L486" s="14" t="s">
        <v>257</v>
      </c>
    </row>
    <row r="487" spans="2:12" x14ac:dyDescent="0.2">
      <c r="C487" s="4" t="s">
        <v>242</v>
      </c>
      <c r="D487" s="9">
        <v>27.766999999999999</v>
      </c>
      <c r="E487" s="9">
        <v>45.51</v>
      </c>
      <c r="F487" s="2">
        <v>1</v>
      </c>
      <c r="G487" s="2">
        <v>2</v>
      </c>
      <c r="H487" s="2">
        <f t="shared" si="78"/>
        <v>91.02</v>
      </c>
      <c r="I487" s="2">
        <f>H487-I$414</f>
        <v>-15.02000000000001</v>
      </c>
      <c r="J487" s="4" t="s">
        <v>213</v>
      </c>
      <c r="K487" s="14" t="s">
        <v>166</v>
      </c>
      <c r="L487" s="14" t="s">
        <v>4</v>
      </c>
    </row>
    <row r="488" spans="2:12" x14ac:dyDescent="0.2">
      <c r="C488" s="4" t="s">
        <v>243</v>
      </c>
      <c r="D488" s="9">
        <v>30.635000000000002</v>
      </c>
      <c r="E488" s="9">
        <v>64.86</v>
      </c>
      <c r="F488" s="2">
        <v>1</v>
      </c>
      <c r="G488" s="2">
        <v>2</v>
      </c>
      <c r="H488" s="2">
        <f t="shared" si="78"/>
        <v>129.72</v>
      </c>
      <c r="I488" s="2">
        <f>H488-I$415</f>
        <v>80.699999999999989</v>
      </c>
      <c r="J488" s="4" t="s">
        <v>213</v>
      </c>
      <c r="K488" s="14" t="s">
        <v>166</v>
      </c>
      <c r="L488" s="14" t="s">
        <v>4</v>
      </c>
    </row>
    <row r="489" spans="2:12" x14ac:dyDescent="0.2">
      <c r="C489" s="4" t="s">
        <v>248</v>
      </c>
      <c r="D489" s="9">
        <v>31.744</v>
      </c>
      <c r="E489" s="9">
        <v>110.04</v>
      </c>
      <c r="F489" s="2">
        <v>1</v>
      </c>
      <c r="G489" s="2">
        <v>2</v>
      </c>
      <c r="H489" s="2">
        <f t="shared" si="78"/>
        <v>220.08</v>
      </c>
      <c r="I489" s="2">
        <f>H489-I$416</f>
        <v>112.88000000000001</v>
      </c>
      <c r="J489" s="4" t="s">
        <v>213</v>
      </c>
      <c r="K489" s="14" t="s">
        <v>166</v>
      </c>
      <c r="L489" s="14" t="s">
        <v>4</v>
      </c>
    </row>
    <row r="490" spans="2:12" x14ac:dyDescent="0.2">
      <c r="C490" s="4" t="s">
        <v>165</v>
      </c>
      <c r="D490" s="9">
        <v>33.07</v>
      </c>
      <c r="E490" s="9">
        <v>138.53</v>
      </c>
      <c r="F490" s="2">
        <v>1</v>
      </c>
      <c r="G490" s="2">
        <v>2</v>
      </c>
      <c r="H490" s="2">
        <f t="shared" si="78"/>
        <v>277.06</v>
      </c>
      <c r="I490" s="2">
        <f>H490-I$417</f>
        <v>56.52000000000001</v>
      </c>
      <c r="J490" s="4" t="s">
        <v>213</v>
      </c>
      <c r="K490" s="14" t="s">
        <v>166</v>
      </c>
      <c r="L490" s="14" t="s">
        <v>4</v>
      </c>
    </row>
    <row r="491" spans="2:12" x14ac:dyDescent="0.2">
      <c r="C491" s="4" t="s">
        <v>165</v>
      </c>
      <c r="D491" s="9">
        <v>34.646999999999998</v>
      </c>
      <c r="E491" s="9">
        <v>25.36</v>
      </c>
      <c r="F491" s="2">
        <v>1</v>
      </c>
      <c r="G491" s="2">
        <v>2</v>
      </c>
      <c r="H491" s="2">
        <f t="shared" si="78"/>
        <v>50.72</v>
      </c>
      <c r="I491" s="2">
        <f>H491-I$418</f>
        <v>-3.8599999999999994</v>
      </c>
      <c r="J491" s="4" t="s">
        <v>213</v>
      </c>
      <c r="K491" s="14" t="s">
        <v>166</v>
      </c>
      <c r="L491" s="14" t="s">
        <v>4</v>
      </c>
    </row>
    <row r="492" spans="2:12" x14ac:dyDescent="0.2">
      <c r="C492" s="4" t="s">
        <v>261</v>
      </c>
      <c r="D492" s="9">
        <v>38.418999999999997</v>
      </c>
      <c r="E492" s="9">
        <v>13.35</v>
      </c>
      <c r="F492" s="2">
        <v>1</v>
      </c>
      <c r="G492" s="2">
        <v>2</v>
      </c>
      <c r="H492" s="2">
        <f t="shared" si="78"/>
        <v>26.7</v>
      </c>
      <c r="I492" s="2">
        <f>H492</f>
        <v>26.7</v>
      </c>
      <c r="J492" s="4" t="s">
        <v>213</v>
      </c>
      <c r="K492" s="14" t="s">
        <v>166</v>
      </c>
      <c r="L492" s="14" t="s">
        <v>4</v>
      </c>
    </row>
    <row r="494" spans="2:12" x14ac:dyDescent="0.2">
      <c r="B494" s="4" t="s">
        <v>218</v>
      </c>
      <c r="C494" s="4" t="s">
        <v>207</v>
      </c>
      <c r="D494" s="2">
        <v>13.388</v>
      </c>
      <c r="E494" s="2">
        <v>2851.43</v>
      </c>
      <c r="F494" s="2">
        <v>1</v>
      </c>
      <c r="G494" s="2">
        <v>2</v>
      </c>
      <c r="H494" s="2">
        <f>E494/F494*G494</f>
        <v>5702.86</v>
      </c>
      <c r="I494" s="2">
        <f>H494-I$397</f>
        <v>642.51999999999953</v>
      </c>
      <c r="J494" s="4" t="s">
        <v>213</v>
      </c>
      <c r="K494" s="2" t="s">
        <v>90</v>
      </c>
      <c r="L494" s="2" t="s">
        <v>53</v>
      </c>
    </row>
    <row r="495" spans="2:12" x14ac:dyDescent="0.2">
      <c r="C495" s="4" t="s">
        <v>250</v>
      </c>
      <c r="D495" s="2">
        <v>15.010999999999999</v>
      </c>
      <c r="E495" s="2">
        <v>16.8</v>
      </c>
      <c r="F495" s="2">
        <v>1</v>
      </c>
      <c r="G495" s="2">
        <v>2</v>
      </c>
      <c r="H495" s="2">
        <f t="shared" ref="H495:H515" si="79">E495/F495*G495</f>
        <v>33.6</v>
      </c>
      <c r="I495" s="2">
        <f>H495-I$398</f>
        <v>-13.100000000000001</v>
      </c>
      <c r="J495" s="4" t="s">
        <v>213</v>
      </c>
      <c r="K495" s="4" t="s">
        <v>169</v>
      </c>
      <c r="L495" s="4" t="s">
        <v>251</v>
      </c>
    </row>
    <row r="496" spans="2:12" x14ac:dyDescent="0.2">
      <c r="C496" s="4" t="s">
        <v>230</v>
      </c>
      <c r="D496" s="2">
        <v>17.64</v>
      </c>
      <c r="E496" s="2">
        <v>13.63</v>
      </c>
      <c r="F496" s="2">
        <v>1</v>
      </c>
      <c r="G496" s="2">
        <v>2</v>
      </c>
      <c r="H496" s="2">
        <f t="shared" si="79"/>
        <v>27.26</v>
      </c>
      <c r="I496" s="2">
        <f>H496-I$399</f>
        <v>-2.2799999999999976</v>
      </c>
      <c r="J496" s="4" t="s">
        <v>213</v>
      </c>
      <c r="K496" s="4" t="s">
        <v>166</v>
      </c>
      <c r="L496" s="4" t="s">
        <v>4</v>
      </c>
    </row>
    <row r="497" spans="3:12" x14ac:dyDescent="0.2">
      <c r="C497" s="4" t="s">
        <v>230</v>
      </c>
      <c r="D497" s="2">
        <v>17.765000000000001</v>
      </c>
      <c r="E497" s="2">
        <v>50.07</v>
      </c>
      <c r="F497" s="2">
        <v>1</v>
      </c>
      <c r="G497" s="2">
        <v>2</v>
      </c>
      <c r="H497" s="2">
        <f t="shared" si="79"/>
        <v>100.14</v>
      </c>
      <c r="I497" s="2">
        <f>H497-I$400</f>
        <v>-24.019999999999996</v>
      </c>
      <c r="J497" s="4" t="s">
        <v>213</v>
      </c>
      <c r="K497" s="4" t="s">
        <v>166</v>
      </c>
      <c r="L497" s="4" t="s">
        <v>4</v>
      </c>
    </row>
    <row r="498" spans="3:12" x14ac:dyDescent="0.2">
      <c r="C498" s="4" t="s">
        <v>230</v>
      </c>
      <c r="D498" s="2">
        <v>17.844999999999999</v>
      </c>
      <c r="E498" s="2">
        <v>155.81</v>
      </c>
      <c r="F498" s="2">
        <v>1</v>
      </c>
      <c r="G498" s="2">
        <v>2</v>
      </c>
      <c r="H498" s="2">
        <f t="shared" si="79"/>
        <v>311.62</v>
      </c>
      <c r="I498" s="2">
        <f>H498-I$401</f>
        <v>25.180000000000007</v>
      </c>
      <c r="J498" s="4" t="s">
        <v>213</v>
      </c>
      <c r="K498" s="4" t="s">
        <v>166</v>
      </c>
      <c r="L498" s="4" t="s">
        <v>4</v>
      </c>
    </row>
    <row r="499" spans="3:12" x14ac:dyDescent="0.2">
      <c r="C499" s="4" t="s">
        <v>230</v>
      </c>
      <c r="D499" s="2">
        <v>18.141999999999999</v>
      </c>
      <c r="E499" s="2">
        <v>343.65</v>
      </c>
      <c r="F499" s="2">
        <v>1</v>
      </c>
      <c r="G499" s="2">
        <v>2</v>
      </c>
      <c r="H499" s="2">
        <f t="shared" si="79"/>
        <v>687.3</v>
      </c>
      <c r="I499" s="2">
        <f>H499-I$402</f>
        <v>-18.1400000000001</v>
      </c>
      <c r="J499" s="4" t="s">
        <v>213</v>
      </c>
      <c r="K499" s="4" t="s">
        <v>166</v>
      </c>
      <c r="L499" s="4" t="s">
        <v>4</v>
      </c>
    </row>
    <row r="500" spans="3:12" x14ac:dyDescent="0.2">
      <c r="C500" s="4" t="s">
        <v>231</v>
      </c>
      <c r="D500" s="2">
        <v>18.234000000000002</v>
      </c>
      <c r="E500" s="2">
        <v>267.14999999999998</v>
      </c>
      <c r="F500" s="2">
        <v>1</v>
      </c>
      <c r="G500" s="2">
        <v>2</v>
      </c>
      <c r="H500" s="2">
        <f t="shared" si="79"/>
        <v>534.29999999999995</v>
      </c>
      <c r="I500" s="2">
        <f>H500-I$403</f>
        <v>0.53999999999996362</v>
      </c>
      <c r="J500" s="4" t="s">
        <v>213</v>
      </c>
      <c r="K500" s="4" t="s">
        <v>166</v>
      </c>
      <c r="L500" s="4" t="s">
        <v>4</v>
      </c>
    </row>
    <row r="501" spans="3:12" x14ac:dyDescent="0.2">
      <c r="C501" s="4" t="s">
        <v>231</v>
      </c>
      <c r="D501" s="2">
        <v>18.324999999999999</v>
      </c>
      <c r="E501" s="2">
        <v>231.43</v>
      </c>
      <c r="F501" s="2">
        <v>1</v>
      </c>
      <c r="G501" s="2">
        <v>2</v>
      </c>
      <c r="H501" s="2">
        <f t="shared" si="79"/>
        <v>462.86</v>
      </c>
      <c r="I501" s="2">
        <f>H501-I$404</f>
        <v>29.400000000000034</v>
      </c>
      <c r="J501" s="4" t="s">
        <v>213</v>
      </c>
      <c r="K501" s="4" t="s">
        <v>166</v>
      </c>
      <c r="L501" s="4" t="s">
        <v>4</v>
      </c>
    </row>
    <row r="502" spans="3:12" x14ac:dyDescent="0.2">
      <c r="C502" s="4" t="s">
        <v>232</v>
      </c>
      <c r="D502" s="2">
        <v>18.474</v>
      </c>
      <c r="E502" s="2">
        <v>8.85</v>
      </c>
      <c r="F502" s="2">
        <v>1</v>
      </c>
      <c r="G502" s="2">
        <v>2</v>
      </c>
      <c r="H502" s="2">
        <f t="shared" si="79"/>
        <v>17.7</v>
      </c>
      <c r="I502" s="2">
        <f>H502-I$405</f>
        <v>8.68</v>
      </c>
      <c r="J502" s="4" t="s">
        <v>213</v>
      </c>
      <c r="K502" s="4" t="s">
        <v>166</v>
      </c>
      <c r="L502" s="4" t="s">
        <v>4</v>
      </c>
    </row>
    <row r="503" spans="3:12" x14ac:dyDescent="0.2">
      <c r="C503" s="4" t="s">
        <v>232</v>
      </c>
      <c r="D503" s="2">
        <v>18.553999999999998</v>
      </c>
      <c r="E503" s="2">
        <v>7.38</v>
      </c>
      <c r="F503" s="2">
        <v>1</v>
      </c>
      <c r="G503" s="2">
        <v>2</v>
      </c>
      <c r="H503" s="2">
        <f t="shared" si="79"/>
        <v>14.76</v>
      </c>
      <c r="I503" s="2">
        <f>H503-I$406</f>
        <v>5</v>
      </c>
      <c r="J503" s="4" t="s">
        <v>213</v>
      </c>
      <c r="K503" s="4" t="s">
        <v>166</v>
      </c>
      <c r="L503" s="4" t="s">
        <v>4</v>
      </c>
    </row>
    <row r="504" spans="3:12" x14ac:dyDescent="0.2">
      <c r="C504" s="4" t="s">
        <v>259</v>
      </c>
      <c r="D504" s="2">
        <v>18.645</v>
      </c>
      <c r="E504" s="2">
        <v>5.31</v>
      </c>
      <c r="F504" s="2">
        <v>1</v>
      </c>
      <c r="G504" s="2">
        <v>2</v>
      </c>
      <c r="H504" s="2">
        <f t="shared" si="79"/>
        <v>10.62</v>
      </c>
      <c r="I504" s="2">
        <f>H504-I$407</f>
        <v>-0.62000000000000099</v>
      </c>
      <c r="J504" s="4" t="s">
        <v>213</v>
      </c>
      <c r="K504" s="4" t="s">
        <v>166</v>
      </c>
      <c r="L504" s="4" t="s">
        <v>4</v>
      </c>
    </row>
    <row r="505" spans="3:12" x14ac:dyDescent="0.2">
      <c r="C505" s="4" t="s">
        <v>232</v>
      </c>
      <c r="D505" s="2">
        <v>18.748000000000001</v>
      </c>
      <c r="E505" s="2">
        <v>26.22</v>
      </c>
      <c r="F505" s="2">
        <v>1</v>
      </c>
      <c r="G505" s="2">
        <v>2</v>
      </c>
      <c r="H505" s="2">
        <f t="shared" si="79"/>
        <v>52.44</v>
      </c>
      <c r="I505" s="2">
        <f>H505-I$408</f>
        <v>3.0999999999999943</v>
      </c>
      <c r="J505" s="4" t="s">
        <v>213</v>
      </c>
      <c r="K505" s="4" t="s">
        <v>166</v>
      </c>
      <c r="L505" s="4" t="s">
        <v>4</v>
      </c>
    </row>
    <row r="506" spans="3:12" x14ac:dyDescent="0.2">
      <c r="C506" s="4" t="s">
        <v>232</v>
      </c>
      <c r="D506" s="2">
        <v>18.908000000000001</v>
      </c>
      <c r="E506" s="2">
        <v>61</v>
      </c>
      <c r="F506" s="2">
        <v>1</v>
      </c>
      <c r="G506" s="2">
        <v>2</v>
      </c>
      <c r="H506" s="2">
        <f t="shared" si="79"/>
        <v>122</v>
      </c>
      <c r="I506" s="2">
        <f>H506-I$409</f>
        <v>-18.759999999999991</v>
      </c>
      <c r="J506" s="4" t="s">
        <v>213</v>
      </c>
      <c r="K506" s="4" t="s">
        <v>166</v>
      </c>
      <c r="L506" s="4" t="s">
        <v>4</v>
      </c>
    </row>
    <row r="507" spans="3:12" x14ac:dyDescent="0.2">
      <c r="C507" s="4" t="s">
        <v>252</v>
      </c>
      <c r="D507" s="9">
        <v>20.463000000000001</v>
      </c>
      <c r="E507" s="9">
        <v>11.73</v>
      </c>
      <c r="F507" s="2">
        <v>1</v>
      </c>
      <c r="G507" s="2">
        <v>2</v>
      </c>
      <c r="H507" s="2">
        <f t="shared" si="79"/>
        <v>23.46</v>
      </c>
      <c r="I507" s="2">
        <f>H507</f>
        <v>23.46</v>
      </c>
      <c r="J507" s="4" t="s">
        <v>213</v>
      </c>
      <c r="K507" s="4" t="s">
        <v>164</v>
      </c>
      <c r="L507" s="4" t="s">
        <v>253</v>
      </c>
    </row>
    <row r="508" spans="3:12" x14ac:dyDescent="0.2">
      <c r="C508" s="4" t="s">
        <v>236</v>
      </c>
      <c r="D508" s="9">
        <v>21.411000000000001</v>
      </c>
      <c r="E508" s="9">
        <v>1016.7</v>
      </c>
      <c r="F508" s="2">
        <v>1</v>
      </c>
      <c r="G508" s="2">
        <v>2</v>
      </c>
      <c r="H508" s="2">
        <f t="shared" si="79"/>
        <v>2033.4</v>
      </c>
      <c r="I508" s="2">
        <f>H508-I$410</f>
        <v>415.30000000000018</v>
      </c>
      <c r="J508" s="4" t="s">
        <v>213</v>
      </c>
      <c r="K508" s="2" t="s">
        <v>169</v>
      </c>
      <c r="L508" s="2" t="s">
        <v>237</v>
      </c>
    </row>
    <row r="509" spans="3:12" x14ac:dyDescent="0.2">
      <c r="C509" s="4" t="s">
        <v>256</v>
      </c>
      <c r="D509" s="9">
        <v>25.652000000000001</v>
      </c>
      <c r="E509" s="9">
        <v>5.85</v>
      </c>
      <c r="F509" s="2">
        <v>1</v>
      </c>
      <c r="G509" s="2">
        <v>2</v>
      </c>
      <c r="H509" s="2">
        <f t="shared" si="79"/>
        <v>11.7</v>
      </c>
      <c r="I509" s="2">
        <f>H509-I$413</f>
        <v>-11.86</v>
      </c>
      <c r="J509" s="4" t="s">
        <v>213</v>
      </c>
      <c r="K509" s="14" t="s">
        <v>164</v>
      </c>
      <c r="L509" s="14" t="s">
        <v>257</v>
      </c>
    </row>
    <row r="510" spans="3:12" x14ac:dyDescent="0.2">
      <c r="C510" s="4" t="s">
        <v>242</v>
      </c>
      <c r="D510" s="9">
        <v>27.765999999999998</v>
      </c>
      <c r="E510" s="9">
        <v>47.28</v>
      </c>
      <c r="F510" s="2">
        <v>1</v>
      </c>
      <c r="G510" s="2">
        <v>2</v>
      </c>
      <c r="H510" s="2">
        <f t="shared" si="79"/>
        <v>94.56</v>
      </c>
      <c r="I510" s="2">
        <f>H510-I$414</f>
        <v>-11.480000000000004</v>
      </c>
      <c r="J510" s="4" t="s">
        <v>213</v>
      </c>
      <c r="K510" s="14" t="s">
        <v>166</v>
      </c>
      <c r="L510" s="14" t="s">
        <v>4</v>
      </c>
    </row>
    <row r="511" spans="3:12" x14ac:dyDescent="0.2">
      <c r="C511" s="4" t="s">
        <v>243</v>
      </c>
      <c r="D511" s="9">
        <v>30.635000000000002</v>
      </c>
      <c r="E511" s="9">
        <v>79.739999999999995</v>
      </c>
      <c r="F511" s="2">
        <v>1</v>
      </c>
      <c r="G511" s="2">
        <v>2</v>
      </c>
      <c r="H511" s="2">
        <f t="shared" si="79"/>
        <v>159.47999999999999</v>
      </c>
      <c r="I511" s="2">
        <f>H511-I$415</f>
        <v>110.45999999999998</v>
      </c>
      <c r="J511" s="4" t="s">
        <v>213</v>
      </c>
      <c r="K511" s="14" t="s">
        <v>166</v>
      </c>
      <c r="L511" s="14" t="s">
        <v>4</v>
      </c>
    </row>
    <row r="512" spans="3:12" x14ac:dyDescent="0.2">
      <c r="C512" s="4" t="s">
        <v>248</v>
      </c>
      <c r="D512" s="9">
        <v>31.754999999999999</v>
      </c>
      <c r="E512" s="9">
        <v>123.21</v>
      </c>
      <c r="F512" s="2">
        <v>1</v>
      </c>
      <c r="G512" s="2">
        <v>2</v>
      </c>
      <c r="H512" s="2">
        <f t="shared" si="79"/>
        <v>246.42</v>
      </c>
      <c r="I512" s="2">
        <f>H512-I$416</f>
        <v>139.21999999999997</v>
      </c>
      <c r="J512" s="4" t="s">
        <v>213</v>
      </c>
      <c r="K512" s="14" t="s">
        <v>166</v>
      </c>
      <c r="L512" s="14" t="s">
        <v>4</v>
      </c>
    </row>
    <row r="513" spans="2:12" x14ac:dyDescent="0.2">
      <c r="C513" s="4" t="s">
        <v>165</v>
      </c>
      <c r="D513" s="9">
        <v>33.07</v>
      </c>
      <c r="E513" s="9">
        <v>207.39</v>
      </c>
      <c r="F513" s="2">
        <v>1</v>
      </c>
      <c r="G513" s="2">
        <v>2</v>
      </c>
      <c r="H513" s="2">
        <f t="shared" si="79"/>
        <v>414.78</v>
      </c>
      <c r="I513" s="2">
        <f>H513-I$417</f>
        <v>194.23999999999998</v>
      </c>
      <c r="J513" s="4" t="s">
        <v>213</v>
      </c>
      <c r="K513" s="14" t="s">
        <v>166</v>
      </c>
      <c r="L513" s="14" t="s">
        <v>4</v>
      </c>
    </row>
    <row r="514" spans="2:12" x14ac:dyDescent="0.2">
      <c r="C514" s="4" t="s">
        <v>165</v>
      </c>
      <c r="D514" s="9">
        <v>34.646999999999998</v>
      </c>
      <c r="E514" s="9">
        <v>33.58</v>
      </c>
      <c r="F514" s="2">
        <v>1</v>
      </c>
      <c r="G514" s="2">
        <v>2</v>
      </c>
      <c r="H514" s="2">
        <f t="shared" si="79"/>
        <v>67.16</v>
      </c>
      <c r="I514" s="2">
        <f>H514-I$418</f>
        <v>12.579999999999998</v>
      </c>
      <c r="J514" s="4" t="s">
        <v>213</v>
      </c>
      <c r="K514" s="14" t="s">
        <v>166</v>
      </c>
      <c r="L514" s="14" t="s">
        <v>4</v>
      </c>
    </row>
    <row r="515" spans="2:12" x14ac:dyDescent="0.2">
      <c r="C515" s="4" t="s">
        <v>261</v>
      </c>
      <c r="D515" s="9">
        <v>38.418999999999997</v>
      </c>
      <c r="E515" s="9">
        <v>13.48</v>
      </c>
      <c r="F515" s="2">
        <v>1</v>
      </c>
      <c r="G515" s="2">
        <v>2</v>
      </c>
      <c r="H515" s="2">
        <f t="shared" si="79"/>
        <v>26.96</v>
      </c>
      <c r="I515" s="2">
        <f>H515</f>
        <v>26.96</v>
      </c>
      <c r="J515" s="4" t="s">
        <v>213</v>
      </c>
      <c r="K515" s="14" t="s">
        <v>166</v>
      </c>
      <c r="L515" s="14" t="s">
        <v>4</v>
      </c>
    </row>
    <row r="517" spans="2:12" x14ac:dyDescent="0.2">
      <c r="B517" s="2" t="s">
        <v>210</v>
      </c>
      <c r="C517" s="4" t="s">
        <v>207</v>
      </c>
      <c r="D517" s="2">
        <v>13.388</v>
      </c>
      <c r="E517" s="2">
        <v>2907.36</v>
      </c>
      <c r="F517" s="2">
        <v>1</v>
      </c>
      <c r="G517" s="2">
        <v>2</v>
      </c>
      <c r="H517" s="2">
        <f>E517/F517*G517</f>
        <v>5814.72</v>
      </c>
      <c r="I517" s="2">
        <f>H517-I$397</f>
        <v>754.38000000000011</v>
      </c>
      <c r="J517" s="4" t="s">
        <v>213</v>
      </c>
      <c r="K517" s="2" t="s">
        <v>90</v>
      </c>
      <c r="L517" s="2" t="s">
        <v>53</v>
      </c>
    </row>
    <row r="518" spans="2:12" x14ac:dyDescent="0.2">
      <c r="C518" s="4" t="s">
        <v>250</v>
      </c>
      <c r="D518" s="2">
        <v>15.010999999999999</v>
      </c>
      <c r="E518" s="2">
        <v>8.25</v>
      </c>
      <c r="F518" s="2">
        <v>1</v>
      </c>
      <c r="G518" s="2">
        <v>2</v>
      </c>
      <c r="H518" s="2">
        <f t="shared" ref="H518:H537" si="80">E518/F518*G518</f>
        <v>16.5</v>
      </c>
      <c r="I518" s="2">
        <f>H518-I$398</f>
        <v>-30.200000000000003</v>
      </c>
      <c r="J518" s="4" t="s">
        <v>213</v>
      </c>
      <c r="K518" s="4" t="s">
        <v>169</v>
      </c>
      <c r="L518" s="4" t="s">
        <v>251</v>
      </c>
    </row>
    <row r="519" spans="2:12" x14ac:dyDescent="0.2">
      <c r="C519" s="4" t="s">
        <v>230</v>
      </c>
      <c r="D519" s="2">
        <v>17.64</v>
      </c>
      <c r="E519" s="2">
        <v>19.75</v>
      </c>
      <c r="F519" s="2">
        <v>1</v>
      </c>
      <c r="G519" s="2">
        <v>2</v>
      </c>
      <c r="H519" s="2">
        <f t="shared" si="80"/>
        <v>39.5</v>
      </c>
      <c r="I519" s="2">
        <f>H519-I$399</f>
        <v>9.9600000000000009</v>
      </c>
      <c r="J519" s="4" t="s">
        <v>213</v>
      </c>
      <c r="K519" s="4" t="s">
        <v>166</v>
      </c>
      <c r="L519" s="4" t="s">
        <v>4</v>
      </c>
    </row>
    <row r="520" spans="2:12" x14ac:dyDescent="0.2">
      <c r="C520" s="4" t="s">
        <v>230</v>
      </c>
      <c r="D520" s="2">
        <v>17.765000000000001</v>
      </c>
      <c r="E520" s="2">
        <v>77.97</v>
      </c>
      <c r="F520" s="2">
        <v>1</v>
      </c>
      <c r="G520" s="2">
        <v>2</v>
      </c>
      <c r="H520" s="2">
        <f t="shared" si="80"/>
        <v>155.94</v>
      </c>
      <c r="I520" s="2">
        <f>H520-I$400</f>
        <v>31.78</v>
      </c>
      <c r="J520" s="4" t="s">
        <v>213</v>
      </c>
      <c r="K520" s="4" t="s">
        <v>166</v>
      </c>
      <c r="L520" s="4" t="s">
        <v>4</v>
      </c>
    </row>
    <row r="521" spans="2:12" x14ac:dyDescent="0.2">
      <c r="C521" s="4" t="s">
        <v>230</v>
      </c>
      <c r="D521" s="2">
        <v>17.844999999999999</v>
      </c>
      <c r="E521" s="2">
        <v>184.14</v>
      </c>
      <c r="F521" s="2">
        <v>1</v>
      </c>
      <c r="G521" s="2">
        <v>2</v>
      </c>
      <c r="H521" s="2">
        <f t="shared" si="80"/>
        <v>368.28</v>
      </c>
      <c r="I521" s="2">
        <f>H521-I$401</f>
        <v>81.839999999999975</v>
      </c>
      <c r="J521" s="4" t="s">
        <v>213</v>
      </c>
      <c r="K521" s="4" t="s">
        <v>166</v>
      </c>
      <c r="L521" s="4" t="s">
        <v>4</v>
      </c>
    </row>
    <row r="522" spans="2:12" x14ac:dyDescent="0.2">
      <c r="C522" s="4" t="s">
        <v>230</v>
      </c>
      <c r="D522" s="2">
        <v>18.143000000000001</v>
      </c>
      <c r="E522" s="2">
        <v>418.42</v>
      </c>
      <c r="F522" s="2">
        <v>1</v>
      </c>
      <c r="G522" s="2">
        <v>2</v>
      </c>
      <c r="H522" s="2">
        <f t="shared" si="80"/>
        <v>836.84</v>
      </c>
      <c r="I522" s="2">
        <f>H522-I$402</f>
        <v>131.39999999999998</v>
      </c>
      <c r="J522" s="4" t="s">
        <v>213</v>
      </c>
      <c r="K522" s="4" t="s">
        <v>166</v>
      </c>
      <c r="L522" s="4" t="s">
        <v>4</v>
      </c>
    </row>
    <row r="523" spans="2:12" x14ac:dyDescent="0.2">
      <c r="C523" s="4" t="s">
        <v>231</v>
      </c>
      <c r="D523" s="2">
        <v>18.234000000000002</v>
      </c>
      <c r="E523" s="2">
        <v>318.24</v>
      </c>
      <c r="F523" s="2">
        <v>1</v>
      </c>
      <c r="G523" s="2">
        <v>2</v>
      </c>
      <c r="H523" s="2">
        <f t="shared" si="80"/>
        <v>636.48</v>
      </c>
      <c r="I523" s="2">
        <f>H523-I$403</f>
        <v>102.72000000000003</v>
      </c>
      <c r="J523" s="4" t="s">
        <v>213</v>
      </c>
      <c r="K523" s="4" t="s">
        <v>166</v>
      </c>
      <c r="L523" s="4" t="s">
        <v>4</v>
      </c>
    </row>
    <row r="524" spans="2:12" x14ac:dyDescent="0.2">
      <c r="C524" s="4" t="s">
        <v>231</v>
      </c>
      <c r="D524" s="2">
        <v>18.324999999999999</v>
      </c>
      <c r="E524" s="2">
        <v>264.24</v>
      </c>
      <c r="F524" s="2">
        <v>1</v>
      </c>
      <c r="G524" s="2">
        <v>2</v>
      </c>
      <c r="H524" s="2">
        <f t="shared" si="80"/>
        <v>528.48</v>
      </c>
      <c r="I524" s="2">
        <f>H524-I$404</f>
        <v>95.020000000000039</v>
      </c>
      <c r="J524" s="4" t="s">
        <v>213</v>
      </c>
      <c r="K524" s="4" t="s">
        <v>166</v>
      </c>
      <c r="L524" s="4" t="s">
        <v>4</v>
      </c>
    </row>
    <row r="525" spans="2:12" x14ac:dyDescent="0.2">
      <c r="C525" s="4" t="s">
        <v>232</v>
      </c>
      <c r="D525" s="2">
        <v>18.474</v>
      </c>
      <c r="E525" s="2">
        <v>10.73</v>
      </c>
      <c r="F525" s="2">
        <v>1</v>
      </c>
      <c r="G525" s="2">
        <v>2</v>
      </c>
      <c r="H525" s="2">
        <f t="shared" si="80"/>
        <v>21.46</v>
      </c>
      <c r="I525" s="2">
        <f>H525-I$405</f>
        <v>12.440000000000001</v>
      </c>
      <c r="J525" s="4" t="s">
        <v>213</v>
      </c>
      <c r="K525" s="4" t="s">
        <v>166</v>
      </c>
      <c r="L525" s="4" t="s">
        <v>4</v>
      </c>
    </row>
    <row r="526" spans="2:12" x14ac:dyDescent="0.2">
      <c r="C526" s="4" t="s">
        <v>232</v>
      </c>
      <c r="D526" s="2">
        <v>18.553999999999998</v>
      </c>
      <c r="E526" s="2">
        <v>10.18</v>
      </c>
      <c r="F526" s="2">
        <v>1</v>
      </c>
      <c r="G526" s="2">
        <v>2</v>
      </c>
      <c r="H526" s="2">
        <f t="shared" si="80"/>
        <v>20.36</v>
      </c>
      <c r="I526" s="2">
        <f>H526-I$406</f>
        <v>10.6</v>
      </c>
      <c r="J526" s="4" t="s">
        <v>213</v>
      </c>
      <c r="K526" s="4" t="s">
        <v>166</v>
      </c>
      <c r="L526" s="4" t="s">
        <v>4</v>
      </c>
    </row>
    <row r="527" spans="2:12" x14ac:dyDescent="0.2">
      <c r="C527" s="4" t="s">
        <v>259</v>
      </c>
      <c r="D527" s="2">
        <v>18.645</v>
      </c>
      <c r="E527" s="2">
        <v>10.210000000000001</v>
      </c>
      <c r="F527" s="2">
        <v>1</v>
      </c>
      <c r="G527" s="2">
        <v>2</v>
      </c>
      <c r="H527" s="2">
        <f t="shared" si="80"/>
        <v>20.420000000000002</v>
      </c>
      <c r="I527" s="2">
        <f>H527-I$407</f>
        <v>9.1800000000000015</v>
      </c>
      <c r="J527" s="4" t="s">
        <v>213</v>
      </c>
      <c r="K527" s="4" t="s">
        <v>166</v>
      </c>
      <c r="L527" s="4" t="s">
        <v>4</v>
      </c>
    </row>
    <row r="528" spans="2:12" x14ac:dyDescent="0.2">
      <c r="C528" s="4" t="s">
        <v>232</v>
      </c>
      <c r="D528" s="2">
        <v>18.748000000000001</v>
      </c>
      <c r="E528" s="2">
        <v>31.59</v>
      </c>
      <c r="F528" s="2">
        <v>1</v>
      </c>
      <c r="G528" s="2">
        <v>2</v>
      </c>
      <c r="H528" s="2">
        <f t="shared" si="80"/>
        <v>63.18</v>
      </c>
      <c r="I528" s="2">
        <f>H528-I$408</f>
        <v>13.839999999999996</v>
      </c>
      <c r="J528" s="4" t="s">
        <v>213</v>
      </c>
      <c r="K528" s="4" t="s">
        <v>166</v>
      </c>
      <c r="L528" s="4" t="s">
        <v>4</v>
      </c>
    </row>
    <row r="529" spans="2:12" x14ac:dyDescent="0.2">
      <c r="C529" s="4" t="s">
        <v>232</v>
      </c>
      <c r="D529" s="2">
        <v>18.908000000000001</v>
      </c>
      <c r="E529" s="2">
        <v>87.11</v>
      </c>
      <c r="F529" s="2">
        <v>1</v>
      </c>
      <c r="G529" s="2">
        <v>2</v>
      </c>
      <c r="H529" s="2">
        <f t="shared" si="80"/>
        <v>174.22</v>
      </c>
      <c r="I529" s="2">
        <f>H529-I$409</f>
        <v>33.460000000000008</v>
      </c>
      <c r="J529" s="4" t="s">
        <v>213</v>
      </c>
      <c r="K529" s="4" t="s">
        <v>166</v>
      </c>
      <c r="L529" s="4" t="s">
        <v>4</v>
      </c>
    </row>
    <row r="530" spans="2:12" x14ac:dyDescent="0.2">
      <c r="C530" s="4" t="s">
        <v>252</v>
      </c>
      <c r="D530" s="9">
        <v>20.463000000000001</v>
      </c>
      <c r="E530" s="9">
        <v>17.25</v>
      </c>
      <c r="F530" s="2">
        <v>1</v>
      </c>
      <c r="G530" s="2">
        <v>2</v>
      </c>
      <c r="H530" s="2">
        <f t="shared" si="80"/>
        <v>34.5</v>
      </c>
      <c r="I530" s="2">
        <f>H530</f>
        <v>34.5</v>
      </c>
      <c r="J530" s="4" t="s">
        <v>213</v>
      </c>
      <c r="K530" s="4" t="s">
        <v>164</v>
      </c>
      <c r="L530" s="4" t="s">
        <v>253</v>
      </c>
    </row>
    <row r="531" spans="2:12" x14ac:dyDescent="0.2">
      <c r="C531" s="4" t="s">
        <v>236</v>
      </c>
      <c r="D531" s="9">
        <v>21.411999999999999</v>
      </c>
      <c r="E531" s="9">
        <v>1159</v>
      </c>
      <c r="F531" s="2">
        <v>1</v>
      </c>
      <c r="G531" s="2">
        <v>2</v>
      </c>
      <c r="H531" s="2">
        <f t="shared" si="80"/>
        <v>2318</v>
      </c>
      <c r="I531" s="2">
        <f>H531-I$410</f>
        <v>699.90000000000009</v>
      </c>
      <c r="J531" s="4" t="s">
        <v>213</v>
      </c>
      <c r="K531" s="2" t="s">
        <v>169</v>
      </c>
      <c r="L531" s="2" t="s">
        <v>237</v>
      </c>
    </row>
    <row r="532" spans="2:12" x14ac:dyDescent="0.2">
      <c r="C532" s="4" t="s">
        <v>242</v>
      </c>
      <c r="D532" s="9">
        <v>27.754999999999999</v>
      </c>
      <c r="E532" s="9">
        <v>47.11</v>
      </c>
      <c r="F532" s="2">
        <v>1</v>
      </c>
      <c r="G532" s="2">
        <v>2</v>
      </c>
      <c r="H532" s="2">
        <f t="shared" si="80"/>
        <v>94.22</v>
      </c>
      <c r="I532" s="2">
        <f>H532-I$414</f>
        <v>-11.820000000000007</v>
      </c>
      <c r="J532" s="4" t="s">
        <v>213</v>
      </c>
      <c r="K532" s="14" t="s">
        <v>166</v>
      </c>
      <c r="L532" s="14" t="s">
        <v>4</v>
      </c>
    </row>
    <row r="533" spans="2:12" x14ac:dyDescent="0.2">
      <c r="C533" s="4" t="s">
        <v>243</v>
      </c>
      <c r="D533" s="9">
        <v>30.635000000000002</v>
      </c>
      <c r="E533" s="9">
        <v>95.18</v>
      </c>
      <c r="F533" s="2">
        <v>1</v>
      </c>
      <c r="G533" s="2">
        <v>2</v>
      </c>
      <c r="H533" s="2">
        <f t="shared" si="80"/>
        <v>190.36</v>
      </c>
      <c r="I533" s="2">
        <f>H533-I$415</f>
        <v>141.34</v>
      </c>
      <c r="J533" s="4" t="s">
        <v>213</v>
      </c>
      <c r="K533" s="14" t="s">
        <v>166</v>
      </c>
      <c r="L533" s="14" t="s">
        <v>4</v>
      </c>
    </row>
    <row r="534" spans="2:12" x14ac:dyDescent="0.2">
      <c r="C534" s="4" t="s">
        <v>248</v>
      </c>
      <c r="D534" s="9">
        <v>31.754999999999999</v>
      </c>
      <c r="E534" s="9">
        <v>139.31</v>
      </c>
      <c r="F534" s="2">
        <v>1</v>
      </c>
      <c r="G534" s="2">
        <v>2</v>
      </c>
      <c r="H534" s="2">
        <f t="shared" si="80"/>
        <v>278.62</v>
      </c>
      <c r="I534" s="2">
        <f>H534-I$416</f>
        <v>171.42000000000002</v>
      </c>
      <c r="J534" s="4" t="s">
        <v>213</v>
      </c>
      <c r="K534" s="14" t="s">
        <v>166</v>
      </c>
      <c r="L534" s="14" t="s">
        <v>4</v>
      </c>
    </row>
    <row r="535" spans="2:12" x14ac:dyDescent="0.2">
      <c r="C535" s="4" t="s">
        <v>165</v>
      </c>
      <c r="D535" s="9">
        <v>33.07</v>
      </c>
      <c r="E535" s="9">
        <v>216.55</v>
      </c>
      <c r="F535" s="2">
        <v>1</v>
      </c>
      <c r="G535" s="2">
        <v>2</v>
      </c>
      <c r="H535" s="2">
        <f t="shared" si="80"/>
        <v>433.1</v>
      </c>
      <c r="I535" s="2">
        <f>H535-I$417</f>
        <v>212.56000000000003</v>
      </c>
      <c r="J535" s="4" t="s">
        <v>213</v>
      </c>
      <c r="K535" s="14" t="s">
        <v>166</v>
      </c>
      <c r="L535" s="14" t="s">
        <v>4</v>
      </c>
    </row>
    <row r="536" spans="2:12" x14ac:dyDescent="0.2">
      <c r="C536" s="4" t="s">
        <v>165</v>
      </c>
      <c r="D536" s="9">
        <v>34.646999999999998</v>
      </c>
      <c r="E536" s="9">
        <v>32.700000000000003</v>
      </c>
      <c r="F536" s="2">
        <v>1</v>
      </c>
      <c r="G536" s="2">
        <v>2</v>
      </c>
      <c r="H536" s="2">
        <f t="shared" si="80"/>
        <v>65.400000000000006</v>
      </c>
      <c r="I536" s="2">
        <f>H536-I$418</f>
        <v>10.820000000000007</v>
      </c>
      <c r="J536" s="4" t="s">
        <v>213</v>
      </c>
      <c r="K536" s="14" t="s">
        <v>166</v>
      </c>
      <c r="L536" s="14" t="s">
        <v>4</v>
      </c>
    </row>
    <row r="537" spans="2:12" x14ac:dyDescent="0.2">
      <c r="C537" s="4" t="s">
        <v>261</v>
      </c>
      <c r="D537" s="9">
        <v>38.418999999999997</v>
      </c>
      <c r="E537" s="9">
        <v>15.24</v>
      </c>
      <c r="F537" s="2">
        <v>1</v>
      </c>
      <c r="G537" s="2">
        <v>2</v>
      </c>
      <c r="H537" s="2">
        <f t="shared" si="80"/>
        <v>30.48</v>
      </c>
      <c r="I537" s="2">
        <f>H537</f>
        <v>30.48</v>
      </c>
      <c r="J537" s="4" t="s">
        <v>213</v>
      </c>
      <c r="K537" s="14" t="s">
        <v>166</v>
      </c>
      <c r="L537" s="14" t="s">
        <v>4</v>
      </c>
    </row>
    <row r="539" spans="2:12" x14ac:dyDescent="0.2">
      <c r="B539" s="2" t="s">
        <v>214</v>
      </c>
      <c r="C539" s="4" t="s">
        <v>207</v>
      </c>
      <c r="D539" s="2">
        <v>13.388</v>
      </c>
      <c r="E539" s="2">
        <v>2795.64</v>
      </c>
      <c r="F539" s="2">
        <v>1</v>
      </c>
      <c r="G539" s="2">
        <v>2</v>
      </c>
      <c r="H539" s="2">
        <f>E539/F539*G539</f>
        <v>5591.28</v>
      </c>
      <c r="I539" s="2">
        <f>H539-I$397</f>
        <v>530.9399999999996</v>
      </c>
      <c r="J539" s="4" t="s">
        <v>213</v>
      </c>
      <c r="K539" s="2" t="s">
        <v>90</v>
      </c>
      <c r="L539" s="2" t="s">
        <v>53</v>
      </c>
    </row>
    <row r="540" spans="2:12" x14ac:dyDescent="0.2">
      <c r="C540" s="4" t="s">
        <v>250</v>
      </c>
      <c r="D540" s="2">
        <v>15.010999999999999</v>
      </c>
      <c r="E540" s="2">
        <v>13.51</v>
      </c>
      <c r="F540" s="2">
        <v>1</v>
      </c>
      <c r="G540" s="2">
        <v>2</v>
      </c>
      <c r="H540" s="2">
        <f t="shared" ref="H540:H559" si="81">E540/F540*G540</f>
        <v>27.02</v>
      </c>
      <c r="I540" s="2">
        <f>H540-I$398</f>
        <v>-19.680000000000003</v>
      </c>
      <c r="J540" s="4" t="s">
        <v>213</v>
      </c>
      <c r="K540" s="4" t="s">
        <v>169</v>
      </c>
      <c r="L540" s="4" t="s">
        <v>251</v>
      </c>
    </row>
    <row r="541" spans="2:12" x14ac:dyDescent="0.2">
      <c r="C541" s="4" t="s">
        <v>230</v>
      </c>
      <c r="D541" s="2">
        <v>17.64</v>
      </c>
      <c r="E541" s="2">
        <v>22.99</v>
      </c>
      <c r="F541" s="2">
        <v>1</v>
      </c>
      <c r="G541" s="2">
        <v>2</v>
      </c>
      <c r="H541" s="2">
        <f t="shared" si="81"/>
        <v>45.98</v>
      </c>
      <c r="I541" s="2">
        <f>H541-I$399</f>
        <v>16.439999999999998</v>
      </c>
      <c r="J541" s="4" t="s">
        <v>213</v>
      </c>
      <c r="K541" s="4" t="s">
        <v>166</v>
      </c>
      <c r="L541" s="4" t="s">
        <v>4</v>
      </c>
    </row>
    <row r="542" spans="2:12" x14ac:dyDescent="0.2">
      <c r="C542" s="4" t="s">
        <v>230</v>
      </c>
      <c r="D542" s="2">
        <v>17.765000000000001</v>
      </c>
      <c r="E542" s="2">
        <v>88.75</v>
      </c>
      <c r="F542" s="2">
        <v>1</v>
      </c>
      <c r="G542" s="2">
        <v>2</v>
      </c>
      <c r="H542" s="2">
        <f t="shared" si="81"/>
        <v>177.5</v>
      </c>
      <c r="I542" s="2">
        <f>H542-I$400</f>
        <v>53.34</v>
      </c>
      <c r="J542" s="4" t="s">
        <v>213</v>
      </c>
      <c r="K542" s="4" t="s">
        <v>166</v>
      </c>
      <c r="L542" s="4" t="s">
        <v>4</v>
      </c>
    </row>
    <row r="543" spans="2:12" x14ac:dyDescent="0.2">
      <c r="C543" s="4" t="s">
        <v>230</v>
      </c>
      <c r="D543" s="2">
        <v>17.844999999999999</v>
      </c>
      <c r="E543" s="2">
        <v>190.86</v>
      </c>
      <c r="F543" s="2">
        <v>1</v>
      </c>
      <c r="G543" s="2">
        <v>2</v>
      </c>
      <c r="H543" s="2">
        <f t="shared" si="81"/>
        <v>381.72</v>
      </c>
      <c r="I543" s="2">
        <f>H543-I$401</f>
        <v>95.28000000000003</v>
      </c>
      <c r="J543" s="4" t="s">
        <v>213</v>
      </c>
      <c r="K543" s="4" t="s">
        <v>166</v>
      </c>
      <c r="L543" s="4" t="s">
        <v>4</v>
      </c>
    </row>
    <row r="544" spans="2:12" x14ac:dyDescent="0.2">
      <c r="C544" s="4" t="s">
        <v>230</v>
      </c>
      <c r="D544" s="2">
        <v>18.154</v>
      </c>
      <c r="E544" s="2">
        <v>419.79</v>
      </c>
      <c r="F544" s="2">
        <v>1</v>
      </c>
      <c r="G544" s="2">
        <v>2</v>
      </c>
      <c r="H544" s="2">
        <f t="shared" si="81"/>
        <v>839.58</v>
      </c>
      <c r="I544" s="2">
        <f>H544-I$402</f>
        <v>134.13999999999999</v>
      </c>
      <c r="J544" s="4" t="s">
        <v>213</v>
      </c>
      <c r="K544" s="4" t="s">
        <v>166</v>
      </c>
      <c r="L544" s="4" t="s">
        <v>4</v>
      </c>
    </row>
    <row r="545" spans="3:12" x14ac:dyDescent="0.2">
      <c r="C545" s="4" t="s">
        <v>231</v>
      </c>
      <c r="D545" s="2">
        <v>18.245999999999999</v>
      </c>
      <c r="E545" s="2">
        <v>328.17</v>
      </c>
      <c r="F545" s="2">
        <v>1</v>
      </c>
      <c r="G545" s="2">
        <v>2</v>
      </c>
      <c r="H545" s="2">
        <f t="shared" si="81"/>
        <v>656.34</v>
      </c>
      <c r="I545" s="2">
        <f>H545-I$403</f>
        <v>122.58000000000004</v>
      </c>
      <c r="J545" s="4" t="s">
        <v>213</v>
      </c>
      <c r="K545" s="4" t="s">
        <v>166</v>
      </c>
      <c r="L545" s="4" t="s">
        <v>4</v>
      </c>
    </row>
    <row r="546" spans="3:12" x14ac:dyDescent="0.2">
      <c r="C546" s="4" t="s">
        <v>231</v>
      </c>
      <c r="D546" s="2">
        <v>18.337</v>
      </c>
      <c r="E546" s="2">
        <v>277.14</v>
      </c>
      <c r="F546" s="2">
        <v>1</v>
      </c>
      <c r="G546" s="2">
        <v>2</v>
      </c>
      <c r="H546" s="2">
        <f t="shared" si="81"/>
        <v>554.28</v>
      </c>
      <c r="I546" s="2">
        <f>H546-I$404</f>
        <v>120.82</v>
      </c>
      <c r="J546" s="4" t="s">
        <v>213</v>
      </c>
      <c r="K546" s="4" t="s">
        <v>166</v>
      </c>
      <c r="L546" s="4" t="s">
        <v>4</v>
      </c>
    </row>
    <row r="547" spans="3:12" x14ac:dyDescent="0.2">
      <c r="C547" s="4" t="s">
        <v>232</v>
      </c>
      <c r="D547" s="2">
        <v>18.474</v>
      </c>
      <c r="E547" s="2">
        <v>5.42</v>
      </c>
      <c r="F547" s="2">
        <v>1</v>
      </c>
      <c r="G547" s="2">
        <v>2</v>
      </c>
      <c r="H547" s="2">
        <f t="shared" si="81"/>
        <v>10.84</v>
      </c>
      <c r="I547" s="2">
        <f>H547-I$405</f>
        <v>1.8200000000000003</v>
      </c>
      <c r="J547" s="4" t="s">
        <v>213</v>
      </c>
      <c r="K547" s="4" t="s">
        <v>166</v>
      </c>
      <c r="L547" s="4" t="s">
        <v>4</v>
      </c>
    </row>
    <row r="548" spans="3:12" x14ac:dyDescent="0.2">
      <c r="C548" s="4" t="s">
        <v>232</v>
      </c>
      <c r="D548" s="2">
        <v>18.553999999999998</v>
      </c>
      <c r="E548" s="2">
        <v>5.47</v>
      </c>
      <c r="F548" s="2">
        <v>1</v>
      </c>
      <c r="G548" s="2">
        <v>2</v>
      </c>
      <c r="H548" s="2">
        <f t="shared" si="81"/>
        <v>10.94</v>
      </c>
      <c r="I548" s="2">
        <f>H548-I$406</f>
        <v>1.1799999999999997</v>
      </c>
      <c r="J548" s="4" t="s">
        <v>213</v>
      </c>
      <c r="K548" s="4" t="s">
        <v>166</v>
      </c>
      <c r="L548" s="4" t="s">
        <v>4</v>
      </c>
    </row>
    <row r="549" spans="3:12" x14ac:dyDescent="0.2">
      <c r="C549" s="4" t="s">
        <v>259</v>
      </c>
      <c r="D549" s="2">
        <v>18.645</v>
      </c>
      <c r="E549" s="2">
        <v>6.77</v>
      </c>
      <c r="F549" s="2">
        <v>1</v>
      </c>
      <c r="G549" s="2">
        <v>2</v>
      </c>
      <c r="H549" s="2">
        <f t="shared" si="81"/>
        <v>13.54</v>
      </c>
      <c r="I549" s="2">
        <f>H549-I$407</f>
        <v>2.2999999999999989</v>
      </c>
      <c r="J549" s="4" t="s">
        <v>213</v>
      </c>
      <c r="K549" s="4" t="s">
        <v>166</v>
      </c>
      <c r="L549" s="4" t="s">
        <v>4</v>
      </c>
    </row>
    <row r="550" spans="3:12" x14ac:dyDescent="0.2">
      <c r="C550" s="4" t="s">
        <v>232</v>
      </c>
      <c r="D550" s="2">
        <v>18.748000000000001</v>
      </c>
      <c r="E550" s="2">
        <v>28.91</v>
      </c>
      <c r="F550" s="2">
        <v>1</v>
      </c>
      <c r="G550" s="2">
        <v>2</v>
      </c>
      <c r="H550" s="2">
        <f t="shared" si="81"/>
        <v>57.82</v>
      </c>
      <c r="I550" s="2">
        <f>H550-I$408</f>
        <v>8.4799999999999969</v>
      </c>
      <c r="J550" s="4" t="s">
        <v>213</v>
      </c>
      <c r="K550" s="4" t="s">
        <v>166</v>
      </c>
      <c r="L550" s="4" t="s">
        <v>4</v>
      </c>
    </row>
    <row r="551" spans="3:12" x14ac:dyDescent="0.2">
      <c r="C551" s="4" t="s">
        <v>232</v>
      </c>
      <c r="D551" s="2">
        <v>18.908000000000001</v>
      </c>
      <c r="E551" s="2">
        <v>97.23</v>
      </c>
      <c r="F551" s="2">
        <v>1</v>
      </c>
      <c r="G551" s="2">
        <v>2</v>
      </c>
      <c r="H551" s="2">
        <f t="shared" si="81"/>
        <v>194.46</v>
      </c>
      <c r="I551" s="2">
        <f>H551-I$409</f>
        <v>53.700000000000017</v>
      </c>
      <c r="J551" s="4" t="s">
        <v>213</v>
      </c>
      <c r="K551" s="4" t="s">
        <v>166</v>
      </c>
      <c r="L551" s="4" t="s">
        <v>4</v>
      </c>
    </row>
    <row r="552" spans="3:12" x14ac:dyDescent="0.2">
      <c r="C552" s="4" t="s">
        <v>252</v>
      </c>
      <c r="D552" s="9">
        <v>20.474</v>
      </c>
      <c r="E552" s="9">
        <v>10.33</v>
      </c>
      <c r="F552" s="2">
        <v>1</v>
      </c>
      <c r="G552" s="2">
        <v>2</v>
      </c>
      <c r="H552" s="2">
        <f t="shared" si="81"/>
        <v>20.66</v>
      </c>
      <c r="I552" s="2">
        <f>H552</f>
        <v>20.66</v>
      </c>
      <c r="J552" s="4" t="s">
        <v>213</v>
      </c>
      <c r="K552" s="4" t="s">
        <v>164</v>
      </c>
      <c r="L552" s="4" t="s">
        <v>253</v>
      </c>
    </row>
    <row r="553" spans="3:12" x14ac:dyDescent="0.2">
      <c r="C553" s="4" t="s">
        <v>236</v>
      </c>
      <c r="D553" s="9">
        <v>21.411999999999999</v>
      </c>
      <c r="E553" s="9">
        <v>978.83</v>
      </c>
      <c r="F553" s="2">
        <v>1</v>
      </c>
      <c r="G553" s="2">
        <v>2</v>
      </c>
      <c r="H553" s="2">
        <f t="shared" si="81"/>
        <v>1957.66</v>
      </c>
      <c r="I553" s="2">
        <f>H553-I$410</f>
        <v>339.56000000000017</v>
      </c>
      <c r="J553" s="4" t="s">
        <v>213</v>
      </c>
      <c r="K553" s="2" t="s">
        <v>169</v>
      </c>
      <c r="L553" s="2" t="s">
        <v>237</v>
      </c>
    </row>
    <row r="554" spans="3:12" x14ac:dyDescent="0.2">
      <c r="C554" s="4" t="s">
        <v>242</v>
      </c>
      <c r="D554" s="9">
        <v>27.765999999999998</v>
      </c>
      <c r="E554" s="9">
        <v>59.82</v>
      </c>
      <c r="F554" s="2">
        <v>1</v>
      </c>
      <c r="G554" s="2">
        <v>2</v>
      </c>
      <c r="H554" s="2">
        <f t="shared" si="81"/>
        <v>119.64</v>
      </c>
      <c r="I554" s="2">
        <f>H554-I$414</f>
        <v>13.599999999999994</v>
      </c>
      <c r="J554" s="4" t="s">
        <v>213</v>
      </c>
      <c r="K554" s="14" t="s">
        <v>166</v>
      </c>
      <c r="L554" s="14" t="s">
        <v>4</v>
      </c>
    </row>
    <row r="555" spans="3:12" x14ac:dyDescent="0.2">
      <c r="C555" s="4" t="s">
        <v>243</v>
      </c>
      <c r="D555" s="9">
        <v>30.658000000000001</v>
      </c>
      <c r="E555" s="9">
        <v>97.34</v>
      </c>
      <c r="F555" s="2">
        <v>1</v>
      </c>
      <c r="G555" s="2">
        <v>2</v>
      </c>
      <c r="H555" s="2">
        <f t="shared" si="81"/>
        <v>194.68</v>
      </c>
      <c r="I555" s="2">
        <f>H555-I$415</f>
        <v>145.66</v>
      </c>
      <c r="J555" s="4" t="s">
        <v>213</v>
      </c>
      <c r="K555" s="14" t="s">
        <v>166</v>
      </c>
      <c r="L555" s="14" t="s">
        <v>4</v>
      </c>
    </row>
    <row r="556" spans="3:12" x14ac:dyDescent="0.2">
      <c r="C556" s="4" t="s">
        <v>248</v>
      </c>
      <c r="D556" s="9">
        <v>31.754999999999999</v>
      </c>
      <c r="E556" s="9">
        <v>136.93</v>
      </c>
      <c r="F556" s="2">
        <v>1</v>
      </c>
      <c r="G556" s="2">
        <v>2</v>
      </c>
      <c r="H556" s="2">
        <f t="shared" si="81"/>
        <v>273.86</v>
      </c>
      <c r="I556" s="2">
        <f>H556-I$416</f>
        <v>166.66000000000003</v>
      </c>
      <c r="J556" s="4" t="s">
        <v>213</v>
      </c>
      <c r="K556" s="14" t="s">
        <v>166</v>
      </c>
      <c r="L556" s="14" t="s">
        <v>4</v>
      </c>
    </row>
    <row r="557" spans="3:12" x14ac:dyDescent="0.2">
      <c r="C557" s="4" t="s">
        <v>165</v>
      </c>
      <c r="D557" s="9">
        <v>33.07</v>
      </c>
      <c r="E557" s="9">
        <v>163.09</v>
      </c>
      <c r="F557" s="2">
        <v>1</v>
      </c>
      <c r="G557" s="2">
        <v>2</v>
      </c>
      <c r="H557" s="2">
        <f t="shared" si="81"/>
        <v>326.18</v>
      </c>
      <c r="I557" s="2">
        <f>H557-I$417</f>
        <v>105.64000000000001</v>
      </c>
      <c r="J557" s="4" t="s">
        <v>213</v>
      </c>
      <c r="K557" s="14" t="s">
        <v>166</v>
      </c>
      <c r="L557" s="14" t="s">
        <v>4</v>
      </c>
    </row>
    <row r="558" spans="3:12" x14ac:dyDescent="0.2">
      <c r="C558" s="4" t="s">
        <v>165</v>
      </c>
      <c r="D558" s="9">
        <v>34.636000000000003</v>
      </c>
      <c r="E558" s="9">
        <v>28.16</v>
      </c>
      <c r="F558" s="2">
        <v>1</v>
      </c>
      <c r="G558" s="2">
        <v>2</v>
      </c>
      <c r="H558" s="2">
        <f t="shared" si="81"/>
        <v>56.32</v>
      </c>
      <c r="I558" s="2">
        <f>H558-I$418</f>
        <v>1.740000000000002</v>
      </c>
      <c r="J558" s="4" t="s">
        <v>213</v>
      </c>
      <c r="K558" s="14" t="s">
        <v>166</v>
      </c>
      <c r="L558" s="14" t="s">
        <v>4</v>
      </c>
    </row>
    <row r="559" spans="3:12" x14ac:dyDescent="0.2">
      <c r="C559" s="4" t="s">
        <v>261</v>
      </c>
      <c r="D559" s="9">
        <v>38.418999999999997</v>
      </c>
      <c r="E559" s="9">
        <v>17.13</v>
      </c>
      <c r="F559" s="2">
        <v>1</v>
      </c>
      <c r="G559" s="2">
        <v>2</v>
      </c>
      <c r="H559" s="2">
        <f t="shared" si="81"/>
        <v>34.26</v>
      </c>
      <c r="I559" s="2">
        <f>H559</f>
        <v>34.26</v>
      </c>
      <c r="J559" s="4" t="s">
        <v>213</v>
      </c>
      <c r="K559" s="14" t="s">
        <v>166</v>
      </c>
      <c r="L559" s="14" t="s">
        <v>4</v>
      </c>
    </row>
    <row r="561" spans="2:12" x14ac:dyDescent="0.2">
      <c r="B561" s="2" t="s">
        <v>215</v>
      </c>
      <c r="C561" s="4" t="s">
        <v>207</v>
      </c>
      <c r="D561" s="2">
        <v>13.388</v>
      </c>
      <c r="E561" s="2">
        <v>2914.12</v>
      </c>
      <c r="F561" s="2">
        <v>1</v>
      </c>
      <c r="G561" s="2">
        <v>2</v>
      </c>
      <c r="H561" s="2">
        <f>E561/F561*G561</f>
        <v>5828.24</v>
      </c>
      <c r="I561" s="2">
        <f>H561-I$397</f>
        <v>767.89999999999964</v>
      </c>
      <c r="J561" s="4" t="s">
        <v>213</v>
      </c>
      <c r="K561" s="2" t="s">
        <v>90</v>
      </c>
      <c r="L561" s="2" t="s">
        <v>53</v>
      </c>
    </row>
    <row r="562" spans="2:12" x14ac:dyDescent="0.2">
      <c r="C562" s="4" t="s">
        <v>250</v>
      </c>
      <c r="D562" s="2">
        <v>14.999000000000001</v>
      </c>
      <c r="E562" s="2">
        <v>9.19</v>
      </c>
      <c r="F562" s="2">
        <v>1</v>
      </c>
      <c r="G562" s="2">
        <v>2</v>
      </c>
      <c r="H562" s="2">
        <f t="shared" ref="H562:H581" si="82">E562/F562*G562</f>
        <v>18.38</v>
      </c>
      <c r="I562" s="2">
        <f>H562-I$398</f>
        <v>-28.320000000000004</v>
      </c>
      <c r="J562" s="4" t="s">
        <v>213</v>
      </c>
      <c r="K562" s="4" t="s">
        <v>169</v>
      </c>
      <c r="L562" s="4" t="s">
        <v>251</v>
      </c>
    </row>
    <row r="563" spans="2:12" x14ac:dyDescent="0.2">
      <c r="C563" s="4" t="s">
        <v>230</v>
      </c>
      <c r="D563" s="2">
        <v>17.64</v>
      </c>
      <c r="E563" s="2">
        <v>17.52</v>
      </c>
      <c r="F563" s="2">
        <v>1</v>
      </c>
      <c r="G563" s="2">
        <v>2</v>
      </c>
      <c r="H563" s="2">
        <f t="shared" si="82"/>
        <v>35.04</v>
      </c>
      <c r="I563" s="2">
        <f>H563-I$399</f>
        <v>5.5</v>
      </c>
      <c r="J563" s="4" t="s">
        <v>213</v>
      </c>
      <c r="K563" s="4" t="s">
        <v>166</v>
      </c>
      <c r="L563" s="4" t="s">
        <v>4</v>
      </c>
    </row>
    <row r="564" spans="2:12" x14ac:dyDescent="0.2">
      <c r="C564" s="4" t="s">
        <v>230</v>
      </c>
      <c r="D564" s="2">
        <v>17.765000000000001</v>
      </c>
      <c r="E564" s="2">
        <v>65.06</v>
      </c>
      <c r="F564" s="2">
        <v>1</v>
      </c>
      <c r="G564" s="2">
        <v>2</v>
      </c>
      <c r="H564" s="2">
        <f t="shared" si="82"/>
        <v>130.12</v>
      </c>
      <c r="I564" s="2">
        <f>H564-I$400</f>
        <v>5.960000000000008</v>
      </c>
      <c r="J564" s="4" t="s">
        <v>213</v>
      </c>
      <c r="K564" s="4" t="s">
        <v>166</v>
      </c>
      <c r="L564" s="4" t="s">
        <v>4</v>
      </c>
    </row>
    <row r="565" spans="2:12" x14ac:dyDescent="0.2">
      <c r="C565" s="4" t="s">
        <v>230</v>
      </c>
      <c r="D565" s="2">
        <v>17.844999999999999</v>
      </c>
      <c r="E565" s="2">
        <v>176.62</v>
      </c>
      <c r="F565" s="2">
        <v>1</v>
      </c>
      <c r="G565" s="2">
        <v>2</v>
      </c>
      <c r="H565" s="2">
        <f t="shared" si="82"/>
        <v>353.24</v>
      </c>
      <c r="I565" s="2">
        <f>H565-I$401</f>
        <v>66.800000000000011</v>
      </c>
      <c r="J565" s="4" t="s">
        <v>213</v>
      </c>
      <c r="K565" s="4" t="s">
        <v>166</v>
      </c>
      <c r="L565" s="4" t="s">
        <v>4</v>
      </c>
    </row>
    <row r="566" spans="2:12" x14ac:dyDescent="0.2">
      <c r="C566" s="4" t="s">
        <v>230</v>
      </c>
      <c r="D566" s="2">
        <v>18.143000000000001</v>
      </c>
      <c r="E566" s="2">
        <v>383.65</v>
      </c>
      <c r="F566" s="2">
        <v>1</v>
      </c>
      <c r="G566" s="2">
        <v>2</v>
      </c>
      <c r="H566" s="2">
        <f t="shared" si="82"/>
        <v>767.3</v>
      </c>
      <c r="I566" s="2">
        <f>H566-I$402</f>
        <v>61.8599999999999</v>
      </c>
      <c r="J566" s="4" t="s">
        <v>213</v>
      </c>
      <c r="K566" s="4" t="s">
        <v>166</v>
      </c>
      <c r="L566" s="4" t="s">
        <v>4</v>
      </c>
    </row>
    <row r="567" spans="2:12" x14ac:dyDescent="0.2">
      <c r="C567" s="4" t="s">
        <v>231</v>
      </c>
      <c r="D567" s="2">
        <v>18.234000000000002</v>
      </c>
      <c r="E567" s="2">
        <v>298.08</v>
      </c>
      <c r="F567" s="2">
        <v>1</v>
      </c>
      <c r="G567" s="2">
        <v>2</v>
      </c>
      <c r="H567" s="2">
        <f t="shared" si="82"/>
        <v>596.16</v>
      </c>
      <c r="I567" s="2">
        <f>H567-I$403</f>
        <v>62.399999999999977</v>
      </c>
      <c r="J567" s="4" t="s">
        <v>213</v>
      </c>
      <c r="K567" s="4" t="s">
        <v>166</v>
      </c>
      <c r="L567" s="4" t="s">
        <v>4</v>
      </c>
    </row>
    <row r="568" spans="2:12" x14ac:dyDescent="0.2">
      <c r="C568" s="4" t="s">
        <v>231</v>
      </c>
      <c r="D568" s="2">
        <v>18.326000000000001</v>
      </c>
      <c r="E568" s="2">
        <v>253.06</v>
      </c>
      <c r="F568" s="2">
        <v>1</v>
      </c>
      <c r="G568" s="2">
        <v>2</v>
      </c>
      <c r="H568" s="2">
        <f t="shared" si="82"/>
        <v>506.12</v>
      </c>
      <c r="I568" s="2">
        <f>H568-I$404</f>
        <v>72.660000000000025</v>
      </c>
      <c r="J568" s="4" t="s">
        <v>213</v>
      </c>
      <c r="K568" s="4" t="s">
        <v>166</v>
      </c>
      <c r="L568" s="4" t="s">
        <v>4</v>
      </c>
    </row>
    <row r="569" spans="2:12" x14ac:dyDescent="0.2">
      <c r="C569" s="4" t="s">
        <v>232</v>
      </c>
      <c r="D569" s="2">
        <v>18.474</v>
      </c>
      <c r="E569" s="2">
        <v>5.1100000000000003</v>
      </c>
      <c r="F569" s="2">
        <v>1</v>
      </c>
      <c r="G569" s="2">
        <v>2</v>
      </c>
      <c r="H569" s="2">
        <f t="shared" si="82"/>
        <v>10.220000000000001</v>
      </c>
      <c r="I569" s="2">
        <f>H569-I$405</f>
        <v>1.2000000000000011</v>
      </c>
      <c r="J569" s="4" t="s">
        <v>213</v>
      </c>
      <c r="K569" s="4" t="s">
        <v>166</v>
      </c>
      <c r="L569" s="4" t="s">
        <v>4</v>
      </c>
    </row>
    <row r="570" spans="2:12" x14ac:dyDescent="0.2">
      <c r="C570" s="4" t="s">
        <v>232</v>
      </c>
      <c r="D570" s="2">
        <v>18.553999999999998</v>
      </c>
      <c r="E570" s="2">
        <v>4.6100000000000003</v>
      </c>
      <c r="F570" s="2">
        <v>1</v>
      </c>
      <c r="G570" s="2">
        <v>2</v>
      </c>
      <c r="H570" s="2">
        <f t="shared" si="82"/>
        <v>9.2200000000000006</v>
      </c>
      <c r="I570" s="2">
        <f>H570-I$406</f>
        <v>-0.53999999999999915</v>
      </c>
      <c r="J570" s="4" t="s">
        <v>213</v>
      </c>
      <c r="K570" s="4" t="s">
        <v>166</v>
      </c>
      <c r="L570" s="4" t="s">
        <v>4</v>
      </c>
    </row>
    <row r="571" spans="2:12" x14ac:dyDescent="0.2">
      <c r="C571" s="4" t="s">
        <v>259</v>
      </c>
      <c r="D571" s="2">
        <v>18.645</v>
      </c>
      <c r="E571" s="2">
        <v>4.91</v>
      </c>
      <c r="F571" s="2">
        <v>1</v>
      </c>
      <c r="G571" s="2">
        <v>2</v>
      </c>
      <c r="H571" s="2">
        <f t="shared" si="82"/>
        <v>9.82</v>
      </c>
      <c r="I571" s="2">
        <f>H571-I$407</f>
        <v>-1.42</v>
      </c>
      <c r="J571" s="4" t="s">
        <v>213</v>
      </c>
      <c r="K571" s="4" t="s">
        <v>166</v>
      </c>
      <c r="L571" s="4" t="s">
        <v>4</v>
      </c>
    </row>
    <row r="572" spans="2:12" x14ac:dyDescent="0.2">
      <c r="C572" s="4" t="s">
        <v>232</v>
      </c>
      <c r="D572" s="2">
        <v>18.748000000000001</v>
      </c>
      <c r="E572" s="2">
        <v>21.97</v>
      </c>
      <c r="F572" s="2">
        <v>1</v>
      </c>
      <c r="G572" s="2">
        <v>2</v>
      </c>
      <c r="H572" s="2">
        <f t="shared" si="82"/>
        <v>43.94</v>
      </c>
      <c r="I572" s="2">
        <f>H572-I$408</f>
        <v>-5.4000000000000057</v>
      </c>
      <c r="J572" s="4" t="s">
        <v>213</v>
      </c>
      <c r="K572" s="4" t="s">
        <v>166</v>
      </c>
      <c r="L572" s="4" t="s">
        <v>4</v>
      </c>
    </row>
    <row r="573" spans="2:12" x14ac:dyDescent="0.2">
      <c r="C573" s="4" t="s">
        <v>232</v>
      </c>
      <c r="D573" s="2">
        <v>18.908000000000001</v>
      </c>
      <c r="E573" s="2">
        <v>72.88</v>
      </c>
      <c r="F573" s="2">
        <v>1</v>
      </c>
      <c r="G573" s="2">
        <v>2</v>
      </c>
      <c r="H573" s="2">
        <f t="shared" si="82"/>
        <v>145.76</v>
      </c>
      <c r="I573" s="2">
        <f>H573-I$409</f>
        <v>5</v>
      </c>
      <c r="J573" s="4" t="s">
        <v>213</v>
      </c>
      <c r="K573" s="4" t="s">
        <v>166</v>
      </c>
      <c r="L573" s="4" t="s">
        <v>4</v>
      </c>
    </row>
    <row r="574" spans="2:12" x14ac:dyDescent="0.2">
      <c r="C574" s="4" t="s">
        <v>252</v>
      </c>
      <c r="D574" s="9">
        <v>20.474</v>
      </c>
      <c r="E574" s="9">
        <v>11.64</v>
      </c>
      <c r="F574" s="2">
        <v>1</v>
      </c>
      <c r="G574" s="2">
        <v>2</v>
      </c>
      <c r="H574" s="2">
        <f t="shared" si="82"/>
        <v>23.28</v>
      </c>
      <c r="I574" s="2">
        <f>H574</f>
        <v>23.28</v>
      </c>
      <c r="J574" s="4" t="s">
        <v>213</v>
      </c>
      <c r="K574" s="4" t="s">
        <v>164</v>
      </c>
      <c r="L574" s="4" t="s">
        <v>253</v>
      </c>
    </row>
    <row r="575" spans="2:12" x14ac:dyDescent="0.2">
      <c r="C575" s="4" t="s">
        <v>236</v>
      </c>
      <c r="D575" s="9">
        <v>21.411999999999999</v>
      </c>
      <c r="E575" s="9">
        <v>1093.26</v>
      </c>
      <c r="F575" s="2">
        <v>1</v>
      </c>
      <c r="G575" s="2">
        <v>2</v>
      </c>
      <c r="H575" s="2">
        <f t="shared" si="82"/>
        <v>2186.52</v>
      </c>
      <c r="I575" s="2">
        <f>H575-I$410</f>
        <v>568.42000000000007</v>
      </c>
      <c r="J575" s="4" t="s">
        <v>213</v>
      </c>
      <c r="K575" s="2" t="s">
        <v>169</v>
      </c>
      <c r="L575" s="2" t="s">
        <v>237</v>
      </c>
    </row>
    <row r="576" spans="2:12" x14ac:dyDescent="0.2">
      <c r="C576" s="4" t="s">
        <v>242</v>
      </c>
      <c r="D576" s="9">
        <v>27.754999999999999</v>
      </c>
      <c r="E576" s="9">
        <v>32.22</v>
      </c>
      <c r="F576" s="2">
        <v>1</v>
      </c>
      <c r="G576" s="2">
        <v>2</v>
      </c>
      <c r="H576" s="2">
        <f t="shared" si="82"/>
        <v>64.44</v>
      </c>
      <c r="I576" s="2">
        <f>H576-I$414</f>
        <v>-41.600000000000009</v>
      </c>
      <c r="J576" s="4" t="s">
        <v>213</v>
      </c>
      <c r="K576" s="14" t="s">
        <v>166</v>
      </c>
      <c r="L576" s="14" t="s">
        <v>4</v>
      </c>
    </row>
    <row r="577" spans="1:12" x14ac:dyDescent="0.2">
      <c r="C577" s="4" t="s">
        <v>243</v>
      </c>
      <c r="D577" s="9">
        <v>30.635000000000002</v>
      </c>
      <c r="E577" s="9">
        <v>99.68</v>
      </c>
      <c r="F577" s="2">
        <v>1</v>
      </c>
      <c r="G577" s="2">
        <v>2</v>
      </c>
      <c r="H577" s="2">
        <f t="shared" si="82"/>
        <v>199.36</v>
      </c>
      <c r="I577" s="2">
        <f>H577-I$415</f>
        <v>150.34</v>
      </c>
      <c r="J577" s="4" t="s">
        <v>213</v>
      </c>
      <c r="K577" s="14" t="s">
        <v>166</v>
      </c>
      <c r="L577" s="14" t="s">
        <v>4</v>
      </c>
    </row>
    <row r="578" spans="1:12" x14ac:dyDescent="0.2">
      <c r="C578" s="4" t="s">
        <v>248</v>
      </c>
      <c r="D578" s="9">
        <v>31.744</v>
      </c>
      <c r="E578" s="9">
        <v>136.69999999999999</v>
      </c>
      <c r="F578" s="2">
        <v>1</v>
      </c>
      <c r="G578" s="2">
        <v>2</v>
      </c>
      <c r="H578" s="2">
        <f t="shared" si="82"/>
        <v>273.39999999999998</v>
      </c>
      <c r="I578" s="2">
        <f>H578-I$416</f>
        <v>166.2</v>
      </c>
      <c r="J578" s="4" t="s">
        <v>213</v>
      </c>
      <c r="K578" s="14" t="s">
        <v>166</v>
      </c>
      <c r="L578" s="14" t="s">
        <v>4</v>
      </c>
    </row>
    <row r="579" spans="1:12" x14ac:dyDescent="0.2">
      <c r="C579" s="4" t="s">
        <v>165</v>
      </c>
      <c r="D579" s="9">
        <v>33.07</v>
      </c>
      <c r="E579" s="9">
        <v>150.28</v>
      </c>
      <c r="F579" s="2">
        <v>1</v>
      </c>
      <c r="G579" s="2">
        <v>2</v>
      </c>
      <c r="H579" s="2">
        <f t="shared" si="82"/>
        <v>300.56</v>
      </c>
      <c r="I579" s="2">
        <f>H579-I$417</f>
        <v>80.02000000000001</v>
      </c>
      <c r="J579" s="4" t="s">
        <v>213</v>
      </c>
      <c r="K579" s="14" t="s">
        <v>166</v>
      </c>
      <c r="L579" s="14" t="s">
        <v>4</v>
      </c>
    </row>
    <row r="580" spans="1:12" x14ac:dyDescent="0.2">
      <c r="C580" s="4" t="s">
        <v>165</v>
      </c>
      <c r="D580" s="9">
        <v>34.636000000000003</v>
      </c>
      <c r="E580" s="9">
        <v>24.75</v>
      </c>
      <c r="F580" s="2">
        <v>1</v>
      </c>
      <c r="G580" s="2">
        <v>2</v>
      </c>
      <c r="H580" s="2">
        <f t="shared" si="82"/>
        <v>49.5</v>
      </c>
      <c r="I580" s="2">
        <f>H580-I$418</f>
        <v>-5.0799999999999983</v>
      </c>
      <c r="J580" s="4" t="s">
        <v>213</v>
      </c>
      <c r="K580" s="14" t="s">
        <v>166</v>
      </c>
      <c r="L580" s="14" t="s">
        <v>4</v>
      </c>
    </row>
    <row r="581" spans="1:12" x14ac:dyDescent="0.2">
      <c r="C581" s="4" t="s">
        <v>261</v>
      </c>
      <c r="D581" s="9">
        <v>38.406999999999996</v>
      </c>
      <c r="E581" s="9">
        <v>18.86</v>
      </c>
      <c r="F581" s="2">
        <v>1</v>
      </c>
      <c r="G581" s="2">
        <v>2</v>
      </c>
      <c r="H581" s="2">
        <f t="shared" si="82"/>
        <v>37.72</v>
      </c>
      <c r="I581" s="2">
        <f>H581</f>
        <v>37.72</v>
      </c>
      <c r="J581" s="4" t="s">
        <v>213</v>
      </c>
      <c r="K581" s="14" t="s">
        <v>166</v>
      </c>
      <c r="L581" s="14" t="s">
        <v>4</v>
      </c>
    </row>
    <row r="583" spans="1:12" ht="15" x14ac:dyDescent="0.25">
      <c r="A583" s="38" t="str">
        <f>VOC!A$1</f>
        <v>16-00866-N1</v>
      </c>
      <c r="C583" s="1" t="s">
        <v>10</v>
      </c>
    </row>
    <row r="584" spans="1:12" x14ac:dyDescent="0.2">
      <c r="C584" s="2"/>
      <c r="D584" s="2"/>
      <c r="E584" s="2"/>
      <c r="F584" s="2"/>
      <c r="G584" s="2"/>
      <c r="H584" s="2"/>
      <c r="I584" s="3" t="s">
        <v>148</v>
      </c>
      <c r="J584" s="3" t="s">
        <v>202</v>
      </c>
    </row>
    <row r="585" spans="1:12" x14ac:dyDescent="0.2">
      <c r="C585" s="2"/>
      <c r="D585" s="2"/>
      <c r="E585" s="3" t="s">
        <v>11</v>
      </c>
      <c r="F585" s="3" t="s">
        <v>9</v>
      </c>
      <c r="G585" s="3" t="s">
        <v>19</v>
      </c>
      <c r="H585" s="3" t="s">
        <v>13</v>
      </c>
      <c r="I585" s="3" t="s">
        <v>13</v>
      </c>
      <c r="J585" s="3" t="s">
        <v>203</v>
      </c>
    </row>
    <row r="586" spans="1:12" x14ac:dyDescent="0.2">
      <c r="C586" s="3" t="s">
        <v>1</v>
      </c>
      <c r="D586" s="1" t="s">
        <v>2</v>
      </c>
      <c r="E586" s="1" t="s">
        <v>5</v>
      </c>
      <c r="F586" s="3" t="s">
        <v>8</v>
      </c>
      <c r="G586" s="3" t="s">
        <v>149</v>
      </c>
      <c r="H586" s="1" t="s">
        <v>5</v>
      </c>
      <c r="I586" s="1" t="s">
        <v>5</v>
      </c>
      <c r="J586" s="3" t="s">
        <v>204</v>
      </c>
      <c r="K586" s="3" t="s">
        <v>12</v>
      </c>
      <c r="L586" s="3" t="s">
        <v>6</v>
      </c>
    </row>
    <row r="587" spans="1:12" x14ac:dyDescent="0.2">
      <c r="A587" s="3" t="s">
        <v>220</v>
      </c>
      <c r="B587" s="4" t="s">
        <v>271</v>
      </c>
      <c r="C587" s="2" t="s">
        <v>266</v>
      </c>
      <c r="D587" s="2">
        <v>7.5469999999999997</v>
      </c>
      <c r="E587" s="2">
        <v>1.3</v>
      </c>
      <c r="F587" s="2">
        <v>1</v>
      </c>
      <c r="G587" s="2">
        <v>2</v>
      </c>
      <c r="H587" s="2">
        <f>E587/F587*G587</f>
        <v>2.6</v>
      </c>
      <c r="I587" s="2">
        <f>H587</f>
        <v>2.6</v>
      </c>
      <c r="J587" s="4" t="s">
        <v>213</v>
      </c>
      <c r="K587" s="4" t="s">
        <v>169</v>
      </c>
      <c r="L587" s="4" t="s">
        <v>268</v>
      </c>
    </row>
    <row r="588" spans="1:12" x14ac:dyDescent="0.2">
      <c r="A588" s="3" t="s">
        <v>219</v>
      </c>
      <c r="C588" s="4" t="s">
        <v>226</v>
      </c>
      <c r="D588" s="2">
        <v>7.9009999999999998</v>
      </c>
      <c r="E588" s="2">
        <v>10.38</v>
      </c>
      <c r="F588" s="2">
        <v>1</v>
      </c>
      <c r="G588" s="2">
        <v>2</v>
      </c>
      <c r="H588" s="2">
        <f>E588/F588*G588</f>
        <v>20.76</v>
      </c>
      <c r="I588" s="2">
        <f>H588</f>
        <v>20.76</v>
      </c>
      <c r="J588" s="3" t="s">
        <v>212</v>
      </c>
      <c r="K588" s="2" t="s">
        <v>169</v>
      </c>
      <c r="L588" s="2" t="s">
        <v>228</v>
      </c>
    </row>
    <row r="589" spans="1:12" x14ac:dyDescent="0.2">
      <c r="C589" s="4" t="s">
        <v>267</v>
      </c>
      <c r="D589" s="2">
        <v>12.496</v>
      </c>
      <c r="E589" s="2">
        <v>2.77</v>
      </c>
      <c r="F589" s="2">
        <v>1</v>
      </c>
      <c r="G589" s="2">
        <v>2</v>
      </c>
      <c r="H589" s="2">
        <f>E589/F589*G589</f>
        <v>5.54</v>
      </c>
      <c r="I589" s="2">
        <f t="shared" ref="I589:I619" si="83">H589</f>
        <v>5.54</v>
      </c>
      <c r="J589" s="4" t="s">
        <v>213</v>
      </c>
      <c r="K589" s="4" t="s">
        <v>169</v>
      </c>
      <c r="L589" s="4" t="s">
        <v>269</v>
      </c>
    </row>
    <row r="590" spans="1:12" x14ac:dyDescent="0.2">
      <c r="C590" s="4" t="s">
        <v>207</v>
      </c>
      <c r="D590" s="2">
        <v>13.375999999999999</v>
      </c>
      <c r="E590" s="2">
        <v>1728.02</v>
      </c>
      <c r="F590" s="2">
        <v>1</v>
      </c>
      <c r="G590" s="2">
        <v>2</v>
      </c>
      <c r="H590" s="2">
        <f>E590/F590*G590</f>
        <v>3456.04</v>
      </c>
      <c r="I590" s="2">
        <f t="shared" si="83"/>
        <v>3456.04</v>
      </c>
      <c r="J590" s="3" t="s">
        <v>212</v>
      </c>
      <c r="K590" s="2" t="s">
        <v>90</v>
      </c>
      <c r="L590" s="2" t="s">
        <v>53</v>
      </c>
    </row>
    <row r="591" spans="1:12" x14ac:dyDescent="0.2">
      <c r="C591" s="4" t="s">
        <v>227</v>
      </c>
      <c r="D591" s="2">
        <v>14.907999999999999</v>
      </c>
      <c r="E591" s="2">
        <v>18.510000000000002</v>
      </c>
      <c r="F591" s="2">
        <v>1</v>
      </c>
      <c r="G591" s="2">
        <v>2</v>
      </c>
      <c r="H591" s="2">
        <f>E591/F591*G591</f>
        <v>37.020000000000003</v>
      </c>
      <c r="I591" s="2">
        <f t="shared" si="83"/>
        <v>37.020000000000003</v>
      </c>
      <c r="J591" s="3" t="s">
        <v>212</v>
      </c>
      <c r="K591" s="2" t="s">
        <v>169</v>
      </c>
      <c r="L591" s="2" t="s">
        <v>229</v>
      </c>
    </row>
    <row r="592" spans="1:12" x14ac:dyDescent="0.2">
      <c r="C592" s="4" t="s">
        <v>250</v>
      </c>
      <c r="D592" s="2">
        <v>15.010999999999999</v>
      </c>
      <c r="E592" s="2">
        <v>11.67</v>
      </c>
      <c r="F592" s="2">
        <v>1</v>
      </c>
      <c r="G592" s="2">
        <v>2</v>
      </c>
      <c r="H592" s="2">
        <f t="shared" ref="H592" si="84">E592/F592*G592</f>
        <v>23.34</v>
      </c>
      <c r="I592" s="2">
        <f t="shared" si="83"/>
        <v>23.34</v>
      </c>
      <c r="J592" s="3" t="s">
        <v>212</v>
      </c>
      <c r="K592" s="4" t="s">
        <v>169</v>
      </c>
      <c r="L592" s="4" t="s">
        <v>251</v>
      </c>
    </row>
    <row r="593" spans="3:12" x14ac:dyDescent="0.2">
      <c r="C593" s="4" t="s">
        <v>230</v>
      </c>
      <c r="D593" s="2">
        <v>17.651</v>
      </c>
      <c r="E593" s="2">
        <v>54.32</v>
      </c>
      <c r="F593" s="2">
        <v>1</v>
      </c>
      <c r="G593" s="2">
        <v>2</v>
      </c>
      <c r="H593" s="2">
        <f t="shared" ref="H593:H619" si="85">E593/F593*G593</f>
        <v>108.64</v>
      </c>
      <c r="I593" s="2">
        <f t="shared" si="83"/>
        <v>108.64</v>
      </c>
      <c r="J593" s="3" t="s">
        <v>212</v>
      </c>
      <c r="K593" s="4" t="s">
        <v>166</v>
      </c>
      <c r="L593" s="4" t="s">
        <v>4</v>
      </c>
    </row>
    <row r="594" spans="3:12" x14ac:dyDescent="0.2">
      <c r="C594" s="4" t="s">
        <v>230</v>
      </c>
      <c r="D594" s="2">
        <v>17.777000000000001</v>
      </c>
      <c r="E594" s="2">
        <v>195.92</v>
      </c>
      <c r="F594" s="2">
        <v>1</v>
      </c>
      <c r="G594" s="2">
        <v>2</v>
      </c>
      <c r="H594" s="2">
        <f t="shared" si="85"/>
        <v>391.84</v>
      </c>
      <c r="I594" s="2">
        <f t="shared" si="83"/>
        <v>391.84</v>
      </c>
      <c r="J594" s="3" t="s">
        <v>212</v>
      </c>
      <c r="K594" s="4" t="s">
        <v>166</v>
      </c>
      <c r="L594" s="4" t="s">
        <v>4</v>
      </c>
    </row>
    <row r="595" spans="3:12" x14ac:dyDescent="0.2">
      <c r="C595" s="41" t="s">
        <v>230</v>
      </c>
      <c r="D595" s="2">
        <v>17.867999999999999</v>
      </c>
      <c r="E595" s="2">
        <v>254.68</v>
      </c>
      <c r="F595" s="2">
        <v>1</v>
      </c>
      <c r="G595" s="2">
        <v>2</v>
      </c>
      <c r="H595" s="2">
        <f t="shared" si="85"/>
        <v>509.36</v>
      </c>
      <c r="I595" s="2">
        <f t="shared" si="83"/>
        <v>509.36</v>
      </c>
      <c r="J595" s="3" t="s">
        <v>212</v>
      </c>
      <c r="K595" s="4" t="s">
        <v>166</v>
      </c>
      <c r="L595" s="4" t="s">
        <v>4</v>
      </c>
    </row>
    <row r="596" spans="3:12" x14ac:dyDescent="0.2">
      <c r="C596" s="4" t="s">
        <v>230</v>
      </c>
      <c r="D596" s="2">
        <v>18.016999999999999</v>
      </c>
      <c r="E596" s="2">
        <v>5.82</v>
      </c>
      <c r="F596" s="2">
        <v>1</v>
      </c>
      <c r="G596" s="2">
        <v>2</v>
      </c>
      <c r="H596" s="2">
        <f t="shared" si="85"/>
        <v>11.64</v>
      </c>
      <c r="I596" s="2">
        <f t="shared" si="83"/>
        <v>11.64</v>
      </c>
      <c r="J596" s="4" t="s">
        <v>213</v>
      </c>
      <c r="K596" s="4" t="s">
        <v>166</v>
      </c>
      <c r="L596" s="4" t="s">
        <v>4</v>
      </c>
    </row>
    <row r="597" spans="3:12" x14ac:dyDescent="0.2">
      <c r="C597" s="4" t="s">
        <v>230</v>
      </c>
      <c r="D597" s="2">
        <v>18.164999999999999</v>
      </c>
      <c r="E597" s="2">
        <v>557.86</v>
      </c>
      <c r="F597" s="2">
        <v>1</v>
      </c>
      <c r="G597" s="2">
        <v>2</v>
      </c>
      <c r="H597" s="2">
        <f t="shared" si="85"/>
        <v>1115.72</v>
      </c>
      <c r="I597" s="2">
        <f t="shared" si="83"/>
        <v>1115.72</v>
      </c>
      <c r="J597" s="3" t="s">
        <v>212</v>
      </c>
      <c r="K597" s="4" t="s">
        <v>166</v>
      </c>
      <c r="L597" s="4" t="s">
        <v>4</v>
      </c>
    </row>
    <row r="598" spans="3:12" x14ac:dyDescent="0.2">
      <c r="C598" s="4" t="s">
        <v>231</v>
      </c>
      <c r="D598" s="2">
        <v>18.257000000000001</v>
      </c>
      <c r="E598" s="2">
        <v>435.57</v>
      </c>
      <c r="F598" s="2">
        <v>1</v>
      </c>
      <c r="G598" s="2">
        <v>2</v>
      </c>
      <c r="H598" s="2">
        <f t="shared" si="85"/>
        <v>871.14</v>
      </c>
      <c r="I598" s="2">
        <f t="shared" si="83"/>
        <v>871.14</v>
      </c>
      <c r="J598" s="3" t="s">
        <v>212</v>
      </c>
      <c r="K598" s="4" t="s">
        <v>166</v>
      </c>
      <c r="L598" s="4" t="s">
        <v>4</v>
      </c>
    </row>
    <row r="599" spans="3:12" x14ac:dyDescent="0.2">
      <c r="C599" s="4" t="s">
        <v>231</v>
      </c>
      <c r="D599" s="2">
        <v>18.347999999999999</v>
      </c>
      <c r="E599" s="2">
        <v>368.07</v>
      </c>
      <c r="F599" s="2">
        <v>1</v>
      </c>
      <c r="G599" s="2">
        <v>2</v>
      </c>
      <c r="H599" s="2">
        <f t="shared" si="85"/>
        <v>736.14</v>
      </c>
      <c r="I599" s="2">
        <f t="shared" si="83"/>
        <v>736.14</v>
      </c>
      <c r="J599" s="3" t="s">
        <v>212</v>
      </c>
      <c r="K599" s="4" t="s">
        <v>166</v>
      </c>
      <c r="L599" s="4" t="s">
        <v>4</v>
      </c>
    </row>
    <row r="600" spans="3:12" x14ac:dyDescent="0.2">
      <c r="C600" s="4" t="s">
        <v>232</v>
      </c>
      <c r="D600" s="2">
        <v>18.484999999999999</v>
      </c>
      <c r="E600" s="2">
        <v>21.73</v>
      </c>
      <c r="F600" s="2">
        <v>1</v>
      </c>
      <c r="G600" s="2">
        <v>2</v>
      </c>
      <c r="H600" s="2">
        <f t="shared" si="85"/>
        <v>43.46</v>
      </c>
      <c r="I600" s="2">
        <f t="shared" si="83"/>
        <v>43.46</v>
      </c>
      <c r="J600" s="3" t="s">
        <v>212</v>
      </c>
      <c r="K600" s="4" t="s">
        <v>166</v>
      </c>
      <c r="L600" s="4" t="s">
        <v>4</v>
      </c>
    </row>
    <row r="601" spans="3:12" x14ac:dyDescent="0.2">
      <c r="C601" s="4" t="s">
        <v>232</v>
      </c>
      <c r="D601" s="2">
        <v>18.565000000000001</v>
      </c>
      <c r="E601" s="2">
        <v>22.05</v>
      </c>
      <c r="F601" s="2">
        <v>1</v>
      </c>
      <c r="G601" s="2">
        <v>2</v>
      </c>
      <c r="H601" s="2">
        <f t="shared" si="85"/>
        <v>44.1</v>
      </c>
      <c r="I601" s="2">
        <f t="shared" si="83"/>
        <v>44.1</v>
      </c>
      <c r="J601" s="3" t="s">
        <v>212</v>
      </c>
      <c r="K601" s="4" t="s">
        <v>166</v>
      </c>
      <c r="L601" s="4" t="s">
        <v>4</v>
      </c>
    </row>
    <row r="602" spans="3:12" x14ac:dyDescent="0.2">
      <c r="C602" s="4" t="s">
        <v>259</v>
      </c>
      <c r="D602" s="2">
        <v>18.645</v>
      </c>
      <c r="E602" s="2">
        <v>28.04</v>
      </c>
      <c r="F602" s="2">
        <v>1</v>
      </c>
      <c r="G602" s="2">
        <v>2</v>
      </c>
      <c r="H602" s="2">
        <f t="shared" si="85"/>
        <v>56.08</v>
      </c>
      <c r="I602" s="2">
        <f t="shared" si="83"/>
        <v>56.08</v>
      </c>
      <c r="J602" s="3" t="s">
        <v>212</v>
      </c>
      <c r="K602" s="4" t="s">
        <v>166</v>
      </c>
      <c r="L602" s="4" t="s">
        <v>4</v>
      </c>
    </row>
    <row r="603" spans="3:12" x14ac:dyDescent="0.2">
      <c r="C603" s="4" t="s">
        <v>259</v>
      </c>
      <c r="D603" s="2">
        <v>18.702999999999999</v>
      </c>
      <c r="E603" s="2">
        <v>20.56</v>
      </c>
      <c r="F603" s="2">
        <v>1</v>
      </c>
      <c r="G603" s="2">
        <v>2</v>
      </c>
      <c r="H603" s="2">
        <f t="shared" si="85"/>
        <v>41.12</v>
      </c>
      <c r="I603" s="2">
        <f t="shared" si="83"/>
        <v>41.12</v>
      </c>
      <c r="J603" s="3" t="s">
        <v>212</v>
      </c>
      <c r="K603" s="4" t="s">
        <v>166</v>
      </c>
      <c r="L603" s="4" t="s">
        <v>4</v>
      </c>
    </row>
    <row r="604" spans="3:12" x14ac:dyDescent="0.2">
      <c r="C604" s="4" t="s">
        <v>232</v>
      </c>
      <c r="D604" s="2">
        <v>18.760000000000002</v>
      </c>
      <c r="E604" s="2">
        <v>74.349999999999994</v>
      </c>
      <c r="F604" s="2">
        <v>1</v>
      </c>
      <c r="G604" s="2">
        <v>2</v>
      </c>
      <c r="H604" s="2">
        <f t="shared" si="85"/>
        <v>148.69999999999999</v>
      </c>
      <c r="I604" s="2">
        <f t="shared" si="83"/>
        <v>148.69999999999999</v>
      </c>
      <c r="J604" s="3" t="s">
        <v>212</v>
      </c>
      <c r="K604" s="4" t="s">
        <v>166</v>
      </c>
      <c r="L604" s="4" t="s">
        <v>4</v>
      </c>
    </row>
    <row r="605" spans="3:12" x14ac:dyDescent="0.2">
      <c r="C605" s="4" t="s">
        <v>232</v>
      </c>
      <c r="D605" s="2">
        <v>18.827999999999999</v>
      </c>
      <c r="E605" s="2">
        <v>8.01</v>
      </c>
      <c r="F605" s="2">
        <v>1</v>
      </c>
      <c r="G605" s="2">
        <v>2</v>
      </c>
      <c r="H605" s="2">
        <f t="shared" si="85"/>
        <v>16.02</v>
      </c>
      <c r="I605" s="2">
        <f t="shared" si="83"/>
        <v>16.02</v>
      </c>
      <c r="J605" s="4" t="s">
        <v>213</v>
      </c>
      <c r="K605" s="4" t="s">
        <v>166</v>
      </c>
      <c r="L605" s="4" t="s">
        <v>4</v>
      </c>
    </row>
    <row r="606" spans="3:12" x14ac:dyDescent="0.2">
      <c r="C606" s="4" t="s">
        <v>232</v>
      </c>
      <c r="D606" s="2">
        <v>18.920000000000002</v>
      </c>
      <c r="E606" s="2">
        <v>219.02</v>
      </c>
      <c r="F606" s="2">
        <v>1</v>
      </c>
      <c r="G606" s="2">
        <v>2</v>
      </c>
      <c r="H606" s="2">
        <f t="shared" si="85"/>
        <v>438.04</v>
      </c>
      <c r="I606" s="2">
        <f t="shared" si="83"/>
        <v>438.04</v>
      </c>
      <c r="J606" s="3" t="s">
        <v>212</v>
      </c>
      <c r="K606" s="4" t="s">
        <v>166</v>
      </c>
      <c r="L606" s="4" t="s">
        <v>4</v>
      </c>
    </row>
    <row r="607" spans="3:12" x14ac:dyDescent="0.2">
      <c r="C607" s="4" t="s">
        <v>232</v>
      </c>
      <c r="D607" s="2">
        <v>19.033999999999999</v>
      </c>
      <c r="E607" s="2">
        <v>9.26</v>
      </c>
      <c r="F607" s="2">
        <v>1</v>
      </c>
      <c r="G607" s="2">
        <v>2</v>
      </c>
      <c r="H607" s="2">
        <f t="shared" si="85"/>
        <v>18.52</v>
      </c>
      <c r="I607" s="2">
        <f t="shared" si="83"/>
        <v>18.52</v>
      </c>
      <c r="J607" s="4" t="s">
        <v>213</v>
      </c>
      <c r="K607" s="4" t="s">
        <v>166</v>
      </c>
      <c r="L607" s="4" t="s">
        <v>4</v>
      </c>
    </row>
    <row r="608" spans="3:12" x14ac:dyDescent="0.2">
      <c r="C608" s="4" t="s">
        <v>252</v>
      </c>
      <c r="D608" s="9">
        <v>20.417000000000002</v>
      </c>
      <c r="E608" s="9">
        <v>1.47</v>
      </c>
      <c r="F608" s="2">
        <v>1</v>
      </c>
      <c r="G608" s="2">
        <v>2</v>
      </c>
      <c r="H608" s="2">
        <f t="shared" si="85"/>
        <v>2.94</v>
      </c>
      <c r="I608" s="2">
        <f t="shared" si="83"/>
        <v>2.94</v>
      </c>
      <c r="J608" s="4" t="s">
        <v>213</v>
      </c>
      <c r="K608" s="4" t="s">
        <v>164</v>
      </c>
      <c r="L608" s="4" t="s">
        <v>253</v>
      </c>
    </row>
    <row r="609" spans="2:12" x14ac:dyDescent="0.2">
      <c r="C609" s="4" t="s">
        <v>232</v>
      </c>
      <c r="D609" s="9">
        <v>21.24</v>
      </c>
      <c r="E609" s="9">
        <v>12.59</v>
      </c>
      <c r="F609" s="2">
        <v>1</v>
      </c>
      <c r="G609" s="2">
        <v>2</v>
      </c>
      <c r="H609" s="2">
        <f t="shared" si="85"/>
        <v>25.18</v>
      </c>
      <c r="I609" s="2">
        <f t="shared" si="83"/>
        <v>25.18</v>
      </c>
      <c r="J609" s="3" t="s">
        <v>212</v>
      </c>
      <c r="K609" s="4" t="s">
        <v>166</v>
      </c>
      <c r="L609" s="4" t="s">
        <v>4</v>
      </c>
    </row>
    <row r="610" spans="2:12" x14ac:dyDescent="0.2">
      <c r="C610" s="4" t="s">
        <v>236</v>
      </c>
      <c r="D610" s="9">
        <v>21.411000000000001</v>
      </c>
      <c r="E610" s="9">
        <v>707.62</v>
      </c>
      <c r="F610" s="2">
        <v>1</v>
      </c>
      <c r="G610" s="2">
        <v>2</v>
      </c>
      <c r="H610" s="2">
        <f t="shared" si="85"/>
        <v>1415.24</v>
      </c>
      <c r="I610" s="2">
        <f t="shared" si="83"/>
        <v>1415.24</v>
      </c>
      <c r="J610" s="3" t="s">
        <v>212</v>
      </c>
      <c r="K610" s="2" t="s">
        <v>169</v>
      </c>
      <c r="L610" s="2" t="s">
        <v>237</v>
      </c>
    </row>
    <row r="611" spans="2:12" x14ac:dyDescent="0.2">
      <c r="C611" s="4" t="s">
        <v>264</v>
      </c>
      <c r="D611" s="9">
        <v>21.777000000000001</v>
      </c>
      <c r="E611" s="9">
        <v>6.91</v>
      </c>
      <c r="F611" s="2">
        <v>1</v>
      </c>
      <c r="G611" s="2">
        <v>2</v>
      </c>
      <c r="H611" s="2">
        <f t="shared" si="85"/>
        <v>13.82</v>
      </c>
      <c r="I611" s="2">
        <f t="shared" si="83"/>
        <v>13.82</v>
      </c>
      <c r="J611" s="4" t="s">
        <v>213</v>
      </c>
      <c r="K611" s="4" t="s">
        <v>164</v>
      </c>
      <c r="L611" s="4" t="s">
        <v>265</v>
      </c>
    </row>
    <row r="612" spans="2:12" x14ac:dyDescent="0.2">
      <c r="C612" s="4" t="s">
        <v>240</v>
      </c>
      <c r="D612" s="9">
        <v>24.817</v>
      </c>
      <c r="E612" s="9">
        <v>16.079999999999998</v>
      </c>
      <c r="F612" s="2">
        <v>1</v>
      </c>
      <c r="G612" s="2">
        <v>2</v>
      </c>
      <c r="H612" s="2">
        <f t="shared" si="85"/>
        <v>32.159999999999997</v>
      </c>
      <c r="I612" s="2">
        <f t="shared" si="83"/>
        <v>32.159999999999997</v>
      </c>
      <c r="J612" s="3" t="s">
        <v>212</v>
      </c>
      <c r="K612" s="2" t="s">
        <v>169</v>
      </c>
      <c r="L612" s="2" t="s">
        <v>241</v>
      </c>
    </row>
    <row r="613" spans="2:12" x14ac:dyDescent="0.2">
      <c r="C613" s="4" t="s">
        <v>270</v>
      </c>
      <c r="D613" s="9">
        <v>27.561</v>
      </c>
      <c r="E613" s="9">
        <v>13.1</v>
      </c>
      <c r="F613" s="2">
        <v>1</v>
      </c>
      <c r="G613" s="2">
        <v>2</v>
      </c>
      <c r="H613" s="2">
        <f t="shared" si="85"/>
        <v>26.2</v>
      </c>
      <c r="I613" s="2">
        <f t="shared" si="83"/>
        <v>26.2</v>
      </c>
      <c r="J613" s="3" t="s">
        <v>212</v>
      </c>
      <c r="K613" s="14" t="s">
        <v>166</v>
      </c>
      <c r="L613" s="14" t="s">
        <v>4</v>
      </c>
    </row>
    <row r="614" spans="2:12" x14ac:dyDescent="0.2">
      <c r="C614" s="4" t="s">
        <v>242</v>
      </c>
      <c r="D614" s="9">
        <v>27.765999999999998</v>
      </c>
      <c r="E614" s="9">
        <v>126.86</v>
      </c>
      <c r="F614" s="2">
        <v>1</v>
      </c>
      <c r="G614" s="2">
        <v>2</v>
      </c>
      <c r="H614" s="2">
        <f t="shared" si="85"/>
        <v>253.72</v>
      </c>
      <c r="I614" s="2">
        <f t="shared" si="83"/>
        <v>253.72</v>
      </c>
      <c r="J614" s="3" t="s">
        <v>212</v>
      </c>
      <c r="K614" s="14" t="s">
        <v>166</v>
      </c>
      <c r="L614" s="14" t="s">
        <v>4</v>
      </c>
    </row>
    <row r="615" spans="2:12" x14ac:dyDescent="0.2">
      <c r="C615" s="4" t="s">
        <v>165</v>
      </c>
      <c r="D615" s="9">
        <v>28.452000000000002</v>
      </c>
      <c r="E615" s="9">
        <v>9.7200000000000006</v>
      </c>
      <c r="F615" s="2">
        <v>1</v>
      </c>
      <c r="G615" s="2">
        <v>2</v>
      </c>
      <c r="H615" s="2">
        <f t="shared" si="85"/>
        <v>19.440000000000001</v>
      </c>
      <c r="I615" s="2">
        <f t="shared" si="83"/>
        <v>19.440000000000001</v>
      </c>
      <c r="J615" s="4" t="s">
        <v>213</v>
      </c>
      <c r="K615" s="14" t="s">
        <v>166</v>
      </c>
      <c r="L615" s="14" t="s">
        <v>4</v>
      </c>
    </row>
    <row r="616" spans="2:12" x14ac:dyDescent="0.2">
      <c r="C616" s="4" t="s">
        <v>243</v>
      </c>
      <c r="D616" s="9">
        <v>30.658000000000001</v>
      </c>
      <c r="E616" s="9">
        <v>18.88</v>
      </c>
      <c r="F616" s="2">
        <v>1</v>
      </c>
      <c r="G616" s="2">
        <v>2</v>
      </c>
      <c r="H616" s="2">
        <f t="shared" si="85"/>
        <v>37.76</v>
      </c>
      <c r="I616" s="2">
        <f t="shared" si="83"/>
        <v>37.76</v>
      </c>
      <c r="J616" s="3" t="s">
        <v>212</v>
      </c>
      <c r="K616" s="14" t="s">
        <v>166</v>
      </c>
      <c r="L616" s="14" t="s">
        <v>4</v>
      </c>
    </row>
    <row r="617" spans="2:12" x14ac:dyDescent="0.2">
      <c r="C617" s="4" t="s">
        <v>248</v>
      </c>
      <c r="D617" s="9">
        <v>31.754999999999999</v>
      </c>
      <c r="E617" s="9">
        <v>26.97</v>
      </c>
      <c r="F617" s="2">
        <v>1</v>
      </c>
      <c r="G617" s="2">
        <v>2</v>
      </c>
      <c r="H617" s="2">
        <f t="shared" si="85"/>
        <v>53.94</v>
      </c>
      <c r="I617" s="2">
        <f t="shared" si="83"/>
        <v>53.94</v>
      </c>
      <c r="J617" s="3" t="s">
        <v>212</v>
      </c>
      <c r="K617" s="14" t="s">
        <v>166</v>
      </c>
      <c r="L617" s="14" t="s">
        <v>4</v>
      </c>
    </row>
    <row r="618" spans="2:12" x14ac:dyDescent="0.2">
      <c r="C618" s="4" t="s">
        <v>165</v>
      </c>
      <c r="D618" s="9">
        <v>33.081000000000003</v>
      </c>
      <c r="E618" s="9">
        <v>38.270000000000003</v>
      </c>
      <c r="F618" s="2">
        <v>1</v>
      </c>
      <c r="G618" s="2">
        <v>2</v>
      </c>
      <c r="H618" s="2">
        <f t="shared" si="85"/>
        <v>76.540000000000006</v>
      </c>
      <c r="I618" s="2">
        <f t="shared" si="83"/>
        <v>76.540000000000006</v>
      </c>
      <c r="J618" s="3" t="s">
        <v>212</v>
      </c>
      <c r="K618" s="14" t="s">
        <v>166</v>
      </c>
      <c r="L618" s="14" t="s">
        <v>4</v>
      </c>
    </row>
    <row r="619" spans="2:12" x14ac:dyDescent="0.2">
      <c r="C619" s="4" t="s">
        <v>165</v>
      </c>
      <c r="D619" s="9">
        <v>34.533000000000001</v>
      </c>
      <c r="E619" s="9">
        <v>8.5299999999999994</v>
      </c>
      <c r="F619" s="2">
        <v>1</v>
      </c>
      <c r="G619" s="2">
        <v>2</v>
      </c>
      <c r="H619" s="2">
        <f t="shared" si="85"/>
        <v>17.059999999999999</v>
      </c>
      <c r="I619" s="2">
        <f t="shared" si="83"/>
        <v>17.059999999999999</v>
      </c>
      <c r="J619" s="4" t="s">
        <v>213</v>
      </c>
      <c r="K619" s="14" t="s">
        <v>166</v>
      </c>
      <c r="L619" s="14" t="s">
        <v>4</v>
      </c>
    </row>
    <row r="621" spans="2:12" x14ac:dyDescent="0.2">
      <c r="B621" s="4" t="s">
        <v>0</v>
      </c>
      <c r="C621" s="2" t="s">
        <v>266</v>
      </c>
      <c r="D621" s="2">
        <v>7.5469999999999997</v>
      </c>
      <c r="E621" s="2">
        <v>3.1</v>
      </c>
      <c r="F621" s="2">
        <v>1</v>
      </c>
      <c r="G621" s="2">
        <v>2</v>
      </c>
      <c r="H621" s="2">
        <f>E621/F621*G621</f>
        <v>6.2</v>
      </c>
      <c r="I621" s="2">
        <f>H621-I$587</f>
        <v>3.6</v>
      </c>
      <c r="J621" s="4" t="s">
        <v>213</v>
      </c>
      <c r="K621" s="4" t="s">
        <v>169</v>
      </c>
      <c r="L621" s="4" t="s">
        <v>268</v>
      </c>
    </row>
    <row r="622" spans="2:12" x14ac:dyDescent="0.2">
      <c r="C622" s="4" t="s">
        <v>226</v>
      </c>
      <c r="D622" s="2">
        <v>7.9020000000000001</v>
      </c>
      <c r="E622" s="2">
        <v>5.73</v>
      </c>
      <c r="F622" s="2">
        <v>1</v>
      </c>
      <c r="G622" s="2">
        <v>2</v>
      </c>
      <c r="H622" s="2">
        <f>E622/F622*G622</f>
        <v>11.46</v>
      </c>
      <c r="I622" s="2">
        <f>H622-I$588</f>
        <v>-9.3000000000000007</v>
      </c>
      <c r="J622" s="4" t="s">
        <v>213</v>
      </c>
      <c r="K622" s="2" t="s">
        <v>169</v>
      </c>
      <c r="L622" s="2" t="s">
        <v>228</v>
      </c>
    </row>
    <row r="623" spans="2:12" x14ac:dyDescent="0.2">
      <c r="C623" s="4" t="s">
        <v>267</v>
      </c>
      <c r="D623" s="2">
        <v>12.484999999999999</v>
      </c>
      <c r="E623" s="2">
        <v>3.82</v>
      </c>
      <c r="F623" s="2">
        <v>1</v>
      </c>
      <c r="G623" s="2">
        <v>2</v>
      </c>
      <c r="H623" s="2">
        <f>E623/F623*G623</f>
        <v>7.64</v>
      </c>
      <c r="I623" s="2">
        <f>H623-I$588</f>
        <v>-13.120000000000001</v>
      </c>
      <c r="J623" s="4" t="s">
        <v>213</v>
      </c>
      <c r="K623" s="4" t="s">
        <v>169</v>
      </c>
      <c r="L623" s="4" t="s">
        <v>269</v>
      </c>
    </row>
    <row r="624" spans="2:12" x14ac:dyDescent="0.2">
      <c r="C624" s="4" t="s">
        <v>207</v>
      </c>
      <c r="D624" s="2">
        <v>13.365</v>
      </c>
      <c r="E624" s="2">
        <v>1842.73</v>
      </c>
      <c r="F624" s="2">
        <v>1</v>
      </c>
      <c r="G624" s="2">
        <v>2</v>
      </c>
      <c r="H624" s="2">
        <f>E624/F624*G624</f>
        <v>3685.46</v>
      </c>
      <c r="I624" s="2">
        <f>H624-I$590</f>
        <v>229.42000000000007</v>
      </c>
      <c r="J624" s="4" t="s">
        <v>213</v>
      </c>
      <c r="K624" s="2" t="s">
        <v>90</v>
      </c>
      <c r="L624" s="2" t="s">
        <v>53</v>
      </c>
    </row>
    <row r="625" spans="3:12" x14ac:dyDescent="0.2">
      <c r="C625" s="4" t="s">
        <v>227</v>
      </c>
      <c r="D625" s="2">
        <v>14.907999999999999</v>
      </c>
      <c r="E625" s="2">
        <v>10.61</v>
      </c>
      <c r="F625" s="2">
        <v>1</v>
      </c>
      <c r="G625" s="2">
        <v>2</v>
      </c>
      <c r="H625" s="2">
        <f>E625/F625*G625</f>
        <v>21.22</v>
      </c>
      <c r="I625" s="2">
        <f>H625-I$591</f>
        <v>-15.800000000000004</v>
      </c>
      <c r="J625" s="4" t="s">
        <v>213</v>
      </c>
      <c r="K625" s="2" t="s">
        <v>169</v>
      </c>
      <c r="L625" s="2" t="s">
        <v>229</v>
      </c>
    </row>
    <row r="626" spans="3:12" x14ac:dyDescent="0.2">
      <c r="C626" s="4" t="s">
        <v>250</v>
      </c>
      <c r="D626" s="2">
        <v>14.999000000000001</v>
      </c>
      <c r="E626" s="2">
        <v>16.350000000000001</v>
      </c>
      <c r="F626" s="2">
        <v>1</v>
      </c>
      <c r="G626" s="2">
        <v>2</v>
      </c>
      <c r="H626" s="2">
        <f t="shared" ref="H626:H643" si="86">E626/F626*G626</f>
        <v>32.700000000000003</v>
      </c>
      <c r="I626" s="2">
        <f>H626-I$592</f>
        <v>9.360000000000003</v>
      </c>
      <c r="J626" s="4" t="s">
        <v>213</v>
      </c>
      <c r="K626" s="4" t="s">
        <v>169</v>
      </c>
      <c r="L626" s="4" t="s">
        <v>251</v>
      </c>
    </row>
    <row r="627" spans="3:12" x14ac:dyDescent="0.2">
      <c r="C627" s="4" t="s">
        <v>230</v>
      </c>
      <c r="D627" s="2">
        <v>17.651</v>
      </c>
      <c r="E627" s="2">
        <v>61.88</v>
      </c>
      <c r="F627" s="2">
        <v>1</v>
      </c>
      <c r="G627" s="2">
        <v>2</v>
      </c>
      <c r="H627" s="2">
        <f t="shared" si="86"/>
        <v>123.76</v>
      </c>
      <c r="I627" s="2">
        <f>H627-I$593</f>
        <v>15.120000000000005</v>
      </c>
      <c r="J627" s="4" t="s">
        <v>213</v>
      </c>
      <c r="K627" s="4" t="s">
        <v>166</v>
      </c>
      <c r="L627" s="4" t="s">
        <v>4</v>
      </c>
    </row>
    <row r="628" spans="3:12" x14ac:dyDescent="0.2">
      <c r="C628" s="4" t="s">
        <v>230</v>
      </c>
      <c r="D628" s="2">
        <v>17.777000000000001</v>
      </c>
      <c r="E628" s="2">
        <v>218.39</v>
      </c>
      <c r="F628" s="2">
        <v>1</v>
      </c>
      <c r="G628" s="2">
        <v>2</v>
      </c>
      <c r="H628" s="2">
        <f t="shared" si="86"/>
        <v>436.78</v>
      </c>
      <c r="I628" s="2">
        <f>H628-I$594</f>
        <v>44.94</v>
      </c>
      <c r="J628" s="4" t="s">
        <v>213</v>
      </c>
      <c r="K628" s="4" t="s">
        <v>166</v>
      </c>
      <c r="L628" s="4" t="s">
        <v>4</v>
      </c>
    </row>
    <row r="629" spans="3:12" x14ac:dyDescent="0.2">
      <c r="C629" s="41" t="s">
        <v>230</v>
      </c>
      <c r="D629" s="2">
        <v>17.867999999999999</v>
      </c>
      <c r="E629" s="2">
        <v>279.36</v>
      </c>
      <c r="F629" s="2">
        <v>1</v>
      </c>
      <c r="G629" s="2">
        <v>2</v>
      </c>
      <c r="H629" s="2">
        <f t="shared" si="86"/>
        <v>558.72</v>
      </c>
      <c r="I629" s="2">
        <f>H629-I$595</f>
        <v>49.360000000000014</v>
      </c>
      <c r="J629" s="4" t="s">
        <v>213</v>
      </c>
      <c r="K629" s="4" t="s">
        <v>166</v>
      </c>
      <c r="L629" s="4" t="s">
        <v>4</v>
      </c>
    </row>
    <row r="630" spans="3:12" x14ac:dyDescent="0.2">
      <c r="C630" s="4" t="s">
        <v>230</v>
      </c>
      <c r="D630" s="2">
        <v>18.016999999999999</v>
      </c>
      <c r="E630" s="2">
        <v>6.79</v>
      </c>
      <c r="F630" s="2">
        <v>1</v>
      </c>
      <c r="G630" s="2">
        <v>2</v>
      </c>
      <c r="H630" s="2">
        <f t="shared" si="86"/>
        <v>13.58</v>
      </c>
      <c r="I630" s="2">
        <f>H630-I$596</f>
        <v>1.9399999999999995</v>
      </c>
      <c r="J630" s="4" t="s">
        <v>213</v>
      </c>
      <c r="K630" s="4" t="s">
        <v>166</v>
      </c>
      <c r="L630" s="4" t="s">
        <v>4</v>
      </c>
    </row>
    <row r="631" spans="3:12" x14ac:dyDescent="0.2">
      <c r="C631" s="4" t="s">
        <v>230</v>
      </c>
      <c r="D631" s="2">
        <v>18.166</v>
      </c>
      <c r="E631" s="2">
        <v>608.92999999999995</v>
      </c>
      <c r="F631" s="2">
        <v>1</v>
      </c>
      <c r="G631" s="2">
        <v>2</v>
      </c>
      <c r="H631" s="2">
        <f t="shared" si="86"/>
        <v>1217.8599999999999</v>
      </c>
      <c r="I631" s="2">
        <f>H631-I$597</f>
        <v>102.13999999999987</v>
      </c>
      <c r="J631" s="4" t="s">
        <v>213</v>
      </c>
      <c r="K631" s="4" t="s">
        <v>166</v>
      </c>
      <c r="L631" s="4" t="s">
        <v>4</v>
      </c>
    </row>
    <row r="632" spans="3:12" x14ac:dyDescent="0.2">
      <c r="C632" s="4" t="s">
        <v>231</v>
      </c>
      <c r="D632" s="2">
        <v>18.257000000000001</v>
      </c>
      <c r="E632" s="2">
        <v>474.2</v>
      </c>
      <c r="F632" s="2">
        <v>1</v>
      </c>
      <c r="G632" s="2">
        <v>2</v>
      </c>
      <c r="H632" s="2">
        <f t="shared" si="86"/>
        <v>948.4</v>
      </c>
      <c r="I632" s="2">
        <f>H632-I$598</f>
        <v>77.259999999999991</v>
      </c>
      <c r="J632" s="4" t="s">
        <v>213</v>
      </c>
      <c r="K632" s="4" t="s">
        <v>166</v>
      </c>
      <c r="L632" s="4" t="s">
        <v>4</v>
      </c>
    </row>
    <row r="633" spans="3:12" x14ac:dyDescent="0.2">
      <c r="C633" s="4" t="s">
        <v>231</v>
      </c>
      <c r="D633" s="2">
        <v>18.347999999999999</v>
      </c>
      <c r="E633" s="2">
        <v>404.97</v>
      </c>
      <c r="F633" s="2">
        <v>1</v>
      </c>
      <c r="G633" s="2">
        <v>2</v>
      </c>
      <c r="H633" s="2">
        <f t="shared" si="86"/>
        <v>809.94</v>
      </c>
      <c r="I633" s="2">
        <f>H633-I$599</f>
        <v>73.800000000000068</v>
      </c>
      <c r="J633" s="4" t="s">
        <v>213</v>
      </c>
      <c r="K633" s="4" t="s">
        <v>166</v>
      </c>
      <c r="L633" s="4" t="s">
        <v>4</v>
      </c>
    </row>
    <row r="634" spans="3:12" x14ac:dyDescent="0.2">
      <c r="C634" s="4" t="s">
        <v>232</v>
      </c>
      <c r="D634" s="2">
        <v>18.484999999999999</v>
      </c>
      <c r="E634" s="2">
        <v>25.62</v>
      </c>
      <c r="F634" s="2">
        <v>1</v>
      </c>
      <c r="G634" s="2">
        <v>2</v>
      </c>
      <c r="H634" s="2">
        <f t="shared" si="86"/>
        <v>51.24</v>
      </c>
      <c r="I634" s="2">
        <f>H634-I$600</f>
        <v>7.7800000000000011</v>
      </c>
      <c r="J634" s="4" t="s">
        <v>213</v>
      </c>
      <c r="K634" s="4" t="s">
        <v>166</v>
      </c>
      <c r="L634" s="4" t="s">
        <v>4</v>
      </c>
    </row>
    <row r="635" spans="3:12" x14ac:dyDescent="0.2">
      <c r="C635" s="4" t="s">
        <v>232</v>
      </c>
      <c r="D635" s="2">
        <v>18.565999999999999</v>
      </c>
      <c r="E635" s="2">
        <v>26.37</v>
      </c>
      <c r="F635" s="2">
        <v>1</v>
      </c>
      <c r="G635" s="2">
        <v>2</v>
      </c>
      <c r="H635" s="2">
        <f t="shared" si="86"/>
        <v>52.74</v>
      </c>
      <c r="I635" s="2">
        <f>H635-I$601</f>
        <v>8.64</v>
      </c>
      <c r="J635" s="4" t="s">
        <v>213</v>
      </c>
      <c r="K635" s="4" t="s">
        <v>166</v>
      </c>
      <c r="L635" s="4" t="s">
        <v>4</v>
      </c>
    </row>
    <row r="636" spans="3:12" x14ac:dyDescent="0.2">
      <c r="C636" s="4" t="s">
        <v>259</v>
      </c>
      <c r="D636" s="2">
        <v>18.645</v>
      </c>
      <c r="E636" s="2">
        <v>32.049999999999997</v>
      </c>
      <c r="F636" s="2">
        <v>1</v>
      </c>
      <c r="G636" s="2">
        <v>2</v>
      </c>
      <c r="H636" s="2">
        <f t="shared" si="86"/>
        <v>64.099999999999994</v>
      </c>
      <c r="I636" s="2">
        <f>H636-I$602</f>
        <v>8.019999999999996</v>
      </c>
      <c r="J636" s="4" t="s">
        <v>213</v>
      </c>
      <c r="K636" s="4" t="s">
        <v>166</v>
      </c>
      <c r="L636" s="4" t="s">
        <v>4</v>
      </c>
    </row>
    <row r="637" spans="3:12" x14ac:dyDescent="0.2">
      <c r="C637" s="4" t="s">
        <v>259</v>
      </c>
      <c r="D637" s="2">
        <v>18.702999999999999</v>
      </c>
      <c r="E637" s="2">
        <v>22.76</v>
      </c>
      <c r="F637" s="2">
        <v>1</v>
      </c>
      <c r="G637" s="2">
        <v>2</v>
      </c>
      <c r="H637" s="2">
        <f t="shared" si="86"/>
        <v>45.52</v>
      </c>
      <c r="I637" s="2">
        <f>H637-I$603</f>
        <v>4.4000000000000057</v>
      </c>
      <c r="J637" s="4" t="s">
        <v>213</v>
      </c>
      <c r="K637" s="4" t="s">
        <v>166</v>
      </c>
      <c r="L637" s="4" t="s">
        <v>4</v>
      </c>
    </row>
    <row r="638" spans="3:12" x14ac:dyDescent="0.2">
      <c r="C638" s="4" t="s">
        <v>232</v>
      </c>
      <c r="D638" s="2">
        <v>18.760000000000002</v>
      </c>
      <c r="E638" s="2">
        <v>76.97</v>
      </c>
      <c r="F638" s="2">
        <v>1</v>
      </c>
      <c r="G638" s="2">
        <v>2</v>
      </c>
      <c r="H638" s="2">
        <f t="shared" si="86"/>
        <v>153.94</v>
      </c>
      <c r="I638" s="2">
        <f>H638-I$604</f>
        <v>5.2400000000000091</v>
      </c>
      <c r="J638" s="4" t="s">
        <v>213</v>
      </c>
      <c r="K638" s="4" t="s">
        <v>166</v>
      </c>
      <c r="L638" s="4" t="s">
        <v>4</v>
      </c>
    </row>
    <row r="639" spans="3:12" x14ac:dyDescent="0.2">
      <c r="C639" s="4" t="s">
        <v>232</v>
      </c>
      <c r="D639" s="2">
        <v>18.827999999999999</v>
      </c>
      <c r="E639" s="2">
        <v>9.06</v>
      </c>
      <c r="F639" s="2">
        <v>1</v>
      </c>
      <c r="G639" s="2">
        <v>2</v>
      </c>
      <c r="H639" s="2">
        <f t="shared" si="86"/>
        <v>18.12</v>
      </c>
      <c r="I639" s="2">
        <f>H639-I$605</f>
        <v>2.1000000000000014</v>
      </c>
      <c r="J639" s="4" t="s">
        <v>213</v>
      </c>
      <c r="K639" s="4" t="s">
        <v>166</v>
      </c>
      <c r="L639" s="4" t="s">
        <v>4</v>
      </c>
    </row>
    <row r="640" spans="3:12" x14ac:dyDescent="0.2">
      <c r="C640" s="4" t="s">
        <v>232</v>
      </c>
      <c r="D640" s="2">
        <v>18.920000000000002</v>
      </c>
      <c r="E640" s="2">
        <v>242.51</v>
      </c>
      <c r="F640" s="2">
        <v>1</v>
      </c>
      <c r="G640" s="2">
        <v>2</v>
      </c>
      <c r="H640" s="2">
        <f t="shared" si="86"/>
        <v>485.02</v>
      </c>
      <c r="I640" s="2">
        <f>H640-I$606</f>
        <v>46.979999999999961</v>
      </c>
      <c r="J640" s="4" t="s">
        <v>213</v>
      </c>
      <c r="K640" s="4" t="s">
        <v>166</v>
      </c>
      <c r="L640" s="4" t="s">
        <v>4</v>
      </c>
    </row>
    <row r="641" spans="3:12" x14ac:dyDescent="0.2">
      <c r="C641" s="4" t="s">
        <v>232</v>
      </c>
      <c r="D641" s="2">
        <v>19.033999999999999</v>
      </c>
      <c r="E641" s="2">
        <v>12.6</v>
      </c>
      <c r="F641" s="2">
        <v>1</v>
      </c>
      <c r="G641" s="2">
        <v>2</v>
      </c>
      <c r="H641" s="2">
        <f t="shared" si="86"/>
        <v>25.2</v>
      </c>
      <c r="I641" s="2">
        <f>H641-I$607</f>
        <v>6.68</v>
      </c>
      <c r="J641" s="4" t="s">
        <v>213</v>
      </c>
      <c r="K641" s="4" t="s">
        <v>166</v>
      </c>
      <c r="L641" s="4" t="s">
        <v>4</v>
      </c>
    </row>
    <row r="642" spans="3:12" x14ac:dyDescent="0.2">
      <c r="C642" s="4" t="s">
        <v>252</v>
      </c>
      <c r="D642" s="9">
        <v>20.417000000000002</v>
      </c>
      <c r="E642" s="9">
        <v>11.02</v>
      </c>
      <c r="F642" s="2">
        <v>1</v>
      </c>
      <c r="G642" s="2">
        <v>2</v>
      </c>
      <c r="H642" s="2">
        <f t="shared" si="86"/>
        <v>22.04</v>
      </c>
      <c r="I642" s="2">
        <f>H642-I$608</f>
        <v>19.099999999999998</v>
      </c>
      <c r="J642" s="4" t="s">
        <v>213</v>
      </c>
      <c r="K642" s="4" t="s">
        <v>164</v>
      </c>
      <c r="L642" s="4" t="s">
        <v>253</v>
      </c>
    </row>
    <row r="643" spans="3:12" x14ac:dyDescent="0.2">
      <c r="C643" s="4" t="s">
        <v>236</v>
      </c>
      <c r="D643" s="9">
        <v>21.388999999999999</v>
      </c>
      <c r="E643" s="9">
        <v>668.97</v>
      </c>
      <c r="F643" s="2">
        <v>1</v>
      </c>
      <c r="G643" s="2">
        <v>2</v>
      </c>
      <c r="H643" s="2">
        <f t="shared" si="86"/>
        <v>1337.94</v>
      </c>
      <c r="I643" s="2">
        <f>H643-I$610</f>
        <v>-77.299999999999955</v>
      </c>
      <c r="J643" s="4" t="s">
        <v>213</v>
      </c>
      <c r="K643" s="2" t="s">
        <v>169</v>
      </c>
      <c r="L643" s="2" t="s">
        <v>237</v>
      </c>
    </row>
    <row r="644" spans="3:12" x14ac:dyDescent="0.2">
      <c r="C644" s="4" t="s">
        <v>165</v>
      </c>
      <c r="D644" s="9">
        <v>21.686</v>
      </c>
      <c r="E644" s="9">
        <v>0.6</v>
      </c>
      <c r="F644" s="2">
        <v>1</v>
      </c>
      <c r="G644" s="2">
        <v>2</v>
      </c>
      <c r="H644" s="2">
        <f t="shared" ref="H644:H654" si="87">E644/F644*G644</f>
        <v>1.2</v>
      </c>
      <c r="I644" s="2">
        <f>H644</f>
        <v>1.2</v>
      </c>
      <c r="J644" s="4" t="s">
        <v>213</v>
      </c>
      <c r="K644" s="4" t="s">
        <v>166</v>
      </c>
      <c r="L644" s="4" t="s">
        <v>4</v>
      </c>
    </row>
    <row r="645" spans="3:12" x14ac:dyDescent="0.2">
      <c r="C645" s="4" t="s">
        <v>264</v>
      </c>
      <c r="D645" s="9">
        <v>21.777000000000001</v>
      </c>
      <c r="E645" s="9">
        <v>4.4800000000000004</v>
      </c>
      <c r="F645" s="2">
        <v>1</v>
      </c>
      <c r="G645" s="2">
        <v>2</v>
      </c>
      <c r="H645" s="2">
        <f t="shared" si="87"/>
        <v>8.9600000000000009</v>
      </c>
      <c r="I645" s="2">
        <f>H645-I$611</f>
        <v>-4.8599999999999994</v>
      </c>
      <c r="J645" s="4" t="s">
        <v>213</v>
      </c>
      <c r="K645" s="4" t="s">
        <v>164</v>
      </c>
      <c r="L645" s="4" t="s">
        <v>265</v>
      </c>
    </row>
    <row r="646" spans="3:12" x14ac:dyDescent="0.2">
      <c r="C646" s="4" t="s">
        <v>240</v>
      </c>
      <c r="D646" s="9">
        <v>24.818000000000001</v>
      </c>
      <c r="E646" s="9">
        <v>9.7899999999999991</v>
      </c>
      <c r="F646" s="2">
        <v>1</v>
      </c>
      <c r="G646" s="2">
        <v>2</v>
      </c>
      <c r="H646" s="2">
        <f t="shared" si="87"/>
        <v>19.579999999999998</v>
      </c>
      <c r="I646" s="2">
        <f>H646-I$612</f>
        <v>-12.579999999999998</v>
      </c>
      <c r="J646" s="4" t="s">
        <v>213</v>
      </c>
      <c r="K646" s="2" t="s">
        <v>169</v>
      </c>
      <c r="L646" s="2" t="s">
        <v>241</v>
      </c>
    </row>
    <row r="647" spans="3:12" x14ac:dyDescent="0.2">
      <c r="C647" s="4" t="s">
        <v>270</v>
      </c>
      <c r="D647" s="9">
        <v>27.548999999999999</v>
      </c>
      <c r="E647" s="9">
        <v>6.07</v>
      </c>
      <c r="F647" s="2">
        <v>1</v>
      </c>
      <c r="G647" s="2">
        <v>2</v>
      </c>
      <c r="H647" s="2">
        <f t="shared" si="87"/>
        <v>12.14</v>
      </c>
      <c r="I647" s="2">
        <f>H647-I$613</f>
        <v>-14.059999999999999</v>
      </c>
      <c r="J647" s="4" t="s">
        <v>213</v>
      </c>
      <c r="K647" s="14" t="s">
        <v>166</v>
      </c>
      <c r="L647" s="14" t="s">
        <v>4</v>
      </c>
    </row>
    <row r="648" spans="3:12" x14ac:dyDescent="0.2">
      <c r="C648" s="4" t="s">
        <v>242</v>
      </c>
      <c r="D648" s="9">
        <v>27.765999999999998</v>
      </c>
      <c r="E648" s="9">
        <v>24.2</v>
      </c>
      <c r="F648" s="2">
        <v>1</v>
      </c>
      <c r="G648" s="2">
        <v>2</v>
      </c>
      <c r="H648" s="2">
        <f t="shared" si="87"/>
        <v>48.4</v>
      </c>
      <c r="I648" s="2">
        <f>H648-I$614</f>
        <v>-205.32</v>
      </c>
      <c r="J648" s="4" t="s">
        <v>213</v>
      </c>
      <c r="K648" s="14" t="s">
        <v>166</v>
      </c>
      <c r="L648" s="14" t="s">
        <v>4</v>
      </c>
    </row>
    <row r="649" spans="3:12" x14ac:dyDescent="0.2">
      <c r="C649" s="4" t="s">
        <v>165</v>
      </c>
      <c r="D649" s="9">
        <v>27.835000000000001</v>
      </c>
      <c r="E649" s="9">
        <v>8.16</v>
      </c>
      <c r="F649" s="2">
        <v>1</v>
      </c>
      <c r="G649" s="2">
        <v>2</v>
      </c>
      <c r="H649" s="2">
        <f t="shared" ref="H649" si="88">E649/F649*G649</f>
        <v>16.32</v>
      </c>
      <c r="I649" s="2">
        <f>H649</f>
        <v>16.32</v>
      </c>
      <c r="J649" s="4" t="s">
        <v>213</v>
      </c>
      <c r="K649" s="14" t="s">
        <v>166</v>
      </c>
      <c r="L649" s="14" t="s">
        <v>4</v>
      </c>
    </row>
    <row r="650" spans="3:12" x14ac:dyDescent="0.2">
      <c r="C650" s="4" t="s">
        <v>165</v>
      </c>
      <c r="D650" s="9">
        <v>28.452000000000002</v>
      </c>
      <c r="E650" s="9">
        <v>7.03</v>
      </c>
      <c r="F650" s="2">
        <v>1</v>
      </c>
      <c r="G650" s="2">
        <v>2</v>
      </c>
      <c r="H650" s="2">
        <f t="shared" si="87"/>
        <v>14.06</v>
      </c>
      <c r="I650" s="2">
        <f>H650-I$615</f>
        <v>-5.3800000000000008</v>
      </c>
      <c r="J650" s="4" t="s">
        <v>213</v>
      </c>
      <c r="K650" s="14" t="s">
        <v>166</v>
      </c>
      <c r="L650" s="14" t="s">
        <v>4</v>
      </c>
    </row>
    <row r="651" spans="3:12" x14ac:dyDescent="0.2">
      <c r="C651" s="4" t="s">
        <v>243</v>
      </c>
      <c r="D651" s="9">
        <v>30.646999999999998</v>
      </c>
      <c r="E651" s="9">
        <v>22.32</v>
      </c>
      <c r="F651" s="2">
        <v>1</v>
      </c>
      <c r="G651" s="2">
        <v>2</v>
      </c>
      <c r="H651" s="2">
        <f t="shared" si="87"/>
        <v>44.64</v>
      </c>
      <c r="I651" s="2">
        <f>H651-I$616</f>
        <v>6.8800000000000026</v>
      </c>
      <c r="J651" s="4" t="s">
        <v>213</v>
      </c>
      <c r="K651" s="14" t="s">
        <v>166</v>
      </c>
      <c r="L651" s="14" t="s">
        <v>4</v>
      </c>
    </row>
    <row r="652" spans="3:12" x14ac:dyDescent="0.2">
      <c r="C652" s="4" t="s">
        <v>248</v>
      </c>
      <c r="D652" s="9">
        <v>31.754999999999999</v>
      </c>
      <c r="E652" s="9">
        <v>54.45</v>
      </c>
      <c r="F652" s="2">
        <v>1</v>
      </c>
      <c r="G652" s="2">
        <v>2</v>
      </c>
      <c r="H652" s="2">
        <f t="shared" si="87"/>
        <v>108.9</v>
      </c>
      <c r="I652" s="2">
        <f>H652-I$617</f>
        <v>54.960000000000008</v>
      </c>
      <c r="J652" s="4" t="s">
        <v>213</v>
      </c>
      <c r="K652" s="14" t="s">
        <v>166</v>
      </c>
      <c r="L652" s="14" t="s">
        <v>4</v>
      </c>
    </row>
    <row r="653" spans="3:12" x14ac:dyDescent="0.2">
      <c r="C653" s="4" t="s">
        <v>165</v>
      </c>
      <c r="D653" s="9">
        <v>33.081000000000003</v>
      </c>
      <c r="E653" s="9">
        <v>131.97</v>
      </c>
      <c r="F653" s="2">
        <v>1</v>
      </c>
      <c r="G653" s="2">
        <v>2</v>
      </c>
      <c r="H653" s="2">
        <f t="shared" si="87"/>
        <v>263.94</v>
      </c>
      <c r="I653" s="2">
        <f>H653-I$618</f>
        <v>187.39999999999998</v>
      </c>
      <c r="J653" s="4" t="s">
        <v>213</v>
      </c>
      <c r="K653" s="14" t="s">
        <v>166</v>
      </c>
      <c r="L653" s="14" t="s">
        <v>4</v>
      </c>
    </row>
    <row r="654" spans="3:12" x14ac:dyDescent="0.2">
      <c r="C654" s="4" t="s">
        <v>165</v>
      </c>
      <c r="D654" s="9">
        <v>34.658000000000001</v>
      </c>
      <c r="E654" s="9">
        <v>18.47</v>
      </c>
      <c r="F654" s="2">
        <v>1</v>
      </c>
      <c r="G654" s="2">
        <v>2</v>
      </c>
      <c r="H654" s="2">
        <f t="shared" si="87"/>
        <v>36.94</v>
      </c>
      <c r="I654" s="2">
        <f>H654</f>
        <v>36.94</v>
      </c>
      <c r="J654" s="3" t="s">
        <v>212</v>
      </c>
      <c r="K654" s="14" t="s">
        <v>166</v>
      </c>
      <c r="L654" s="14" t="s">
        <v>4</v>
      </c>
    </row>
    <row r="655" spans="3:12" x14ac:dyDescent="0.2">
      <c r="C655" s="4" t="s">
        <v>165</v>
      </c>
      <c r="D655" s="9">
        <v>38.453000000000003</v>
      </c>
      <c r="E655" s="9">
        <v>2.9</v>
      </c>
      <c r="F655" s="2">
        <v>1</v>
      </c>
      <c r="G655" s="2">
        <v>2</v>
      </c>
      <c r="H655" s="2">
        <f t="shared" ref="H655" si="89">E655/F655*G655</f>
        <v>5.8</v>
      </c>
      <c r="I655" s="2">
        <f>H655</f>
        <v>5.8</v>
      </c>
      <c r="J655" s="4" t="s">
        <v>213</v>
      </c>
      <c r="K655" s="14" t="s">
        <v>166</v>
      </c>
      <c r="L655" s="14" t="s">
        <v>4</v>
      </c>
    </row>
    <row r="656" spans="3:12" x14ac:dyDescent="0.2">
      <c r="C656" s="4" t="s">
        <v>165</v>
      </c>
      <c r="D656" s="9">
        <v>40.728000000000002</v>
      </c>
      <c r="E656" s="9">
        <v>2.44</v>
      </c>
      <c r="F656" s="2">
        <v>1</v>
      </c>
      <c r="G656" s="2">
        <v>2</v>
      </c>
      <c r="H656" s="2">
        <f t="shared" ref="H656" si="90">E656/F656*G656</f>
        <v>4.88</v>
      </c>
      <c r="I656" s="2">
        <f>H656</f>
        <v>4.88</v>
      </c>
      <c r="J656" s="4" t="s">
        <v>213</v>
      </c>
      <c r="K656" s="14" t="s">
        <v>166</v>
      </c>
      <c r="L656" s="14" t="s">
        <v>4</v>
      </c>
    </row>
    <row r="658" spans="2:12" x14ac:dyDescent="0.2">
      <c r="B658" s="4" t="s">
        <v>216</v>
      </c>
      <c r="C658" s="4" t="s">
        <v>207</v>
      </c>
      <c r="D658" s="2">
        <v>13.375999999999999</v>
      </c>
      <c r="E658" s="4">
        <v>1928.49</v>
      </c>
      <c r="F658" s="2">
        <v>1</v>
      </c>
      <c r="G658" s="2">
        <v>2</v>
      </c>
      <c r="H658" s="2">
        <f>E658/F658*G658</f>
        <v>3856.98</v>
      </c>
      <c r="I658" s="2">
        <f>H658-I$590</f>
        <v>400.94000000000005</v>
      </c>
      <c r="J658" s="4" t="s">
        <v>213</v>
      </c>
      <c r="K658" s="2" t="s">
        <v>90</v>
      </c>
      <c r="L658" s="2" t="s">
        <v>53</v>
      </c>
    </row>
    <row r="659" spans="2:12" x14ac:dyDescent="0.2">
      <c r="C659" s="4" t="s">
        <v>250</v>
      </c>
      <c r="D659" s="2">
        <v>15.010999999999999</v>
      </c>
      <c r="E659" s="2">
        <v>11.09</v>
      </c>
      <c r="F659" s="2">
        <v>1</v>
      </c>
      <c r="G659" s="2">
        <v>2</v>
      </c>
      <c r="H659" s="2">
        <f t="shared" ref="H659:H678" si="91">E659/F659*G659</f>
        <v>22.18</v>
      </c>
      <c r="I659" s="2">
        <f>H659-I$592</f>
        <v>-1.1600000000000001</v>
      </c>
      <c r="J659" s="4" t="s">
        <v>213</v>
      </c>
      <c r="K659" s="4" t="s">
        <v>169</v>
      </c>
      <c r="L659" s="4" t="s">
        <v>251</v>
      </c>
    </row>
    <row r="660" spans="2:12" x14ac:dyDescent="0.2">
      <c r="C660" s="4" t="s">
        <v>230</v>
      </c>
      <c r="D660" s="2">
        <v>17.651</v>
      </c>
      <c r="E660" s="2">
        <v>64.650000000000006</v>
      </c>
      <c r="F660" s="2">
        <v>1</v>
      </c>
      <c r="G660" s="2">
        <v>2</v>
      </c>
      <c r="H660" s="2">
        <f t="shared" si="91"/>
        <v>129.30000000000001</v>
      </c>
      <c r="I660" s="2">
        <f>H660-I$593</f>
        <v>20.660000000000011</v>
      </c>
      <c r="J660" s="4" t="s">
        <v>213</v>
      </c>
      <c r="K660" s="4" t="s">
        <v>166</v>
      </c>
      <c r="L660" s="4" t="s">
        <v>4</v>
      </c>
    </row>
    <row r="661" spans="2:12" x14ac:dyDescent="0.2">
      <c r="C661" s="4" t="s">
        <v>230</v>
      </c>
      <c r="D661" s="2">
        <v>17.777000000000001</v>
      </c>
      <c r="E661" s="2">
        <v>218.54</v>
      </c>
      <c r="F661" s="2">
        <v>1</v>
      </c>
      <c r="G661" s="2">
        <v>2</v>
      </c>
      <c r="H661" s="2">
        <f t="shared" si="91"/>
        <v>437.08</v>
      </c>
      <c r="I661" s="2">
        <f>H661-I$594</f>
        <v>45.240000000000009</v>
      </c>
      <c r="J661" s="4" t="s">
        <v>213</v>
      </c>
      <c r="K661" s="4" t="s">
        <v>166</v>
      </c>
      <c r="L661" s="4" t="s">
        <v>4</v>
      </c>
    </row>
    <row r="662" spans="2:12" x14ac:dyDescent="0.2">
      <c r="C662" s="41" t="s">
        <v>230</v>
      </c>
      <c r="D662" s="2">
        <v>17.867999999999999</v>
      </c>
      <c r="E662" s="2">
        <v>276.69</v>
      </c>
      <c r="F662" s="2">
        <v>1</v>
      </c>
      <c r="G662" s="2">
        <v>2</v>
      </c>
      <c r="H662" s="2">
        <f t="shared" si="91"/>
        <v>553.38</v>
      </c>
      <c r="I662" s="2">
        <f>H662-I$595</f>
        <v>44.019999999999982</v>
      </c>
      <c r="J662" s="4" t="s">
        <v>213</v>
      </c>
      <c r="K662" s="4" t="s">
        <v>166</v>
      </c>
      <c r="L662" s="4" t="s">
        <v>4</v>
      </c>
    </row>
    <row r="663" spans="2:12" x14ac:dyDescent="0.2">
      <c r="C663" s="4" t="s">
        <v>230</v>
      </c>
      <c r="D663" s="2">
        <v>18.164999999999999</v>
      </c>
      <c r="E663" s="2">
        <v>581.27</v>
      </c>
      <c r="F663" s="2">
        <v>1</v>
      </c>
      <c r="G663" s="2">
        <v>2</v>
      </c>
      <c r="H663" s="2">
        <f t="shared" si="91"/>
        <v>1162.54</v>
      </c>
      <c r="I663" s="2">
        <f>H663-I$597</f>
        <v>46.819999999999936</v>
      </c>
      <c r="J663" s="4" t="s">
        <v>213</v>
      </c>
      <c r="K663" s="4" t="s">
        <v>166</v>
      </c>
      <c r="L663" s="4" t="s">
        <v>4</v>
      </c>
    </row>
    <row r="664" spans="2:12" x14ac:dyDescent="0.2">
      <c r="C664" s="4" t="s">
        <v>231</v>
      </c>
      <c r="D664" s="2">
        <v>18.257000000000001</v>
      </c>
      <c r="E664" s="2">
        <v>454.9</v>
      </c>
      <c r="F664" s="2">
        <v>1</v>
      </c>
      <c r="G664" s="2">
        <v>2</v>
      </c>
      <c r="H664" s="2">
        <f t="shared" si="91"/>
        <v>909.8</v>
      </c>
      <c r="I664" s="2">
        <f>H664-I$598</f>
        <v>38.659999999999968</v>
      </c>
      <c r="J664" s="4" t="s">
        <v>213</v>
      </c>
      <c r="K664" s="4" t="s">
        <v>166</v>
      </c>
      <c r="L664" s="4" t="s">
        <v>4</v>
      </c>
    </row>
    <row r="665" spans="2:12" x14ac:dyDescent="0.2">
      <c r="C665" s="4" t="s">
        <v>231</v>
      </c>
      <c r="D665" s="2">
        <v>18.347999999999999</v>
      </c>
      <c r="E665" s="2">
        <v>396.44</v>
      </c>
      <c r="F665" s="2">
        <v>1</v>
      </c>
      <c r="G665" s="2">
        <v>2</v>
      </c>
      <c r="H665" s="2">
        <f t="shared" si="91"/>
        <v>792.88</v>
      </c>
      <c r="I665" s="2">
        <f>H665-I$599</f>
        <v>56.740000000000009</v>
      </c>
      <c r="J665" s="4" t="s">
        <v>213</v>
      </c>
      <c r="K665" s="4" t="s">
        <v>166</v>
      </c>
      <c r="L665" s="4" t="s">
        <v>4</v>
      </c>
    </row>
    <row r="666" spans="2:12" x14ac:dyDescent="0.2">
      <c r="C666" s="4" t="s">
        <v>232</v>
      </c>
      <c r="D666" s="2">
        <v>18.484999999999999</v>
      </c>
      <c r="E666" s="2">
        <v>27.71</v>
      </c>
      <c r="F666" s="2">
        <v>1</v>
      </c>
      <c r="G666" s="2">
        <v>2</v>
      </c>
      <c r="H666" s="2">
        <f t="shared" si="91"/>
        <v>55.42</v>
      </c>
      <c r="I666" s="2">
        <f>H666-I$600</f>
        <v>11.96</v>
      </c>
      <c r="J666" s="4" t="s">
        <v>213</v>
      </c>
      <c r="K666" s="4" t="s">
        <v>166</v>
      </c>
      <c r="L666" s="4" t="s">
        <v>4</v>
      </c>
    </row>
    <row r="667" spans="2:12" x14ac:dyDescent="0.2">
      <c r="C667" s="4" t="s">
        <v>232</v>
      </c>
      <c r="D667" s="2">
        <v>18.565999999999999</v>
      </c>
      <c r="E667" s="2">
        <v>29.98</v>
      </c>
      <c r="F667" s="2">
        <v>1</v>
      </c>
      <c r="G667" s="2">
        <v>2</v>
      </c>
      <c r="H667" s="2">
        <f t="shared" si="91"/>
        <v>59.96</v>
      </c>
      <c r="I667" s="2">
        <f>H667-I$601</f>
        <v>15.86</v>
      </c>
      <c r="J667" s="4" t="s">
        <v>213</v>
      </c>
      <c r="K667" s="4" t="s">
        <v>166</v>
      </c>
      <c r="L667" s="4" t="s">
        <v>4</v>
      </c>
    </row>
    <row r="668" spans="2:12" x14ac:dyDescent="0.2">
      <c r="C668" s="4" t="s">
        <v>259</v>
      </c>
      <c r="D668" s="2">
        <v>18.645</v>
      </c>
      <c r="E668" s="2">
        <v>36.130000000000003</v>
      </c>
      <c r="F668" s="2">
        <v>1</v>
      </c>
      <c r="G668" s="2">
        <v>2</v>
      </c>
      <c r="H668" s="2">
        <f t="shared" si="91"/>
        <v>72.260000000000005</v>
      </c>
      <c r="I668" s="2">
        <f>H668-I$602</f>
        <v>16.180000000000007</v>
      </c>
      <c r="J668" s="4" t="s">
        <v>213</v>
      </c>
      <c r="K668" s="4" t="s">
        <v>166</v>
      </c>
      <c r="L668" s="4" t="s">
        <v>4</v>
      </c>
    </row>
    <row r="669" spans="2:12" x14ac:dyDescent="0.2">
      <c r="C669" s="4" t="s">
        <v>259</v>
      </c>
      <c r="D669" s="2">
        <v>18.702999999999999</v>
      </c>
      <c r="E669" s="2">
        <v>25.79</v>
      </c>
      <c r="F669" s="2">
        <v>1</v>
      </c>
      <c r="G669" s="2">
        <v>2</v>
      </c>
      <c r="H669" s="2">
        <f t="shared" si="91"/>
        <v>51.58</v>
      </c>
      <c r="I669" s="2">
        <f>H669-I$603</f>
        <v>10.46</v>
      </c>
      <c r="J669" s="4" t="s">
        <v>213</v>
      </c>
      <c r="K669" s="4" t="s">
        <v>166</v>
      </c>
      <c r="L669" s="4" t="s">
        <v>4</v>
      </c>
    </row>
    <row r="670" spans="2:12" x14ac:dyDescent="0.2">
      <c r="C670" s="4" t="s">
        <v>232</v>
      </c>
      <c r="D670" s="2">
        <v>18.760000000000002</v>
      </c>
      <c r="E670" s="2">
        <v>85.05</v>
      </c>
      <c r="F670" s="2">
        <v>1</v>
      </c>
      <c r="G670" s="2">
        <v>2</v>
      </c>
      <c r="H670" s="2">
        <f t="shared" si="91"/>
        <v>170.1</v>
      </c>
      <c r="I670" s="2">
        <f>H670-I$604</f>
        <v>21.400000000000006</v>
      </c>
      <c r="J670" s="4" t="s">
        <v>213</v>
      </c>
      <c r="K670" s="4" t="s">
        <v>166</v>
      </c>
      <c r="L670" s="4" t="s">
        <v>4</v>
      </c>
    </row>
    <row r="671" spans="2:12" x14ac:dyDescent="0.2">
      <c r="C671" s="4" t="s">
        <v>232</v>
      </c>
      <c r="D671" s="2">
        <v>18.827999999999999</v>
      </c>
      <c r="E671" s="2">
        <v>10.61</v>
      </c>
      <c r="F671" s="2">
        <v>1</v>
      </c>
      <c r="G671" s="2">
        <v>2</v>
      </c>
      <c r="H671" s="2">
        <f t="shared" si="91"/>
        <v>21.22</v>
      </c>
      <c r="I671" s="2">
        <f>H671-I$605</f>
        <v>5.1999999999999993</v>
      </c>
      <c r="J671" s="4" t="s">
        <v>213</v>
      </c>
      <c r="K671" s="4" t="s">
        <v>166</v>
      </c>
      <c r="L671" s="4" t="s">
        <v>4</v>
      </c>
    </row>
    <row r="672" spans="2:12" x14ac:dyDescent="0.2">
      <c r="C672" s="4" t="s">
        <v>232</v>
      </c>
      <c r="D672" s="2">
        <v>18.920000000000002</v>
      </c>
      <c r="E672" s="2">
        <v>253.73</v>
      </c>
      <c r="F672" s="2">
        <v>1</v>
      </c>
      <c r="G672" s="2">
        <v>2</v>
      </c>
      <c r="H672" s="2">
        <f t="shared" si="91"/>
        <v>507.46</v>
      </c>
      <c r="I672" s="2">
        <f>H672-I$606</f>
        <v>69.419999999999959</v>
      </c>
      <c r="J672" s="4" t="s">
        <v>213</v>
      </c>
      <c r="K672" s="4" t="s">
        <v>166</v>
      </c>
      <c r="L672" s="4" t="s">
        <v>4</v>
      </c>
    </row>
    <row r="673" spans="2:12" x14ac:dyDescent="0.2">
      <c r="C673" s="4" t="s">
        <v>232</v>
      </c>
      <c r="D673" s="2">
        <v>19.033999999999999</v>
      </c>
      <c r="E673" s="2">
        <v>14.71</v>
      </c>
      <c r="F673" s="2">
        <v>1</v>
      </c>
      <c r="G673" s="2">
        <v>2</v>
      </c>
      <c r="H673" s="2">
        <f t="shared" si="91"/>
        <v>29.42</v>
      </c>
      <c r="I673" s="2">
        <f>H673-I$607</f>
        <v>10.900000000000002</v>
      </c>
      <c r="J673" s="4" t="s">
        <v>213</v>
      </c>
      <c r="K673" s="4" t="s">
        <v>166</v>
      </c>
      <c r="L673" s="4" t="s">
        <v>4</v>
      </c>
    </row>
    <row r="674" spans="2:12" x14ac:dyDescent="0.2">
      <c r="C674" s="4" t="s">
        <v>252</v>
      </c>
      <c r="D674" s="9">
        <v>20.428999999999998</v>
      </c>
      <c r="E674" s="9">
        <v>7.06</v>
      </c>
      <c r="F674" s="2">
        <v>1</v>
      </c>
      <c r="G674" s="2">
        <v>2</v>
      </c>
      <c r="H674" s="2">
        <f t="shared" si="91"/>
        <v>14.12</v>
      </c>
      <c r="I674" s="2">
        <f>H674-I$608</f>
        <v>11.18</v>
      </c>
      <c r="J674" s="4" t="s">
        <v>213</v>
      </c>
      <c r="K674" s="4" t="s">
        <v>164</v>
      </c>
      <c r="L674" s="4" t="s">
        <v>253</v>
      </c>
    </row>
    <row r="675" spans="2:12" x14ac:dyDescent="0.2">
      <c r="C675" s="4" t="s">
        <v>236</v>
      </c>
      <c r="D675" s="9">
        <v>21.4</v>
      </c>
      <c r="E675" s="9">
        <v>672.05</v>
      </c>
      <c r="F675" s="2">
        <v>1</v>
      </c>
      <c r="G675" s="2">
        <v>2</v>
      </c>
      <c r="H675" s="2">
        <f t="shared" si="91"/>
        <v>1344.1</v>
      </c>
      <c r="I675" s="2">
        <f>H675-I$610</f>
        <v>-71.1400000000001</v>
      </c>
      <c r="J675" s="4" t="s">
        <v>213</v>
      </c>
      <c r="K675" s="2" t="s">
        <v>169</v>
      </c>
      <c r="L675" s="2" t="s">
        <v>237</v>
      </c>
    </row>
    <row r="676" spans="2:12" x14ac:dyDescent="0.2">
      <c r="C676" s="4" t="s">
        <v>240</v>
      </c>
      <c r="D676" s="9">
        <v>24.817</v>
      </c>
      <c r="E676" s="9">
        <v>19.02</v>
      </c>
      <c r="F676" s="2">
        <v>1</v>
      </c>
      <c r="G676" s="2">
        <v>2</v>
      </c>
      <c r="H676" s="2">
        <f t="shared" si="91"/>
        <v>38.04</v>
      </c>
      <c r="I676" s="2">
        <f>H676-I$612</f>
        <v>5.8800000000000026</v>
      </c>
      <c r="J676" s="4" t="s">
        <v>213</v>
      </c>
      <c r="K676" s="2" t="s">
        <v>169</v>
      </c>
      <c r="L676" s="2" t="s">
        <v>241</v>
      </c>
    </row>
    <row r="677" spans="2:12" x14ac:dyDescent="0.2">
      <c r="C677" s="4" t="s">
        <v>270</v>
      </c>
      <c r="D677" s="9">
        <v>27.548999999999999</v>
      </c>
      <c r="E677" s="9">
        <v>12.88</v>
      </c>
      <c r="F677" s="2">
        <v>1</v>
      </c>
      <c r="G677" s="2">
        <v>2</v>
      </c>
      <c r="H677" s="2">
        <f t="shared" si="91"/>
        <v>25.76</v>
      </c>
      <c r="I677" s="2">
        <f>H677-I$613</f>
        <v>-0.43999999999999773</v>
      </c>
      <c r="J677" s="4" t="s">
        <v>213</v>
      </c>
      <c r="K677" s="14" t="s">
        <v>166</v>
      </c>
      <c r="L677" s="14" t="s">
        <v>4</v>
      </c>
    </row>
    <row r="678" spans="2:12" x14ac:dyDescent="0.2">
      <c r="C678" s="4" t="s">
        <v>242</v>
      </c>
      <c r="D678" s="9">
        <v>27.765999999999998</v>
      </c>
      <c r="E678" s="9">
        <v>82.35</v>
      </c>
      <c r="F678" s="2">
        <v>1</v>
      </c>
      <c r="G678" s="2">
        <v>2</v>
      </c>
      <c r="H678" s="2">
        <f t="shared" si="91"/>
        <v>164.7</v>
      </c>
      <c r="I678" s="2">
        <f>H678-I$614</f>
        <v>-89.02000000000001</v>
      </c>
      <c r="J678" s="4" t="s">
        <v>213</v>
      </c>
      <c r="K678" s="14" t="s">
        <v>166</v>
      </c>
      <c r="L678" s="14" t="s">
        <v>4</v>
      </c>
    </row>
    <row r="679" spans="2:12" x14ac:dyDescent="0.2">
      <c r="C679" s="4" t="s">
        <v>165</v>
      </c>
      <c r="D679" s="9">
        <v>27.835000000000001</v>
      </c>
      <c r="E679" s="9">
        <v>10.14</v>
      </c>
      <c r="F679" s="2">
        <v>1</v>
      </c>
      <c r="G679" s="2">
        <v>2</v>
      </c>
      <c r="H679" s="2">
        <f t="shared" ref="H679:H684" si="92">E679/F679*G679</f>
        <v>20.28</v>
      </c>
      <c r="I679" s="2">
        <f>H679</f>
        <v>20.28</v>
      </c>
      <c r="J679" s="4" t="s">
        <v>213</v>
      </c>
      <c r="K679" s="14" t="s">
        <v>166</v>
      </c>
      <c r="L679" s="14" t="s">
        <v>4</v>
      </c>
    </row>
    <row r="680" spans="2:12" x14ac:dyDescent="0.2">
      <c r="C680" s="4" t="s">
        <v>165</v>
      </c>
      <c r="D680" s="9">
        <v>28.452000000000002</v>
      </c>
      <c r="E680" s="9">
        <v>9.2899999999999991</v>
      </c>
      <c r="F680" s="2">
        <v>1</v>
      </c>
      <c r="G680" s="2">
        <v>2</v>
      </c>
      <c r="H680" s="2">
        <f t="shared" si="92"/>
        <v>18.579999999999998</v>
      </c>
      <c r="I680" s="2">
        <f>H680-I$615</f>
        <v>-0.86000000000000298</v>
      </c>
      <c r="J680" s="4" t="s">
        <v>213</v>
      </c>
      <c r="K680" s="14" t="s">
        <v>166</v>
      </c>
      <c r="L680" s="14" t="s">
        <v>4</v>
      </c>
    </row>
    <row r="681" spans="2:12" x14ac:dyDescent="0.2">
      <c r="C681" s="4" t="s">
        <v>243</v>
      </c>
      <c r="D681" s="9">
        <v>30.646999999999998</v>
      </c>
      <c r="E681" s="9">
        <v>44.73</v>
      </c>
      <c r="F681" s="2">
        <v>1</v>
      </c>
      <c r="G681" s="2">
        <v>2</v>
      </c>
      <c r="H681" s="2">
        <f t="shared" si="92"/>
        <v>89.46</v>
      </c>
      <c r="I681" s="2">
        <f>H681-I$616</f>
        <v>51.699999999999996</v>
      </c>
      <c r="J681" s="4" t="s">
        <v>213</v>
      </c>
      <c r="K681" s="14" t="s">
        <v>166</v>
      </c>
      <c r="L681" s="14" t="s">
        <v>4</v>
      </c>
    </row>
    <row r="682" spans="2:12" x14ac:dyDescent="0.2">
      <c r="C682" s="4" t="s">
        <v>248</v>
      </c>
      <c r="D682" s="9">
        <v>31.754999999999999</v>
      </c>
      <c r="E682" s="9">
        <v>102.36</v>
      </c>
      <c r="F682" s="2">
        <v>1</v>
      </c>
      <c r="G682" s="2">
        <v>2</v>
      </c>
      <c r="H682" s="2">
        <f t="shared" si="92"/>
        <v>204.72</v>
      </c>
      <c r="I682" s="2">
        <f>H682-I$617</f>
        <v>150.78</v>
      </c>
      <c r="J682" s="4" t="s">
        <v>213</v>
      </c>
      <c r="K682" s="14" t="s">
        <v>166</v>
      </c>
      <c r="L682" s="14" t="s">
        <v>4</v>
      </c>
    </row>
    <row r="683" spans="2:12" x14ac:dyDescent="0.2">
      <c r="C683" s="4" t="s">
        <v>165</v>
      </c>
      <c r="D683" s="9">
        <v>33.081000000000003</v>
      </c>
      <c r="E683" s="9">
        <v>200.18</v>
      </c>
      <c r="F683" s="2">
        <v>1</v>
      </c>
      <c r="G683" s="2">
        <v>2</v>
      </c>
      <c r="H683" s="2">
        <f t="shared" si="92"/>
        <v>400.36</v>
      </c>
      <c r="I683" s="2">
        <f>H683-I$618</f>
        <v>323.82</v>
      </c>
      <c r="J683" s="4" t="s">
        <v>213</v>
      </c>
      <c r="K683" s="14" t="s">
        <v>166</v>
      </c>
      <c r="L683" s="14" t="s">
        <v>4</v>
      </c>
    </row>
    <row r="684" spans="2:12" x14ac:dyDescent="0.2">
      <c r="C684" s="4" t="s">
        <v>165</v>
      </c>
      <c r="D684" s="9">
        <v>34.658000000000001</v>
      </c>
      <c r="E684" s="9">
        <v>51.21</v>
      </c>
      <c r="F684" s="2">
        <v>1</v>
      </c>
      <c r="G684" s="2">
        <v>2</v>
      </c>
      <c r="H684" s="2">
        <f t="shared" si="92"/>
        <v>102.42</v>
      </c>
      <c r="I684" s="2">
        <f>H684</f>
        <v>102.42</v>
      </c>
      <c r="J684" s="4" t="s">
        <v>213</v>
      </c>
      <c r="K684" s="14" t="s">
        <v>166</v>
      </c>
      <c r="L684" s="14" t="s">
        <v>4</v>
      </c>
    </row>
    <row r="686" spans="2:12" x14ac:dyDescent="0.2">
      <c r="B686" s="4" t="s">
        <v>217</v>
      </c>
      <c r="C686" s="4" t="s">
        <v>207</v>
      </c>
      <c r="D686" s="2">
        <v>13.375999999999999</v>
      </c>
      <c r="E686" s="4">
        <v>1882.8</v>
      </c>
      <c r="F686" s="2">
        <v>1</v>
      </c>
      <c r="G686" s="2">
        <v>2</v>
      </c>
      <c r="H686" s="2">
        <f>E686/F686*G686</f>
        <v>3765.6</v>
      </c>
      <c r="I686" s="2">
        <f>H686-I$590</f>
        <v>309.55999999999995</v>
      </c>
      <c r="J686" s="4" t="s">
        <v>213</v>
      </c>
      <c r="K686" s="2" t="s">
        <v>90</v>
      </c>
      <c r="L686" s="2" t="s">
        <v>53</v>
      </c>
    </row>
    <row r="687" spans="2:12" x14ac:dyDescent="0.2">
      <c r="C687" s="4" t="s">
        <v>250</v>
      </c>
      <c r="D687" s="2">
        <v>15.010999999999999</v>
      </c>
      <c r="E687" s="2">
        <v>12.08</v>
      </c>
      <c r="F687" s="2">
        <v>1</v>
      </c>
      <c r="G687" s="2">
        <v>2</v>
      </c>
      <c r="H687" s="2">
        <f t="shared" ref="H687:H712" si="93">E687/F687*G687</f>
        <v>24.16</v>
      </c>
      <c r="I687" s="2">
        <f>H687-I$592</f>
        <v>0.82000000000000028</v>
      </c>
      <c r="J687" s="4" t="s">
        <v>213</v>
      </c>
      <c r="K687" s="4" t="s">
        <v>169</v>
      </c>
      <c r="L687" s="4" t="s">
        <v>251</v>
      </c>
    </row>
    <row r="688" spans="2:12" x14ac:dyDescent="0.2">
      <c r="C688" s="4" t="s">
        <v>230</v>
      </c>
      <c r="D688" s="2">
        <v>17.651</v>
      </c>
      <c r="E688" s="2">
        <v>70.97</v>
      </c>
      <c r="F688" s="2">
        <v>1</v>
      </c>
      <c r="G688" s="2">
        <v>2</v>
      </c>
      <c r="H688" s="2">
        <f t="shared" si="93"/>
        <v>141.94</v>
      </c>
      <c r="I688" s="2">
        <f>H688-I$593</f>
        <v>33.299999999999997</v>
      </c>
      <c r="J688" s="4" t="s">
        <v>213</v>
      </c>
      <c r="K688" s="4" t="s">
        <v>166</v>
      </c>
      <c r="L688" s="4" t="s">
        <v>4</v>
      </c>
    </row>
    <row r="689" spans="3:12" x14ac:dyDescent="0.2">
      <c r="C689" s="4" t="s">
        <v>230</v>
      </c>
      <c r="D689" s="2">
        <v>17.777000000000001</v>
      </c>
      <c r="E689" s="2">
        <v>233.56</v>
      </c>
      <c r="F689" s="2">
        <v>1</v>
      </c>
      <c r="G689" s="2">
        <v>2</v>
      </c>
      <c r="H689" s="2">
        <f t="shared" si="93"/>
        <v>467.12</v>
      </c>
      <c r="I689" s="2">
        <f>H689-I$594</f>
        <v>75.28000000000003</v>
      </c>
      <c r="J689" s="4" t="s">
        <v>213</v>
      </c>
      <c r="K689" s="4" t="s">
        <v>166</v>
      </c>
      <c r="L689" s="4" t="s">
        <v>4</v>
      </c>
    </row>
    <row r="690" spans="3:12" x14ac:dyDescent="0.2">
      <c r="C690" s="41" t="s">
        <v>230</v>
      </c>
      <c r="D690" s="2">
        <v>17.867999999999999</v>
      </c>
      <c r="E690" s="2">
        <v>285.82</v>
      </c>
      <c r="F690" s="2">
        <v>1</v>
      </c>
      <c r="G690" s="2">
        <v>2</v>
      </c>
      <c r="H690" s="2">
        <f t="shared" si="93"/>
        <v>571.64</v>
      </c>
      <c r="I690" s="2">
        <f>H690-I$595</f>
        <v>62.279999999999973</v>
      </c>
      <c r="J690" s="4" t="s">
        <v>213</v>
      </c>
      <c r="K690" s="4" t="s">
        <v>166</v>
      </c>
      <c r="L690" s="4" t="s">
        <v>4</v>
      </c>
    </row>
    <row r="691" spans="3:12" x14ac:dyDescent="0.2">
      <c r="C691" s="4" t="s">
        <v>230</v>
      </c>
      <c r="D691" s="2">
        <v>18.177</v>
      </c>
      <c r="E691" s="2">
        <v>598.79</v>
      </c>
      <c r="F691" s="2">
        <v>1</v>
      </c>
      <c r="G691" s="2">
        <v>2</v>
      </c>
      <c r="H691" s="2">
        <f t="shared" si="93"/>
        <v>1197.58</v>
      </c>
      <c r="I691" s="2">
        <f>H691-I$597</f>
        <v>81.8599999999999</v>
      </c>
      <c r="J691" s="4" t="s">
        <v>213</v>
      </c>
      <c r="K691" s="4" t="s">
        <v>166</v>
      </c>
      <c r="L691" s="4" t="s">
        <v>4</v>
      </c>
    </row>
    <row r="692" spans="3:12" x14ac:dyDescent="0.2">
      <c r="C692" s="4" t="s">
        <v>231</v>
      </c>
      <c r="D692" s="2">
        <v>18.268000000000001</v>
      </c>
      <c r="E692" s="2">
        <v>471.26</v>
      </c>
      <c r="F692" s="2">
        <v>1</v>
      </c>
      <c r="G692" s="2">
        <v>2</v>
      </c>
      <c r="H692" s="2">
        <f t="shared" si="93"/>
        <v>942.52</v>
      </c>
      <c r="I692" s="2">
        <f>H692-I$598</f>
        <v>71.38</v>
      </c>
      <c r="J692" s="4" t="s">
        <v>213</v>
      </c>
      <c r="K692" s="4" t="s">
        <v>166</v>
      </c>
      <c r="L692" s="4" t="s">
        <v>4</v>
      </c>
    </row>
    <row r="693" spans="3:12" x14ac:dyDescent="0.2">
      <c r="C693" s="4" t="s">
        <v>231</v>
      </c>
      <c r="D693" s="2">
        <v>18.36</v>
      </c>
      <c r="E693" s="2">
        <v>411.57</v>
      </c>
      <c r="F693" s="2">
        <v>1</v>
      </c>
      <c r="G693" s="2">
        <v>2</v>
      </c>
      <c r="H693" s="2">
        <f t="shared" si="93"/>
        <v>823.14</v>
      </c>
      <c r="I693" s="2">
        <f>H693-I$599</f>
        <v>87</v>
      </c>
      <c r="J693" s="4" t="s">
        <v>213</v>
      </c>
      <c r="K693" s="4" t="s">
        <v>166</v>
      </c>
      <c r="L693" s="4" t="s">
        <v>4</v>
      </c>
    </row>
    <row r="694" spans="3:12" x14ac:dyDescent="0.2">
      <c r="C694" s="4" t="s">
        <v>232</v>
      </c>
      <c r="D694" s="2">
        <v>18.484999999999999</v>
      </c>
      <c r="E694" s="2">
        <v>38.4</v>
      </c>
      <c r="F694" s="2">
        <v>1</v>
      </c>
      <c r="G694" s="2">
        <v>2</v>
      </c>
      <c r="H694" s="2">
        <f t="shared" si="93"/>
        <v>76.8</v>
      </c>
      <c r="I694" s="2">
        <f>H694-I$600</f>
        <v>33.339999999999996</v>
      </c>
      <c r="J694" s="4" t="s">
        <v>213</v>
      </c>
      <c r="K694" s="4" t="s">
        <v>166</v>
      </c>
      <c r="L694" s="4" t="s">
        <v>4</v>
      </c>
    </row>
    <row r="695" spans="3:12" x14ac:dyDescent="0.2">
      <c r="C695" s="4" t="s">
        <v>232</v>
      </c>
      <c r="D695" s="2">
        <v>18.565000000000001</v>
      </c>
      <c r="E695" s="2">
        <v>37.090000000000003</v>
      </c>
      <c r="F695" s="2">
        <v>1</v>
      </c>
      <c r="G695" s="2">
        <v>2</v>
      </c>
      <c r="H695" s="2">
        <f t="shared" si="93"/>
        <v>74.180000000000007</v>
      </c>
      <c r="I695" s="2">
        <f>H695-I$601</f>
        <v>30.080000000000005</v>
      </c>
      <c r="J695" s="4" t="s">
        <v>213</v>
      </c>
      <c r="K695" s="4" t="s">
        <v>166</v>
      </c>
      <c r="L695" s="4" t="s">
        <v>4</v>
      </c>
    </row>
    <row r="696" spans="3:12" x14ac:dyDescent="0.2">
      <c r="C696" s="4" t="s">
        <v>259</v>
      </c>
      <c r="D696" s="2">
        <v>18.657</v>
      </c>
      <c r="E696" s="2">
        <v>41.09</v>
      </c>
      <c r="F696" s="2">
        <v>1</v>
      </c>
      <c r="G696" s="2">
        <v>2</v>
      </c>
      <c r="H696" s="2">
        <f t="shared" si="93"/>
        <v>82.18</v>
      </c>
      <c r="I696" s="2">
        <f>H696-I$602</f>
        <v>26.100000000000009</v>
      </c>
      <c r="J696" s="4" t="s">
        <v>213</v>
      </c>
      <c r="K696" s="4" t="s">
        <v>166</v>
      </c>
      <c r="L696" s="4" t="s">
        <v>4</v>
      </c>
    </row>
    <row r="697" spans="3:12" x14ac:dyDescent="0.2">
      <c r="C697" s="4" t="s">
        <v>259</v>
      </c>
      <c r="D697" s="2">
        <v>18.702999999999999</v>
      </c>
      <c r="E697" s="2">
        <v>30.81</v>
      </c>
      <c r="F697" s="2">
        <v>1</v>
      </c>
      <c r="G697" s="2">
        <v>2</v>
      </c>
      <c r="H697" s="2">
        <f t="shared" si="93"/>
        <v>61.62</v>
      </c>
      <c r="I697" s="2">
        <f>H697-I$603</f>
        <v>20.5</v>
      </c>
      <c r="J697" s="4" t="s">
        <v>213</v>
      </c>
      <c r="K697" s="4" t="s">
        <v>166</v>
      </c>
      <c r="L697" s="4" t="s">
        <v>4</v>
      </c>
    </row>
    <row r="698" spans="3:12" x14ac:dyDescent="0.2">
      <c r="C698" s="4" t="s">
        <v>232</v>
      </c>
      <c r="D698" s="2">
        <v>18.760000000000002</v>
      </c>
      <c r="E698" s="2">
        <v>94.41</v>
      </c>
      <c r="F698" s="2">
        <v>1</v>
      </c>
      <c r="G698" s="2">
        <v>2</v>
      </c>
      <c r="H698" s="2">
        <f t="shared" si="93"/>
        <v>188.82</v>
      </c>
      <c r="I698" s="2">
        <f>H698-I$604</f>
        <v>40.120000000000005</v>
      </c>
      <c r="J698" s="4" t="s">
        <v>213</v>
      </c>
      <c r="K698" s="4" t="s">
        <v>166</v>
      </c>
      <c r="L698" s="4" t="s">
        <v>4</v>
      </c>
    </row>
    <row r="699" spans="3:12" x14ac:dyDescent="0.2">
      <c r="C699" s="4" t="s">
        <v>232</v>
      </c>
      <c r="D699" s="2">
        <v>18.827999999999999</v>
      </c>
      <c r="E699" s="2">
        <v>12</v>
      </c>
      <c r="F699" s="2">
        <v>1</v>
      </c>
      <c r="G699" s="2">
        <v>2</v>
      </c>
      <c r="H699" s="2">
        <f t="shared" si="93"/>
        <v>24</v>
      </c>
      <c r="I699" s="2">
        <f>H699-I$605</f>
        <v>7.98</v>
      </c>
      <c r="J699" s="4" t="s">
        <v>213</v>
      </c>
      <c r="K699" s="4" t="s">
        <v>166</v>
      </c>
      <c r="L699" s="4" t="s">
        <v>4</v>
      </c>
    </row>
    <row r="700" spans="3:12" x14ac:dyDescent="0.2">
      <c r="C700" s="4" t="s">
        <v>232</v>
      </c>
      <c r="D700" s="2">
        <v>18.920000000000002</v>
      </c>
      <c r="E700" s="2">
        <v>281.48</v>
      </c>
      <c r="F700" s="2">
        <v>1</v>
      </c>
      <c r="G700" s="2">
        <v>2</v>
      </c>
      <c r="H700" s="2">
        <f t="shared" si="93"/>
        <v>562.96</v>
      </c>
      <c r="I700" s="2">
        <f>H700-I$606</f>
        <v>124.92000000000002</v>
      </c>
      <c r="J700" s="4" t="s">
        <v>213</v>
      </c>
      <c r="K700" s="4" t="s">
        <v>166</v>
      </c>
      <c r="L700" s="4" t="s">
        <v>4</v>
      </c>
    </row>
    <row r="701" spans="3:12" x14ac:dyDescent="0.2">
      <c r="C701" s="4" t="s">
        <v>232</v>
      </c>
      <c r="D701" s="2">
        <v>19.045000000000002</v>
      </c>
      <c r="E701" s="2">
        <v>15.46</v>
      </c>
      <c r="F701" s="2">
        <v>1</v>
      </c>
      <c r="G701" s="2">
        <v>2</v>
      </c>
      <c r="H701" s="2">
        <f t="shared" si="93"/>
        <v>30.92</v>
      </c>
      <c r="I701" s="2">
        <f>H701-I$607</f>
        <v>12.400000000000002</v>
      </c>
      <c r="J701" s="4" t="s">
        <v>213</v>
      </c>
      <c r="K701" s="4" t="s">
        <v>166</v>
      </c>
      <c r="L701" s="4" t="s">
        <v>4</v>
      </c>
    </row>
    <row r="702" spans="3:12" x14ac:dyDescent="0.2">
      <c r="C702" s="4" t="s">
        <v>252</v>
      </c>
      <c r="D702" s="9">
        <v>20.428000000000001</v>
      </c>
      <c r="E702" s="9">
        <v>6.39</v>
      </c>
      <c r="F702" s="2">
        <v>1</v>
      </c>
      <c r="G702" s="2">
        <v>2</v>
      </c>
      <c r="H702" s="2">
        <f t="shared" si="93"/>
        <v>12.78</v>
      </c>
      <c r="I702" s="2">
        <f>H702-I$608</f>
        <v>9.84</v>
      </c>
      <c r="J702" s="4" t="s">
        <v>213</v>
      </c>
      <c r="K702" s="4" t="s">
        <v>164</v>
      </c>
      <c r="L702" s="4" t="s">
        <v>253</v>
      </c>
    </row>
    <row r="703" spans="3:12" x14ac:dyDescent="0.2">
      <c r="C703" s="4" t="s">
        <v>236</v>
      </c>
      <c r="D703" s="9">
        <v>21.4</v>
      </c>
      <c r="E703" s="9">
        <v>843.22</v>
      </c>
      <c r="F703" s="2">
        <v>1</v>
      </c>
      <c r="G703" s="2">
        <v>2</v>
      </c>
      <c r="H703" s="2">
        <f t="shared" si="93"/>
        <v>1686.44</v>
      </c>
      <c r="I703" s="2">
        <f>H703-I$610</f>
        <v>271.20000000000005</v>
      </c>
      <c r="J703" s="4" t="s">
        <v>213</v>
      </c>
      <c r="K703" s="2" t="s">
        <v>169</v>
      </c>
      <c r="L703" s="2" t="s">
        <v>237</v>
      </c>
    </row>
    <row r="704" spans="3:12" x14ac:dyDescent="0.2">
      <c r="C704" s="4" t="s">
        <v>240</v>
      </c>
      <c r="D704" s="9">
        <v>24.817</v>
      </c>
      <c r="E704" s="9">
        <v>14.62</v>
      </c>
      <c r="F704" s="2">
        <v>1</v>
      </c>
      <c r="G704" s="2">
        <v>2</v>
      </c>
      <c r="H704" s="2">
        <f t="shared" si="93"/>
        <v>29.24</v>
      </c>
      <c r="I704" s="2">
        <f>H704-I$612</f>
        <v>-2.9199999999999982</v>
      </c>
      <c r="J704" s="4" t="s">
        <v>213</v>
      </c>
      <c r="K704" s="2" t="s">
        <v>169</v>
      </c>
      <c r="L704" s="2" t="s">
        <v>241</v>
      </c>
    </row>
    <row r="705" spans="2:12" x14ac:dyDescent="0.2">
      <c r="C705" s="4" t="s">
        <v>270</v>
      </c>
      <c r="D705" s="9">
        <v>27.548999999999999</v>
      </c>
      <c r="E705" s="9">
        <v>10.8</v>
      </c>
      <c r="F705" s="2">
        <v>1</v>
      </c>
      <c r="G705" s="2">
        <v>2</v>
      </c>
      <c r="H705" s="2">
        <f t="shared" si="93"/>
        <v>21.6</v>
      </c>
      <c r="I705" s="2">
        <f>H705-I$613</f>
        <v>-4.5999999999999979</v>
      </c>
      <c r="J705" s="4" t="s">
        <v>213</v>
      </c>
      <c r="K705" s="14" t="s">
        <v>166</v>
      </c>
      <c r="L705" s="14" t="s">
        <v>4</v>
      </c>
    </row>
    <row r="706" spans="2:12" x14ac:dyDescent="0.2">
      <c r="C706" s="4" t="s">
        <v>242</v>
      </c>
      <c r="D706" s="9">
        <v>27.765999999999998</v>
      </c>
      <c r="E706" s="9">
        <v>64.760000000000005</v>
      </c>
      <c r="F706" s="2">
        <v>1</v>
      </c>
      <c r="G706" s="2">
        <v>2</v>
      </c>
      <c r="H706" s="2">
        <f t="shared" si="93"/>
        <v>129.52000000000001</v>
      </c>
      <c r="I706" s="2">
        <f>H706-I$614</f>
        <v>-124.19999999999999</v>
      </c>
      <c r="J706" s="4" t="s">
        <v>213</v>
      </c>
      <c r="K706" s="14" t="s">
        <v>166</v>
      </c>
      <c r="L706" s="14" t="s">
        <v>4</v>
      </c>
    </row>
    <row r="707" spans="2:12" x14ac:dyDescent="0.2">
      <c r="C707" s="4" t="s">
        <v>165</v>
      </c>
      <c r="D707" s="9">
        <v>27.835000000000001</v>
      </c>
      <c r="E707" s="9">
        <v>10.24</v>
      </c>
      <c r="F707" s="2">
        <v>1</v>
      </c>
      <c r="G707" s="2">
        <v>2</v>
      </c>
      <c r="H707" s="2">
        <f t="shared" si="93"/>
        <v>20.48</v>
      </c>
      <c r="I707" s="2">
        <f>H707</f>
        <v>20.48</v>
      </c>
      <c r="J707" s="4" t="s">
        <v>213</v>
      </c>
      <c r="K707" s="14" t="s">
        <v>166</v>
      </c>
      <c r="L707" s="14" t="s">
        <v>4</v>
      </c>
    </row>
    <row r="708" spans="2:12" x14ac:dyDescent="0.2">
      <c r="C708" s="4" t="s">
        <v>165</v>
      </c>
      <c r="D708" s="9">
        <v>28.452000000000002</v>
      </c>
      <c r="E708" s="9">
        <v>8</v>
      </c>
      <c r="F708" s="2">
        <v>1</v>
      </c>
      <c r="G708" s="2">
        <v>2</v>
      </c>
      <c r="H708" s="2">
        <f t="shared" si="93"/>
        <v>16</v>
      </c>
      <c r="I708" s="2">
        <f>H708-I$615</f>
        <v>-3.4400000000000013</v>
      </c>
      <c r="J708" s="4" t="s">
        <v>213</v>
      </c>
      <c r="K708" s="14" t="s">
        <v>166</v>
      </c>
      <c r="L708" s="14" t="s">
        <v>4</v>
      </c>
    </row>
    <row r="709" spans="2:12" x14ac:dyDescent="0.2">
      <c r="C709" s="4" t="s">
        <v>243</v>
      </c>
      <c r="D709" s="9">
        <v>30.646999999999998</v>
      </c>
      <c r="E709" s="9">
        <v>30.67</v>
      </c>
      <c r="F709" s="2">
        <v>1</v>
      </c>
      <c r="G709" s="2">
        <v>2</v>
      </c>
      <c r="H709" s="2">
        <f t="shared" si="93"/>
        <v>61.34</v>
      </c>
      <c r="I709" s="2">
        <f>H709-I$616</f>
        <v>23.580000000000005</v>
      </c>
      <c r="J709" s="4" t="s">
        <v>213</v>
      </c>
      <c r="K709" s="14" t="s">
        <v>166</v>
      </c>
      <c r="L709" s="14" t="s">
        <v>4</v>
      </c>
    </row>
    <row r="710" spans="2:12" x14ac:dyDescent="0.2">
      <c r="C710" s="4" t="s">
        <v>248</v>
      </c>
      <c r="D710" s="9">
        <v>31.754999999999999</v>
      </c>
      <c r="E710" s="9">
        <v>66.069999999999993</v>
      </c>
      <c r="F710" s="2">
        <v>1</v>
      </c>
      <c r="G710" s="2">
        <v>2</v>
      </c>
      <c r="H710" s="2">
        <f t="shared" si="93"/>
        <v>132.13999999999999</v>
      </c>
      <c r="I710" s="2">
        <f>H710-I$617</f>
        <v>78.199999999999989</v>
      </c>
      <c r="J710" s="4" t="s">
        <v>213</v>
      </c>
      <c r="K710" s="14" t="s">
        <v>166</v>
      </c>
      <c r="L710" s="14" t="s">
        <v>4</v>
      </c>
    </row>
    <row r="711" spans="2:12" x14ac:dyDescent="0.2">
      <c r="C711" s="4" t="s">
        <v>165</v>
      </c>
      <c r="D711" s="9">
        <v>33.081000000000003</v>
      </c>
      <c r="E711" s="9">
        <v>104.02</v>
      </c>
      <c r="F711" s="2">
        <v>1</v>
      </c>
      <c r="G711" s="2">
        <v>2</v>
      </c>
      <c r="H711" s="2">
        <f t="shared" si="93"/>
        <v>208.04</v>
      </c>
      <c r="I711" s="2">
        <f>H711-I$618</f>
        <v>131.5</v>
      </c>
      <c r="J711" s="4" t="s">
        <v>213</v>
      </c>
      <c r="K711" s="14" t="s">
        <v>166</v>
      </c>
      <c r="L711" s="14" t="s">
        <v>4</v>
      </c>
    </row>
    <row r="712" spans="2:12" x14ac:dyDescent="0.2">
      <c r="C712" s="4" t="s">
        <v>165</v>
      </c>
      <c r="D712" s="9">
        <v>34.658000000000001</v>
      </c>
      <c r="E712" s="9">
        <v>34.81</v>
      </c>
      <c r="F712" s="2">
        <v>1</v>
      </c>
      <c r="G712" s="2">
        <v>2</v>
      </c>
      <c r="H712" s="2">
        <f t="shared" si="93"/>
        <v>69.62</v>
      </c>
      <c r="I712" s="2">
        <f>H712</f>
        <v>69.62</v>
      </c>
      <c r="J712" s="4" t="s">
        <v>213</v>
      </c>
      <c r="K712" s="14" t="s">
        <v>166</v>
      </c>
      <c r="L712" s="14" t="s">
        <v>4</v>
      </c>
    </row>
    <row r="714" spans="2:12" x14ac:dyDescent="0.2">
      <c r="B714" s="4" t="s">
        <v>218</v>
      </c>
      <c r="C714" s="4" t="s">
        <v>207</v>
      </c>
      <c r="D714" s="2">
        <v>13.398999999999999</v>
      </c>
      <c r="E714" s="4">
        <v>2333.09</v>
      </c>
      <c r="F714" s="2">
        <v>1</v>
      </c>
      <c r="G714" s="2">
        <v>2</v>
      </c>
      <c r="H714" s="2">
        <f>E714/F714*G714</f>
        <v>4666.18</v>
      </c>
      <c r="I714" s="2">
        <f>H714-I$590</f>
        <v>1210.1400000000003</v>
      </c>
      <c r="J714" s="4" t="s">
        <v>213</v>
      </c>
      <c r="K714" s="2" t="s">
        <v>90</v>
      </c>
      <c r="L714" s="2" t="s">
        <v>53</v>
      </c>
    </row>
    <row r="715" spans="2:12" x14ac:dyDescent="0.2">
      <c r="C715" s="4" t="s">
        <v>250</v>
      </c>
      <c r="D715" s="2">
        <v>15.010999999999999</v>
      </c>
      <c r="E715" s="2">
        <v>17.149999999999999</v>
      </c>
      <c r="F715" s="2">
        <v>1</v>
      </c>
      <c r="G715" s="2">
        <v>2</v>
      </c>
      <c r="H715" s="2">
        <f t="shared" ref="H715:H740" si="94">E715/F715*G715</f>
        <v>34.299999999999997</v>
      </c>
      <c r="I715" s="2">
        <f>H715-I$592</f>
        <v>10.959999999999997</v>
      </c>
      <c r="J715" s="4" t="s">
        <v>213</v>
      </c>
      <c r="K715" s="4" t="s">
        <v>169</v>
      </c>
      <c r="L715" s="4" t="s">
        <v>251</v>
      </c>
    </row>
    <row r="716" spans="2:12" x14ac:dyDescent="0.2">
      <c r="C716" s="4" t="s">
        <v>230</v>
      </c>
      <c r="D716" s="2">
        <v>17.651</v>
      </c>
      <c r="E716" s="2">
        <v>28.07</v>
      </c>
      <c r="F716" s="2">
        <v>1</v>
      </c>
      <c r="G716" s="2">
        <v>2</v>
      </c>
      <c r="H716" s="2">
        <f t="shared" si="94"/>
        <v>56.14</v>
      </c>
      <c r="I716" s="2">
        <f>H716-I$593</f>
        <v>-52.5</v>
      </c>
      <c r="J716" s="4" t="s">
        <v>213</v>
      </c>
      <c r="K716" s="4" t="s">
        <v>166</v>
      </c>
      <c r="L716" s="4" t="s">
        <v>4</v>
      </c>
    </row>
    <row r="717" spans="2:12" x14ac:dyDescent="0.2">
      <c r="C717" s="4" t="s">
        <v>230</v>
      </c>
      <c r="D717" s="2">
        <v>17.777000000000001</v>
      </c>
      <c r="E717" s="2">
        <v>111.62</v>
      </c>
      <c r="F717" s="2">
        <v>1</v>
      </c>
      <c r="G717" s="2">
        <v>2</v>
      </c>
      <c r="H717" s="2">
        <f t="shared" si="94"/>
        <v>223.24</v>
      </c>
      <c r="I717" s="2">
        <f>H717-I$594</f>
        <v>-168.59999999999997</v>
      </c>
      <c r="J717" s="4" t="s">
        <v>213</v>
      </c>
      <c r="K717" s="4" t="s">
        <v>166</v>
      </c>
      <c r="L717" s="4" t="s">
        <v>4</v>
      </c>
    </row>
    <row r="718" spans="2:12" x14ac:dyDescent="0.2">
      <c r="C718" s="41" t="s">
        <v>230</v>
      </c>
      <c r="D718" s="2">
        <v>17.856999999999999</v>
      </c>
      <c r="E718" s="2">
        <v>186.17</v>
      </c>
      <c r="F718" s="2">
        <v>1</v>
      </c>
      <c r="G718" s="2">
        <v>2</v>
      </c>
      <c r="H718" s="2">
        <f t="shared" si="94"/>
        <v>372.34</v>
      </c>
      <c r="I718" s="2">
        <f>H718-I$595</f>
        <v>-137.02000000000004</v>
      </c>
      <c r="J718" s="4" t="s">
        <v>213</v>
      </c>
      <c r="K718" s="4" t="s">
        <v>166</v>
      </c>
      <c r="L718" s="4" t="s">
        <v>4</v>
      </c>
    </row>
    <row r="719" spans="2:12" x14ac:dyDescent="0.2">
      <c r="C719" s="4" t="s">
        <v>230</v>
      </c>
      <c r="D719" s="2">
        <v>18.154</v>
      </c>
      <c r="E719" s="2">
        <v>434.92</v>
      </c>
      <c r="F719" s="2">
        <v>1</v>
      </c>
      <c r="G719" s="2">
        <v>2</v>
      </c>
      <c r="H719" s="2">
        <f t="shared" si="94"/>
        <v>869.84</v>
      </c>
      <c r="I719" s="2">
        <f>H719-I$597</f>
        <v>-245.88</v>
      </c>
      <c r="J719" s="4" t="s">
        <v>213</v>
      </c>
      <c r="K719" s="4" t="s">
        <v>166</v>
      </c>
      <c r="L719" s="4" t="s">
        <v>4</v>
      </c>
    </row>
    <row r="720" spans="2:12" x14ac:dyDescent="0.2">
      <c r="C720" s="4" t="s">
        <v>231</v>
      </c>
      <c r="D720" s="2">
        <v>18.245999999999999</v>
      </c>
      <c r="E720" s="2">
        <v>335.31</v>
      </c>
      <c r="F720" s="2">
        <v>1</v>
      </c>
      <c r="G720" s="2">
        <v>2</v>
      </c>
      <c r="H720" s="2">
        <f t="shared" si="94"/>
        <v>670.62</v>
      </c>
      <c r="I720" s="2">
        <f>H720-I$598</f>
        <v>-200.51999999999998</v>
      </c>
      <c r="J720" s="4" t="s">
        <v>213</v>
      </c>
      <c r="K720" s="4" t="s">
        <v>166</v>
      </c>
      <c r="L720" s="4" t="s">
        <v>4</v>
      </c>
    </row>
    <row r="721" spans="3:12" x14ac:dyDescent="0.2">
      <c r="C721" s="4" t="s">
        <v>231</v>
      </c>
      <c r="D721" s="2">
        <v>18.337</v>
      </c>
      <c r="E721" s="2">
        <v>281.94</v>
      </c>
      <c r="F721" s="2">
        <v>1</v>
      </c>
      <c r="G721" s="2">
        <v>2</v>
      </c>
      <c r="H721" s="2">
        <f t="shared" si="94"/>
        <v>563.88</v>
      </c>
      <c r="I721" s="2">
        <f>H721-I$599</f>
        <v>-172.26</v>
      </c>
      <c r="J721" s="4" t="s">
        <v>213</v>
      </c>
      <c r="K721" s="4" t="s">
        <v>166</v>
      </c>
      <c r="L721" s="4" t="s">
        <v>4</v>
      </c>
    </row>
    <row r="722" spans="3:12" x14ac:dyDescent="0.2">
      <c r="C722" s="4" t="s">
        <v>232</v>
      </c>
      <c r="D722" s="2">
        <v>18.484999999999999</v>
      </c>
      <c r="E722" s="2">
        <v>11.62</v>
      </c>
      <c r="F722" s="2">
        <v>1</v>
      </c>
      <c r="G722" s="2">
        <v>2</v>
      </c>
      <c r="H722" s="2">
        <f t="shared" si="94"/>
        <v>23.24</v>
      </c>
      <c r="I722" s="2">
        <f>H722-I$600</f>
        <v>-20.220000000000002</v>
      </c>
      <c r="J722" s="4" t="s">
        <v>213</v>
      </c>
      <c r="K722" s="4" t="s">
        <v>166</v>
      </c>
      <c r="L722" s="4" t="s">
        <v>4</v>
      </c>
    </row>
    <row r="723" spans="3:12" x14ac:dyDescent="0.2">
      <c r="C723" s="4" t="s">
        <v>232</v>
      </c>
      <c r="D723" s="2">
        <v>18.565999999999999</v>
      </c>
      <c r="E723" s="2">
        <v>8.59</v>
      </c>
      <c r="F723" s="2">
        <v>1</v>
      </c>
      <c r="G723" s="2">
        <v>2</v>
      </c>
      <c r="H723" s="2">
        <f t="shared" si="94"/>
        <v>17.18</v>
      </c>
      <c r="I723" s="2">
        <f>H723-I$601</f>
        <v>-26.92</v>
      </c>
      <c r="J723" s="4" t="s">
        <v>213</v>
      </c>
      <c r="K723" s="4" t="s">
        <v>166</v>
      </c>
      <c r="L723" s="4" t="s">
        <v>4</v>
      </c>
    </row>
    <row r="724" spans="3:12" x14ac:dyDescent="0.2">
      <c r="C724" s="4" t="s">
        <v>259</v>
      </c>
      <c r="D724" s="2">
        <v>18.645</v>
      </c>
      <c r="E724" s="2">
        <v>8.1199999999999992</v>
      </c>
      <c r="F724" s="2">
        <v>1</v>
      </c>
      <c r="G724" s="2">
        <v>2</v>
      </c>
      <c r="H724" s="2">
        <f t="shared" si="94"/>
        <v>16.239999999999998</v>
      </c>
      <c r="I724" s="2">
        <f>H724-I$602</f>
        <v>-39.840000000000003</v>
      </c>
      <c r="J724" s="4" t="s">
        <v>213</v>
      </c>
      <c r="K724" s="4" t="s">
        <v>166</v>
      </c>
      <c r="L724" s="4" t="s">
        <v>4</v>
      </c>
    </row>
    <row r="725" spans="3:12" x14ac:dyDescent="0.2">
      <c r="C725" s="4" t="s">
        <v>259</v>
      </c>
      <c r="D725" s="2">
        <v>18.702999999999999</v>
      </c>
      <c r="E725" s="2">
        <v>9.43</v>
      </c>
      <c r="F725" s="2">
        <v>1</v>
      </c>
      <c r="G725" s="2">
        <v>2</v>
      </c>
      <c r="H725" s="2">
        <f t="shared" si="94"/>
        <v>18.86</v>
      </c>
      <c r="I725" s="2">
        <f>H725-I$603</f>
        <v>-22.259999999999998</v>
      </c>
      <c r="J725" s="4" t="s">
        <v>213</v>
      </c>
      <c r="K725" s="4" t="s">
        <v>166</v>
      </c>
      <c r="L725" s="4" t="s">
        <v>4</v>
      </c>
    </row>
    <row r="726" spans="3:12" x14ac:dyDescent="0.2">
      <c r="C726" s="4" t="s">
        <v>232</v>
      </c>
      <c r="D726" s="2">
        <v>18.760000000000002</v>
      </c>
      <c r="E726" s="2">
        <v>33.97</v>
      </c>
      <c r="F726" s="2">
        <v>1</v>
      </c>
      <c r="G726" s="2">
        <v>2</v>
      </c>
      <c r="H726" s="2">
        <f t="shared" si="94"/>
        <v>67.94</v>
      </c>
      <c r="I726" s="2">
        <f>H726-I$604</f>
        <v>-80.759999999999991</v>
      </c>
      <c r="J726" s="4" t="s">
        <v>213</v>
      </c>
      <c r="K726" s="4" t="s">
        <v>166</v>
      </c>
      <c r="L726" s="4" t="s">
        <v>4</v>
      </c>
    </row>
    <row r="727" spans="3:12" x14ac:dyDescent="0.2">
      <c r="C727" s="4" t="s">
        <v>232</v>
      </c>
      <c r="D727" s="2">
        <v>18.827999999999999</v>
      </c>
      <c r="E727" s="2">
        <v>0.53</v>
      </c>
      <c r="F727" s="2">
        <v>1</v>
      </c>
      <c r="G727" s="2">
        <v>2</v>
      </c>
      <c r="H727" s="2">
        <f t="shared" si="94"/>
        <v>1.06</v>
      </c>
      <c r="I727" s="2">
        <f>H727-I$605</f>
        <v>-14.959999999999999</v>
      </c>
      <c r="J727" s="4" t="s">
        <v>213</v>
      </c>
      <c r="K727" s="4" t="s">
        <v>166</v>
      </c>
      <c r="L727" s="4" t="s">
        <v>4</v>
      </c>
    </row>
    <row r="728" spans="3:12" x14ac:dyDescent="0.2">
      <c r="C728" s="4" t="s">
        <v>232</v>
      </c>
      <c r="D728" s="2">
        <v>18.920000000000002</v>
      </c>
      <c r="E728" s="2">
        <v>139.28</v>
      </c>
      <c r="F728" s="2">
        <v>1</v>
      </c>
      <c r="G728" s="2">
        <v>2</v>
      </c>
      <c r="H728" s="2">
        <f t="shared" si="94"/>
        <v>278.56</v>
      </c>
      <c r="I728" s="2">
        <f>H728-I$606</f>
        <v>-159.48000000000002</v>
      </c>
      <c r="J728" s="4" t="s">
        <v>213</v>
      </c>
      <c r="K728" s="4" t="s">
        <v>166</v>
      </c>
      <c r="L728" s="4" t="s">
        <v>4</v>
      </c>
    </row>
    <row r="729" spans="3:12" x14ac:dyDescent="0.2">
      <c r="C729" s="4" t="s">
        <v>232</v>
      </c>
      <c r="D729" s="2">
        <v>19.033999999999999</v>
      </c>
      <c r="E729" s="2">
        <v>4.6100000000000003</v>
      </c>
      <c r="F729" s="2">
        <v>1</v>
      </c>
      <c r="G729" s="2">
        <v>2</v>
      </c>
      <c r="H729" s="2">
        <f t="shared" si="94"/>
        <v>9.2200000000000006</v>
      </c>
      <c r="I729" s="2">
        <f>H729-I$607</f>
        <v>-9.2999999999999989</v>
      </c>
      <c r="J729" s="4" t="s">
        <v>213</v>
      </c>
      <c r="K729" s="4" t="s">
        <v>166</v>
      </c>
      <c r="L729" s="4" t="s">
        <v>4</v>
      </c>
    </row>
    <row r="730" spans="3:12" x14ac:dyDescent="0.2">
      <c r="C730" s="4" t="s">
        <v>252</v>
      </c>
      <c r="D730" s="9">
        <v>20.428999999999998</v>
      </c>
      <c r="E730" s="9">
        <v>13.53</v>
      </c>
      <c r="F730" s="2">
        <v>1</v>
      </c>
      <c r="G730" s="2">
        <v>2</v>
      </c>
      <c r="H730" s="2">
        <f t="shared" si="94"/>
        <v>27.06</v>
      </c>
      <c r="I730" s="2">
        <f>H730-I$608</f>
        <v>24.119999999999997</v>
      </c>
      <c r="J730" s="4" t="s">
        <v>213</v>
      </c>
      <c r="K730" s="4" t="s">
        <v>164</v>
      </c>
      <c r="L730" s="4" t="s">
        <v>253</v>
      </c>
    </row>
    <row r="731" spans="3:12" x14ac:dyDescent="0.2">
      <c r="C731" s="4" t="s">
        <v>236</v>
      </c>
      <c r="D731" s="9">
        <v>21.411999999999999</v>
      </c>
      <c r="E731" s="9">
        <v>659.63</v>
      </c>
      <c r="F731" s="2">
        <v>1</v>
      </c>
      <c r="G731" s="2">
        <v>2</v>
      </c>
      <c r="H731" s="2">
        <f t="shared" si="94"/>
        <v>1319.26</v>
      </c>
      <c r="I731" s="2">
        <f>H731-I$610</f>
        <v>-95.980000000000018</v>
      </c>
      <c r="J731" s="4" t="s">
        <v>213</v>
      </c>
      <c r="K731" s="2" t="s">
        <v>169</v>
      </c>
      <c r="L731" s="2" t="s">
        <v>237</v>
      </c>
    </row>
    <row r="732" spans="3:12" x14ac:dyDescent="0.2">
      <c r="C732" s="4" t="s">
        <v>240</v>
      </c>
      <c r="D732" s="9">
        <v>24.818000000000001</v>
      </c>
      <c r="E732" s="9">
        <v>7.56</v>
      </c>
      <c r="F732" s="2">
        <v>1</v>
      </c>
      <c r="G732" s="2">
        <v>2</v>
      </c>
      <c r="H732" s="2">
        <f t="shared" si="94"/>
        <v>15.12</v>
      </c>
      <c r="I732" s="2">
        <f>H732-I$612</f>
        <v>-17.04</v>
      </c>
      <c r="J732" s="4" t="s">
        <v>213</v>
      </c>
      <c r="K732" s="2" t="s">
        <v>169</v>
      </c>
      <c r="L732" s="2" t="s">
        <v>241</v>
      </c>
    </row>
    <row r="733" spans="3:12" x14ac:dyDescent="0.2">
      <c r="C733" s="4" t="s">
        <v>270</v>
      </c>
      <c r="D733" s="9">
        <v>27.561</v>
      </c>
      <c r="E733" s="9">
        <v>3.27</v>
      </c>
      <c r="F733" s="2">
        <v>1</v>
      </c>
      <c r="G733" s="2">
        <v>2</v>
      </c>
      <c r="H733" s="2">
        <f t="shared" si="94"/>
        <v>6.54</v>
      </c>
      <c r="I733" s="2">
        <f>H733-I$613</f>
        <v>-19.66</v>
      </c>
      <c r="J733" s="4" t="s">
        <v>213</v>
      </c>
      <c r="K733" s="14" t="s">
        <v>166</v>
      </c>
      <c r="L733" s="14" t="s">
        <v>4</v>
      </c>
    </row>
    <row r="734" spans="3:12" x14ac:dyDescent="0.2">
      <c r="C734" s="4" t="s">
        <v>242</v>
      </c>
      <c r="D734" s="9">
        <v>27.765999999999998</v>
      </c>
      <c r="E734" s="9">
        <v>13.4</v>
      </c>
      <c r="F734" s="2">
        <v>1</v>
      </c>
      <c r="G734" s="2">
        <v>2</v>
      </c>
      <c r="H734" s="2">
        <f t="shared" si="94"/>
        <v>26.8</v>
      </c>
      <c r="I734" s="2">
        <f>H734-I$614</f>
        <v>-226.92</v>
      </c>
      <c r="J734" s="4" t="s">
        <v>213</v>
      </c>
      <c r="K734" s="14" t="s">
        <v>166</v>
      </c>
      <c r="L734" s="14" t="s">
        <v>4</v>
      </c>
    </row>
    <row r="735" spans="3:12" x14ac:dyDescent="0.2">
      <c r="C735" s="4" t="s">
        <v>165</v>
      </c>
      <c r="D735" s="9">
        <v>27.835000000000001</v>
      </c>
      <c r="E735" s="9">
        <v>1.29</v>
      </c>
      <c r="F735" s="2">
        <v>1</v>
      </c>
      <c r="G735" s="2">
        <v>2</v>
      </c>
      <c r="H735" s="2">
        <f t="shared" si="94"/>
        <v>2.58</v>
      </c>
      <c r="I735" s="2">
        <f>H735</f>
        <v>2.58</v>
      </c>
      <c r="J735" s="4" t="s">
        <v>213</v>
      </c>
      <c r="K735" s="14" t="s">
        <v>166</v>
      </c>
      <c r="L735" s="14" t="s">
        <v>4</v>
      </c>
    </row>
    <row r="736" spans="3:12" x14ac:dyDescent="0.2">
      <c r="C736" s="4" t="s">
        <v>165</v>
      </c>
      <c r="D736" s="9">
        <v>28.452000000000002</v>
      </c>
      <c r="E736" s="9">
        <v>0.98</v>
      </c>
      <c r="F736" s="2">
        <v>1</v>
      </c>
      <c r="G736" s="2">
        <v>2</v>
      </c>
      <c r="H736" s="2">
        <f t="shared" si="94"/>
        <v>1.96</v>
      </c>
      <c r="I736" s="2">
        <f>H736-I$615</f>
        <v>-17.48</v>
      </c>
      <c r="J736" s="4" t="s">
        <v>213</v>
      </c>
      <c r="K736" s="14" t="s">
        <v>166</v>
      </c>
      <c r="L736" s="14" t="s">
        <v>4</v>
      </c>
    </row>
    <row r="737" spans="2:12" x14ac:dyDescent="0.2">
      <c r="C737" s="4" t="s">
        <v>243</v>
      </c>
      <c r="D737" s="9">
        <v>30.646999999999998</v>
      </c>
      <c r="E737" s="9">
        <v>45.24</v>
      </c>
      <c r="F737" s="2">
        <v>1</v>
      </c>
      <c r="G737" s="2">
        <v>2</v>
      </c>
      <c r="H737" s="2">
        <f t="shared" si="94"/>
        <v>90.48</v>
      </c>
      <c r="I737" s="2">
        <f>H737-I$616</f>
        <v>52.720000000000006</v>
      </c>
      <c r="J737" s="4" t="s">
        <v>213</v>
      </c>
      <c r="K737" s="14" t="s">
        <v>166</v>
      </c>
      <c r="L737" s="14" t="s">
        <v>4</v>
      </c>
    </row>
    <row r="738" spans="2:12" x14ac:dyDescent="0.2">
      <c r="C738" s="4" t="s">
        <v>248</v>
      </c>
      <c r="D738" s="9">
        <v>31.754999999999999</v>
      </c>
      <c r="E738" s="9">
        <v>125.15</v>
      </c>
      <c r="F738" s="2">
        <v>1</v>
      </c>
      <c r="G738" s="2">
        <v>2</v>
      </c>
      <c r="H738" s="2">
        <f t="shared" si="94"/>
        <v>250.3</v>
      </c>
      <c r="I738" s="2">
        <f>H738-I$617</f>
        <v>196.36</v>
      </c>
      <c r="J738" s="4" t="s">
        <v>213</v>
      </c>
      <c r="K738" s="14" t="s">
        <v>166</v>
      </c>
      <c r="L738" s="14" t="s">
        <v>4</v>
      </c>
    </row>
    <row r="739" spans="2:12" x14ac:dyDescent="0.2">
      <c r="C739" s="4" t="s">
        <v>165</v>
      </c>
      <c r="D739" s="9">
        <v>33.081000000000003</v>
      </c>
      <c r="E739" s="9">
        <v>288.27</v>
      </c>
      <c r="F739" s="2">
        <v>1</v>
      </c>
      <c r="G739" s="2">
        <v>2</v>
      </c>
      <c r="H739" s="2">
        <f t="shared" si="94"/>
        <v>576.54</v>
      </c>
      <c r="I739" s="2">
        <f>H739-I$618</f>
        <v>499.99999999999994</v>
      </c>
      <c r="J739" s="4" t="s">
        <v>213</v>
      </c>
      <c r="K739" s="14" t="s">
        <v>166</v>
      </c>
      <c r="L739" s="14" t="s">
        <v>4</v>
      </c>
    </row>
    <row r="740" spans="2:12" x14ac:dyDescent="0.2">
      <c r="C740" s="4" t="s">
        <v>165</v>
      </c>
      <c r="D740" s="9">
        <v>34.646999999999998</v>
      </c>
      <c r="E740" s="9">
        <v>72.569999999999993</v>
      </c>
      <c r="F740" s="2">
        <v>1</v>
      </c>
      <c r="G740" s="2">
        <v>2</v>
      </c>
      <c r="H740" s="2">
        <f t="shared" si="94"/>
        <v>145.13999999999999</v>
      </c>
      <c r="I740" s="2">
        <f>H740</f>
        <v>145.13999999999999</v>
      </c>
      <c r="J740" s="4" t="s">
        <v>213</v>
      </c>
      <c r="K740" s="14" t="s">
        <v>166</v>
      </c>
      <c r="L740" s="14" t="s">
        <v>4</v>
      </c>
    </row>
    <row r="742" spans="2:12" x14ac:dyDescent="0.2">
      <c r="B742" s="4" t="s">
        <v>210</v>
      </c>
      <c r="C742" s="2" t="s">
        <v>266</v>
      </c>
      <c r="D742" s="2">
        <v>7.5469999999999997</v>
      </c>
      <c r="E742" s="2">
        <v>9.5</v>
      </c>
      <c r="F742" s="2">
        <v>1</v>
      </c>
      <c r="G742" s="2">
        <v>2</v>
      </c>
      <c r="H742" s="2">
        <f>E742/F742*G742</f>
        <v>19</v>
      </c>
      <c r="I742" s="2">
        <f>H742-I$587</f>
        <v>16.399999999999999</v>
      </c>
      <c r="J742" s="4" t="s">
        <v>213</v>
      </c>
      <c r="K742" s="4" t="s">
        <v>169</v>
      </c>
      <c r="L742" s="4" t="s">
        <v>268</v>
      </c>
    </row>
    <row r="743" spans="2:12" x14ac:dyDescent="0.2">
      <c r="C743" s="4" t="s">
        <v>226</v>
      </c>
      <c r="D743" s="2">
        <v>7.9009999999999998</v>
      </c>
      <c r="E743" s="2">
        <v>13.61</v>
      </c>
      <c r="F743" s="2">
        <v>1</v>
      </c>
      <c r="G743" s="2">
        <v>2</v>
      </c>
      <c r="H743" s="2">
        <f>E743/F743*G743</f>
        <v>27.22</v>
      </c>
      <c r="I743" s="2">
        <f>H743-I$588</f>
        <v>6.4599999999999973</v>
      </c>
      <c r="J743" s="4" t="s">
        <v>213</v>
      </c>
      <c r="K743" s="2" t="s">
        <v>169</v>
      </c>
      <c r="L743" s="2" t="s">
        <v>228</v>
      </c>
    </row>
    <row r="744" spans="2:12" x14ac:dyDescent="0.2">
      <c r="C744" s="4" t="s">
        <v>267</v>
      </c>
      <c r="D744" s="2">
        <v>12.507999999999999</v>
      </c>
      <c r="E744" s="2">
        <v>9.68</v>
      </c>
      <c r="F744" s="2">
        <v>1</v>
      </c>
      <c r="G744" s="2">
        <v>2</v>
      </c>
      <c r="H744" s="2">
        <f>E744/F744*G744</f>
        <v>19.36</v>
      </c>
      <c r="I744" s="2">
        <f>H744-I$588</f>
        <v>-1.4000000000000021</v>
      </c>
      <c r="J744" s="4" t="s">
        <v>213</v>
      </c>
      <c r="K744" s="4" t="s">
        <v>169</v>
      </c>
      <c r="L744" s="4" t="s">
        <v>269</v>
      </c>
    </row>
    <row r="745" spans="2:12" x14ac:dyDescent="0.2">
      <c r="C745" s="4" t="s">
        <v>207</v>
      </c>
      <c r="D745" s="2">
        <v>13.388</v>
      </c>
      <c r="E745" s="2">
        <v>2109.41</v>
      </c>
      <c r="F745" s="2">
        <v>1</v>
      </c>
      <c r="G745" s="2">
        <v>2</v>
      </c>
      <c r="H745" s="2">
        <f>E745/F745*G745</f>
        <v>4218.82</v>
      </c>
      <c r="I745" s="2">
        <f>H745-I$590</f>
        <v>762.77999999999975</v>
      </c>
      <c r="J745" s="4" t="s">
        <v>213</v>
      </c>
      <c r="K745" s="2" t="s">
        <v>90</v>
      </c>
      <c r="L745" s="2" t="s">
        <v>53</v>
      </c>
    </row>
    <row r="746" spans="2:12" x14ac:dyDescent="0.2">
      <c r="C746" s="4" t="s">
        <v>250</v>
      </c>
      <c r="D746" s="2">
        <v>15.010999999999999</v>
      </c>
      <c r="E746" s="2">
        <v>17.29</v>
      </c>
      <c r="F746" s="2">
        <v>1</v>
      </c>
      <c r="G746" s="2">
        <v>2</v>
      </c>
      <c r="H746" s="2">
        <f t="shared" ref="H746:H773" si="95">E746/F746*G746</f>
        <v>34.58</v>
      </c>
      <c r="I746" s="2">
        <f>H746-I$592</f>
        <v>11.239999999999998</v>
      </c>
      <c r="J746" s="4" t="s">
        <v>213</v>
      </c>
      <c r="K746" s="4" t="s">
        <v>169</v>
      </c>
      <c r="L746" s="4" t="s">
        <v>251</v>
      </c>
    </row>
    <row r="747" spans="2:12" x14ac:dyDescent="0.2">
      <c r="C747" s="4" t="s">
        <v>230</v>
      </c>
      <c r="D747" s="2">
        <v>17.651</v>
      </c>
      <c r="E747" s="2">
        <v>64.349999999999994</v>
      </c>
      <c r="F747" s="2">
        <v>1</v>
      </c>
      <c r="G747" s="2">
        <v>2</v>
      </c>
      <c r="H747" s="2">
        <f t="shared" si="95"/>
        <v>128.69999999999999</v>
      </c>
      <c r="I747" s="2">
        <f>H747-I$593</f>
        <v>20.059999999999988</v>
      </c>
      <c r="J747" s="4" t="s">
        <v>213</v>
      </c>
      <c r="K747" s="4" t="s">
        <v>166</v>
      </c>
      <c r="L747" s="4" t="s">
        <v>4</v>
      </c>
    </row>
    <row r="748" spans="2:12" x14ac:dyDescent="0.2">
      <c r="C748" s="4" t="s">
        <v>230</v>
      </c>
      <c r="D748" s="2">
        <v>17.777000000000001</v>
      </c>
      <c r="E748" s="2">
        <v>221.29</v>
      </c>
      <c r="F748" s="2">
        <v>1</v>
      </c>
      <c r="G748" s="2">
        <v>2</v>
      </c>
      <c r="H748" s="2">
        <f t="shared" si="95"/>
        <v>442.58</v>
      </c>
      <c r="I748" s="2">
        <f>H748-I$594</f>
        <v>50.740000000000009</v>
      </c>
      <c r="J748" s="4" t="s">
        <v>213</v>
      </c>
      <c r="K748" s="4" t="s">
        <v>166</v>
      </c>
      <c r="L748" s="4" t="s">
        <v>4</v>
      </c>
    </row>
    <row r="749" spans="2:12" x14ac:dyDescent="0.2">
      <c r="C749" s="41" t="s">
        <v>230</v>
      </c>
      <c r="D749" s="2">
        <v>17.867999999999999</v>
      </c>
      <c r="E749" s="2">
        <v>288.88</v>
      </c>
      <c r="F749" s="2">
        <v>1</v>
      </c>
      <c r="G749" s="2">
        <v>2</v>
      </c>
      <c r="H749" s="2">
        <f t="shared" si="95"/>
        <v>577.76</v>
      </c>
      <c r="I749" s="2">
        <f t="shared" ref="I749:I750" si="96">H749</f>
        <v>577.76</v>
      </c>
      <c r="J749" s="4" t="s">
        <v>213</v>
      </c>
      <c r="K749" s="4" t="s">
        <v>166</v>
      </c>
      <c r="L749" s="4" t="s">
        <v>4</v>
      </c>
    </row>
    <row r="750" spans="2:12" x14ac:dyDescent="0.2">
      <c r="C750" s="4" t="s">
        <v>230</v>
      </c>
      <c r="D750" s="2">
        <v>18.016999999999999</v>
      </c>
      <c r="E750" s="2">
        <v>7.52</v>
      </c>
      <c r="F750" s="2">
        <v>1</v>
      </c>
      <c r="G750" s="2">
        <v>2</v>
      </c>
      <c r="H750" s="2">
        <f t="shared" si="95"/>
        <v>15.04</v>
      </c>
      <c r="I750" s="2">
        <f t="shared" si="96"/>
        <v>15.04</v>
      </c>
      <c r="J750" s="4" t="s">
        <v>213</v>
      </c>
      <c r="K750" s="4" t="s">
        <v>166</v>
      </c>
      <c r="L750" s="4" t="s">
        <v>4</v>
      </c>
    </row>
    <row r="751" spans="2:12" x14ac:dyDescent="0.2">
      <c r="C751" s="4" t="s">
        <v>230</v>
      </c>
      <c r="D751" s="2">
        <v>18.164999999999999</v>
      </c>
      <c r="E751" s="2">
        <v>611</v>
      </c>
      <c r="F751" s="2">
        <v>1</v>
      </c>
      <c r="G751" s="2">
        <v>2</v>
      </c>
      <c r="H751" s="2">
        <f t="shared" si="95"/>
        <v>1222</v>
      </c>
      <c r="I751" s="2">
        <f>H751-I$597</f>
        <v>106.27999999999997</v>
      </c>
      <c r="J751" s="4" t="s">
        <v>213</v>
      </c>
      <c r="K751" s="4" t="s">
        <v>166</v>
      </c>
      <c r="L751" s="4" t="s">
        <v>4</v>
      </c>
    </row>
    <row r="752" spans="2:12" x14ac:dyDescent="0.2">
      <c r="C752" s="4" t="s">
        <v>231</v>
      </c>
      <c r="D752" s="2">
        <v>18.257000000000001</v>
      </c>
      <c r="E752" s="2">
        <v>474.68</v>
      </c>
      <c r="F752" s="2">
        <v>1</v>
      </c>
      <c r="G752" s="2">
        <v>2</v>
      </c>
      <c r="H752" s="2">
        <f t="shared" si="95"/>
        <v>949.36</v>
      </c>
      <c r="I752" s="2">
        <f>H752-I$598</f>
        <v>78.220000000000027</v>
      </c>
      <c r="J752" s="4" t="s">
        <v>213</v>
      </c>
      <c r="K752" s="4" t="s">
        <v>166</v>
      </c>
      <c r="L752" s="4" t="s">
        <v>4</v>
      </c>
    </row>
    <row r="753" spans="3:12" x14ac:dyDescent="0.2">
      <c r="C753" s="4" t="s">
        <v>231</v>
      </c>
      <c r="D753" s="2">
        <v>18.347999999999999</v>
      </c>
      <c r="E753" s="2">
        <v>410.95</v>
      </c>
      <c r="F753" s="2">
        <v>1</v>
      </c>
      <c r="G753" s="2">
        <v>2</v>
      </c>
      <c r="H753" s="2">
        <f t="shared" si="95"/>
        <v>821.9</v>
      </c>
      <c r="I753" s="2">
        <f>H753-I$599</f>
        <v>85.759999999999991</v>
      </c>
      <c r="J753" s="4" t="s">
        <v>213</v>
      </c>
      <c r="K753" s="4" t="s">
        <v>166</v>
      </c>
      <c r="L753" s="4" t="s">
        <v>4</v>
      </c>
    </row>
    <row r="754" spans="3:12" x14ac:dyDescent="0.2">
      <c r="C754" s="4" t="s">
        <v>232</v>
      </c>
      <c r="D754" s="2">
        <v>18.484999999999999</v>
      </c>
      <c r="E754" s="2">
        <v>29.02</v>
      </c>
      <c r="F754" s="2">
        <v>1</v>
      </c>
      <c r="G754" s="2">
        <v>2</v>
      </c>
      <c r="H754" s="2">
        <f t="shared" si="95"/>
        <v>58.04</v>
      </c>
      <c r="I754" s="2">
        <f>H754-I$600</f>
        <v>14.579999999999998</v>
      </c>
      <c r="J754" s="4" t="s">
        <v>213</v>
      </c>
      <c r="K754" s="4" t="s">
        <v>166</v>
      </c>
      <c r="L754" s="4" t="s">
        <v>4</v>
      </c>
    </row>
    <row r="755" spans="3:12" x14ac:dyDescent="0.2">
      <c r="C755" s="4" t="s">
        <v>232</v>
      </c>
      <c r="D755" s="2">
        <v>18.565000000000001</v>
      </c>
      <c r="E755" s="2">
        <v>31.8</v>
      </c>
      <c r="F755" s="2">
        <v>1</v>
      </c>
      <c r="G755" s="2">
        <v>2</v>
      </c>
      <c r="H755" s="2">
        <f t="shared" si="95"/>
        <v>63.6</v>
      </c>
      <c r="I755" s="2">
        <f>H755-I$601</f>
        <v>19.5</v>
      </c>
      <c r="J755" s="4" t="s">
        <v>213</v>
      </c>
      <c r="K755" s="4" t="s">
        <v>166</v>
      </c>
      <c r="L755" s="4" t="s">
        <v>4</v>
      </c>
    </row>
    <row r="756" spans="3:12" x14ac:dyDescent="0.2">
      <c r="C756" s="4" t="s">
        <v>259</v>
      </c>
      <c r="D756" s="2">
        <v>18.645</v>
      </c>
      <c r="E756" s="2">
        <v>34.86</v>
      </c>
      <c r="F756" s="2">
        <v>1</v>
      </c>
      <c r="G756" s="2">
        <v>2</v>
      </c>
      <c r="H756" s="2">
        <f t="shared" si="95"/>
        <v>69.72</v>
      </c>
      <c r="I756" s="2">
        <f>H756-I$602</f>
        <v>13.64</v>
      </c>
      <c r="J756" s="4" t="s">
        <v>213</v>
      </c>
      <c r="K756" s="4" t="s">
        <v>166</v>
      </c>
      <c r="L756" s="4" t="s">
        <v>4</v>
      </c>
    </row>
    <row r="757" spans="3:12" x14ac:dyDescent="0.2">
      <c r="C757" s="4" t="s">
        <v>259</v>
      </c>
      <c r="D757" s="2">
        <v>18.702999999999999</v>
      </c>
      <c r="E757" s="2">
        <v>25.81</v>
      </c>
      <c r="F757" s="2">
        <v>1</v>
      </c>
      <c r="G757" s="2">
        <v>2</v>
      </c>
      <c r="H757" s="2">
        <f t="shared" si="95"/>
        <v>51.62</v>
      </c>
      <c r="I757" s="2">
        <f>H757-I$603</f>
        <v>10.5</v>
      </c>
      <c r="J757" s="4" t="s">
        <v>213</v>
      </c>
      <c r="K757" s="4" t="s">
        <v>166</v>
      </c>
      <c r="L757" s="4" t="s">
        <v>4</v>
      </c>
    </row>
    <row r="758" spans="3:12" x14ac:dyDescent="0.2">
      <c r="C758" s="4" t="s">
        <v>232</v>
      </c>
      <c r="D758" s="2">
        <v>18.760000000000002</v>
      </c>
      <c r="E758" s="2">
        <v>86.56</v>
      </c>
      <c r="F758" s="2">
        <v>1</v>
      </c>
      <c r="G758" s="2">
        <v>2</v>
      </c>
      <c r="H758" s="2">
        <f t="shared" si="95"/>
        <v>173.12</v>
      </c>
      <c r="I758" s="2">
        <f>H758-I$604</f>
        <v>24.420000000000016</v>
      </c>
      <c r="J758" s="4" t="s">
        <v>213</v>
      </c>
      <c r="K758" s="4" t="s">
        <v>166</v>
      </c>
      <c r="L758" s="4" t="s">
        <v>4</v>
      </c>
    </row>
    <row r="759" spans="3:12" x14ac:dyDescent="0.2">
      <c r="C759" s="4" t="s">
        <v>232</v>
      </c>
      <c r="D759" s="2">
        <v>18.920000000000002</v>
      </c>
      <c r="E759" s="2">
        <v>257.51</v>
      </c>
      <c r="F759" s="2">
        <v>1</v>
      </c>
      <c r="G759" s="2">
        <v>2</v>
      </c>
      <c r="H759" s="2">
        <f t="shared" si="95"/>
        <v>515.02</v>
      </c>
      <c r="I759" s="2">
        <f>H759-I$606</f>
        <v>76.979999999999961</v>
      </c>
      <c r="J759" s="4" t="s">
        <v>213</v>
      </c>
      <c r="K759" s="4" t="s">
        <v>166</v>
      </c>
      <c r="L759" s="4" t="s">
        <v>4</v>
      </c>
    </row>
    <row r="760" spans="3:12" x14ac:dyDescent="0.2">
      <c r="C760" s="4" t="s">
        <v>232</v>
      </c>
      <c r="D760" s="2">
        <v>19.033999999999999</v>
      </c>
      <c r="E760" s="2">
        <v>12.07</v>
      </c>
      <c r="F760" s="2">
        <v>1</v>
      </c>
      <c r="G760" s="2">
        <v>2</v>
      </c>
      <c r="H760" s="2">
        <f t="shared" si="95"/>
        <v>24.14</v>
      </c>
      <c r="I760" s="2">
        <f>H760-I$607</f>
        <v>5.620000000000001</v>
      </c>
      <c r="J760" s="4" t="s">
        <v>213</v>
      </c>
      <c r="K760" s="4" t="s">
        <v>166</v>
      </c>
      <c r="L760" s="4" t="s">
        <v>4</v>
      </c>
    </row>
    <row r="761" spans="3:12" x14ac:dyDescent="0.2">
      <c r="C761" s="4" t="s">
        <v>252</v>
      </c>
      <c r="D761" s="9">
        <v>20.428000000000001</v>
      </c>
      <c r="E761" s="9">
        <v>13.23</v>
      </c>
      <c r="F761" s="2">
        <v>1</v>
      </c>
      <c r="G761" s="2">
        <v>2</v>
      </c>
      <c r="H761" s="2">
        <f t="shared" si="95"/>
        <v>26.46</v>
      </c>
      <c r="I761" s="2">
        <f>H761-I$608</f>
        <v>23.52</v>
      </c>
      <c r="J761" s="4" t="s">
        <v>213</v>
      </c>
      <c r="K761" s="4" t="s">
        <v>164</v>
      </c>
      <c r="L761" s="4" t="s">
        <v>253</v>
      </c>
    </row>
    <row r="762" spans="3:12" x14ac:dyDescent="0.2">
      <c r="C762" s="4" t="s">
        <v>236</v>
      </c>
      <c r="D762" s="9">
        <v>21.4</v>
      </c>
      <c r="E762" s="9">
        <v>882.4</v>
      </c>
      <c r="F762" s="2">
        <v>1</v>
      </c>
      <c r="G762" s="2">
        <v>2</v>
      </c>
      <c r="H762" s="2">
        <f t="shared" si="95"/>
        <v>1764.8</v>
      </c>
      <c r="I762" s="2">
        <f>H762-I$610</f>
        <v>349.55999999999995</v>
      </c>
      <c r="J762" s="4" t="s">
        <v>213</v>
      </c>
      <c r="K762" s="2" t="s">
        <v>169</v>
      </c>
      <c r="L762" s="2" t="s">
        <v>237</v>
      </c>
    </row>
    <row r="763" spans="3:12" x14ac:dyDescent="0.2">
      <c r="C763" s="4" t="s">
        <v>165</v>
      </c>
      <c r="D763" s="9">
        <v>21.686</v>
      </c>
      <c r="E763" s="9">
        <v>2.33</v>
      </c>
      <c r="F763" s="2">
        <v>1</v>
      </c>
      <c r="G763" s="2">
        <v>2</v>
      </c>
      <c r="H763" s="2">
        <f t="shared" si="95"/>
        <v>4.66</v>
      </c>
      <c r="I763" s="2">
        <f>H763</f>
        <v>4.66</v>
      </c>
      <c r="J763" s="4" t="s">
        <v>213</v>
      </c>
      <c r="K763" s="4" t="s">
        <v>166</v>
      </c>
      <c r="L763" s="4" t="s">
        <v>4</v>
      </c>
    </row>
    <row r="764" spans="3:12" x14ac:dyDescent="0.2">
      <c r="C764" s="4" t="s">
        <v>264</v>
      </c>
      <c r="D764" s="9">
        <v>21.777000000000001</v>
      </c>
      <c r="E764" s="9">
        <v>3.39</v>
      </c>
      <c r="F764" s="2">
        <v>1</v>
      </c>
      <c r="G764" s="2">
        <v>2</v>
      </c>
      <c r="H764" s="2">
        <f t="shared" si="95"/>
        <v>6.78</v>
      </c>
      <c r="I764" s="2">
        <f>H764-I$611</f>
        <v>-7.04</v>
      </c>
      <c r="J764" s="4" t="s">
        <v>213</v>
      </c>
      <c r="K764" s="4" t="s">
        <v>164</v>
      </c>
      <c r="L764" s="4" t="s">
        <v>265</v>
      </c>
    </row>
    <row r="765" spans="3:12" x14ac:dyDescent="0.2">
      <c r="C765" s="4" t="s">
        <v>240</v>
      </c>
      <c r="D765" s="9">
        <v>24.817</v>
      </c>
      <c r="E765" s="9">
        <v>18.04</v>
      </c>
      <c r="F765" s="2">
        <v>1</v>
      </c>
      <c r="G765" s="2">
        <v>2</v>
      </c>
      <c r="H765" s="2">
        <f t="shared" si="95"/>
        <v>36.08</v>
      </c>
      <c r="I765" s="2">
        <f>H765-I$612</f>
        <v>3.9200000000000017</v>
      </c>
      <c r="J765" s="4" t="s">
        <v>213</v>
      </c>
      <c r="K765" s="2" t="s">
        <v>169</v>
      </c>
      <c r="L765" s="2" t="s">
        <v>241</v>
      </c>
    </row>
    <row r="766" spans="3:12" x14ac:dyDescent="0.2">
      <c r="C766" s="4" t="s">
        <v>270</v>
      </c>
      <c r="D766" s="9">
        <v>27.548999999999999</v>
      </c>
      <c r="E766" s="9">
        <v>9.6</v>
      </c>
      <c r="F766" s="2">
        <v>1</v>
      </c>
      <c r="G766" s="2">
        <v>2</v>
      </c>
      <c r="H766" s="2">
        <f t="shared" si="95"/>
        <v>19.2</v>
      </c>
      <c r="I766" s="2">
        <f>H766-I$613</f>
        <v>-7</v>
      </c>
      <c r="J766" s="4" t="s">
        <v>213</v>
      </c>
      <c r="K766" s="14" t="s">
        <v>166</v>
      </c>
      <c r="L766" s="14" t="s">
        <v>4</v>
      </c>
    </row>
    <row r="767" spans="3:12" x14ac:dyDescent="0.2">
      <c r="C767" s="4" t="s">
        <v>242</v>
      </c>
      <c r="D767" s="9">
        <v>27.765999999999998</v>
      </c>
      <c r="E767" s="9">
        <v>38.85</v>
      </c>
      <c r="F767" s="2">
        <v>1</v>
      </c>
      <c r="G767" s="2">
        <v>2</v>
      </c>
      <c r="H767" s="2">
        <f t="shared" si="95"/>
        <v>77.7</v>
      </c>
      <c r="I767" s="2">
        <f>H767-I$614</f>
        <v>-176.01999999999998</v>
      </c>
      <c r="J767" s="4" t="s">
        <v>213</v>
      </c>
      <c r="K767" s="14" t="s">
        <v>166</v>
      </c>
      <c r="L767" s="14" t="s">
        <v>4</v>
      </c>
    </row>
    <row r="768" spans="3:12" x14ac:dyDescent="0.2">
      <c r="C768" s="4" t="s">
        <v>243</v>
      </c>
      <c r="D768" s="9">
        <v>30.646999999999998</v>
      </c>
      <c r="E768" s="9">
        <v>52.08</v>
      </c>
      <c r="F768" s="2">
        <v>1</v>
      </c>
      <c r="G768" s="2">
        <v>2</v>
      </c>
      <c r="H768" s="2">
        <f t="shared" si="95"/>
        <v>104.16</v>
      </c>
      <c r="I768" s="2">
        <f>H768-I$616</f>
        <v>66.400000000000006</v>
      </c>
      <c r="J768" s="4" t="s">
        <v>213</v>
      </c>
      <c r="K768" s="14" t="s">
        <v>166</v>
      </c>
      <c r="L768" s="14" t="s">
        <v>4</v>
      </c>
    </row>
    <row r="769" spans="2:12" x14ac:dyDescent="0.2">
      <c r="C769" s="4" t="s">
        <v>248</v>
      </c>
      <c r="D769" s="9">
        <v>31.754999999999999</v>
      </c>
      <c r="E769" s="9">
        <v>108.76</v>
      </c>
      <c r="F769" s="2">
        <v>1</v>
      </c>
      <c r="G769" s="2">
        <v>2</v>
      </c>
      <c r="H769" s="2">
        <f t="shared" si="95"/>
        <v>217.52</v>
      </c>
      <c r="I769" s="2">
        <f>H769-I$617</f>
        <v>163.58000000000001</v>
      </c>
      <c r="J769" s="4" t="s">
        <v>213</v>
      </c>
      <c r="K769" s="14" t="s">
        <v>166</v>
      </c>
      <c r="L769" s="14" t="s">
        <v>4</v>
      </c>
    </row>
    <row r="770" spans="2:12" x14ac:dyDescent="0.2">
      <c r="C770" s="4" t="s">
        <v>165</v>
      </c>
      <c r="D770" s="9">
        <v>33.081000000000003</v>
      </c>
      <c r="E770" s="9">
        <v>249.94</v>
      </c>
      <c r="F770" s="2">
        <v>1</v>
      </c>
      <c r="G770" s="2">
        <v>2</v>
      </c>
      <c r="H770" s="2">
        <f t="shared" si="95"/>
        <v>499.88</v>
      </c>
      <c r="I770" s="2">
        <f>H770-I$618</f>
        <v>423.34</v>
      </c>
      <c r="J770" s="4" t="s">
        <v>213</v>
      </c>
      <c r="K770" s="14" t="s">
        <v>166</v>
      </c>
      <c r="L770" s="14" t="s">
        <v>4</v>
      </c>
    </row>
    <row r="771" spans="2:12" x14ac:dyDescent="0.2">
      <c r="C771" s="4" t="s">
        <v>165</v>
      </c>
      <c r="D771" s="9">
        <v>34.658000000000001</v>
      </c>
      <c r="E771" s="9">
        <v>71.52</v>
      </c>
      <c r="F771" s="2">
        <v>1</v>
      </c>
      <c r="G771" s="2">
        <v>2</v>
      </c>
      <c r="H771" s="2">
        <f t="shared" si="95"/>
        <v>143.04</v>
      </c>
      <c r="I771" s="2">
        <f>H771</f>
        <v>143.04</v>
      </c>
      <c r="J771" s="4" t="s">
        <v>213</v>
      </c>
      <c r="K771" s="14" t="s">
        <v>166</v>
      </c>
      <c r="L771" s="14" t="s">
        <v>4</v>
      </c>
    </row>
    <row r="772" spans="2:12" x14ac:dyDescent="0.2">
      <c r="C772" s="4" t="s">
        <v>165</v>
      </c>
      <c r="D772" s="9">
        <v>38.442</v>
      </c>
      <c r="E772" s="9">
        <v>11.08</v>
      </c>
      <c r="F772" s="2">
        <v>1</v>
      </c>
      <c r="G772" s="2">
        <v>2</v>
      </c>
      <c r="H772" s="2">
        <f t="shared" si="95"/>
        <v>22.16</v>
      </c>
      <c r="I772" s="2">
        <f>H772</f>
        <v>22.16</v>
      </c>
      <c r="J772" s="4" t="s">
        <v>213</v>
      </c>
      <c r="K772" s="14" t="s">
        <v>166</v>
      </c>
      <c r="L772" s="14" t="s">
        <v>4</v>
      </c>
    </row>
    <row r="773" spans="2:12" x14ac:dyDescent="0.2">
      <c r="C773" s="4" t="s">
        <v>165</v>
      </c>
      <c r="D773" s="9">
        <v>40.728000000000002</v>
      </c>
      <c r="E773" s="9">
        <v>6.44</v>
      </c>
      <c r="F773" s="2">
        <v>1</v>
      </c>
      <c r="G773" s="2">
        <v>2</v>
      </c>
      <c r="H773" s="2">
        <f t="shared" si="95"/>
        <v>12.88</v>
      </c>
      <c r="I773" s="2">
        <f>H773</f>
        <v>12.88</v>
      </c>
      <c r="J773" s="4" t="s">
        <v>213</v>
      </c>
      <c r="K773" s="14" t="s">
        <v>166</v>
      </c>
      <c r="L773" s="14" t="s">
        <v>4</v>
      </c>
    </row>
    <row r="775" spans="2:12" x14ac:dyDescent="0.2">
      <c r="B775" s="4" t="s">
        <v>214</v>
      </c>
      <c r="C775" s="2" t="s">
        <v>266</v>
      </c>
      <c r="D775" s="2">
        <v>7.5469999999999997</v>
      </c>
      <c r="E775" s="2">
        <v>7.12</v>
      </c>
      <c r="F775" s="2">
        <v>1</v>
      </c>
      <c r="G775" s="2">
        <v>2</v>
      </c>
      <c r="H775" s="2">
        <f>E775/F775*G775</f>
        <v>14.24</v>
      </c>
      <c r="I775" s="2">
        <f>H775-I$587</f>
        <v>11.64</v>
      </c>
      <c r="J775" s="4" t="s">
        <v>213</v>
      </c>
      <c r="K775" s="4" t="s">
        <v>169</v>
      </c>
      <c r="L775" s="4" t="s">
        <v>268</v>
      </c>
    </row>
    <row r="776" spans="2:12" x14ac:dyDescent="0.2">
      <c r="C776" s="4" t="s">
        <v>226</v>
      </c>
      <c r="D776" s="2">
        <v>7.9020000000000001</v>
      </c>
      <c r="E776" s="2">
        <v>8.94</v>
      </c>
      <c r="F776" s="2">
        <v>1</v>
      </c>
      <c r="G776" s="2">
        <v>2</v>
      </c>
      <c r="H776" s="2">
        <f>E776/F776*G776</f>
        <v>17.88</v>
      </c>
      <c r="I776" s="2">
        <f>H776-I$588</f>
        <v>-2.8800000000000026</v>
      </c>
      <c r="J776" s="4" t="s">
        <v>213</v>
      </c>
      <c r="K776" s="2" t="s">
        <v>169</v>
      </c>
      <c r="L776" s="2" t="s">
        <v>228</v>
      </c>
    </row>
    <row r="777" spans="2:12" x14ac:dyDescent="0.2">
      <c r="C777" s="4" t="s">
        <v>267</v>
      </c>
      <c r="D777" s="2">
        <v>12.531000000000001</v>
      </c>
      <c r="E777" s="2">
        <v>10.93</v>
      </c>
      <c r="F777" s="2">
        <v>1</v>
      </c>
      <c r="G777" s="2">
        <v>2</v>
      </c>
      <c r="H777" s="2">
        <f>E777/F777*G777</f>
        <v>21.86</v>
      </c>
      <c r="I777" s="2">
        <f>H777-I$588</f>
        <v>1.0999999999999979</v>
      </c>
      <c r="J777" s="4" t="s">
        <v>213</v>
      </c>
      <c r="K777" s="4" t="s">
        <v>169</v>
      </c>
      <c r="L777" s="4" t="s">
        <v>269</v>
      </c>
    </row>
    <row r="778" spans="2:12" x14ac:dyDescent="0.2">
      <c r="C778" s="4" t="s">
        <v>207</v>
      </c>
      <c r="D778" s="2">
        <v>13.411</v>
      </c>
      <c r="E778" s="2">
        <v>2540.41</v>
      </c>
      <c r="F778" s="2">
        <v>1</v>
      </c>
      <c r="G778" s="2">
        <v>2</v>
      </c>
      <c r="H778" s="2">
        <f>E778/F778*G778</f>
        <v>5080.82</v>
      </c>
      <c r="I778" s="2">
        <f>H778-I$590</f>
        <v>1624.7799999999997</v>
      </c>
      <c r="J778" s="4" t="s">
        <v>213</v>
      </c>
      <c r="K778" s="2" t="s">
        <v>90</v>
      </c>
      <c r="L778" s="2" t="s">
        <v>53</v>
      </c>
    </row>
    <row r="779" spans="2:12" x14ac:dyDescent="0.2">
      <c r="C779" s="4" t="s">
        <v>250</v>
      </c>
      <c r="D779" s="2">
        <v>15.010999999999999</v>
      </c>
      <c r="E779" s="2">
        <v>9.48</v>
      </c>
      <c r="F779" s="2">
        <v>1</v>
      </c>
      <c r="G779" s="2">
        <v>2</v>
      </c>
      <c r="H779" s="2">
        <f t="shared" ref="H779:H806" si="97">E779/F779*G779</f>
        <v>18.96</v>
      </c>
      <c r="I779" s="2">
        <f>H779-I$592</f>
        <v>-4.379999999999999</v>
      </c>
      <c r="J779" s="4" t="s">
        <v>213</v>
      </c>
      <c r="K779" s="4" t="s">
        <v>169</v>
      </c>
      <c r="L779" s="4" t="s">
        <v>251</v>
      </c>
    </row>
    <row r="780" spans="2:12" x14ac:dyDescent="0.2">
      <c r="C780" s="4" t="s">
        <v>230</v>
      </c>
      <c r="D780" s="2">
        <v>17.651</v>
      </c>
      <c r="E780" s="2">
        <v>33.6</v>
      </c>
      <c r="F780" s="2">
        <v>1</v>
      </c>
      <c r="G780" s="2">
        <v>2</v>
      </c>
      <c r="H780" s="2">
        <f t="shared" si="97"/>
        <v>67.2</v>
      </c>
      <c r="I780" s="2">
        <f>H780-I$593</f>
        <v>-41.44</v>
      </c>
      <c r="J780" s="4" t="s">
        <v>213</v>
      </c>
      <c r="K780" s="4" t="s">
        <v>166</v>
      </c>
      <c r="L780" s="4" t="s">
        <v>4</v>
      </c>
    </row>
    <row r="781" spans="2:12" x14ac:dyDescent="0.2">
      <c r="C781" s="4" t="s">
        <v>230</v>
      </c>
      <c r="D781" s="2">
        <v>17.777000000000001</v>
      </c>
      <c r="E781" s="2">
        <v>120.38</v>
      </c>
      <c r="F781" s="2">
        <v>1</v>
      </c>
      <c r="G781" s="2">
        <v>2</v>
      </c>
      <c r="H781" s="2">
        <f t="shared" si="97"/>
        <v>240.76</v>
      </c>
      <c r="I781" s="2">
        <f>H781-I$594</f>
        <v>-151.07999999999998</v>
      </c>
      <c r="J781" s="4" t="s">
        <v>213</v>
      </c>
      <c r="K781" s="4" t="s">
        <v>166</v>
      </c>
      <c r="L781" s="4" t="s">
        <v>4</v>
      </c>
    </row>
    <row r="782" spans="2:12" x14ac:dyDescent="0.2">
      <c r="C782" s="41" t="s">
        <v>230</v>
      </c>
      <c r="D782" s="2">
        <v>17.856999999999999</v>
      </c>
      <c r="E782" s="2">
        <v>223.35</v>
      </c>
      <c r="F782" s="2">
        <v>1</v>
      </c>
      <c r="G782" s="2">
        <v>2</v>
      </c>
      <c r="H782" s="2">
        <f t="shared" si="97"/>
        <v>446.7</v>
      </c>
      <c r="I782" s="2">
        <f t="shared" ref="I782" si="98">H782</f>
        <v>446.7</v>
      </c>
      <c r="J782" s="4" t="s">
        <v>213</v>
      </c>
      <c r="K782" s="4" t="s">
        <v>166</v>
      </c>
      <c r="L782" s="4" t="s">
        <v>4</v>
      </c>
    </row>
    <row r="783" spans="2:12" x14ac:dyDescent="0.2">
      <c r="C783" s="4" t="s">
        <v>230</v>
      </c>
      <c r="D783" s="2">
        <v>18.166</v>
      </c>
      <c r="E783" s="2">
        <v>479.91</v>
      </c>
      <c r="F783" s="2">
        <v>1</v>
      </c>
      <c r="G783" s="2">
        <v>2</v>
      </c>
      <c r="H783" s="2">
        <f t="shared" si="97"/>
        <v>959.82</v>
      </c>
      <c r="I783" s="2">
        <f>H783-I$597</f>
        <v>-155.89999999999998</v>
      </c>
      <c r="J783" s="4" t="s">
        <v>213</v>
      </c>
      <c r="K783" s="4" t="s">
        <v>166</v>
      </c>
      <c r="L783" s="4" t="s">
        <v>4</v>
      </c>
    </row>
    <row r="784" spans="2:12" x14ac:dyDescent="0.2">
      <c r="C784" s="4" t="s">
        <v>231</v>
      </c>
      <c r="D784" s="2">
        <v>18.257000000000001</v>
      </c>
      <c r="E784" s="2">
        <v>363.83</v>
      </c>
      <c r="F784" s="2">
        <v>1</v>
      </c>
      <c r="G784" s="2">
        <v>2</v>
      </c>
      <c r="H784" s="2">
        <f t="shared" si="97"/>
        <v>727.66</v>
      </c>
      <c r="I784" s="2">
        <f>H784-I$598</f>
        <v>-143.48000000000002</v>
      </c>
      <c r="J784" s="4" t="s">
        <v>213</v>
      </c>
      <c r="K784" s="4" t="s">
        <v>166</v>
      </c>
      <c r="L784" s="4" t="s">
        <v>4</v>
      </c>
    </row>
    <row r="785" spans="3:12" x14ac:dyDescent="0.2">
      <c r="C785" s="4" t="s">
        <v>231</v>
      </c>
      <c r="D785" s="2">
        <v>18.347999999999999</v>
      </c>
      <c r="E785" s="2">
        <v>303.17</v>
      </c>
      <c r="F785" s="2">
        <v>1</v>
      </c>
      <c r="G785" s="2">
        <v>2</v>
      </c>
      <c r="H785" s="2">
        <f t="shared" si="97"/>
        <v>606.34</v>
      </c>
      <c r="I785" s="2">
        <f>H785-I$599</f>
        <v>-129.79999999999995</v>
      </c>
      <c r="J785" s="4" t="s">
        <v>213</v>
      </c>
      <c r="K785" s="4" t="s">
        <v>166</v>
      </c>
      <c r="L785" s="4" t="s">
        <v>4</v>
      </c>
    </row>
    <row r="786" spans="3:12" x14ac:dyDescent="0.2">
      <c r="C786" s="4" t="s">
        <v>232</v>
      </c>
      <c r="D786" s="2">
        <v>18.484999999999999</v>
      </c>
      <c r="E786" s="2">
        <v>9.9499999999999993</v>
      </c>
      <c r="F786" s="2">
        <v>1</v>
      </c>
      <c r="G786" s="2">
        <v>2</v>
      </c>
      <c r="H786" s="2">
        <f t="shared" si="97"/>
        <v>19.899999999999999</v>
      </c>
      <c r="I786" s="2">
        <f>H786-I$600</f>
        <v>-23.560000000000002</v>
      </c>
      <c r="J786" s="4" t="s">
        <v>213</v>
      </c>
      <c r="K786" s="4" t="s">
        <v>166</v>
      </c>
      <c r="L786" s="4" t="s">
        <v>4</v>
      </c>
    </row>
    <row r="787" spans="3:12" x14ac:dyDescent="0.2">
      <c r="C787" s="4" t="s">
        <v>232</v>
      </c>
      <c r="D787" s="2">
        <v>18.565999999999999</v>
      </c>
      <c r="E787" s="2">
        <v>8.15</v>
      </c>
      <c r="F787" s="2">
        <v>1</v>
      </c>
      <c r="G787" s="2">
        <v>2</v>
      </c>
      <c r="H787" s="2">
        <f t="shared" si="97"/>
        <v>16.3</v>
      </c>
      <c r="I787" s="2">
        <f>H787-I$601</f>
        <v>-27.8</v>
      </c>
      <c r="J787" s="4" t="s">
        <v>213</v>
      </c>
      <c r="K787" s="4" t="s">
        <v>166</v>
      </c>
      <c r="L787" s="4" t="s">
        <v>4</v>
      </c>
    </row>
    <row r="788" spans="3:12" x14ac:dyDescent="0.2">
      <c r="C788" s="4" t="s">
        <v>259</v>
      </c>
      <c r="D788" s="2">
        <v>18.657</v>
      </c>
      <c r="E788" s="2">
        <v>8.6999999999999993</v>
      </c>
      <c r="F788" s="2">
        <v>1</v>
      </c>
      <c r="G788" s="2">
        <v>2</v>
      </c>
      <c r="H788" s="2">
        <f t="shared" si="97"/>
        <v>17.399999999999999</v>
      </c>
      <c r="I788" s="2">
        <f>H788-I$602</f>
        <v>-38.68</v>
      </c>
      <c r="J788" s="4" t="s">
        <v>213</v>
      </c>
      <c r="K788" s="4" t="s">
        <v>166</v>
      </c>
      <c r="L788" s="4" t="s">
        <v>4</v>
      </c>
    </row>
    <row r="789" spans="3:12" x14ac:dyDescent="0.2">
      <c r="C789" s="4" t="s">
        <v>259</v>
      </c>
      <c r="D789" s="2">
        <v>18.702999999999999</v>
      </c>
      <c r="E789" s="2">
        <v>9.4499999999999993</v>
      </c>
      <c r="F789" s="2">
        <v>1</v>
      </c>
      <c r="G789" s="2">
        <v>2</v>
      </c>
      <c r="H789" s="2">
        <f t="shared" si="97"/>
        <v>18.899999999999999</v>
      </c>
      <c r="I789" s="2">
        <f>H789-I$603</f>
        <v>-22.22</v>
      </c>
      <c r="J789" s="4" t="s">
        <v>213</v>
      </c>
      <c r="K789" s="4" t="s">
        <v>166</v>
      </c>
      <c r="L789" s="4" t="s">
        <v>4</v>
      </c>
    </row>
    <row r="790" spans="3:12" x14ac:dyDescent="0.2">
      <c r="C790" s="4" t="s">
        <v>232</v>
      </c>
      <c r="D790" s="2">
        <v>18.760000000000002</v>
      </c>
      <c r="E790" s="2">
        <v>41.03</v>
      </c>
      <c r="F790" s="2">
        <v>1</v>
      </c>
      <c r="G790" s="2">
        <v>2</v>
      </c>
      <c r="H790" s="2">
        <f t="shared" si="97"/>
        <v>82.06</v>
      </c>
      <c r="I790" s="2">
        <f>H790-I$604</f>
        <v>-66.639999999999986</v>
      </c>
      <c r="J790" s="4" t="s">
        <v>213</v>
      </c>
      <c r="K790" s="4" t="s">
        <v>166</v>
      </c>
      <c r="L790" s="4" t="s">
        <v>4</v>
      </c>
    </row>
    <row r="791" spans="3:12" x14ac:dyDescent="0.2">
      <c r="C791" s="4" t="s">
        <v>232</v>
      </c>
      <c r="D791" s="2">
        <v>18.920000000000002</v>
      </c>
      <c r="E791" s="2">
        <v>152.29</v>
      </c>
      <c r="F791" s="2">
        <v>1</v>
      </c>
      <c r="G791" s="2">
        <v>2</v>
      </c>
      <c r="H791" s="2">
        <f t="shared" si="97"/>
        <v>304.58</v>
      </c>
      <c r="I791" s="2">
        <f>H791-I$606</f>
        <v>-133.46000000000004</v>
      </c>
      <c r="J791" s="4" t="s">
        <v>213</v>
      </c>
      <c r="K791" s="4" t="s">
        <v>166</v>
      </c>
      <c r="L791" s="4" t="s">
        <v>4</v>
      </c>
    </row>
    <row r="792" spans="3:12" x14ac:dyDescent="0.2">
      <c r="C792" s="4" t="s">
        <v>232</v>
      </c>
      <c r="D792" s="2">
        <v>19.033999999999999</v>
      </c>
      <c r="E792" s="2">
        <v>5.61</v>
      </c>
      <c r="F792" s="2">
        <v>1</v>
      </c>
      <c r="G792" s="2">
        <v>2</v>
      </c>
      <c r="H792" s="2">
        <f t="shared" si="97"/>
        <v>11.22</v>
      </c>
      <c r="I792" s="2">
        <f>H792-I$607</f>
        <v>-7.2999999999999989</v>
      </c>
      <c r="J792" s="4" t="s">
        <v>213</v>
      </c>
      <c r="K792" s="4" t="s">
        <v>166</v>
      </c>
      <c r="L792" s="4" t="s">
        <v>4</v>
      </c>
    </row>
    <row r="793" spans="3:12" x14ac:dyDescent="0.2">
      <c r="C793" s="4" t="s">
        <v>252</v>
      </c>
      <c r="D793" s="9">
        <v>20.463000000000001</v>
      </c>
      <c r="E793" s="9">
        <v>16.21</v>
      </c>
      <c r="F793" s="2">
        <v>1</v>
      </c>
      <c r="G793" s="2">
        <v>2</v>
      </c>
      <c r="H793" s="2">
        <f t="shared" si="97"/>
        <v>32.42</v>
      </c>
      <c r="I793" s="2">
        <f>H793-I$608</f>
        <v>29.48</v>
      </c>
      <c r="J793" s="4" t="s">
        <v>213</v>
      </c>
      <c r="K793" s="4" t="s">
        <v>164</v>
      </c>
      <c r="L793" s="4" t="s">
        <v>253</v>
      </c>
    </row>
    <row r="794" spans="3:12" x14ac:dyDescent="0.2">
      <c r="C794" s="4" t="s">
        <v>236</v>
      </c>
      <c r="D794" s="9">
        <v>21.422999999999998</v>
      </c>
      <c r="E794" s="9">
        <v>953.74</v>
      </c>
      <c r="F794" s="2">
        <v>1</v>
      </c>
      <c r="G794" s="2">
        <v>2</v>
      </c>
      <c r="H794" s="2">
        <f t="shared" si="97"/>
        <v>1907.48</v>
      </c>
      <c r="I794" s="2">
        <f>H794-I$610</f>
        <v>492.24</v>
      </c>
      <c r="J794" s="4" t="s">
        <v>213</v>
      </c>
      <c r="K794" s="2" t="s">
        <v>169</v>
      </c>
      <c r="L794" s="2" t="s">
        <v>237</v>
      </c>
    </row>
    <row r="795" spans="3:12" x14ac:dyDescent="0.2">
      <c r="C795" s="4" t="s">
        <v>165</v>
      </c>
      <c r="D795" s="9">
        <v>21.686</v>
      </c>
      <c r="E795" s="9">
        <v>2.67</v>
      </c>
      <c r="F795" s="2">
        <v>1</v>
      </c>
      <c r="G795" s="2">
        <v>2</v>
      </c>
      <c r="H795" s="2">
        <f t="shared" si="97"/>
        <v>5.34</v>
      </c>
      <c r="I795" s="2">
        <f>H795</f>
        <v>5.34</v>
      </c>
      <c r="J795" s="4" t="s">
        <v>213</v>
      </c>
      <c r="K795" s="4" t="s">
        <v>166</v>
      </c>
      <c r="L795" s="4" t="s">
        <v>4</v>
      </c>
    </row>
    <row r="796" spans="3:12" x14ac:dyDescent="0.2">
      <c r="C796" s="4" t="s">
        <v>264</v>
      </c>
      <c r="D796" s="9">
        <v>21.789000000000001</v>
      </c>
      <c r="E796" s="9">
        <v>6.28</v>
      </c>
      <c r="F796" s="2">
        <v>1</v>
      </c>
      <c r="G796" s="2">
        <v>2</v>
      </c>
      <c r="H796" s="2">
        <f t="shared" si="97"/>
        <v>12.56</v>
      </c>
      <c r="I796" s="2">
        <f>H796-I$611</f>
        <v>-1.2599999999999998</v>
      </c>
      <c r="J796" s="4" t="s">
        <v>213</v>
      </c>
      <c r="K796" s="4" t="s">
        <v>164</v>
      </c>
      <c r="L796" s="4" t="s">
        <v>265</v>
      </c>
    </row>
    <row r="797" spans="3:12" x14ac:dyDescent="0.2">
      <c r="C797" s="4" t="s">
        <v>240</v>
      </c>
      <c r="D797" s="9">
        <v>24.818000000000001</v>
      </c>
      <c r="E797" s="9">
        <v>7.44</v>
      </c>
      <c r="F797" s="2">
        <v>1</v>
      </c>
      <c r="G797" s="2">
        <v>2</v>
      </c>
      <c r="H797" s="2">
        <f t="shared" si="97"/>
        <v>14.88</v>
      </c>
      <c r="I797" s="2">
        <f>H797-I$612</f>
        <v>-17.279999999999994</v>
      </c>
      <c r="J797" s="4" t="s">
        <v>213</v>
      </c>
      <c r="K797" s="2" t="s">
        <v>169</v>
      </c>
      <c r="L797" s="2" t="s">
        <v>241</v>
      </c>
    </row>
    <row r="798" spans="3:12" x14ac:dyDescent="0.2">
      <c r="C798" s="4" t="s">
        <v>270</v>
      </c>
      <c r="D798" s="9">
        <v>27.561</v>
      </c>
      <c r="E798" s="9">
        <v>4.75</v>
      </c>
      <c r="F798" s="2">
        <v>1</v>
      </c>
      <c r="G798" s="2">
        <v>2</v>
      </c>
      <c r="H798" s="2">
        <f t="shared" si="97"/>
        <v>9.5</v>
      </c>
      <c r="I798" s="2">
        <f>H798-I$613</f>
        <v>-16.7</v>
      </c>
      <c r="J798" s="4" t="s">
        <v>213</v>
      </c>
      <c r="K798" s="14" t="s">
        <v>166</v>
      </c>
      <c r="L798" s="14" t="s">
        <v>4</v>
      </c>
    </row>
    <row r="799" spans="3:12" x14ac:dyDescent="0.2">
      <c r="C799" s="4" t="s">
        <v>242</v>
      </c>
      <c r="D799" s="9">
        <v>27.765999999999998</v>
      </c>
      <c r="E799" s="9">
        <v>43.56</v>
      </c>
      <c r="F799" s="2">
        <v>1</v>
      </c>
      <c r="G799" s="2">
        <v>2</v>
      </c>
      <c r="H799" s="2">
        <f t="shared" si="97"/>
        <v>87.12</v>
      </c>
      <c r="I799" s="2">
        <f>H799-I$614</f>
        <v>-166.6</v>
      </c>
      <c r="J799" s="4" t="s">
        <v>213</v>
      </c>
      <c r="K799" s="14" t="s">
        <v>166</v>
      </c>
      <c r="L799" s="14" t="s">
        <v>4</v>
      </c>
    </row>
    <row r="800" spans="3:12" x14ac:dyDescent="0.2">
      <c r="C800" s="4" t="s">
        <v>243</v>
      </c>
      <c r="D800" s="9">
        <v>30.646999999999998</v>
      </c>
      <c r="E800" s="9">
        <v>53.41</v>
      </c>
      <c r="F800" s="2">
        <v>1</v>
      </c>
      <c r="G800" s="2">
        <v>2</v>
      </c>
      <c r="H800" s="2">
        <f t="shared" si="97"/>
        <v>106.82</v>
      </c>
      <c r="I800" s="2">
        <f>H800-I$616</f>
        <v>69.06</v>
      </c>
      <c r="J800" s="4" t="s">
        <v>213</v>
      </c>
      <c r="K800" s="14" t="s">
        <v>166</v>
      </c>
      <c r="L800" s="14" t="s">
        <v>4</v>
      </c>
    </row>
    <row r="801" spans="2:12" x14ac:dyDescent="0.2">
      <c r="C801" s="4" t="s">
        <v>261</v>
      </c>
      <c r="D801" s="9">
        <v>31.640999999999998</v>
      </c>
      <c r="E801" s="9">
        <v>2.85</v>
      </c>
      <c r="F801" s="2">
        <v>1</v>
      </c>
      <c r="G801" s="2">
        <v>2</v>
      </c>
      <c r="H801" s="2">
        <f t="shared" ref="H801" si="99">E801/F801*G801</f>
        <v>5.7</v>
      </c>
      <c r="I801" s="2">
        <f>H801</f>
        <v>5.7</v>
      </c>
      <c r="J801" s="4" t="s">
        <v>213</v>
      </c>
      <c r="K801" s="14" t="s">
        <v>166</v>
      </c>
      <c r="L801" s="14" t="s">
        <v>4</v>
      </c>
    </row>
    <row r="802" spans="2:12" x14ac:dyDescent="0.2">
      <c r="C802" s="4" t="s">
        <v>248</v>
      </c>
      <c r="D802" s="9">
        <v>31.754999999999999</v>
      </c>
      <c r="E802" s="9">
        <v>106.17</v>
      </c>
      <c r="F802" s="2">
        <v>1</v>
      </c>
      <c r="G802" s="2">
        <v>2</v>
      </c>
      <c r="H802" s="2">
        <f t="shared" si="97"/>
        <v>212.34</v>
      </c>
      <c r="I802" s="2">
        <f>H802-I$617</f>
        <v>158.4</v>
      </c>
      <c r="J802" s="4" t="s">
        <v>213</v>
      </c>
      <c r="K802" s="14" t="s">
        <v>166</v>
      </c>
      <c r="L802" s="14" t="s">
        <v>4</v>
      </c>
    </row>
    <row r="803" spans="2:12" x14ac:dyDescent="0.2">
      <c r="C803" s="4" t="s">
        <v>165</v>
      </c>
      <c r="D803" s="9">
        <v>33.081000000000003</v>
      </c>
      <c r="E803" s="9">
        <v>283.33</v>
      </c>
      <c r="F803" s="2">
        <v>1</v>
      </c>
      <c r="G803" s="2">
        <v>2</v>
      </c>
      <c r="H803" s="2">
        <f t="shared" si="97"/>
        <v>566.66</v>
      </c>
      <c r="I803" s="2">
        <f>H803-I$618</f>
        <v>490.11999999999995</v>
      </c>
      <c r="J803" s="4" t="s">
        <v>213</v>
      </c>
      <c r="K803" s="14" t="s">
        <v>166</v>
      </c>
      <c r="L803" s="14" t="s">
        <v>4</v>
      </c>
    </row>
    <row r="804" spans="2:12" x14ac:dyDescent="0.2">
      <c r="C804" s="4" t="s">
        <v>165</v>
      </c>
      <c r="D804" s="9">
        <v>34.658000000000001</v>
      </c>
      <c r="E804" s="9">
        <v>89.52</v>
      </c>
      <c r="F804" s="2">
        <v>1</v>
      </c>
      <c r="G804" s="2">
        <v>2</v>
      </c>
      <c r="H804" s="2">
        <f t="shared" si="97"/>
        <v>179.04</v>
      </c>
      <c r="I804" s="2">
        <f>H804</f>
        <v>179.04</v>
      </c>
      <c r="J804" s="4" t="s">
        <v>213</v>
      </c>
      <c r="K804" s="14" t="s">
        <v>166</v>
      </c>
      <c r="L804" s="14" t="s">
        <v>4</v>
      </c>
    </row>
    <row r="805" spans="2:12" x14ac:dyDescent="0.2">
      <c r="C805" s="4" t="s">
        <v>165</v>
      </c>
      <c r="D805" s="9">
        <v>38.442</v>
      </c>
      <c r="E805" s="9">
        <v>15.58</v>
      </c>
      <c r="F805" s="2">
        <v>1</v>
      </c>
      <c r="G805" s="2">
        <v>2</v>
      </c>
      <c r="H805" s="2">
        <f t="shared" si="97"/>
        <v>31.16</v>
      </c>
      <c r="I805" s="2">
        <f>H805</f>
        <v>31.16</v>
      </c>
      <c r="J805" s="4" t="s">
        <v>213</v>
      </c>
      <c r="K805" s="14" t="s">
        <v>166</v>
      </c>
      <c r="L805" s="14" t="s">
        <v>4</v>
      </c>
    </row>
    <row r="806" spans="2:12" x14ac:dyDescent="0.2">
      <c r="C806" s="4" t="s">
        <v>165</v>
      </c>
      <c r="D806" s="9">
        <v>40.728000000000002</v>
      </c>
      <c r="E806" s="9">
        <v>8.82</v>
      </c>
      <c r="F806" s="2">
        <v>1</v>
      </c>
      <c r="G806" s="2">
        <v>2</v>
      </c>
      <c r="H806" s="2">
        <f t="shared" si="97"/>
        <v>17.64</v>
      </c>
      <c r="I806" s="2">
        <f>H806</f>
        <v>17.64</v>
      </c>
      <c r="J806" s="4" t="s">
        <v>213</v>
      </c>
      <c r="K806" s="14" t="s">
        <v>166</v>
      </c>
      <c r="L806" s="14" t="s">
        <v>4</v>
      </c>
    </row>
    <row r="808" spans="2:12" x14ac:dyDescent="0.2">
      <c r="B808" s="4" t="s">
        <v>215</v>
      </c>
      <c r="C808" s="2" t="s">
        <v>266</v>
      </c>
      <c r="D808" s="2">
        <v>7.5469999999999997</v>
      </c>
      <c r="E808" s="2">
        <v>11.24</v>
      </c>
      <c r="F808" s="2">
        <v>1</v>
      </c>
      <c r="G808" s="2">
        <v>2</v>
      </c>
      <c r="H808" s="2">
        <f>E808/F808*G808</f>
        <v>22.48</v>
      </c>
      <c r="I808" s="2">
        <f>H808-I$587</f>
        <v>19.88</v>
      </c>
      <c r="J808" s="4" t="s">
        <v>213</v>
      </c>
      <c r="K808" s="4" t="s">
        <v>169</v>
      </c>
      <c r="L808" s="4" t="s">
        <v>268</v>
      </c>
    </row>
    <row r="809" spans="2:12" x14ac:dyDescent="0.2">
      <c r="C809" s="4" t="s">
        <v>226</v>
      </c>
      <c r="D809" s="2">
        <v>7.9020000000000001</v>
      </c>
      <c r="E809" s="2">
        <v>10.33</v>
      </c>
      <c r="F809" s="2">
        <v>1</v>
      </c>
      <c r="G809" s="2">
        <v>2</v>
      </c>
      <c r="H809" s="2">
        <f>E809/F809*G809</f>
        <v>20.66</v>
      </c>
      <c r="I809" s="2">
        <f>H809-I$588</f>
        <v>-0.10000000000000142</v>
      </c>
      <c r="J809" s="4" t="s">
        <v>213</v>
      </c>
      <c r="K809" s="2" t="s">
        <v>169</v>
      </c>
      <c r="L809" s="2" t="s">
        <v>228</v>
      </c>
    </row>
    <row r="810" spans="2:12" x14ac:dyDescent="0.2">
      <c r="C810" s="4" t="s">
        <v>267</v>
      </c>
      <c r="D810" s="2">
        <v>12.507999999999999</v>
      </c>
      <c r="E810" s="2">
        <v>12.83</v>
      </c>
      <c r="F810" s="2">
        <v>1</v>
      </c>
      <c r="G810" s="2">
        <v>2</v>
      </c>
      <c r="H810" s="2">
        <f>E810/F810*G810</f>
        <v>25.66</v>
      </c>
      <c r="I810" s="2">
        <f>H810-I$588</f>
        <v>4.8999999999999986</v>
      </c>
      <c r="J810" s="4" t="s">
        <v>213</v>
      </c>
      <c r="K810" s="4" t="s">
        <v>169</v>
      </c>
      <c r="L810" s="4" t="s">
        <v>269</v>
      </c>
    </row>
    <row r="811" spans="2:12" x14ac:dyDescent="0.2">
      <c r="C811" s="4" t="s">
        <v>207</v>
      </c>
      <c r="D811" s="2">
        <v>13.388</v>
      </c>
      <c r="E811" s="2">
        <v>2319.31</v>
      </c>
      <c r="F811" s="2">
        <v>1</v>
      </c>
      <c r="G811" s="2">
        <v>2</v>
      </c>
      <c r="H811" s="2">
        <f>E811/F811*G811</f>
        <v>4638.62</v>
      </c>
      <c r="I811" s="2">
        <f>H811-I$590</f>
        <v>1182.58</v>
      </c>
      <c r="J811" s="4" t="s">
        <v>213</v>
      </c>
      <c r="K811" s="2" t="s">
        <v>90</v>
      </c>
      <c r="L811" s="2" t="s">
        <v>53</v>
      </c>
    </row>
    <row r="812" spans="2:12" x14ac:dyDescent="0.2">
      <c r="C812" s="4" t="s">
        <v>250</v>
      </c>
      <c r="D812" s="2">
        <v>15.010999999999999</v>
      </c>
      <c r="E812" s="2">
        <v>11.12</v>
      </c>
      <c r="F812" s="2">
        <v>1</v>
      </c>
      <c r="G812" s="2">
        <v>2</v>
      </c>
      <c r="H812" s="2">
        <f t="shared" ref="H812:H839" si="100">E812/F812*G812</f>
        <v>22.24</v>
      </c>
      <c r="I812" s="2">
        <f>H812-I$592</f>
        <v>-1.1000000000000014</v>
      </c>
      <c r="J812" s="4" t="s">
        <v>213</v>
      </c>
      <c r="K812" s="4" t="s">
        <v>169</v>
      </c>
      <c r="L812" s="4" t="s">
        <v>251</v>
      </c>
    </row>
    <row r="813" spans="2:12" x14ac:dyDescent="0.2">
      <c r="C813" s="4" t="s">
        <v>230</v>
      </c>
      <c r="D813" s="2">
        <v>17.651</v>
      </c>
      <c r="E813" s="2">
        <v>54.78</v>
      </c>
      <c r="F813" s="2">
        <v>1</v>
      </c>
      <c r="G813" s="2">
        <v>2</v>
      </c>
      <c r="H813" s="2">
        <f t="shared" si="100"/>
        <v>109.56</v>
      </c>
      <c r="I813" s="2">
        <f>H813-I$593</f>
        <v>0.92000000000000171</v>
      </c>
      <c r="J813" s="4" t="s">
        <v>213</v>
      </c>
      <c r="K813" s="4" t="s">
        <v>166</v>
      </c>
      <c r="L813" s="4" t="s">
        <v>4</v>
      </c>
    </row>
    <row r="814" spans="2:12" x14ac:dyDescent="0.2">
      <c r="C814" s="4" t="s">
        <v>230</v>
      </c>
      <c r="D814" s="2">
        <v>17.777000000000001</v>
      </c>
      <c r="E814" s="2">
        <v>196.34</v>
      </c>
      <c r="F814" s="2">
        <v>1</v>
      </c>
      <c r="G814" s="2">
        <v>2</v>
      </c>
      <c r="H814" s="2">
        <f t="shared" si="100"/>
        <v>392.68</v>
      </c>
      <c r="I814" s="2">
        <f>H814-I$594</f>
        <v>0.84000000000003183</v>
      </c>
      <c r="J814" s="4" t="s">
        <v>213</v>
      </c>
      <c r="K814" s="4" t="s">
        <v>166</v>
      </c>
      <c r="L814" s="4" t="s">
        <v>4</v>
      </c>
    </row>
    <row r="815" spans="2:12" x14ac:dyDescent="0.2">
      <c r="C815" s="41" t="s">
        <v>230</v>
      </c>
      <c r="D815" s="2">
        <v>17.867999999999999</v>
      </c>
      <c r="E815" s="2">
        <v>263.13</v>
      </c>
      <c r="F815" s="2">
        <v>1</v>
      </c>
      <c r="G815" s="2">
        <v>2</v>
      </c>
      <c r="H815" s="2">
        <f t="shared" si="100"/>
        <v>526.26</v>
      </c>
      <c r="I815" s="2">
        <f t="shared" ref="I815:I816" si="101">H815</f>
        <v>526.26</v>
      </c>
      <c r="J815" s="4" t="s">
        <v>213</v>
      </c>
      <c r="K815" s="4" t="s">
        <v>166</v>
      </c>
      <c r="L815" s="4" t="s">
        <v>4</v>
      </c>
    </row>
    <row r="816" spans="2:12" x14ac:dyDescent="0.2">
      <c r="C816" s="4" t="s">
        <v>230</v>
      </c>
      <c r="D816" s="2">
        <v>18.016999999999999</v>
      </c>
      <c r="E816" s="2">
        <v>8.27</v>
      </c>
      <c r="F816" s="2">
        <v>1</v>
      </c>
      <c r="G816" s="2">
        <v>2</v>
      </c>
      <c r="H816" s="2">
        <f t="shared" si="100"/>
        <v>16.54</v>
      </c>
      <c r="I816" s="2">
        <f t="shared" si="101"/>
        <v>16.54</v>
      </c>
      <c r="J816" s="4" t="s">
        <v>213</v>
      </c>
      <c r="K816" s="4" t="s">
        <v>166</v>
      </c>
      <c r="L816" s="4" t="s">
        <v>4</v>
      </c>
    </row>
    <row r="817" spans="3:12" x14ac:dyDescent="0.2">
      <c r="C817" s="4" t="s">
        <v>230</v>
      </c>
      <c r="D817" s="2">
        <v>18.164999999999999</v>
      </c>
      <c r="E817" s="2">
        <v>589.80999999999995</v>
      </c>
      <c r="F817" s="2">
        <v>1</v>
      </c>
      <c r="G817" s="2">
        <v>2</v>
      </c>
      <c r="H817" s="2">
        <f t="shared" si="100"/>
        <v>1179.6199999999999</v>
      </c>
      <c r="I817" s="2">
        <f>H817-I$597</f>
        <v>63.899999999999864</v>
      </c>
      <c r="J817" s="4" t="s">
        <v>213</v>
      </c>
      <c r="K817" s="4" t="s">
        <v>166</v>
      </c>
      <c r="L817" s="4" t="s">
        <v>4</v>
      </c>
    </row>
    <row r="818" spans="3:12" x14ac:dyDescent="0.2">
      <c r="C818" s="4" t="s">
        <v>231</v>
      </c>
      <c r="D818" s="2">
        <v>18.257000000000001</v>
      </c>
      <c r="E818" s="2">
        <v>462.73</v>
      </c>
      <c r="F818" s="2">
        <v>1</v>
      </c>
      <c r="G818" s="2">
        <v>2</v>
      </c>
      <c r="H818" s="2">
        <f t="shared" si="100"/>
        <v>925.46</v>
      </c>
      <c r="I818" s="2">
        <f>H818-I$598</f>
        <v>54.32000000000005</v>
      </c>
      <c r="J818" s="4" t="s">
        <v>213</v>
      </c>
      <c r="K818" s="4" t="s">
        <v>166</v>
      </c>
      <c r="L818" s="4" t="s">
        <v>4</v>
      </c>
    </row>
    <row r="819" spans="3:12" x14ac:dyDescent="0.2">
      <c r="C819" s="4" t="s">
        <v>231</v>
      </c>
      <c r="D819" s="2">
        <v>18.347999999999999</v>
      </c>
      <c r="E819" s="2">
        <v>396.33</v>
      </c>
      <c r="F819" s="2">
        <v>1</v>
      </c>
      <c r="G819" s="2">
        <v>2</v>
      </c>
      <c r="H819" s="2">
        <f t="shared" si="100"/>
        <v>792.66</v>
      </c>
      <c r="I819" s="2">
        <f>H819-I$599</f>
        <v>56.519999999999982</v>
      </c>
      <c r="J819" s="4" t="s">
        <v>213</v>
      </c>
      <c r="K819" s="4" t="s">
        <v>166</v>
      </c>
      <c r="L819" s="4" t="s">
        <v>4</v>
      </c>
    </row>
    <row r="820" spans="3:12" x14ac:dyDescent="0.2">
      <c r="C820" s="4" t="s">
        <v>232</v>
      </c>
      <c r="D820" s="2">
        <v>18.484999999999999</v>
      </c>
      <c r="E820" s="2">
        <v>29.58</v>
      </c>
      <c r="F820" s="2">
        <v>1</v>
      </c>
      <c r="G820" s="2">
        <v>2</v>
      </c>
      <c r="H820" s="2">
        <f t="shared" si="100"/>
        <v>59.16</v>
      </c>
      <c r="I820" s="2">
        <f>H820-I$600</f>
        <v>15.699999999999996</v>
      </c>
      <c r="J820" s="4" t="s">
        <v>213</v>
      </c>
      <c r="K820" s="4" t="s">
        <v>166</v>
      </c>
      <c r="L820" s="4" t="s">
        <v>4</v>
      </c>
    </row>
    <row r="821" spans="3:12" x14ac:dyDescent="0.2">
      <c r="C821" s="4" t="s">
        <v>232</v>
      </c>
      <c r="D821" s="2">
        <v>18.565000000000001</v>
      </c>
      <c r="E821" s="2">
        <v>29.54</v>
      </c>
      <c r="F821" s="2">
        <v>1</v>
      </c>
      <c r="G821" s="2">
        <v>2</v>
      </c>
      <c r="H821" s="2">
        <f t="shared" si="100"/>
        <v>59.08</v>
      </c>
      <c r="I821" s="2">
        <f>H821-I$601</f>
        <v>14.979999999999997</v>
      </c>
      <c r="J821" s="4" t="s">
        <v>213</v>
      </c>
      <c r="K821" s="4" t="s">
        <v>166</v>
      </c>
      <c r="L821" s="4" t="s">
        <v>4</v>
      </c>
    </row>
    <row r="822" spans="3:12" x14ac:dyDescent="0.2">
      <c r="C822" s="4" t="s">
        <v>259</v>
      </c>
      <c r="D822" s="2">
        <v>18.645</v>
      </c>
      <c r="E822" s="2">
        <v>34.18</v>
      </c>
      <c r="F822" s="2">
        <v>1</v>
      </c>
      <c r="G822" s="2">
        <v>2</v>
      </c>
      <c r="H822" s="2">
        <f t="shared" si="100"/>
        <v>68.36</v>
      </c>
      <c r="I822" s="2">
        <f>H822-I$602</f>
        <v>12.280000000000001</v>
      </c>
      <c r="J822" s="4" t="s">
        <v>213</v>
      </c>
      <c r="K822" s="4" t="s">
        <v>166</v>
      </c>
      <c r="L822" s="4" t="s">
        <v>4</v>
      </c>
    </row>
    <row r="823" spans="3:12" x14ac:dyDescent="0.2">
      <c r="C823" s="4" t="s">
        <v>259</v>
      </c>
      <c r="D823" s="2">
        <v>18.702999999999999</v>
      </c>
      <c r="E823" s="2">
        <v>23.41</v>
      </c>
      <c r="F823" s="2">
        <v>1</v>
      </c>
      <c r="G823" s="2">
        <v>2</v>
      </c>
      <c r="H823" s="2">
        <f t="shared" si="100"/>
        <v>46.82</v>
      </c>
      <c r="I823" s="2">
        <f>H823-I$603</f>
        <v>5.7000000000000028</v>
      </c>
      <c r="J823" s="4" t="s">
        <v>213</v>
      </c>
      <c r="K823" s="4" t="s">
        <v>166</v>
      </c>
      <c r="L823" s="4" t="s">
        <v>4</v>
      </c>
    </row>
    <row r="824" spans="3:12" x14ac:dyDescent="0.2">
      <c r="C824" s="4" t="s">
        <v>232</v>
      </c>
      <c r="D824" s="2">
        <v>18.760000000000002</v>
      </c>
      <c r="E824" s="2">
        <v>79.349999999999994</v>
      </c>
      <c r="F824" s="2">
        <v>1</v>
      </c>
      <c r="G824" s="2">
        <v>2</v>
      </c>
      <c r="H824" s="2">
        <f t="shared" si="100"/>
        <v>158.69999999999999</v>
      </c>
      <c r="I824" s="2">
        <f>H824-I$604</f>
        <v>10</v>
      </c>
      <c r="J824" s="4" t="s">
        <v>213</v>
      </c>
      <c r="K824" s="4" t="s">
        <v>166</v>
      </c>
      <c r="L824" s="4" t="s">
        <v>4</v>
      </c>
    </row>
    <row r="825" spans="3:12" x14ac:dyDescent="0.2">
      <c r="C825" s="4" t="s">
        <v>232</v>
      </c>
      <c r="D825" s="2">
        <v>18.920000000000002</v>
      </c>
      <c r="E825" s="2">
        <v>236.04</v>
      </c>
      <c r="F825" s="2">
        <v>1</v>
      </c>
      <c r="G825" s="2">
        <v>2</v>
      </c>
      <c r="H825" s="2">
        <f t="shared" si="100"/>
        <v>472.08</v>
      </c>
      <c r="I825" s="2">
        <f>H825-I$606</f>
        <v>34.039999999999964</v>
      </c>
      <c r="J825" s="4" t="s">
        <v>213</v>
      </c>
      <c r="K825" s="4" t="s">
        <v>166</v>
      </c>
      <c r="L825" s="4" t="s">
        <v>4</v>
      </c>
    </row>
    <row r="826" spans="3:12" x14ac:dyDescent="0.2">
      <c r="C826" s="4" t="s">
        <v>232</v>
      </c>
      <c r="D826" s="2">
        <v>19.033999999999999</v>
      </c>
      <c r="E826" s="2">
        <v>11.77</v>
      </c>
      <c r="F826" s="2">
        <v>1</v>
      </c>
      <c r="G826" s="2">
        <v>2</v>
      </c>
      <c r="H826" s="2">
        <f t="shared" si="100"/>
        <v>23.54</v>
      </c>
      <c r="I826" s="2">
        <f>H826-I$607</f>
        <v>5.0199999999999996</v>
      </c>
      <c r="J826" s="4" t="s">
        <v>213</v>
      </c>
      <c r="K826" s="4" t="s">
        <v>166</v>
      </c>
      <c r="L826" s="4" t="s">
        <v>4</v>
      </c>
    </row>
    <row r="827" spans="3:12" x14ac:dyDescent="0.2">
      <c r="C827" s="4" t="s">
        <v>252</v>
      </c>
      <c r="D827" s="9">
        <v>20.451000000000001</v>
      </c>
      <c r="E827" s="9">
        <v>10.52</v>
      </c>
      <c r="F827" s="2">
        <v>1</v>
      </c>
      <c r="G827" s="2">
        <v>2</v>
      </c>
      <c r="H827" s="2">
        <f t="shared" si="100"/>
        <v>21.04</v>
      </c>
      <c r="I827" s="2">
        <f>H827-I$608</f>
        <v>18.099999999999998</v>
      </c>
      <c r="J827" s="4" t="s">
        <v>213</v>
      </c>
      <c r="K827" s="4" t="s">
        <v>164</v>
      </c>
      <c r="L827" s="4" t="s">
        <v>253</v>
      </c>
    </row>
    <row r="828" spans="3:12" x14ac:dyDescent="0.2">
      <c r="C828" s="4" t="s">
        <v>236</v>
      </c>
      <c r="D828" s="9">
        <v>21.4</v>
      </c>
      <c r="E828" s="9">
        <v>906.86</v>
      </c>
      <c r="F828" s="2">
        <v>1</v>
      </c>
      <c r="G828" s="2">
        <v>2</v>
      </c>
      <c r="H828" s="2">
        <f t="shared" si="100"/>
        <v>1813.72</v>
      </c>
      <c r="I828" s="2">
        <f>H828-I$610</f>
        <v>398.48</v>
      </c>
      <c r="J828" s="4" t="s">
        <v>213</v>
      </c>
      <c r="K828" s="2" t="s">
        <v>169</v>
      </c>
      <c r="L828" s="2" t="s">
        <v>237</v>
      </c>
    </row>
    <row r="829" spans="3:12" x14ac:dyDescent="0.2">
      <c r="C829" s="4" t="s">
        <v>165</v>
      </c>
      <c r="D829" s="9">
        <v>21.686</v>
      </c>
      <c r="E829" s="9">
        <v>10.75</v>
      </c>
      <c r="F829" s="2">
        <v>1</v>
      </c>
      <c r="G829" s="2">
        <v>2</v>
      </c>
      <c r="H829" s="2">
        <f t="shared" si="100"/>
        <v>21.5</v>
      </c>
      <c r="I829" s="2">
        <f>H829</f>
        <v>21.5</v>
      </c>
      <c r="J829" s="4" t="s">
        <v>213</v>
      </c>
      <c r="K829" s="4" t="s">
        <v>166</v>
      </c>
      <c r="L829" s="4" t="s">
        <v>4</v>
      </c>
    </row>
    <row r="830" spans="3:12" x14ac:dyDescent="0.2">
      <c r="C830" s="4" t="s">
        <v>264</v>
      </c>
      <c r="D830" s="9">
        <v>21.777000000000001</v>
      </c>
      <c r="E830" s="9">
        <v>12.1</v>
      </c>
      <c r="F830" s="2">
        <v>1</v>
      </c>
      <c r="G830" s="2">
        <v>2</v>
      </c>
      <c r="H830" s="2">
        <f t="shared" si="100"/>
        <v>24.2</v>
      </c>
      <c r="I830" s="2">
        <f>H830-I$611</f>
        <v>10.379999999999999</v>
      </c>
      <c r="J830" s="4" t="s">
        <v>213</v>
      </c>
      <c r="K830" s="4" t="s">
        <v>164</v>
      </c>
      <c r="L830" s="4" t="s">
        <v>265</v>
      </c>
    </row>
    <row r="831" spans="3:12" x14ac:dyDescent="0.2">
      <c r="C831" s="4" t="s">
        <v>240</v>
      </c>
      <c r="D831" s="9">
        <v>24.817</v>
      </c>
      <c r="E831" s="9">
        <v>13.11</v>
      </c>
      <c r="F831" s="2">
        <v>1</v>
      </c>
      <c r="G831" s="2">
        <v>2</v>
      </c>
      <c r="H831" s="2">
        <f t="shared" si="100"/>
        <v>26.22</v>
      </c>
      <c r="I831" s="2">
        <f>H831-I$612</f>
        <v>-5.9399999999999977</v>
      </c>
      <c r="J831" s="4" t="s">
        <v>213</v>
      </c>
      <c r="K831" s="2" t="s">
        <v>169</v>
      </c>
      <c r="L831" s="2" t="s">
        <v>241</v>
      </c>
    </row>
    <row r="832" spans="3:12" x14ac:dyDescent="0.2">
      <c r="C832" s="4" t="s">
        <v>270</v>
      </c>
      <c r="D832" s="9">
        <v>27.561</v>
      </c>
      <c r="E832" s="9">
        <v>10.1</v>
      </c>
      <c r="F832" s="2">
        <v>1</v>
      </c>
      <c r="G832" s="2">
        <v>2</v>
      </c>
      <c r="H832" s="2">
        <f t="shared" si="100"/>
        <v>20.2</v>
      </c>
      <c r="I832" s="2">
        <f>H832-I$613</f>
        <v>-6</v>
      </c>
      <c r="J832" s="4" t="s">
        <v>213</v>
      </c>
      <c r="K832" s="14" t="s">
        <v>166</v>
      </c>
      <c r="L832" s="14" t="s">
        <v>4</v>
      </c>
    </row>
    <row r="833" spans="3:12" x14ac:dyDescent="0.2">
      <c r="C833" s="4" t="s">
        <v>242</v>
      </c>
      <c r="D833" s="9">
        <v>27.765999999999998</v>
      </c>
      <c r="E833" s="9">
        <v>83.88</v>
      </c>
      <c r="F833" s="2">
        <v>1</v>
      </c>
      <c r="G833" s="2">
        <v>2</v>
      </c>
      <c r="H833" s="2">
        <f t="shared" si="100"/>
        <v>167.76</v>
      </c>
      <c r="I833" s="2">
        <f>H833-I$614</f>
        <v>-85.960000000000008</v>
      </c>
      <c r="J833" s="4" t="s">
        <v>213</v>
      </c>
      <c r="K833" s="14" t="s">
        <v>166</v>
      </c>
      <c r="L833" s="14" t="s">
        <v>4</v>
      </c>
    </row>
    <row r="834" spans="3:12" x14ac:dyDescent="0.2">
      <c r="C834" s="4" t="s">
        <v>243</v>
      </c>
      <c r="D834" s="9">
        <v>30.646999999999998</v>
      </c>
      <c r="E834" s="9">
        <v>61.74</v>
      </c>
      <c r="F834" s="2">
        <v>1</v>
      </c>
      <c r="G834" s="2">
        <v>2</v>
      </c>
      <c r="H834" s="2">
        <f t="shared" si="100"/>
        <v>123.48</v>
      </c>
      <c r="I834" s="2">
        <f>H834-I$616</f>
        <v>85.72</v>
      </c>
      <c r="J834" s="4" t="s">
        <v>213</v>
      </c>
      <c r="K834" s="14" t="s">
        <v>166</v>
      </c>
      <c r="L834" s="14" t="s">
        <v>4</v>
      </c>
    </row>
    <row r="835" spans="3:12" x14ac:dyDescent="0.2">
      <c r="C835" s="4" t="s">
        <v>248</v>
      </c>
      <c r="D835" s="9">
        <v>31.754999999999999</v>
      </c>
      <c r="E835" s="9">
        <v>115.64</v>
      </c>
      <c r="F835" s="2">
        <v>1</v>
      </c>
      <c r="G835" s="2">
        <v>2</v>
      </c>
      <c r="H835" s="2">
        <f t="shared" si="100"/>
        <v>231.28</v>
      </c>
      <c r="I835" s="2">
        <f>H835-I$617</f>
        <v>177.34</v>
      </c>
      <c r="J835" s="4" t="s">
        <v>213</v>
      </c>
      <c r="K835" s="14" t="s">
        <v>166</v>
      </c>
      <c r="L835" s="14" t="s">
        <v>4</v>
      </c>
    </row>
    <row r="836" spans="3:12" x14ac:dyDescent="0.2">
      <c r="C836" s="4" t="s">
        <v>165</v>
      </c>
      <c r="D836" s="9">
        <v>33.081000000000003</v>
      </c>
      <c r="E836" s="9">
        <v>270.29000000000002</v>
      </c>
      <c r="F836" s="2">
        <v>1</v>
      </c>
      <c r="G836" s="2">
        <v>2</v>
      </c>
      <c r="H836" s="2">
        <f t="shared" si="100"/>
        <v>540.58000000000004</v>
      </c>
      <c r="I836" s="2">
        <f>H836-I$618</f>
        <v>464.04</v>
      </c>
      <c r="J836" s="4" t="s">
        <v>213</v>
      </c>
      <c r="K836" s="14" t="s">
        <v>166</v>
      </c>
      <c r="L836" s="14" t="s">
        <v>4</v>
      </c>
    </row>
    <row r="837" spans="3:12" x14ac:dyDescent="0.2">
      <c r="C837" s="4" t="s">
        <v>165</v>
      </c>
      <c r="D837" s="9">
        <v>34.658000000000001</v>
      </c>
      <c r="E837" s="9">
        <v>93.11</v>
      </c>
      <c r="F837" s="2">
        <v>1</v>
      </c>
      <c r="G837" s="2">
        <v>2</v>
      </c>
      <c r="H837" s="2">
        <f t="shared" si="100"/>
        <v>186.22</v>
      </c>
      <c r="I837" s="2">
        <f>H837</f>
        <v>186.22</v>
      </c>
      <c r="J837" s="4" t="s">
        <v>213</v>
      </c>
      <c r="K837" s="14" t="s">
        <v>166</v>
      </c>
      <c r="L837" s="14" t="s">
        <v>4</v>
      </c>
    </row>
    <row r="838" spans="3:12" x14ac:dyDescent="0.2">
      <c r="C838" s="4" t="s">
        <v>165</v>
      </c>
      <c r="D838" s="9">
        <v>38.453000000000003</v>
      </c>
      <c r="E838" s="9">
        <v>21.31</v>
      </c>
      <c r="F838" s="2">
        <v>1</v>
      </c>
      <c r="G838" s="2">
        <v>2</v>
      </c>
      <c r="H838" s="2">
        <f t="shared" si="100"/>
        <v>42.62</v>
      </c>
      <c r="I838" s="2">
        <f>H838</f>
        <v>42.62</v>
      </c>
      <c r="J838" s="4" t="s">
        <v>213</v>
      </c>
      <c r="K838" s="14" t="s">
        <v>166</v>
      </c>
      <c r="L838" s="14" t="s">
        <v>4</v>
      </c>
    </row>
    <row r="839" spans="3:12" x14ac:dyDescent="0.2">
      <c r="C839" s="4" t="s">
        <v>165</v>
      </c>
      <c r="D839" s="9">
        <v>40.728000000000002</v>
      </c>
      <c r="E839" s="9">
        <v>11.89</v>
      </c>
      <c r="F839" s="2">
        <v>1</v>
      </c>
      <c r="G839" s="2">
        <v>2</v>
      </c>
      <c r="H839" s="2">
        <f t="shared" si="100"/>
        <v>23.78</v>
      </c>
      <c r="I839" s="2">
        <f>H839</f>
        <v>23.78</v>
      </c>
      <c r="J839" s="4" t="s">
        <v>213</v>
      </c>
      <c r="K839" s="14" t="s">
        <v>166</v>
      </c>
      <c r="L839" s="14" t="s">
        <v>4</v>
      </c>
    </row>
  </sheetData>
  <phoneticPr fontId="0" type="noConversion"/>
  <pageMargins left="0.75" right="0.75" top="1" bottom="1" header="0.5" footer="0.5"/>
  <pageSetup scale="6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workbookViewId="0">
      <selection activeCell="H5" sqref="H5"/>
    </sheetView>
  </sheetViews>
  <sheetFormatPr defaultRowHeight="12.75" x14ac:dyDescent="0.2"/>
  <cols>
    <col min="1" max="1" width="14.28515625" style="2" bestFit="1" customWidth="1"/>
    <col min="2" max="2" width="9.140625" style="2"/>
    <col min="3" max="3" width="11.7109375" bestFit="1" customWidth="1"/>
    <col min="4" max="4" width="14.140625" bestFit="1" customWidth="1"/>
    <col min="5" max="5" width="14.42578125" bestFit="1" customWidth="1"/>
    <col min="6" max="6" width="14.42578125" customWidth="1"/>
    <col min="7" max="9" width="14.140625" bestFit="1" customWidth="1"/>
  </cols>
  <sheetData>
    <row r="1" spans="1:14" ht="15" x14ac:dyDescent="0.25">
      <c r="A1" s="38" t="str">
        <f>VOC!A1</f>
        <v>16-00866-N1</v>
      </c>
      <c r="C1" s="1" t="s">
        <v>21</v>
      </c>
    </row>
    <row r="2" spans="1:14" x14ac:dyDescent="0.2">
      <c r="C2" s="2"/>
      <c r="D2" s="2"/>
      <c r="E2" s="2"/>
      <c r="F2" s="2"/>
      <c r="G2" s="2"/>
      <c r="H2" s="2"/>
      <c r="I2" s="3" t="s">
        <v>148</v>
      </c>
    </row>
    <row r="3" spans="1:14" x14ac:dyDescent="0.2">
      <c r="C3" s="2"/>
      <c r="D3" s="2"/>
      <c r="E3" s="3" t="s">
        <v>11</v>
      </c>
      <c r="F3" s="3" t="s">
        <v>9</v>
      </c>
      <c r="G3" s="3" t="s">
        <v>19</v>
      </c>
      <c r="H3" s="3" t="s">
        <v>13</v>
      </c>
      <c r="I3" s="3" t="s">
        <v>13</v>
      </c>
    </row>
    <row r="4" spans="1:14" x14ac:dyDescent="0.2">
      <c r="C4" s="3" t="s">
        <v>1</v>
      </c>
      <c r="D4" s="3" t="s">
        <v>2</v>
      </c>
      <c r="E4" s="3" t="s">
        <v>5</v>
      </c>
      <c r="F4" s="3" t="s">
        <v>8</v>
      </c>
      <c r="G4" s="3" t="s">
        <v>149</v>
      </c>
      <c r="H4" s="3" t="s">
        <v>5</v>
      </c>
      <c r="I4" s="3" t="s">
        <v>5</v>
      </c>
      <c r="J4" s="3" t="s">
        <v>12</v>
      </c>
      <c r="K4" s="3" t="s">
        <v>6</v>
      </c>
    </row>
    <row r="5" spans="1:14" x14ac:dyDescent="0.2">
      <c r="A5" s="3" t="s">
        <v>14</v>
      </c>
      <c r="B5" s="2" t="s">
        <v>0</v>
      </c>
      <c r="C5" s="4" t="s">
        <v>1</v>
      </c>
      <c r="D5" s="2">
        <v>6.12</v>
      </c>
      <c r="E5" s="2">
        <v>10</v>
      </c>
      <c r="F5" s="2">
        <v>5</v>
      </c>
      <c r="G5" s="2">
        <v>1</v>
      </c>
      <c r="H5" s="2">
        <f>E5/F5*G5</f>
        <v>2</v>
      </c>
      <c r="I5" s="24">
        <f>H5</f>
        <v>2</v>
      </c>
      <c r="J5" s="4" t="s">
        <v>90</v>
      </c>
      <c r="K5" s="2" t="s">
        <v>15</v>
      </c>
    </row>
    <row r="6" spans="1:14" x14ac:dyDescent="0.2">
      <c r="A6" s="3"/>
      <c r="B6" s="2" t="s">
        <v>7</v>
      </c>
      <c r="C6" s="4" t="s">
        <v>3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</row>
    <row r="7" spans="1:14" x14ac:dyDescent="0.2">
      <c r="B7" s="2" t="s">
        <v>17</v>
      </c>
      <c r="C7" s="4" t="s">
        <v>3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4</v>
      </c>
    </row>
    <row r="8" spans="1:14" x14ac:dyDescent="0.2">
      <c r="B8" s="2" t="s">
        <v>18</v>
      </c>
      <c r="C8" s="4" t="s">
        <v>3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</row>
    <row r="10" spans="1:14" x14ac:dyDescent="0.2">
      <c r="A10" s="4"/>
      <c r="B10" s="4"/>
      <c r="C10" s="25" t="s">
        <v>151</v>
      </c>
      <c r="D10" s="1"/>
      <c r="E10" s="6"/>
      <c r="F10" s="6"/>
      <c r="G10" s="6"/>
      <c r="H10" s="6"/>
      <c r="I10" s="6"/>
      <c r="J10" s="6"/>
      <c r="K10" s="6"/>
      <c r="L10" s="6"/>
      <c r="M10" s="6"/>
    </row>
    <row r="11" spans="1:14" x14ac:dyDescent="0.2">
      <c r="B11" s="4"/>
      <c r="C11" s="6"/>
      <c r="D11" s="25"/>
      <c r="E11" s="3" t="s">
        <v>147</v>
      </c>
      <c r="F11" s="4"/>
      <c r="G11" s="4"/>
      <c r="H11" s="4"/>
      <c r="I11" s="4"/>
      <c r="J11" s="4"/>
      <c r="K11" s="4"/>
      <c r="L11" s="4"/>
      <c r="M11" s="6"/>
      <c r="N11" s="6"/>
    </row>
    <row r="12" spans="1:14" x14ac:dyDescent="0.2">
      <c r="A12" s="4"/>
      <c r="B12" s="4"/>
      <c r="C12" s="25" t="s">
        <v>145</v>
      </c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4" x14ac:dyDescent="0.2">
      <c r="A13" s="4"/>
      <c r="B13" s="4"/>
      <c r="C13" s="25" t="s">
        <v>150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4" x14ac:dyDescent="0.2">
      <c r="B14" s="4"/>
      <c r="C14" s="6"/>
      <c r="D14" s="26"/>
      <c r="E14" s="12" t="s">
        <v>122</v>
      </c>
      <c r="F14" s="6"/>
      <c r="G14" s="6"/>
      <c r="H14" s="6"/>
      <c r="I14" s="6"/>
      <c r="J14" s="6"/>
      <c r="K14" s="6"/>
      <c r="L14" s="6"/>
      <c r="M14" s="27"/>
      <c r="N14" s="6"/>
    </row>
    <row r="15" spans="1:14" x14ac:dyDescent="0.2">
      <c r="A15" s="4"/>
      <c r="B15" s="4"/>
      <c r="C15" s="25" t="s">
        <v>152</v>
      </c>
      <c r="D15" s="6"/>
      <c r="E15" s="6"/>
      <c r="F15" s="6"/>
      <c r="G15" s="6"/>
      <c r="H15" s="6"/>
      <c r="I15" s="6"/>
      <c r="J15" s="6"/>
      <c r="K15" s="6"/>
      <c r="L15" s="27"/>
      <c r="M15" s="6"/>
    </row>
    <row r="17" spans="4:4" x14ac:dyDescent="0.2">
      <c r="D17" s="1"/>
    </row>
  </sheetData>
  <phoneticPr fontId="0" type="noConversion"/>
  <pageMargins left="0.75" right="0.75" top="1" bottom="1" header="0.5" footer="0.5"/>
  <pageSetup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3" sqref="D13"/>
    </sheetView>
  </sheetViews>
  <sheetFormatPr defaultRowHeight="12.75" x14ac:dyDescent="0.2"/>
  <cols>
    <col min="1" max="2" width="9.140625" style="20"/>
    <col min="3" max="3" width="16.42578125" style="16" bestFit="1" customWidth="1"/>
    <col min="4" max="4" width="9.7109375" style="16" bestFit="1" customWidth="1"/>
    <col min="5" max="5" width="17.5703125" style="16" bestFit="1" customWidth="1"/>
    <col min="6" max="16384" width="9.140625" style="16"/>
  </cols>
  <sheetData>
    <row r="1" spans="1:5" ht="15" x14ac:dyDescent="0.25">
      <c r="A1" s="37" t="str">
        <f>VOC!A1</f>
        <v>16-00866-N1</v>
      </c>
      <c r="C1" s="17" t="s">
        <v>142</v>
      </c>
    </row>
    <row r="2" spans="1:5" x14ac:dyDescent="0.2">
      <c r="C2" s="20"/>
      <c r="D2" s="20"/>
      <c r="E2" s="20"/>
    </row>
    <row r="3" spans="1:5" x14ac:dyDescent="0.2">
      <c r="C3" s="20"/>
      <c r="D3" s="20"/>
      <c r="E3" s="21"/>
    </row>
    <row r="4" spans="1:5" x14ac:dyDescent="0.2">
      <c r="C4" s="21" t="s">
        <v>143</v>
      </c>
      <c r="D4" s="21" t="s">
        <v>2</v>
      </c>
      <c r="E4" s="21" t="s">
        <v>144</v>
      </c>
    </row>
    <row r="5" spans="1:5" x14ac:dyDescent="0.2">
      <c r="A5" s="21" t="s">
        <v>14</v>
      </c>
      <c r="B5" s="20" t="s">
        <v>0</v>
      </c>
      <c r="C5" s="20" t="s">
        <v>4</v>
      </c>
      <c r="D5" s="20" t="s">
        <v>4</v>
      </c>
      <c r="E5" s="20" t="s">
        <v>4</v>
      </c>
    </row>
    <row r="6" spans="1:5" x14ac:dyDescent="0.2">
      <c r="A6" s="21"/>
      <c r="B6" s="19" t="s">
        <v>7</v>
      </c>
      <c r="C6" s="23" t="s">
        <v>3</v>
      </c>
      <c r="D6" s="19" t="s">
        <v>4</v>
      </c>
      <c r="E6" s="19" t="s">
        <v>4</v>
      </c>
    </row>
    <row r="7" spans="1:5" x14ac:dyDescent="0.2">
      <c r="B7" s="20" t="s">
        <v>17</v>
      </c>
      <c r="C7" s="22" t="s">
        <v>3</v>
      </c>
      <c r="D7" s="20" t="s">
        <v>4</v>
      </c>
      <c r="E7" s="20" t="s">
        <v>4</v>
      </c>
    </row>
    <row r="8" spans="1:5" x14ac:dyDescent="0.2">
      <c r="B8" s="20" t="s">
        <v>18</v>
      </c>
      <c r="C8" s="22" t="s">
        <v>3</v>
      </c>
      <c r="D8" s="20" t="s">
        <v>4</v>
      </c>
      <c r="E8" s="20" t="s">
        <v>4</v>
      </c>
    </row>
    <row r="9" spans="1:5" x14ac:dyDescent="0.2">
      <c r="C9" s="22"/>
      <c r="D9" s="20"/>
      <c r="E9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E12" sqref="E12"/>
    </sheetView>
  </sheetViews>
  <sheetFormatPr defaultRowHeight="12.75" x14ac:dyDescent="0.2"/>
  <cols>
    <col min="1" max="1" width="12" style="2" bestFit="1" customWidth="1"/>
    <col min="2" max="2" width="9.140625" style="2"/>
    <col min="3" max="4" width="14.140625" style="2" bestFit="1" customWidth="1"/>
    <col min="5" max="5" width="9.140625" style="2"/>
    <col min="9" max="9" width="12" bestFit="1" customWidth="1"/>
    <col min="11" max="12" width="14.140625" bestFit="1" customWidth="1"/>
  </cols>
  <sheetData>
    <row r="1" spans="1:13" ht="15" x14ac:dyDescent="0.25">
      <c r="A1" s="38" t="str">
        <f>VOC!A1</f>
        <v>16-00866-N1</v>
      </c>
      <c r="C1" s="25" t="s">
        <v>123</v>
      </c>
      <c r="I1" s="7"/>
      <c r="K1" s="1"/>
    </row>
    <row r="2" spans="1:13" x14ac:dyDescent="0.2">
      <c r="K2" s="2"/>
    </row>
    <row r="3" spans="1:13" x14ac:dyDescent="0.2">
      <c r="A3" s="3" t="s">
        <v>124</v>
      </c>
      <c r="I3" s="1"/>
      <c r="K3" s="2"/>
    </row>
    <row r="4" spans="1:13" x14ac:dyDescent="0.2">
      <c r="C4" s="3" t="s">
        <v>125</v>
      </c>
      <c r="D4" s="3" t="s">
        <v>126</v>
      </c>
      <c r="E4" s="3" t="s">
        <v>127</v>
      </c>
      <c r="K4" s="3"/>
      <c r="L4" s="1"/>
      <c r="M4" s="1"/>
    </row>
    <row r="5" spans="1:13" x14ac:dyDescent="0.2">
      <c r="A5" s="2" t="s">
        <v>128</v>
      </c>
      <c r="B5" s="2" t="s">
        <v>0</v>
      </c>
      <c r="C5" s="2">
        <v>6.98</v>
      </c>
      <c r="D5" s="2">
        <f>C5</f>
        <v>6.98</v>
      </c>
      <c r="E5" s="4" t="s">
        <v>4</v>
      </c>
      <c r="M5" s="6"/>
    </row>
    <row r="6" spans="1:13" x14ac:dyDescent="0.2">
      <c r="A6" s="3"/>
      <c r="B6" s="2" t="s">
        <v>7</v>
      </c>
      <c r="C6" s="2">
        <v>6.54</v>
      </c>
      <c r="D6" s="2">
        <f>AVERAGE(C6:C8)</f>
        <v>6.583333333333333</v>
      </c>
      <c r="E6" s="2">
        <f>STDEV(C6:C8)</f>
        <v>0.29737742572921294</v>
      </c>
      <c r="I6" s="1"/>
    </row>
    <row r="7" spans="1:13" x14ac:dyDescent="0.2">
      <c r="B7" s="2" t="s">
        <v>17</v>
      </c>
      <c r="C7" s="2">
        <v>6.31</v>
      </c>
    </row>
    <row r="8" spans="1:13" x14ac:dyDescent="0.2">
      <c r="B8" s="2" t="s">
        <v>18</v>
      </c>
      <c r="C8" s="2">
        <v>6.9</v>
      </c>
    </row>
    <row r="10" spans="1:13" x14ac:dyDescent="0.2">
      <c r="C10" s="3"/>
      <c r="D10" s="3"/>
      <c r="E10" s="3"/>
      <c r="K10" s="3"/>
      <c r="L10" s="1"/>
      <c r="M10" s="1"/>
    </row>
    <row r="11" spans="1:13" x14ac:dyDescent="0.2">
      <c r="E11" s="4"/>
      <c r="M11" s="6"/>
    </row>
    <row r="12" spans="1:13" x14ac:dyDescent="0.2">
      <c r="A12" s="3"/>
      <c r="I12" s="1"/>
    </row>
    <row r="16" spans="1:13" x14ac:dyDescent="0.2">
      <c r="C16" s="3"/>
      <c r="D16" s="3"/>
      <c r="E16" s="3"/>
      <c r="K16" s="3"/>
      <c r="L16" s="1"/>
      <c r="M16" s="1"/>
    </row>
    <row r="17" spans="1:13" x14ac:dyDescent="0.2">
      <c r="E17" s="4"/>
      <c r="M17" s="6"/>
    </row>
    <row r="18" spans="1:13" x14ac:dyDescent="0.2">
      <c r="A18" s="3"/>
      <c r="I18" s="1"/>
    </row>
    <row r="25" spans="1:13" ht="15" x14ac:dyDescent="0.25">
      <c r="A25" s="38" t="str">
        <f>A1</f>
        <v>16-00866-N1</v>
      </c>
      <c r="C25" s="3" t="s">
        <v>129</v>
      </c>
      <c r="I25" s="7"/>
      <c r="K25" s="1"/>
    </row>
    <row r="26" spans="1:13" x14ac:dyDescent="0.2">
      <c r="K26" s="2"/>
    </row>
    <row r="27" spans="1:13" x14ac:dyDescent="0.2">
      <c r="A27" s="3" t="s">
        <v>124</v>
      </c>
      <c r="D27" s="3" t="s">
        <v>126</v>
      </c>
      <c r="I27" s="1"/>
      <c r="K27" s="2"/>
      <c r="L27" s="1"/>
    </row>
    <row r="28" spans="1:13" x14ac:dyDescent="0.2">
      <c r="C28" s="3" t="s">
        <v>130</v>
      </c>
      <c r="D28" s="3" t="s">
        <v>130</v>
      </c>
      <c r="E28" s="3" t="s">
        <v>127</v>
      </c>
      <c r="K28" s="3"/>
      <c r="L28" s="3"/>
      <c r="M28" s="1"/>
    </row>
    <row r="29" spans="1:13" x14ac:dyDescent="0.2">
      <c r="A29" s="2" t="s">
        <v>128</v>
      </c>
      <c r="B29" s="2" t="s">
        <v>0</v>
      </c>
      <c r="C29" s="2">
        <v>1.93</v>
      </c>
      <c r="D29" s="2">
        <f>C29</f>
        <v>1.93</v>
      </c>
      <c r="E29" s="4" t="s">
        <v>4</v>
      </c>
      <c r="M29" s="6"/>
    </row>
    <row r="30" spans="1:13" x14ac:dyDescent="0.2">
      <c r="A30" s="3"/>
      <c r="B30" s="2" t="s">
        <v>7</v>
      </c>
      <c r="C30" s="2">
        <v>2.0299999999999998</v>
      </c>
      <c r="D30" s="2">
        <f>AVERAGE(C30:C32)</f>
        <v>2.44</v>
      </c>
      <c r="E30" s="2">
        <f>STDEV(C30:C32)</f>
        <v>0.43714985988788641</v>
      </c>
      <c r="I30" s="1"/>
    </row>
    <row r="31" spans="1:13" x14ac:dyDescent="0.2">
      <c r="B31" s="2" t="s">
        <v>17</v>
      </c>
      <c r="C31" s="2">
        <v>2.9</v>
      </c>
    </row>
    <row r="32" spans="1:13" x14ac:dyDescent="0.2">
      <c r="B32" s="2" t="s">
        <v>18</v>
      </c>
      <c r="C32" s="2">
        <v>2.39</v>
      </c>
    </row>
    <row r="34" spans="1:13" x14ac:dyDescent="0.2">
      <c r="A34" s="3"/>
      <c r="D34" s="3"/>
      <c r="I34" s="1"/>
      <c r="K34" s="2"/>
      <c r="L34" s="1"/>
    </row>
    <row r="35" spans="1:13" x14ac:dyDescent="0.2">
      <c r="C35" s="3"/>
      <c r="D35" s="3"/>
      <c r="E35" s="3"/>
      <c r="K35" s="3"/>
      <c r="L35" s="3"/>
      <c r="M35" s="1"/>
    </row>
    <row r="36" spans="1:13" x14ac:dyDescent="0.2">
      <c r="E36" s="4"/>
      <c r="M36" s="6"/>
    </row>
    <row r="38" spans="1:13" x14ac:dyDescent="0.2">
      <c r="A38" s="3"/>
      <c r="I38" s="1"/>
    </row>
    <row r="41" spans="1:13" x14ac:dyDescent="0.2">
      <c r="A41" s="3"/>
      <c r="D41" s="3"/>
      <c r="I41" s="1"/>
      <c r="K41" s="2"/>
      <c r="L41" s="1"/>
    </row>
    <row r="42" spans="1:13" x14ac:dyDescent="0.2">
      <c r="C42" s="3"/>
      <c r="D42" s="3"/>
      <c r="E42" s="3"/>
      <c r="K42" s="3"/>
      <c r="L42" s="3"/>
      <c r="M42" s="1"/>
    </row>
    <row r="43" spans="1:13" x14ac:dyDescent="0.2">
      <c r="E43" s="4"/>
      <c r="M43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C18" sqref="C18"/>
    </sheetView>
  </sheetViews>
  <sheetFormatPr defaultRowHeight="12.75" x14ac:dyDescent="0.2"/>
  <cols>
    <col min="1" max="1" width="15.140625" bestFit="1" customWidth="1"/>
    <col min="2" max="2" width="9.140625" style="2"/>
    <col min="3" max="3" width="11.7109375" style="2" bestFit="1" customWidth="1"/>
    <col min="4" max="4" width="14.140625" style="2" bestFit="1" customWidth="1"/>
    <col min="5" max="5" width="14.42578125" style="2" bestFit="1" customWidth="1"/>
    <col min="6" max="6" width="9.140625" style="2"/>
  </cols>
  <sheetData>
    <row r="1" spans="1:6" ht="15" x14ac:dyDescent="0.25">
      <c r="A1" s="7" t="str">
        <f>VOC!A1</f>
        <v>16-00866-N1</v>
      </c>
      <c r="C1" s="3" t="s">
        <v>131</v>
      </c>
    </row>
    <row r="3" spans="1:6" x14ac:dyDescent="0.2">
      <c r="A3" s="13" t="s">
        <v>132</v>
      </c>
      <c r="C3" s="3" t="s">
        <v>11</v>
      </c>
      <c r="D3" s="3" t="s">
        <v>133</v>
      </c>
      <c r="E3" s="3"/>
    </row>
    <row r="4" spans="1:6" x14ac:dyDescent="0.2">
      <c r="C4" s="3" t="s">
        <v>134</v>
      </c>
      <c r="D4" s="3" t="s">
        <v>134</v>
      </c>
      <c r="E4" s="3" t="s">
        <v>135</v>
      </c>
      <c r="F4" s="3" t="s">
        <v>136</v>
      </c>
    </row>
    <row r="5" spans="1:6" x14ac:dyDescent="0.2">
      <c r="A5" s="1"/>
      <c r="B5" s="2" t="s">
        <v>0</v>
      </c>
      <c r="C5" s="4">
        <v>0.2077</v>
      </c>
      <c r="D5" s="2">
        <f>C5</f>
        <v>0.2077</v>
      </c>
      <c r="E5" s="2">
        <f>D5</f>
        <v>0.2077</v>
      </c>
      <c r="F5" s="14" t="s">
        <v>4</v>
      </c>
    </row>
    <row r="6" spans="1:6" x14ac:dyDescent="0.2">
      <c r="A6" s="1"/>
      <c r="B6" s="2" t="s">
        <v>7</v>
      </c>
      <c r="C6" s="4">
        <v>0.37190000000000001</v>
      </c>
      <c r="D6" s="2">
        <f>C6-D5</f>
        <v>0.16420000000000001</v>
      </c>
      <c r="E6" s="15">
        <f>AVERAGE(D6:D8)</f>
        <v>0.26019999999999999</v>
      </c>
      <c r="F6" s="15">
        <f>STDEV(D6:D8)</f>
        <v>8.3173072565584649E-2</v>
      </c>
    </row>
    <row r="7" spans="1:6" x14ac:dyDescent="0.2">
      <c r="A7" s="1"/>
      <c r="B7" s="2" t="s">
        <v>17</v>
      </c>
      <c r="C7" s="4">
        <v>0.51349999999999996</v>
      </c>
      <c r="D7" s="2">
        <f>C7-D5</f>
        <v>0.30579999999999996</v>
      </c>
    </row>
    <row r="8" spans="1:6" x14ac:dyDescent="0.2">
      <c r="A8" s="1"/>
      <c r="B8" s="2" t="s">
        <v>18</v>
      </c>
      <c r="C8" s="4">
        <v>0.51829999999999998</v>
      </c>
      <c r="D8" s="2">
        <f>C8-D5</f>
        <v>0.31059999999999999</v>
      </c>
    </row>
    <row r="9" spans="1:6" x14ac:dyDescent="0.2">
      <c r="A9" s="1"/>
    </row>
    <row r="10" spans="1:6" x14ac:dyDescent="0.2">
      <c r="A10" s="1"/>
    </row>
    <row r="11" spans="1:6" x14ac:dyDescent="0.2">
      <c r="A11" s="39"/>
      <c r="B11" s="3" t="s">
        <v>137</v>
      </c>
    </row>
    <row r="12" spans="1:6" x14ac:dyDescent="0.2">
      <c r="A12" s="1"/>
    </row>
    <row r="13" spans="1:6" x14ac:dyDescent="0.2">
      <c r="A13" s="1"/>
    </row>
    <row r="14" spans="1:6" x14ac:dyDescent="0.2">
      <c r="A14" s="1"/>
    </row>
    <row r="15" spans="1:6" x14ac:dyDescent="0.2">
      <c r="A15" s="1"/>
    </row>
    <row r="16" spans="1:6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8" spans="1:1" x14ac:dyDescent="0.2">
      <c r="A38" s="5"/>
    </row>
  </sheetData>
  <pageMargins left="0.7" right="0.7" top="0.75" bottom="0.75" header="0.3" footer="0.3"/>
  <pageSetup scale="5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H21" sqref="H21"/>
    </sheetView>
  </sheetViews>
  <sheetFormatPr defaultRowHeight="12.75" x14ac:dyDescent="0.2"/>
  <cols>
    <col min="1" max="1" width="26.140625" style="2" bestFit="1" customWidth="1"/>
    <col min="2" max="2" width="10.140625" style="2" bestFit="1" customWidth="1"/>
    <col min="5" max="5" width="23.7109375" style="2" bestFit="1" customWidth="1"/>
    <col min="6" max="6" width="9.140625" style="2"/>
    <col min="8" max="8" width="26.140625" style="2" bestFit="1" customWidth="1"/>
    <col min="9" max="9" width="10.140625" style="2" bestFit="1" customWidth="1"/>
  </cols>
  <sheetData>
    <row r="1" spans="1:14" ht="15.75" x14ac:dyDescent="0.25">
      <c r="A1" s="35" t="s">
        <v>20</v>
      </c>
      <c r="B1" s="35"/>
      <c r="C1" s="8"/>
      <c r="D1" s="8"/>
      <c r="E1" s="35" t="s">
        <v>10</v>
      </c>
      <c r="H1" s="35" t="s">
        <v>21</v>
      </c>
    </row>
    <row r="2" spans="1:14" x14ac:dyDescent="0.2">
      <c r="A2" s="3" t="s">
        <v>1</v>
      </c>
      <c r="B2" s="3" t="s">
        <v>6</v>
      </c>
    </row>
    <row r="3" spans="1:14" x14ac:dyDescent="0.2">
      <c r="A3" s="2" t="s">
        <v>22</v>
      </c>
      <c r="B3" s="4" t="s">
        <v>23</v>
      </c>
      <c r="H3" s="3" t="s">
        <v>1</v>
      </c>
      <c r="I3" s="3" t="s">
        <v>6</v>
      </c>
    </row>
    <row r="4" spans="1:14" x14ac:dyDescent="0.2">
      <c r="A4" s="2" t="s">
        <v>24</v>
      </c>
      <c r="B4" s="2" t="s">
        <v>25</v>
      </c>
      <c r="E4" s="3" t="s">
        <v>1</v>
      </c>
      <c r="F4" s="3" t="s">
        <v>6</v>
      </c>
      <c r="H4" s="2" t="s">
        <v>193</v>
      </c>
      <c r="I4" s="4" t="s">
        <v>198</v>
      </c>
    </row>
    <row r="5" spans="1:14" x14ac:dyDescent="0.2">
      <c r="A5" s="2" t="s">
        <v>27</v>
      </c>
      <c r="B5" s="2" t="s">
        <v>28</v>
      </c>
      <c r="E5" s="2" t="s">
        <v>29</v>
      </c>
      <c r="F5" s="2" t="s">
        <v>30</v>
      </c>
      <c r="H5" s="4" t="s">
        <v>192</v>
      </c>
      <c r="I5" s="4" t="s">
        <v>115</v>
      </c>
    </row>
    <row r="6" spans="1:14" x14ac:dyDescent="0.2">
      <c r="E6" s="11" t="s">
        <v>111</v>
      </c>
      <c r="F6" s="11" t="s">
        <v>112</v>
      </c>
      <c r="H6" s="4" t="s">
        <v>195</v>
      </c>
      <c r="I6" s="2" t="s">
        <v>26</v>
      </c>
    </row>
    <row r="7" spans="1:14" x14ac:dyDescent="0.2">
      <c r="A7" s="2" t="s">
        <v>34</v>
      </c>
      <c r="B7" s="2" t="s">
        <v>35</v>
      </c>
      <c r="E7" s="4" t="s">
        <v>120</v>
      </c>
      <c r="F7" s="4" t="s">
        <v>121</v>
      </c>
      <c r="H7" s="4" t="s">
        <v>88</v>
      </c>
      <c r="I7" s="4" t="s">
        <v>89</v>
      </c>
    </row>
    <row r="8" spans="1:14" x14ac:dyDescent="0.2">
      <c r="A8" s="2" t="s">
        <v>37</v>
      </c>
      <c r="B8" s="2" t="s">
        <v>38</v>
      </c>
      <c r="E8" s="4" t="s">
        <v>139</v>
      </c>
      <c r="F8" s="4" t="s">
        <v>138</v>
      </c>
      <c r="H8" s="2" t="s">
        <v>194</v>
      </c>
      <c r="I8" s="4" t="s">
        <v>47</v>
      </c>
    </row>
    <row r="9" spans="1:14" x14ac:dyDescent="0.2">
      <c r="A9" s="2" t="s">
        <v>41</v>
      </c>
      <c r="B9" s="2" t="s">
        <v>42</v>
      </c>
      <c r="H9" s="4" t="s">
        <v>31</v>
      </c>
      <c r="I9" s="4" t="s">
        <v>15</v>
      </c>
    </row>
    <row r="10" spans="1:14" x14ac:dyDescent="0.2">
      <c r="A10" s="2" t="s">
        <v>45</v>
      </c>
      <c r="B10" s="2" t="s">
        <v>46</v>
      </c>
      <c r="E10" s="11" t="s">
        <v>190</v>
      </c>
      <c r="F10" s="4" t="s">
        <v>191</v>
      </c>
      <c r="H10" s="2" t="s">
        <v>32</v>
      </c>
      <c r="I10" s="4" t="s">
        <v>33</v>
      </c>
    </row>
    <row r="11" spans="1:14" x14ac:dyDescent="0.2">
      <c r="A11" s="2" t="s">
        <v>48</v>
      </c>
      <c r="B11" s="2" t="s">
        <v>49</v>
      </c>
      <c r="H11" s="2" t="s">
        <v>36</v>
      </c>
      <c r="I11" s="4" t="s">
        <v>16</v>
      </c>
    </row>
    <row r="12" spans="1:14" x14ac:dyDescent="0.2">
      <c r="A12" s="2" t="s">
        <v>50</v>
      </c>
      <c r="B12" s="2" t="s">
        <v>51</v>
      </c>
      <c r="H12" s="2" t="s">
        <v>39</v>
      </c>
      <c r="I12" s="4" t="s">
        <v>40</v>
      </c>
    </row>
    <row r="13" spans="1:14" x14ac:dyDescent="0.2">
      <c r="H13" s="4" t="s">
        <v>140</v>
      </c>
      <c r="I13" s="4" t="s">
        <v>141</v>
      </c>
    </row>
    <row r="14" spans="1:14" x14ac:dyDescent="0.2">
      <c r="A14" s="2" t="s">
        <v>52</v>
      </c>
      <c r="B14" s="2" t="s">
        <v>53</v>
      </c>
      <c r="H14" s="4" t="s">
        <v>91</v>
      </c>
      <c r="I14" s="4" t="s">
        <v>92</v>
      </c>
    </row>
    <row r="15" spans="1:14" x14ac:dyDescent="0.2">
      <c r="A15" s="2" t="s">
        <v>54</v>
      </c>
      <c r="B15" s="2" t="s">
        <v>55</v>
      </c>
      <c r="H15" s="4" t="s">
        <v>105</v>
      </c>
      <c r="I15" s="2" t="s">
        <v>106</v>
      </c>
      <c r="J15" s="2"/>
      <c r="K15" s="2"/>
      <c r="L15" s="2"/>
      <c r="M15" s="2"/>
      <c r="N15" s="4"/>
    </row>
    <row r="16" spans="1:14" x14ac:dyDescent="0.2">
      <c r="A16" s="2" t="s">
        <v>56</v>
      </c>
      <c r="B16" s="2" t="s">
        <v>57</v>
      </c>
      <c r="H16" s="4" t="s">
        <v>116</v>
      </c>
      <c r="I16" s="4" t="s">
        <v>117</v>
      </c>
    </row>
    <row r="17" spans="1:10" x14ac:dyDescent="0.2">
      <c r="H17" s="2" t="s">
        <v>43</v>
      </c>
      <c r="I17" s="4" t="s">
        <v>44</v>
      </c>
    </row>
    <row r="18" spans="1:10" x14ac:dyDescent="0.2">
      <c r="H18" s="4" t="s">
        <v>196</v>
      </c>
      <c r="I18" s="4" t="s">
        <v>197</v>
      </c>
    </row>
    <row r="19" spans="1:10" x14ac:dyDescent="0.2">
      <c r="A19" s="9" t="s">
        <v>58</v>
      </c>
      <c r="B19" s="2" t="s">
        <v>35</v>
      </c>
      <c r="H19" s="4"/>
    </row>
    <row r="20" spans="1:10" x14ac:dyDescent="0.2">
      <c r="H20" s="4"/>
    </row>
    <row r="21" spans="1:10" x14ac:dyDescent="0.2">
      <c r="A21" s="2" t="s">
        <v>59</v>
      </c>
      <c r="B21" s="2" t="s">
        <v>60</v>
      </c>
    </row>
    <row r="22" spans="1:10" x14ac:dyDescent="0.2">
      <c r="A22" s="2" t="s">
        <v>61</v>
      </c>
      <c r="B22" s="2" t="s">
        <v>62</v>
      </c>
      <c r="H22" s="4"/>
      <c r="I22" s="4"/>
    </row>
    <row r="25" spans="1:10" x14ac:dyDescent="0.2">
      <c r="A25" s="4" t="s">
        <v>63</v>
      </c>
      <c r="B25" s="4" t="s">
        <v>64</v>
      </c>
      <c r="I25" s="4"/>
      <c r="J25" s="2"/>
    </row>
    <row r="26" spans="1:10" ht="15" x14ac:dyDescent="0.2">
      <c r="A26" s="4" t="s">
        <v>65</v>
      </c>
      <c r="B26" s="4" t="s">
        <v>66</v>
      </c>
      <c r="H26" s="36"/>
    </row>
    <row r="27" spans="1:10" x14ac:dyDescent="0.2">
      <c r="A27" s="4" t="s">
        <v>67</v>
      </c>
      <c r="B27" s="4" t="s">
        <v>68</v>
      </c>
    </row>
    <row r="28" spans="1:10" x14ac:dyDescent="0.2">
      <c r="A28" s="4" t="s">
        <v>69</v>
      </c>
      <c r="B28" s="4" t="s">
        <v>70</v>
      </c>
    </row>
    <row r="29" spans="1:10" x14ac:dyDescent="0.2">
      <c r="A29" s="4" t="s">
        <v>71</v>
      </c>
      <c r="B29" s="4" t="s">
        <v>72</v>
      </c>
      <c r="H29" s="4"/>
    </row>
    <row r="30" spans="1:10" x14ac:dyDescent="0.2">
      <c r="A30" s="4" t="s">
        <v>73</v>
      </c>
      <c r="B30" s="4" t="s">
        <v>74</v>
      </c>
    </row>
    <row r="32" spans="1:10" x14ac:dyDescent="0.2">
      <c r="A32" s="4" t="s">
        <v>75</v>
      </c>
      <c r="B32" s="4" t="s">
        <v>76</v>
      </c>
    </row>
    <row r="33" spans="1:2" x14ac:dyDescent="0.2">
      <c r="A33" s="4" t="s">
        <v>97</v>
      </c>
      <c r="B33" s="2" t="s">
        <v>98</v>
      </c>
    </row>
    <row r="36" spans="1:2" x14ac:dyDescent="0.2">
      <c r="A36" s="4" t="s">
        <v>77</v>
      </c>
      <c r="B36" s="4" t="s">
        <v>78</v>
      </c>
    </row>
    <row r="37" spans="1:2" x14ac:dyDescent="0.2">
      <c r="A37" s="4" t="s">
        <v>79</v>
      </c>
      <c r="B37" s="4" t="s">
        <v>80</v>
      </c>
    </row>
    <row r="38" spans="1:2" x14ac:dyDescent="0.2">
      <c r="A38" s="4" t="s">
        <v>81</v>
      </c>
      <c r="B38" s="4" t="s">
        <v>82</v>
      </c>
    </row>
    <row r="39" spans="1:2" x14ac:dyDescent="0.2">
      <c r="A39" s="4" t="s">
        <v>83</v>
      </c>
      <c r="B39" s="4" t="s">
        <v>84</v>
      </c>
    </row>
    <row r="40" spans="1:2" x14ac:dyDescent="0.2">
      <c r="A40" s="4" t="s">
        <v>93</v>
      </c>
      <c r="B40" s="4" t="s">
        <v>94</v>
      </c>
    </row>
    <row r="41" spans="1:2" x14ac:dyDescent="0.2">
      <c r="A41" s="4" t="s">
        <v>95</v>
      </c>
      <c r="B41" s="4" t="s">
        <v>96</v>
      </c>
    </row>
    <row r="43" spans="1:2" x14ac:dyDescent="0.2">
      <c r="A43" s="4" t="s">
        <v>99</v>
      </c>
      <c r="B43" s="2" t="s">
        <v>100</v>
      </c>
    </row>
    <row r="44" spans="1:2" x14ac:dyDescent="0.2">
      <c r="A44" s="4" t="s">
        <v>101</v>
      </c>
      <c r="B44" s="2" t="s">
        <v>102</v>
      </c>
    </row>
    <row r="45" spans="1:2" x14ac:dyDescent="0.2">
      <c r="A45" s="4" t="s">
        <v>103</v>
      </c>
      <c r="B45" s="2" t="s">
        <v>104</v>
      </c>
    </row>
    <row r="48" spans="1:2" x14ac:dyDescent="0.2">
      <c r="A48" s="4" t="s">
        <v>107</v>
      </c>
      <c r="B48" s="4" t="s">
        <v>108</v>
      </c>
    </row>
    <row r="49" spans="1:2" x14ac:dyDescent="0.2">
      <c r="A49" s="11" t="s">
        <v>109</v>
      </c>
      <c r="B49" s="9" t="s">
        <v>110</v>
      </c>
    </row>
    <row r="50" spans="1:2" x14ac:dyDescent="0.2">
      <c r="A50" s="4" t="s">
        <v>113</v>
      </c>
      <c r="B50" s="2" t="s">
        <v>114</v>
      </c>
    </row>
    <row r="52" spans="1:2" x14ac:dyDescent="0.2">
      <c r="A52" s="2" t="s">
        <v>118</v>
      </c>
      <c r="B52" s="2" t="s">
        <v>119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HS-VOC</vt:lpstr>
      <vt:lpstr>VOC</vt:lpstr>
      <vt:lpstr>SVOC</vt:lpstr>
      <vt:lpstr>NVOC</vt:lpstr>
      <vt:lpstr>LCUV</vt:lpstr>
      <vt:lpstr>pH - Conductivity</vt:lpstr>
      <vt:lpstr>TOC</vt:lpstr>
      <vt:lpstr>CAS #</vt:lpstr>
    </vt:vector>
  </TitlesOfParts>
  <Company>Compaq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Brian Kile</cp:lastModifiedBy>
  <cp:lastPrinted>2016-04-06T20:30:27Z</cp:lastPrinted>
  <dcterms:created xsi:type="dcterms:W3CDTF">2008-01-09T01:35:34Z</dcterms:created>
  <dcterms:modified xsi:type="dcterms:W3CDTF">2016-04-07T19:11:56Z</dcterms:modified>
</cp:coreProperties>
</file>