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600" windowHeight="6800" firstSheet="1" activeTab="1"/>
  </bookViews>
  <sheets>
    <sheet name="OPTION 2" sheetId="2" state="hidden" r:id="rId1"/>
    <sheet name="WORK ORDER" sheetId="7" r:id="rId2"/>
  </sheets>
  <definedNames>
    <definedName name="_xlnm.Print_Area" localSheetId="1">'WORK ORDER'!$A$1:$N$55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<sst xmlns="http://schemas.openxmlformats.org/spreadsheetml/2006/main" count="84" uniqueCount="58">
  <si>
    <t>MFG PRECAST SUPPLY INC.</t>
  </si>
  <si>
    <t>WORK ORDER</t>
  </si>
  <si>
    <t>ORDER DATE:</t>
  </si>
  <si>
    <t>COMPANY / CONTACT:</t>
  </si>
  <si>
    <t xml:space="preserve"> </t>
  </si>
  <si>
    <t>MEDI GROUP</t>
  </si>
  <si>
    <t xml:space="preserve"> P.O.</t>
  </si>
  <si>
    <t>LIV23-807-4</t>
  </si>
  <si>
    <t>JOHN</t>
  </si>
  <si>
    <t>LOT</t>
  </si>
  <si>
    <t>SITE:</t>
  </si>
  <si>
    <t xml:space="preserve">PICKUP ORDER - LIV - ANCASTER </t>
  </si>
  <si>
    <t>BLOCK</t>
  </si>
  <si>
    <t>BLK B</t>
  </si>
  <si>
    <t>STREET NAME:</t>
  </si>
  <si>
    <t>MFG PO #</t>
  </si>
  <si>
    <t>DESCRIPTION</t>
  </si>
  <si>
    <t>NOTES</t>
  </si>
  <si>
    <t>QTY</t>
  </si>
  <si>
    <t>POURED SIZE</t>
  </si>
  <si>
    <t>POURED</t>
  </si>
  <si>
    <t>FINISHED SIZE</t>
  </si>
  <si>
    <t>FINISHED</t>
  </si>
  <si>
    <t>WEIGHT</t>
  </si>
  <si>
    <t>WIDTH</t>
  </si>
  <si>
    <t>LENGTH</t>
  </si>
  <si>
    <t>SPECS</t>
  </si>
  <si>
    <t>−</t>
  </si>
  <si>
    <t>X</t>
  </si>
  <si>
    <t>GRAY</t>
  </si>
  <si>
    <t>R/F</t>
  </si>
  <si>
    <t>2L</t>
  </si>
  <si>
    <t>NEW WHITE</t>
  </si>
  <si>
    <t>SMOOTH</t>
  </si>
  <si>
    <t>RUSH ORDER</t>
  </si>
  <si>
    <t xml:space="preserve">TOTAL WEIGHT:  </t>
  </si>
  <si>
    <t xml:space="preserve">EXPECTED DELIVERY DATE IS BEFORE:-  </t>
  </si>
  <si>
    <t xml:space="preserve">          MFG PRECAST</t>
  </si>
  <si>
    <t>PO Box 71071, Maplehurst</t>
  </si>
  <si>
    <t xml:space="preserve"> ORDER DATE</t>
  </si>
  <si>
    <t>Burlington, ON L7T 2E0</t>
  </si>
  <si>
    <t>Phone: (905) 643 114, (905) 469 1119</t>
  </si>
  <si>
    <t>Email: info@mfgprecast.com</t>
  </si>
  <si>
    <t>PURCHASE ORDER</t>
  </si>
  <si>
    <t>www.mfgprecast.com</t>
  </si>
  <si>
    <t>BUILDER / SITE / CITY</t>
  </si>
  <si>
    <t>BLK NO.</t>
  </si>
  <si>
    <t>COMPANY</t>
  </si>
  <si>
    <t>LOT NO.</t>
  </si>
  <si>
    <t>CONTACT</t>
  </si>
  <si>
    <t>AREA 
(SQ. IN)</t>
  </si>
  <si>
    <t>WEIGHT
(LBS)</t>
  </si>
  <si>
    <t>COLOR</t>
  </si>
  <si>
    <t>TYPE</t>
  </si>
  <si>
    <t>LOT 68</t>
  </si>
  <si>
    <t>OLD WHITE</t>
  </si>
  <si>
    <t>SMOOTH FACE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</si>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</sst>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\(#"/>
    <numFmt numFmtId="179" formatCode="General\)"/>
    <numFmt numFmtId="180" formatCode="dd\ mmm/yyyy\ \(dddd\)"/>
    <numFmt numFmtId="181" formatCode="dd/mmm/yyyy"/>
    <numFmt numFmtId="182" formatCode="_-* #,##0_-;\-* #,##0_-;_-* &quot;-&quot;??_-;_-@_-"/>
    <numFmt numFmtId="183" formatCode="h:mm\ AM/PM"/>
  </numFmts>
  <fonts count="44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2"/>
      <color theme="0" tint="-0.499984740745262"/>
      <name val="Calibri"/>
      <charset val="134"/>
      <scheme val="minor"/>
    </font>
    <font>
      <sz val="16"/>
      <name val="Calibri"/>
      <charset val="134"/>
      <scheme val="minor"/>
    </font>
    <font>
      <sz val="28"/>
      <color theme="3"/>
      <name val="Calibri"/>
      <charset val="134"/>
      <scheme val="minor"/>
    </font>
    <font>
      <sz val="10"/>
      <color theme="1" tint="0.249977111117893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u/>
      <sz val="10"/>
      <color theme="1" tint="0.249977111117893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name val="Calibri"/>
      <charset val="134"/>
      <scheme val="minor"/>
    </font>
    <font>
      <sz val="13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4"/>
      <color theme="1"/>
      <name val="Aptos Narrow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auto="1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29" applyNumberFormat="0" applyAlignment="0" applyProtection="0">
      <alignment vertical="center"/>
    </xf>
    <xf numFmtId="0" fontId="34" fillId="13" borderId="30" applyNumberFormat="0" applyAlignment="0" applyProtection="0">
      <alignment vertical="center"/>
    </xf>
    <xf numFmtId="0" fontId="35" fillId="13" borderId="29" applyNumberFormat="0" applyAlignment="0" applyProtection="0">
      <alignment vertical="center"/>
    </xf>
    <xf numFmtId="0" fontId="36" fillId="14" borderId="31" applyNumberFormat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8" fillId="0" borderId="0"/>
  </cellStyleXfs>
  <cellXfs count="2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58" fontId="11" fillId="0" borderId="0" xfId="0" applyNumberFormat="1" applyFont="1" applyAlignment="1" applyProtection="1">
      <alignment horizontal="center" vertical="center" shrinkToFit="1"/>
      <protection locked="0"/>
    </xf>
    <xf numFmtId="0" fontId="12" fillId="0" borderId="0" xfId="6" applyFont="1" applyBorder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58" fontId="11" fillId="3" borderId="0" xfId="0" applyNumberFormat="1" applyFont="1" applyFill="1" applyAlignment="1" applyProtection="1">
      <alignment vertical="center" shrinkToFit="1"/>
      <protection locked="0"/>
    </xf>
    <xf numFmtId="58" fontId="11" fillId="0" borderId="0" xfId="0" applyNumberFormat="1" applyFont="1" applyAlignment="1" applyProtection="1">
      <alignment vertical="center" shrinkToFit="1"/>
      <protection locked="0"/>
    </xf>
    <xf numFmtId="58" fontId="11" fillId="3" borderId="0" xfId="0" applyNumberFormat="1" applyFont="1" applyFill="1" applyAlignment="1" applyProtection="1">
      <alignment horizontal="center" vertical="center" shrinkToFit="1"/>
      <protection locked="0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right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13" fillId="0" borderId="12" xfId="0" applyFont="1" applyBorder="1" applyAlignment="1">
      <alignment horizontal="center"/>
    </xf>
    <xf numFmtId="178" fontId="13" fillId="0" borderId="0" xfId="0" applyNumberFormat="1" applyFont="1"/>
    <xf numFmtId="0" fontId="14" fillId="0" borderId="0" xfId="0" applyFont="1" applyAlignment="1">
      <alignment horizontal="center"/>
    </xf>
    <xf numFmtId="179" fontId="13" fillId="0" borderId="0" xfId="0" applyNumberFormat="1" applyFont="1" applyAlignment="1">
      <alignment horizontal="left"/>
    </xf>
    <xf numFmtId="179" fontId="13" fillId="2" borderId="12" xfId="0" applyNumberFormat="1" applyFont="1" applyFill="1" applyBorder="1" applyAlignment="1">
      <alignment horizontal="left"/>
    </xf>
    <xf numFmtId="0" fontId="13" fillId="6" borderId="0" xfId="0" applyFont="1" applyFill="1"/>
    <xf numFmtId="0" fontId="14" fillId="6" borderId="0" xfId="0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178" fontId="15" fillId="0" borderId="0" xfId="0" applyNumberFormat="1" applyFont="1"/>
    <xf numFmtId="0" fontId="16" fillId="0" borderId="0" xfId="0" applyFont="1" applyAlignment="1">
      <alignment horizontal="center"/>
    </xf>
    <xf numFmtId="179" fontId="15" fillId="0" borderId="0" xfId="0" applyNumberFormat="1" applyFont="1" applyAlignment="1">
      <alignment horizontal="left"/>
    </xf>
    <xf numFmtId="179" fontId="15" fillId="2" borderId="12" xfId="0" applyNumberFormat="1" applyFont="1" applyFill="1" applyBorder="1" applyAlignment="1">
      <alignment horizontal="left"/>
    </xf>
    <xf numFmtId="0" fontId="15" fillId="6" borderId="0" xfId="0" applyFont="1" applyFill="1"/>
    <xf numFmtId="0" fontId="16" fillId="6" borderId="0" xfId="0" applyFont="1" applyFill="1" applyAlignment="1">
      <alignment horizontal="center"/>
    </xf>
    <xf numFmtId="0" fontId="17" fillId="0" borderId="12" xfId="0" applyFont="1" applyBorder="1" applyAlignment="1">
      <alignment horizontal="center"/>
    </xf>
    <xf numFmtId="178" fontId="17" fillId="0" borderId="0" xfId="0" applyNumberFormat="1" applyFont="1"/>
    <xf numFmtId="0" fontId="18" fillId="0" borderId="0" xfId="0" applyFont="1" applyAlignment="1">
      <alignment horizontal="center"/>
    </xf>
    <xf numFmtId="179" fontId="17" fillId="0" borderId="0" xfId="0" applyNumberFormat="1" applyFont="1" applyAlignment="1">
      <alignment horizontal="left"/>
    </xf>
    <xf numFmtId="179" fontId="17" fillId="2" borderId="12" xfId="0" applyNumberFormat="1" applyFont="1" applyFill="1" applyBorder="1" applyAlignment="1">
      <alignment horizontal="left"/>
    </xf>
    <xf numFmtId="0" fontId="17" fillId="0" borderId="0" xfId="0" applyFont="1"/>
    <xf numFmtId="179" fontId="17" fillId="2" borderId="11" xfId="0" applyNumberFormat="1" applyFont="1" applyFill="1" applyBorder="1" applyAlignment="1">
      <alignment horizontal="left"/>
    </xf>
    <xf numFmtId="0" fontId="9" fillId="3" borderId="9" xfId="0" applyFont="1" applyFill="1" applyBorder="1" applyAlignment="1">
      <alignment horizontal="center"/>
    </xf>
    <xf numFmtId="178" fontId="19" fillId="3" borderId="7" xfId="0" applyNumberFormat="1" applyFont="1" applyFill="1" applyBorder="1"/>
    <xf numFmtId="0" fontId="0" fillId="3" borderId="7" xfId="0" applyFill="1" applyBorder="1" applyAlignment="1">
      <alignment horizontal="center"/>
    </xf>
    <xf numFmtId="179" fontId="9" fillId="3" borderId="7" xfId="0" applyNumberFormat="1" applyFont="1" applyFill="1" applyBorder="1" applyAlignment="1">
      <alignment horizontal="left"/>
    </xf>
    <xf numFmtId="179" fontId="9" fillId="3" borderId="0" xfId="0" applyNumberFormat="1" applyFont="1" applyFill="1" applyAlignment="1">
      <alignment horizontal="left"/>
    </xf>
    <xf numFmtId="0" fontId="9" fillId="3" borderId="7" xfId="0" applyFont="1" applyFill="1" applyBorder="1"/>
    <xf numFmtId="0" fontId="9" fillId="3" borderId="13" xfId="0" applyFont="1" applyFill="1" applyBorder="1" applyAlignment="1">
      <alignment horizontal="left"/>
    </xf>
    <xf numFmtId="178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79" fontId="0" fillId="3" borderId="4" xfId="0" applyNumberFormat="1" applyFill="1" applyBorder="1" applyAlignment="1">
      <alignment horizontal="left"/>
    </xf>
    <xf numFmtId="0" fontId="0" fillId="3" borderId="4" xfId="0" applyFill="1" applyBorder="1"/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180" fontId="9" fillId="5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0" fillId="8" borderId="0" xfId="0" applyFont="1" applyFill="1" applyAlignment="1">
      <alignment horizontal="center" vertical="center"/>
    </xf>
    <xf numFmtId="0" fontId="1" fillId="3" borderId="0" xfId="0" applyFont="1" applyFill="1"/>
    <xf numFmtId="181" fontId="11" fillId="3" borderId="0" xfId="0" applyNumberFormat="1" applyFont="1" applyFill="1" applyAlignment="1" applyProtection="1">
      <alignment horizontal="right" vertical="center" shrinkToFit="1"/>
      <protection locked="0"/>
    </xf>
    <xf numFmtId="0" fontId="1" fillId="0" borderId="0" xfId="0" applyFont="1" applyAlignment="1">
      <alignment horizontal="right"/>
    </xf>
    <xf numFmtId="0" fontId="11" fillId="9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right" vertical="center"/>
      <protection locked="0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3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right" vertical="center" shrinkToFit="1"/>
      <protection locked="0"/>
    </xf>
    <xf numFmtId="58" fontId="11" fillId="3" borderId="0" xfId="0" applyNumberFormat="1" applyFont="1" applyFill="1" applyAlignment="1" applyProtection="1">
      <alignment horizontal="right" vertical="center" shrinkToFit="1"/>
      <protection locked="0"/>
    </xf>
    <xf numFmtId="0" fontId="2" fillId="0" borderId="0" xfId="0" applyFont="1" applyAlignment="1">
      <alignment horizontal="right"/>
    </xf>
    <xf numFmtId="0" fontId="0" fillId="0" borderId="15" xfId="0" applyBorder="1"/>
    <xf numFmtId="0" fontId="9" fillId="2" borderId="8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1" fontId="13" fillId="6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82" fontId="14" fillId="3" borderId="12" xfId="1" applyNumberFormat="1" applyFont="1" applyFill="1" applyBorder="1"/>
    <xf numFmtId="182" fontId="14" fillId="3" borderId="16" xfId="1" applyNumberFormat="1" applyFont="1" applyFill="1" applyBorder="1"/>
    <xf numFmtId="1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182" fontId="16" fillId="3" borderId="12" xfId="1" applyNumberFormat="1" applyFont="1" applyFill="1" applyBorder="1"/>
    <xf numFmtId="182" fontId="16" fillId="3" borderId="16" xfId="1" applyNumberFormat="1" applyFont="1" applyFill="1" applyBorder="1"/>
    <xf numFmtId="1" fontId="15" fillId="6" borderId="0" xfId="0" applyNumberFormat="1" applyFon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8" fillId="3" borderId="12" xfId="0" applyFont="1" applyFill="1" applyBorder="1"/>
    <xf numFmtId="1" fontId="18" fillId="3" borderId="16" xfId="0" applyNumberFormat="1" applyFont="1" applyFill="1" applyBorder="1"/>
    <xf numFmtId="0" fontId="9" fillId="3" borderId="7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right"/>
    </xf>
    <xf numFmtId="0" fontId="0" fillId="3" borderId="16" xfId="0" applyFill="1" applyBorder="1"/>
    <xf numFmtId="1" fontId="0" fillId="3" borderId="16" xfId="0" applyNumberFormat="1" applyFill="1" applyBorder="1"/>
    <xf numFmtId="0" fontId="9" fillId="7" borderId="14" xfId="0" applyFont="1" applyFill="1" applyBorder="1" applyAlignment="1">
      <alignment horizontal="center" vertical="center"/>
    </xf>
    <xf numFmtId="182" fontId="9" fillId="10" borderId="11" xfId="1" applyNumberFormat="1" applyFont="1" applyFill="1" applyBorder="1" applyAlignment="1">
      <alignment horizontal="center" vertical="center"/>
    </xf>
    <xf numFmtId="180" fontId="9" fillId="5" borderId="1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3" xfId="0" applyFont="1" applyBorder="1"/>
    <xf numFmtId="0" fontId="21" fillId="0" borderId="3" xfId="0" applyFont="1" applyBorder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9" fillId="0" borderId="3" xfId="0" applyFont="1" applyBorder="1"/>
    <xf numFmtId="0" fontId="0" fillId="0" borderId="3" xfId="0" applyBorder="1"/>
    <xf numFmtId="0" fontId="17" fillId="5" borderId="18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/>
    <xf numFmtId="0" fontId="23" fillId="3" borderId="1" xfId="0" applyFont="1" applyFill="1" applyBorder="1" applyAlignment="1">
      <alignment horizontal="right" vertical="center"/>
    </xf>
    <xf numFmtId="0" fontId="23" fillId="3" borderId="1" xfId="0" applyFont="1" applyFill="1" applyBorder="1" applyAlignment="1">
      <alignment vertical="center"/>
    </xf>
    <xf numFmtId="0" fontId="23" fillId="3" borderId="20" xfId="0" applyFont="1" applyFill="1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4" fillId="0" borderId="1" xfId="0" applyFont="1" applyBorder="1"/>
    <xf numFmtId="178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179" fontId="2" fillId="0" borderId="20" xfId="0" applyNumberFormat="1" applyFont="1" applyBorder="1" applyAlignment="1">
      <alignment horizontal="left"/>
    </xf>
    <xf numFmtId="0" fontId="3" fillId="3" borderId="22" xfId="0" applyFont="1" applyFill="1" applyBorder="1"/>
    <xf numFmtId="0" fontId="18" fillId="0" borderId="21" xfId="0" applyFont="1" applyBorder="1" applyAlignment="1">
      <alignment horizontal="center"/>
    </xf>
    <xf numFmtId="0" fontId="3" fillId="3" borderId="21" xfId="0" applyFont="1" applyFill="1" applyBorder="1"/>
    <xf numFmtId="0" fontId="3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4" fillId="0" borderId="3" xfId="0" applyFont="1" applyBorder="1"/>
    <xf numFmtId="0" fontId="2" fillId="0" borderId="21" xfId="0" applyFont="1" applyBorder="1" applyAlignment="1">
      <alignment horizontal="left"/>
    </xf>
    <xf numFmtId="0" fontId="3" fillId="0" borderId="3" xfId="0" applyFont="1" applyBorder="1"/>
    <xf numFmtId="178" fontId="3" fillId="0" borderId="1" xfId="0" applyNumberFormat="1" applyFont="1" applyBorder="1"/>
    <xf numFmtId="179" fontId="3" fillId="0" borderId="20" xfId="0" applyNumberFormat="1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0" fontId="2" fillId="0" borderId="23" xfId="0" applyFont="1" applyBorder="1"/>
    <xf numFmtId="178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179" fontId="3" fillId="0" borderId="24" xfId="0" applyNumberFormat="1" applyFont="1" applyBorder="1" applyAlignment="1">
      <alignment horizontal="left"/>
    </xf>
    <xf numFmtId="0" fontId="3" fillId="3" borderId="23" xfId="0" applyFont="1" applyFill="1" applyBorder="1"/>
    <xf numFmtId="0" fontId="9" fillId="7" borderId="25" xfId="0" applyFont="1" applyFill="1" applyBorder="1" applyAlignment="1">
      <alignment horizontal="right" vertical="center"/>
    </xf>
    <xf numFmtId="0" fontId="9" fillId="7" borderId="2" xfId="0" applyFont="1" applyFill="1" applyBorder="1" applyAlignment="1">
      <alignment horizontal="right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16" fontId="1" fillId="0" borderId="3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17" fillId="4" borderId="1" xfId="0" applyFont="1" applyFill="1" applyBorder="1"/>
    <xf numFmtId="0" fontId="17" fillId="5" borderId="2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1" fontId="18" fillId="0" borderId="2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1" fontId="3" fillId="0" borderId="22" xfId="0" applyNumberFormat="1" applyFont="1" applyBorder="1" applyAlignment="1">
      <alignment horizontal="center"/>
    </xf>
    <xf numFmtId="0" fontId="3" fillId="3" borderId="3" xfId="0" applyFont="1" applyFill="1" applyBorder="1"/>
    <xf numFmtId="0" fontId="3" fillId="0" borderId="22" xfId="0" applyFont="1" applyBorder="1" applyAlignment="1">
      <alignment horizontal="center"/>
    </xf>
    <xf numFmtId="0" fontId="3" fillId="0" borderId="0" xfId="2" applyNumberFormat="1" applyFont="1" applyBorder="1"/>
    <xf numFmtId="0" fontId="3" fillId="0" borderId="19" xfId="0" applyFont="1" applyBorder="1" applyAlignment="1">
      <alignment horizontal="center"/>
    </xf>
    <xf numFmtId="0" fontId="9" fillId="7" borderId="24" xfId="0" applyFont="1" applyFill="1" applyBorder="1" applyAlignment="1">
      <alignment horizontal="right" vertical="center"/>
    </xf>
    <xf numFmtId="1" fontId="9" fillId="10" borderId="19" xfId="0" applyNumberFormat="1" applyFont="1" applyFill="1" applyBorder="1" applyAlignment="1">
      <alignment horizontal="center" vertical="center"/>
    </xf>
    <xf numFmtId="180" fontId="9" fillId="5" borderId="18" xfId="0" applyNumberFormat="1" applyFont="1" applyFill="1" applyBorder="1" applyAlignment="1">
      <alignment horizontal="center" vertical="center"/>
    </xf>
    <xf numFmtId="180" fontId="9" fillId="5" borderId="1" xfId="0" applyNumberFormat="1" applyFont="1" applyFill="1" applyBorder="1" applyAlignment="1">
      <alignment horizontal="center" vertical="center"/>
    </xf>
    <xf numFmtId="180" fontId="9" fillId="5" borderId="20" xfId="0" applyNumberFormat="1" applyFont="1" applyFill="1" applyBorder="1" applyAlignment="1">
      <alignment horizontal="center" vertical="center"/>
    </xf>
    <xf numFmtId="183" fontId="1" fillId="0" borderId="0" xfId="0" applyNumberFormat="1" applyFont="1"/>
    <xf numFmtId="58" fontId="0" fillId="0" borderId="0" xfId="0" applyNumberFormat="1"/>
    <xf numFmtId="0" fontId="1" fillId="0" borderId="3" xfId="0" applyFont="1" applyBorder="1" applyAlignment="1" quotePrefix="1">
      <alignment horizontal="center"/>
    </xf>
    <xf numFmtId="0" fontId="3" fillId="0" borderId="3" xfId="0" applyFont="1" applyBorder="1" applyAlignment="1" quotePrefix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209551</xdr:colOff>
      <xdr:row>0</xdr:row>
      <xdr:rowOff>95251</xdr:rowOff>
    </xdr:from>
    <xdr:to>
      <xdr:col>2</xdr:col>
      <xdr:colOff>104775</xdr:colOff>
      <xdr:row>2</xdr:row>
      <xdr:rowOff>9526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5" t="40448" r="35416" b="40026"/>
        <a:stretch>
          <a:fillRect/>
        </a:stretch>
      </xdr:blipFill>
      <xdr:spPr>
        <a:xfrm>
          <a:off x="209550" y="95250"/>
          <a:ext cx="1082040" cy="685800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1</xdr:row>
      <xdr:rowOff>57150</xdr:rowOff>
    </xdr:from>
    <xdr:to>
      <xdr:col>14</xdr:col>
      <xdr:colOff>28575</xdr:colOff>
      <xdr:row>1</xdr:row>
      <xdr:rowOff>333375</xdr:rowOff>
    </xdr:to>
    <xdr:pic>
      <xdr:nvPicPr>
        <xdr:cNvPr id="3" name="DTPicker1" hidden="1"/>
        <xdr:cNvPicPr preferRelativeResize="0">
          <a:picLocks noChangeArrowheads="1" noChangeShapeType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91910" y="476250"/>
          <a:ext cx="1477010" cy="2762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47625</xdr:colOff>
      <xdr:row>1</xdr:row>
      <xdr:rowOff>57150</xdr:rowOff>
    </xdr:from>
    <xdr:to>
      <xdr:col>15</xdr:col>
      <xdr:colOff>28575</xdr:colOff>
      <xdr:row>1</xdr:row>
      <xdr:rowOff>333375</xdr:rowOff>
    </xdr:to>
    <xdr:pic>
      <xdr:nvPicPr>
        <xdr:cNvPr id="4" name="DTPicker1" hidden="1"/>
        <xdr:cNvPicPr preferRelativeResize="0">
          <a:picLocks noChangeArrowheads="1" noChangeShapeType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9790" y="476250"/>
          <a:ext cx="1367155" cy="2762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213360</xdr:colOff>
      <xdr:row>0</xdr:row>
      <xdr:rowOff>7620</xdr:rowOff>
    </xdr:from>
    <xdr:to>
      <xdr:col>1</xdr:col>
      <xdr:colOff>628130</xdr:colOff>
      <xdr:row>1</xdr:row>
      <xdr:rowOff>48895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5" t="40448" r="35416" b="40026"/>
        <a:stretch>
          <a:fillRect/>
        </a:stretch>
      </xdr:blipFill>
      <xdr:spPr>
        <a:xfrm>
          <a:off x="213360" y="7620"/>
          <a:ext cx="683895" cy="460375"/>
        </a:xfrm>
        <a:prstGeom prst="rect">
          <a:avLst/>
        </a:prstGeom>
      </xdr:spPr>
    </xdr:pic>
    <xdr:clientData/>
  </xdr:twoCellAnchor>
  <xdr:twoCellAnchor>
    <xdr:from>
      <xdr:col>16</xdr:col>
      <xdr:colOff>180975</xdr:colOff>
      <xdr:row>0</xdr:row>
      <xdr:rowOff>366712</xdr:rowOff>
    </xdr:from>
    <xdr:to>
      <xdr:col>19</xdr:col>
      <xdr:colOff>466725</xdr:colOff>
      <xdr:row>8</xdr:row>
      <xdr:rowOff>200025</xdr:rowOff>
    </xdr:to>
    <xdr:sp>
      <xdr:nvSpPr>
        <xdr:cNvPr id="3" name="Add-in 2"/>
        <xdr:cNvSpPr>
          <a:spLocks noGrp="1"/>
        </xdr:cNvSpPr>
      </xdr:nvSpPr>
      <xdr:spPr>
        <a:xfrm>
          <a:off x="11654155" y="366395"/>
          <a:ext cx="2171700" cy="1919605"/>
        </a:xfrm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fgprecast.com/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pageSetUpPr fitToPage="1"/>
  </sheetPr>
  <dimension ref="A1:R31"/>
  <sheetViews>
    <sheetView workbookViewId="0">
      <selection activeCell="L17" sqref="L17"/>
    </sheetView>
  </sheetViews>
  <sheetFormatPr defaultColWidth="9" defaultRowHeight="14.5"/>
  <cols>
    <col min="1" max="1" width="4.28181818181818" customWidth="1"/>
    <col min="2" max="2" width="12.7090909090909" customWidth="1"/>
    <col min="3" max="3" width="7" customWidth="1"/>
    <col min="4" max="4" width="2.85454545454545" customWidth="1"/>
    <col min="5" max="5" width="7.13636363636364" customWidth="1"/>
    <col min="6" max="6" width="3.42727272727273" customWidth="1"/>
    <col min="7" max="7" width="8.57272727272727" customWidth="1"/>
    <col min="8" max="8" width="8.42727272727273" customWidth="1"/>
    <col min="9" max="9" width="8.13636363636364" customWidth="1"/>
    <col min="10" max="10" width="3.42727272727273" customWidth="1"/>
    <col min="11" max="11" width="8.28181818181818" customWidth="1"/>
    <col min="12" max="12" width="16.5727272727273" customWidth="1"/>
    <col min="13" max="13" width="11.7090909090909" customWidth="1"/>
    <col min="14" max="14" width="9.70909090909091" customWidth="1"/>
    <col min="15" max="15" width="10.1363636363636" customWidth="1"/>
    <col min="16" max="16" width="8.13636363636364" customWidth="1"/>
    <col min="18" max="18" width="11.7090909090909" customWidth="1"/>
  </cols>
  <sheetData>
    <row r="1" ht="33" customHeight="1" spans="3:16">
      <c r="C1" s="119" t="s">
        <v>0</v>
      </c>
      <c r="D1" s="2"/>
      <c r="E1" s="2"/>
      <c r="F1" s="2"/>
      <c r="G1" s="2"/>
      <c r="I1" s="2"/>
      <c r="J1" s="2"/>
      <c r="K1" s="2"/>
      <c r="L1" s="2"/>
      <c r="M1" s="2"/>
      <c r="P1" s="2"/>
    </row>
    <row r="2" ht="27.75" customHeight="1" spans="3:16">
      <c r="C2" s="120" t="s">
        <v>1</v>
      </c>
      <c r="D2" s="2"/>
      <c r="E2" s="2"/>
      <c r="F2" s="2"/>
      <c r="G2" s="2"/>
      <c r="H2" s="121"/>
      <c r="I2" s="2"/>
      <c r="J2" s="2"/>
      <c r="K2" s="2"/>
      <c r="L2" s="2"/>
      <c r="M2" s="92" t="s">
        <v>2</v>
      </c>
      <c r="N2" s="174"/>
      <c r="O2" s="174">
        <f ca="1">TODAY()</f>
        <v>45917</v>
      </c>
      <c r="P2" s="174"/>
    </row>
    <row r="3" ht="21.75" customHeight="1" spans="2:14">
      <c r="B3" s="122" t="s">
        <v>3</v>
      </c>
      <c r="H3" t="s">
        <v>4</v>
      </c>
      <c r="N3" s="1"/>
    </row>
    <row r="4" s="1" customFormat="1" ht="25.5" customHeight="1" spans="2:16">
      <c r="B4" s="123" t="s">
        <v>5</v>
      </c>
      <c r="C4" s="123"/>
      <c r="D4" s="123"/>
      <c r="E4" s="123"/>
      <c r="F4" s="124"/>
      <c r="G4" s="124"/>
      <c r="H4" s="125"/>
      <c r="I4" s="124"/>
      <c r="J4" s="175"/>
      <c r="K4" s="175"/>
      <c r="L4" s="175"/>
      <c r="M4" s="176" t="s">
        <v>6</v>
      </c>
      <c r="N4" s="123"/>
      <c r="O4" s="206" t="s">
        <v>7</v>
      </c>
      <c r="P4" s="123"/>
    </row>
    <row r="5" s="1" customFormat="1" ht="21"/>
    <row r="6" s="1" customFormat="1" ht="21" spans="2:16">
      <c r="B6" s="126" t="s">
        <v>8</v>
      </c>
      <c r="C6" s="123"/>
      <c r="D6" s="123"/>
      <c r="E6" s="123"/>
      <c r="F6" s="123"/>
      <c r="G6" s="123"/>
      <c r="H6" s="125"/>
      <c r="I6" s="123"/>
      <c r="M6" s="176" t="s">
        <v>9</v>
      </c>
      <c r="N6" s="123"/>
      <c r="O6" s="123"/>
      <c r="P6" s="160"/>
    </row>
    <row r="7" s="1" customFormat="1" ht="21" spans="8:13">
      <c r="H7" s="127"/>
      <c r="M7" s="175"/>
    </row>
    <row r="8" s="1" customFormat="1" ht="21" spans="2:18">
      <c r="B8" s="2" t="s">
        <v>10</v>
      </c>
      <c r="C8" s="123" t="s">
        <v>11</v>
      </c>
      <c r="D8" s="123"/>
      <c r="E8" s="123"/>
      <c r="F8" s="123"/>
      <c r="G8" s="123"/>
      <c r="H8" s="128"/>
      <c r="I8" s="123"/>
      <c r="M8" s="176" t="s">
        <v>12</v>
      </c>
      <c r="N8" s="160"/>
      <c r="O8" s="207" t="s">
        <v>13</v>
      </c>
      <c r="P8" s="160"/>
      <c r="R8" s="204"/>
    </row>
    <row r="9" ht="21" customHeight="1" spans="13:18">
      <c r="M9" s="63"/>
      <c r="R9" s="205"/>
    </row>
    <row r="10" ht="24" customHeight="1" spans="2:16">
      <c r="B10" s="129" t="s">
        <v>14</v>
      </c>
      <c r="C10" s="10"/>
      <c r="D10" s="130"/>
      <c r="E10" s="131"/>
      <c r="F10" s="131"/>
      <c r="G10" s="131"/>
      <c r="H10" s="131"/>
      <c r="I10" s="131"/>
      <c r="M10" s="92" t="s">
        <v>15</v>
      </c>
      <c r="N10" s="160"/>
      <c r="O10" s="160"/>
      <c r="P10" s="160"/>
    </row>
    <row r="11" ht="18.5" spans="2:18">
      <c r="B11" s="2"/>
      <c r="P11" s="92"/>
      <c r="R11" s="205"/>
    </row>
    <row r="12" ht="3" customHeight="1" spans="2:16">
      <c r="B12" s="28"/>
      <c r="C12" s="28"/>
      <c r="D12" s="28"/>
      <c r="E12" s="29"/>
      <c r="F12" s="28"/>
      <c r="G12" s="28"/>
      <c r="H12" s="30"/>
      <c r="I12" s="28"/>
      <c r="J12" s="28"/>
      <c r="K12" s="28"/>
      <c r="L12" s="28"/>
      <c r="M12" s="28"/>
      <c r="N12" s="177"/>
      <c r="O12" s="30"/>
      <c r="P12" s="28"/>
    </row>
    <row r="13" ht="12" customHeight="1"/>
    <row r="14" s="2" customFormat="1" ht="25.5" customHeight="1" spans="1:16">
      <c r="A14"/>
      <c r="B14" s="132" t="s">
        <v>16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78"/>
    </row>
    <row r="15" s="3" customFormat="1" ht="27.75" customHeight="1" spans="1:16">
      <c r="A15"/>
      <c r="B15" s="134" t="s">
        <v>17</v>
      </c>
      <c r="C15" s="135" t="s">
        <v>18</v>
      </c>
      <c r="D15" s="136" t="s">
        <v>19</v>
      </c>
      <c r="E15" s="137"/>
      <c r="F15" s="137"/>
      <c r="G15" s="138"/>
      <c r="H15" s="139" t="s">
        <v>20</v>
      </c>
      <c r="I15" s="136" t="s">
        <v>21</v>
      </c>
      <c r="J15" s="137"/>
      <c r="K15" s="137"/>
      <c r="L15" s="137"/>
      <c r="M15" s="137"/>
      <c r="N15" s="138"/>
      <c r="O15" s="139" t="s">
        <v>22</v>
      </c>
      <c r="P15" s="134" t="s">
        <v>23</v>
      </c>
    </row>
    <row r="16" s="3" customFormat="1" ht="17.25" customHeight="1" spans="1:16">
      <c r="A16"/>
      <c r="B16" s="140"/>
      <c r="C16" s="141"/>
      <c r="D16" s="142"/>
      <c r="E16" s="143" t="s">
        <v>24</v>
      </c>
      <c r="F16" s="144"/>
      <c r="G16" s="145" t="s">
        <v>25</v>
      </c>
      <c r="H16" s="146"/>
      <c r="I16" s="179" t="s">
        <v>24</v>
      </c>
      <c r="J16" s="180"/>
      <c r="K16" s="180" t="s">
        <v>25</v>
      </c>
      <c r="L16" s="181" t="s">
        <v>26</v>
      </c>
      <c r="M16" s="181"/>
      <c r="N16" s="182"/>
      <c r="O16" s="146"/>
      <c r="P16" s="140"/>
    </row>
    <row r="17" s="3" customFormat="1" ht="24" customHeight="1" spans="1:16">
      <c r="A17"/>
      <c r="B17" s="147"/>
      <c r="C17" s="148">
        <v>1</v>
      </c>
      <c r="D17" s="149" t="s">
        <v>27</v>
      </c>
      <c r="E17" s="150">
        <f>IF(M17="R/F",EVEN(I17+1),EVEN(I17+2))</f>
        <v>14</v>
      </c>
      <c r="F17" s="151" t="s">
        <v>28</v>
      </c>
      <c r="G17" s="152">
        <f>IF(K17&lt;&gt;I17,IF(M17="R/F",K17+1.5,K17+2),E17)</f>
        <v>49.5</v>
      </c>
      <c r="H17" s="153"/>
      <c r="I17" s="183">
        <v>12</v>
      </c>
      <c r="J17" s="151" t="s">
        <v>28</v>
      </c>
      <c r="K17" s="184">
        <v>48</v>
      </c>
      <c r="L17" s="185" t="s">
        <v>29</v>
      </c>
      <c r="M17" s="186" t="s">
        <v>30</v>
      </c>
      <c r="N17" s="187" t="s">
        <v>31</v>
      </c>
      <c r="O17" s="153"/>
      <c r="P17" s="188">
        <f>(I17+1)*(K17+1)*C17*0.21</f>
        <v>133.77</v>
      </c>
    </row>
    <row r="18" s="3" customFormat="1" ht="24" customHeight="1" spans="1:16">
      <c r="A18"/>
      <c r="B18" s="154"/>
      <c r="C18" s="148">
        <v>1</v>
      </c>
      <c r="D18" s="149" t="s">
        <v>27</v>
      </c>
      <c r="E18" s="150">
        <f>IF(M18="R/F",EVEN(I18+1),EVEN(I18+2))</f>
        <v>24</v>
      </c>
      <c r="F18" s="151" t="s">
        <v>28</v>
      </c>
      <c r="G18" s="152">
        <f>IF(K18&lt;&gt;I18,IF(M18="R/F",K18+1.5,K18+2),E18)</f>
        <v>24</v>
      </c>
      <c r="H18" s="153"/>
      <c r="I18" s="183">
        <v>22</v>
      </c>
      <c r="J18" s="151" t="s">
        <v>28</v>
      </c>
      <c r="K18" s="184">
        <v>22</v>
      </c>
      <c r="L18" s="185" t="s">
        <v>32</v>
      </c>
      <c r="M18" s="186" t="s">
        <v>33</v>
      </c>
      <c r="N18" s="187"/>
      <c r="O18" s="153"/>
      <c r="P18" s="188">
        <f>(I18+1)*(K18+1)*C18*0.21</f>
        <v>111.09</v>
      </c>
    </row>
    <row r="19" s="3" customFormat="1" ht="24" customHeight="1" spans="1:16">
      <c r="A19"/>
      <c r="B19" s="154"/>
      <c r="C19" s="148">
        <v>12</v>
      </c>
      <c r="D19" s="149" t="s">
        <v>27</v>
      </c>
      <c r="E19" s="150">
        <f>IF(M19="R/F",EVEN(I19+1),EVEN(I19+2))</f>
        <v>20</v>
      </c>
      <c r="F19" s="151" t="s">
        <v>28</v>
      </c>
      <c r="G19" s="152">
        <f>IF(K19&lt;&gt;I19,IF(M19="R/F",K19+1.5,K19+2),E19)</f>
        <v>22.5</v>
      </c>
      <c r="H19" s="153"/>
      <c r="I19" s="183">
        <v>19</v>
      </c>
      <c r="J19" s="151" t="s">
        <v>28</v>
      </c>
      <c r="K19" s="184">
        <v>21</v>
      </c>
      <c r="L19" s="185" t="s">
        <v>29</v>
      </c>
      <c r="M19" s="186" t="s">
        <v>30</v>
      </c>
      <c r="N19" s="187" t="s">
        <v>31</v>
      </c>
      <c r="O19" s="153"/>
      <c r="P19" s="188">
        <f>(I19+1)*(K19+1)*C19*0.21</f>
        <v>1108.8</v>
      </c>
    </row>
    <row r="20" s="3" customFormat="1" ht="24" customHeight="1" spans="1:16">
      <c r="A20"/>
      <c r="B20" s="154"/>
      <c r="C20" s="148"/>
      <c r="D20" s="149"/>
      <c r="E20" s="150"/>
      <c r="F20" s="151"/>
      <c r="G20" s="152"/>
      <c r="H20" s="153"/>
      <c r="I20" s="183"/>
      <c r="J20" s="151"/>
      <c r="K20" s="184"/>
      <c r="L20" s="185"/>
      <c r="M20" s="186"/>
      <c r="N20" s="187"/>
      <c r="O20" s="153"/>
      <c r="P20" s="188"/>
    </row>
    <row r="21" s="3" customFormat="1" ht="24" customHeight="1" spans="1:16">
      <c r="A21"/>
      <c r="B21" s="154"/>
      <c r="C21" s="148"/>
      <c r="D21" s="149"/>
      <c r="E21" s="150"/>
      <c r="F21" s="151"/>
      <c r="G21" s="152"/>
      <c r="H21" s="153"/>
      <c r="I21" s="183"/>
      <c r="J21" s="151"/>
      <c r="K21" s="184"/>
      <c r="L21" s="185"/>
      <c r="M21" s="186"/>
      <c r="N21" s="187"/>
      <c r="O21" s="153"/>
      <c r="P21" s="188"/>
    </row>
    <row r="22" s="3" customFormat="1" ht="24" customHeight="1" spans="1:16">
      <c r="A22"/>
      <c r="B22" s="154"/>
      <c r="C22" s="148"/>
      <c r="D22" s="149"/>
      <c r="E22" s="150"/>
      <c r="F22" s="151"/>
      <c r="G22" s="152"/>
      <c r="H22" s="153"/>
      <c r="I22" s="183"/>
      <c r="J22" s="151"/>
      <c r="K22" s="184"/>
      <c r="L22" s="185"/>
      <c r="M22" s="186"/>
      <c r="N22" s="187"/>
      <c r="O22" s="153"/>
      <c r="P22" s="188"/>
    </row>
    <row r="23" s="3" customFormat="1" ht="24" customHeight="1" spans="1:16">
      <c r="A23"/>
      <c r="B23" s="154"/>
      <c r="C23" s="148"/>
      <c r="D23" s="149"/>
      <c r="E23" s="150"/>
      <c r="F23" s="151"/>
      <c r="G23" s="152"/>
      <c r="H23" s="155"/>
      <c r="I23" s="183"/>
      <c r="J23" s="151"/>
      <c r="K23" s="189"/>
      <c r="L23" s="190"/>
      <c r="M23" s="191"/>
      <c r="N23" s="192"/>
      <c r="O23" s="155"/>
      <c r="P23" s="188"/>
    </row>
    <row r="24" s="3" customFormat="1" ht="24" customHeight="1" spans="1:16">
      <c r="A24"/>
      <c r="B24" s="156"/>
      <c r="C24" s="157"/>
      <c r="D24" s="158"/>
      <c r="E24" s="150"/>
      <c r="F24" s="151"/>
      <c r="G24" s="152"/>
      <c r="H24" s="155"/>
      <c r="I24" s="193"/>
      <c r="J24" s="125"/>
      <c r="K24" s="192"/>
      <c r="L24" s="190"/>
      <c r="M24" s="190"/>
      <c r="N24" s="190"/>
      <c r="O24" s="155"/>
      <c r="P24" s="194"/>
    </row>
    <row r="25" s="3" customFormat="1" ht="24" customHeight="1" spans="1:16">
      <c r="A25"/>
      <c r="B25" s="156"/>
      <c r="C25" s="157"/>
      <c r="D25" s="158"/>
      <c r="E25" s="150"/>
      <c r="F25" s="151"/>
      <c r="G25" s="152"/>
      <c r="H25" s="155"/>
      <c r="I25" s="193"/>
      <c r="J25" s="125"/>
      <c r="K25" s="192"/>
      <c r="L25" s="190"/>
      <c r="M25" s="190"/>
      <c r="N25" s="190"/>
      <c r="O25" s="155"/>
      <c r="P25" s="194"/>
    </row>
    <row r="26" s="3" customFormat="1" ht="24" customHeight="1" spans="1:16">
      <c r="A26"/>
      <c r="B26" s="156"/>
      <c r="C26" s="157"/>
      <c r="D26" s="158"/>
      <c r="E26" s="150"/>
      <c r="F26" s="151"/>
      <c r="G26" s="152"/>
      <c r="H26" s="155"/>
      <c r="I26" s="193"/>
      <c r="J26" s="125"/>
      <c r="K26" s="192"/>
      <c r="L26" s="190"/>
      <c r="M26" s="190"/>
      <c r="N26" s="190"/>
      <c r="O26" s="155"/>
      <c r="P26" s="194"/>
    </row>
    <row r="27" s="3" customFormat="1" ht="24" customHeight="1" spans="1:16">
      <c r="A27"/>
      <c r="B27" s="156"/>
      <c r="C27" s="157"/>
      <c r="D27" s="158"/>
      <c r="E27" s="150"/>
      <c r="F27" s="151"/>
      <c r="G27" s="152"/>
      <c r="H27" s="155"/>
      <c r="I27" s="193"/>
      <c r="J27" s="125"/>
      <c r="K27" s="192"/>
      <c r="L27" s="190"/>
      <c r="M27" s="190"/>
      <c r="N27" s="190"/>
      <c r="O27" s="155"/>
      <c r="P27" s="194"/>
    </row>
    <row r="28" s="3" customFormat="1" ht="24" customHeight="1" spans="1:16">
      <c r="A28"/>
      <c r="B28" s="156"/>
      <c r="C28" s="159"/>
      <c r="D28" s="160"/>
      <c r="E28" s="161"/>
      <c r="F28" s="151"/>
      <c r="G28" s="162"/>
      <c r="H28" s="155"/>
      <c r="I28" s="160"/>
      <c r="J28" s="160"/>
      <c r="K28" s="195" t="s">
        <v>34</v>
      </c>
      <c r="L28" s="195"/>
      <c r="M28" s="160"/>
      <c r="N28" s="160"/>
      <c r="O28" s="155"/>
      <c r="P28" s="196"/>
    </row>
    <row r="29" s="3" customFormat="1" ht="24" customHeight="1" spans="1:16">
      <c r="A29"/>
      <c r="B29" s="163"/>
      <c r="C29" s="164"/>
      <c r="E29" s="165"/>
      <c r="F29" s="166"/>
      <c r="G29" s="167"/>
      <c r="H29" s="168"/>
      <c r="I29" s="197"/>
      <c r="J29" s="197"/>
      <c r="K29" s="197"/>
      <c r="O29" s="168"/>
      <c r="P29" s="198"/>
    </row>
    <row r="30" ht="22.5" customHeight="1" spans="2:16">
      <c r="B30" s="169" t="s">
        <v>35</v>
      </c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99"/>
      <c r="P30" s="200">
        <f>SUM(P17:P29)</f>
        <v>1353.66</v>
      </c>
    </row>
    <row r="31" s="3" customFormat="1" ht="24" customHeight="1" spans="1:16">
      <c r="A31"/>
      <c r="B31" s="171" t="s">
        <v>36</v>
      </c>
      <c r="C31" s="172"/>
      <c r="D31" s="172"/>
      <c r="E31" s="172"/>
      <c r="F31" s="172"/>
      <c r="G31" s="172"/>
      <c r="H31" s="173"/>
      <c r="I31" s="201">
        <f>N2+14</f>
        <v>14</v>
      </c>
      <c r="J31" s="202"/>
      <c r="K31" s="202"/>
      <c r="L31" s="202"/>
      <c r="M31" s="202"/>
      <c r="N31" s="202"/>
      <c r="O31" s="202"/>
      <c r="P31" s="203"/>
    </row>
  </sheetData>
  <mergeCells count="12">
    <mergeCell ref="B14:P14"/>
    <mergeCell ref="D15:G15"/>
    <mergeCell ref="I15:N15"/>
    <mergeCell ref="L16:N16"/>
    <mergeCell ref="B30:O30"/>
    <mergeCell ref="B31:H31"/>
    <mergeCell ref="I31:P31"/>
    <mergeCell ref="B15:B16"/>
    <mergeCell ref="C15:C16"/>
    <mergeCell ref="H15:H16"/>
    <mergeCell ref="O15:O16"/>
    <mergeCell ref="P15:P16"/>
  </mergeCells>
  <dataValidations count="2">
    <dataValidation type="date" operator="equal" allowBlank="1" showInputMessage="1" showErrorMessage="1" sqref="N2:O2">
      <formula1>TODAY()</formula1>
    </dataValidation>
    <dataValidation type="list" allowBlank="1" showInputMessage="1" sqref="B4">
      <formula1>"BARCELOS, EDEN OAKS, LEGACY, MARTIN MASONRY, MEDI GROUP, SAKMET, SENSO, TRI-CAN, UNI- TRI, VIA-CON, WATSON"</formula1>
    </dataValidation>
  </dataValidations>
  <pageMargins left="0.196850393700787" right="0.196850393700787" top="0.196850393700787" bottom="0.196850393700787" header="0.31496062992126" footer="0.31496062992126"/>
  <pageSetup paperSize="1" scale="84" orientation="portrait" horizontalDpi="360" verticalDpi="36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B1:P58"/>
  <sheetViews>
    <sheetView showGridLines="0" tabSelected="1" zoomScale="77" zoomScaleNormal="77" workbookViewId="0">
      <selection activeCell="P6" sqref="P6"/>
    </sheetView>
  </sheetViews>
  <sheetFormatPr defaultColWidth="9" defaultRowHeight="14.5"/>
  <cols>
    <col min="1" max="1" width="3.85454545454545" customWidth="1"/>
    <col min="2" max="2" width="10.8545454545455" customWidth="1"/>
    <col min="3" max="3" width="7.57272727272727" customWidth="1"/>
    <col min="4" max="4" width="3.85454545454545" customWidth="1"/>
    <col min="5" max="5" width="10.7090909090909" customWidth="1"/>
    <col min="6" max="6" width="3.42727272727273" customWidth="1"/>
    <col min="7" max="7" width="8" customWidth="1"/>
    <col min="8" max="8" width="7.13636363636364" customWidth="1"/>
    <col min="9" max="9" width="8.28181818181818" customWidth="1"/>
    <col min="10" max="10" width="14.4272727272727" customWidth="1"/>
    <col min="11" max="11" width="28.5727272727273" customWidth="1"/>
    <col min="12" max="12" width="11.5727272727273" customWidth="1"/>
    <col min="13" max="13" width="16.2818181818182" customWidth="1"/>
    <col min="15" max="15" width="11.7090909090909" customWidth="1"/>
  </cols>
  <sheetData>
    <row r="1" ht="33" customHeight="1" spans="2:13">
      <c r="B1" s="4" t="s">
        <v>37</v>
      </c>
      <c r="C1" s="5"/>
      <c r="E1" s="6"/>
      <c r="G1" s="2"/>
      <c r="H1" s="2"/>
      <c r="I1" s="2"/>
      <c r="J1" s="2"/>
      <c r="K1" s="2"/>
      <c r="L1" s="6"/>
      <c r="M1" s="80" t="s">
        <v>1</v>
      </c>
    </row>
    <row r="2" s="1" customFormat="1" ht="18.75" customHeight="1" spans="2:13">
      <c r="B2" s="7" t="s">
        <v>38</v>
      </c>
      <c r="C2" s="8"/>
      <c r="D2" s="8"/>
      <c r="E2" s="8"/>
      <c r="F2" s="9"/>
      <c r="G2" s="10"/>
      <c r="H2" s="10"/>
      <c r="I2" s="10"/>
      <c r="L2" s="81" t="s">
        <v>39</v>
      </c>
      <c r="M2" s="81"/>
    </row>
    <row r="3" s="1" customFormat="1" ht="18.75" customHeight="1" spans="2:13">
      <c r="B3" s="7" t="s">
        <v>40</v>
      </c>
      <c r="C3" s="8"/>
      <c r="D3" s="11"/>
      <c r="E3" s="12"/>
      <c r="F3"/>
      <c r="I3"/>
      <c r="L3" s="82"/>
      <c r="M3" s="83"/>
    </row>
    <row r="4" s="1" customFormat="1" ht="18.75" customHeight="1" spans="2:13">
      <c r="B4" s="7" t="s">
        <v>41</v>
      </c>
      <c r="C4" s="8"/>
      <c r="D4" s="11"/>
      <c r="E4" s="13"/>
      <c r="F4" s="9"/>
      <c r="I4"/>
      <c r="K4" s="1" t="s">
        <v>4</v>
      </c>
      <c r="M4" s="84"/>
    </row>
    <row r="5" s="1" customFormat="1" ht="18.75" customHeight="1" spans="2:14">
      <c r="B5" s="7" t="s">
        <v>42</v>
      </c>
      <c r="C5" s="8"/>
      <c r="D5" s="11"/>
      <c r="E5" s="13"/>
      <c r="F5" s="9"/>
      <c r="I5"/>
      <c r="L5" s="85" t="s">
        <v>43</v>
      </c>
      <c r="M5" s="85"/>
      <c r="N5"/>
    </row>
    <row r="6" s="1" customFormat="1" ht="18.75" customHeight="1" spans="2:13">
      <c r="B6" s="14" t="s">
        <v>44</v>
      </c>
      <c r="C6" s="8"/>
      <c r="D6" s="11"/>
      <c r="E6" s="13"/>
      <c r="F6" s="9"/>
      <c r="I6"/>
      <c r="L6" s="27"/>
      <c r="M6" s="86"/>
    </row>
    <row r="7" s="1" customFormat="1" ht="18.75" customHeight="1" spans="2:13">
      <c r="B7" s="15"/>
      <c r="C7" s="8"/>
      <c r="D7" s="11"/>
      <c r="E7" s="8"/>
      <c r="F7" s="9"/>
      <c r="G7"/>
      <c r="H7"/>
      <c r="I7"/>
      <c r="J7" s="10"/>
      <c r="K7" s="87"/>
      <c r="L7"/>
      <c r="M7" s="88"/>
    </row>
    <row r="8" s="1" customFormat="1" ht="18.75" customHeight="1" spans="2:13">
      <c r="B8" s="16" t="s">
        <v>45</v>
      </c>
      <c r="C8" s="16"/>
      <c r="D8" s="16"/>
      <c r="E8" s="16"/>
      <c r="F8" s="16"/>
      <c r="G8" s="17"/>
      <c r="H8" s="18" t="s">
        <v>46</v>
      </c>
      <c r="I8" s="18"/>
      <c r="J8" s="18"/>
      <c r="K8" s="87"/>
      <c r="L8" s="85" t="s">
        <v>47</v>
      </c>
      <c r="M8" s="85"/>
    </row>
    <row r="9" s="1" customFormat="1" ht="18.75" customHeight="1" spans="2:13">
      <c r="B9" s="19"/>
      <c r="C9" s="20"/>
      <c r="D9" s="20"/>
      <c r="E9" s="20"/>
      <c r="F9" s="21"/>
      <c r="G9" s="22"/>
      <c r="H9" s="21"/>
      <c r="I9" s="89"/>
      <c r="J9" s="86"/>
      <c r="K9" s="87"/>
      <c r="L9" s="27"/>
      <c r="M9" s="86"/>
    </row>
    <row r="10" s="1" customFormat="1" ht="18.75" customHeight="1" spans="2:13">
      <c r="B10" s="19"/>
      <c r="C10" s="20"/>
      <c r="D10" s="20"/>
      <c r="E10" s="20"/>
      <c r="F10" s="23"/>
      <c r="G10" s="13"/>
      <c r="H10" s="13"/>
      <c r="I10" s="87"/>
      <c r="J10" s="10"/>
      <c r="K10" s="87"/>
      <c r="L10"/>
      <c r="M10" s="88"/>
    </row>
    <row r="11" s="1" customFormat="1" ht="18.75" customHeight="1" spans="2:13">
      <c r="B11" s="19"/>
      <c r="C11" s="20"/>
      <c r="D11" s="20"/>
      <c r="E11" s="20"/>
      <c r="F11" s="23"/>
      <c r="G11" s="13"/>
      <c r="H11" s="18" t="s">
        <v>48</v>
      </c>
      <c r="I11" s="18"/>
      <c r="J11" s="18"/>
      <c r="K11" s="87"/>
      <c r="L11" s="85" t="s">
        <v>49</v>
      </c>
      <c r="M11" s="85"/>
    </row>
    <row r="12" s="1" customFormat="1" ht="18.75" customHeight="1" spans="2:13">
      <c r="B12" s="19"/>
      <c r="C12" s="24"/>
      <c r="D12" s="25"/>
      <c r="E12" s="24"/>
      <c r="F12" s="26"/>
      <c r="G12"/>
      <c r="H12" s="27"/>
      <c r="I12" s="27"/>
      <c r="J12" s="90"/>
      <c r="K12" s="87"/>
      <c r="L12" s="27"/>
      <c r="M12" s="91"/>
    </row>
    <row r="13" ht="19.5" customHeight="1" spans="2:13">
      <c r="B13" s="2"/>
      <c r="M13" s="92"/>
    </row>
    <row r="14" ht="5.25" customHeight="1" spans="2:13">
      <c r="B14" s="28"/>
      <c r="C14" s="28"/>
      <c r="D14" s="29"/>
      <c r="E14" s="28"/>
      <c r="F14" s="30"/>
      <c r="G14" s="28"/>
      <c r="H14" s="28"/>
      <c r="I14" s="28"/>
      <c r="J14" s="28"/>
      <c r="K14" s="28"/>
      <c r="L14" s="30"/>
      <c r="M14" s="28"/>
    </row>
    <row r="15" ht="15" customHeight="1" spans="2:13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93"/>
      <c r="M15" s="93"/>
    </row>
    <row r="16" s="2" customFormat="1" ht="19.5" customHeight="1" spans="2:15">
      <c r="B16" s="32" t="s">
        <v>16</v>
      </c>
      <c r="C16" s="33"/>
      <c r="D16" s="33"/>
      <c r="E16" s="33"/>
      <c r="F16" s="34"/>
      <c r="G16" s="33"/>
      <c r="H16" s="33"/>
      <c r="I16" s="33"/>
      <c r="J16" s="33"/>
      <c r="K16" s="33"/>
      <c r="L16" s="33"/>
      <c r="M16" s="78"/>
      <c r="O16" s="10"/>
    </row>
    <row r="17" s="3" customFormat="1" ht="19.5" customHeight="1" spans="2:13">
      <c r="B17" s="35" t="s">
        <v>18</v>
      </c>
      <c r="C17" s="36" t="s">
        <v>19</v>
      </c>
      <c r="D17" s="37"/>
      <c r="E17" s="38"/>
      <c r="F17" s="39"/>
      <c r="G17" s="36" t="s">
        <v>21</v>
      </c>
      <c r="H17" s="37"/>
      <c r="I17" s="37"/>
      <c r="J17" s="37"/>
      <c r="K17" s="37"/>
      <c r="L17" s="94" t="s">
        <v>50</v>
      </c>
      <c r="M17" s="94" t="s">
        <v>51</v>
      </c>
    </row>
    <row r="18" s="3" customFormat="1" ht="19.5" customHeight="1" spans="2:13">
      <c r="B18" s="40"/>
      <c r="C18" s="41" t="s">
        <v>24</v>
      </c>
      <c r="D18" s="42"/>
      <c r="E18" s="42" t="s">
        <v>25</v>
      </c>
      <c r="F18" s="43"/>
      <c r="G18" s="41" t="s">
        <v>24</v>
      </c>
      <c r="H18" s="42"/>
      <c r="I18" s="42" t="s">
        <v>25</v>
      </c>
      <c r="J18" s="95" t="s">
        <v>52</v>
      </c>
      <c r="K18" s="95" t="s">
        <v>53</v>
      </c>
      <c r="L18" s="96"/>
      <c r="M18" s="96"/>
    </row>
    <row r="19" s="3" customFormat="1" ht="19.5" customHeight="1" spans="2:13">
      <c r="B19" s="44" t="s">
        <v>54</v>
      </c>
      <c r="C19" s="45"/>
      <c r="D19" s="46"/>
      <c r="E19" s="47"/>
      <c r="F19" s="48"/>
      <c r="G19" s="49"/>
      <c r="H19" s="50"/>
      <c r="I19" s="97"/>
      <c r="J19" s="98"/>
      <c r="K19" s="99"/>
      <c r="L19" s="100"/>
      <c r="M19" s="101"/>
    </row>
    <row r="20" s="3" customFormat="1" ht="19.5" customHeight="1" spans="2:13">
      <c r="B20" s="44">
        <v>1</v>
      </c>
      <c r="C20" s="45">
        <f>IF(OR(K20="ROCK FACE",K20="ROCK FACE BUTT",K20="ROCK FACE 2L,1S",K20="ROCK FACE 2L",K20="ROCK FACE 1L,2S"),EVEN(G20+1),EVEN(G20+2))</f>
        <v>34</v>
      </c>
      <c r="D20" s="46" t="s">
        <v>28</v>
      </c>
      <c r="E20" s="47">
        <f>IF(I20&lt;&gt;G20,IF(OR(K20="ROCK FACE",K20="ROCK FACE BUTT",K20="ROCK FACE 2L,1S",K20="ROCK FACE 2L",K20="ROCK FACE 1L,2S"),I20+1.5,I20+2),C20)</f>
        <v>36</v>
      </c>
      <c r="F20" s="48"/>
      <c r="G20" s="49">
        <v>32</v>
      </c>
      <c r="H20" s="50" t="s">
        <v>28</v>
      </c>
      <c r="I20" s="97">
        <v>34</v>
      </c>
      <c r="J20" s="98" t="s">
        <v>55</v>
      </c>
      <c r="K20" s="99" t="s">
        <v>56</v>
      </c>
      <c r="L20" s="100">
        <f>B20*C20*E20</f>
        <v>1224</v>
      </c>
      <c r="M20" s="101">
        <f>(G20+1)*(I20+1)*B20*0.21</f>
        <v>242.55</v>
      </c>
    </row>
    <row r="21" s="3" customFormat="1" ht="19.5" customHeight="1" spans="2:13">
      <c r="B21" s="51"/>
      <c r="C21" s="52"/>
      <c r="D21" s="53"/>
      <c r="E21" s="54"/>
      <c r="F21" s="55"/>
      <c r="G21" s="49"/>
      <c r="H21" s="50"/>
      <c r="I21" s="97"/>
      <c r="J21" s="102"/>
      <c r="K21" s="103"/>
      <c r="L21" s="104"/>
      <c r="M21" s="105"/>
    </row>
    <row r="22" s="3" customFormat="1" ht="19.5" customHeight="1" spans="2:13">
      <c r="B22" s="51"/>
      <c r="C22" s="52"/>
      <c r="D22" s="53"/>
      <c r="E22" s="54"/>
      <c r="F22" s="55"/>
      <c r="G22" s="56"/>
      <c r="H22" s="57"/>
      <c r="I22" s="106"/>
      <c r="J22" s="102"/>
      <c r="K22" s="103"/>
      <c r="L22" s="104"/>
      <c r="M22" s="105"/>
    </row>
    <row r="23" s="3" customFormat="1" ht="19.5" customHeight="1" spans="2:13">
      <c r="B23" s="44"/>
      <c r="C23" s="45"/>
      <c r="D23" s="46"/>
      <c r="E23" s="47"/>
      <c r="F23" s="48"/>
      <c r="G23" s="49"/>
      <c r="H23" s="50"/>
      <c r="I23" s="97"/>
      <c r="J23" s="98"/>
      <c r="K23" s="99"/>
      <c r="L23" s="100"/>
      <c r="M23" s="101"/>
    </row>
    <row r="24" s="3" customFormat="1" ht="19.5" customHeight="1" spans="2:13">
      <c r="B24" s="44"/>
      <c r="C24" s="45"/>
      <c r="D24" s="46"/>
      <c r="E24" s="47"/>
      <c r="F24" s="48"/>
      <c r="G24" s="49"/>
      <c r="H24" s="50"/>
      <c r="I24" s="97"/>
      <c r="J24" s="98"/>
      <c r="K24" s="99"/>
      <c r="L24" s="100"/>
      <c r="M24" s="101"/>
    </row>
    <row r="25" s="3" customFormat="1" ht="19.5" customHeight="1" spans="2:13">
      <c r="B25" s="44"/>
      <c r="C25" s="45"/>
      <c r="D25" s="46"/>
      <c r="E25" s="47"/>
      <c r="F25" s="48"/>
      <c r="G25" s="49"/>
      <c r="H25" s="50"/>
      <c r="I25" s="97"/>
      <c r="J25" s="98"/>
      <c r="K25" s="99"/>
      <c r="L25" s="100"/>
      <c r="M25" s="101"/>
    </row>
    <row r="26" s="3" customFormat="1" ht="19.5" customHeight="1" spans="2:13">
      <c r="B26" s="44"/>
      <c r="C26" s="45"/>
      <c r="D26" s="46"/>
      <c r="E26" s="47"/>
      <c r="F26" s="48"/>
      <c r="G26" s="49"/>
      <c r="H26" s="50"/>
      <c r="I26" s="97"/>
      <c r="J26" s="98"/>
      <c r="K26" s="99"/>
      <c r="L26" s="100"/>
      <c r="M26" s="101"/>
    </row>
    <row r="27" s="3" customFormat="1" ht="19.5" customHeight="1" spans="2:15">
      <c r="B27" s="44"/>
      <c r="C27" s="45"/>
      <c r="D27" s="46"/>
      <c r="E27" s="47"/>
      <c r="F27" s="48"/>
      <c r="G27" s="49"/>
      <c r="H27" s="50"/>
      <c r="I27" s="97"/>
      <c r="J27" s="98"/>
      <c r="K27" s="99"/>
      <c r="L27" s="100"/>
      <c r="M27" s="101"/>
      <c r="O27" s="2"/>
    </row>
    <row r="28" s="3" customFormat="1" ht="19.5" customHeight="1" spans="2:15">
      <c r="B28" s="44"/>
      <c r="C28" s="45"/>
      <c r="D28" s="46"/>
      <c r="E28" s="47"/>
      <c r="F28" s="48"/>
      <c r="G28" s="49"/>
      <c r="H28" s="50"/>
      <c r="I28" s="97"/>
      <c r="J28" s="98"/>
      <c r="K28" s="99"/>
      <c r="L28" s="100"/>
      <c r="M28" s="101"/>
      <c r="O28" s="2"/>
    </row>
    <row r="29" s="3" customFormat="1" ht="19.5" customHeight="1" spans="2:15">
      <c r="B29" s="44"/>
      <c r="C29" s="45"/>
      <c r="D29" s="46"/>
      <c r="E29" s="47"/>
      <c r="F29" s="48"/>
      <c r="G29" s="49"/>
      <c r="H29" s="50"/>
      <c r="I29" s="97"/>
      <c r="J29" s="98"/>
      <c r="K29" s="99"/>
      <c r="L29" s="100"/>
      <c r="M29" s="101"/>
      <c r="O29" s="2"/>
    </row>
    <row r="30" s="3" customFormat="1" ht="19.5" customHeight="1" spans="2:13">
      <c r="B30" s="44"/>
      <c r="C30" s="45"/>
      <c r="D30" s="46"/>
      <c r="E30" s="47"/>
      <c r="F30" s="48"/>
      <c r="G30" s="49"/>
      <c r="H30" s="50"/>
      <c r="I30" s="97"/>
      <c r="J30" s="98"/>
      <c r="K30" s="99"/>
      <c r="L30" s="100"/>
      <c r="M30" s="101"/>
    </row>
    <row r="31" s="3" customFormat="1" ht="19.5" customHeight="1" spans="2:13">
      <c r="B31" s="44"/>
      <c r="C31" s="45"/>
      <c r="D31" s="46"/>
      <c r="E31" s="47"/>
      <c r="F31" s="48"/>
      <c r="G31" s="49"/>
      <c r="H31" s="50"/>
      <c r="I31" s="97"/>
      <c r="J31" s="98"/>
      <c r="K31" s="99"/>
      <c r="L31" s="100"/>
      <c r="M31" s="101"/>
    </row>
    <row r="32" s="3" customFormat="1" ht="19.5" customHeight="1" spans="2:13">
      <c r="B32" s="44"/>
      <c r="C32" s="45"/>
      <c r="D32" s="46"/>
      <c r="E32" s="47"/>
      <c r="F32" s="48"/>
      <c r="G32" s="49"/>
      <c r="H32" s="50"/>
      <c r="I32" s="97"/>
      <c r="J32" s="98"/>
      <c r="K32" s="99"/>
      <c r="L32" s="100"/>
      <c r="M32" s="101"/>
    </row>
    <row r="33" s="3" customFormat="1" ht="19.5" customHeight="1" spans="2:13">
      <c r="B33" s="44"/>
      <c r="C33" s="45"/>
      <c r="D33" s="46"/>
      <c r="E33" s="47"/>
      <c r="F33" s="48"/>
      <c r="G33" s="49"/>
      <c r="H33" s="50"/>
      <c r="I33" s="97"/>
      <c r="J33" s="98"/>
      <c r="K33" s="99"/>
      <c r="L33" s="100"/>
      <c r="M33" s="101"/>
    </row>
    <row r="34" s="3" customFormat="1" ht="19.5" customHeight="1" spans="2:13">
      <c r="B34" s="58"/>
      <c r="C34" s="59"/>
      <c r="D34" s="60"/>
      <c r="E34" s="61"/>
      <c r="F34" s="62"/>
      <c r="G34" s="63"/>
      <c r="H34" s="60"/>
      <c r="I34" s="107"/>
      <c r="J34" s="108"/>
      <c r="K34" s="109"/>
      <c r="L34" s="110"/>
      <c r="M34" s="111"/>
    </row>
    <row r="35" s="3" customFormat="1" ht="19.5" customHeight="1" spans="2:13">
      <c r="B35" s="58"/>
      <c r="C35" s="59"/>
      <c r="D35" s="60"/>
      <c r="E35" s="61"/>
      <c r="F35" s="62"/>
      <c r="G35" s="63"/>
      <c r="H35" s="60"/>
      <c r="I35" s="107"/>
      <c r="J35" s="108"/>
      <c r="K35" s="109"/>
      <c r="L35" s="110"/>
      <c r="M35" s="111"/>
    </row>
    <row r="36" s="3" customFormat="1" ht="19.5" customHeight="1" spans="2:13">
      <c r="B36" s="58"/>
      <c r="C36" s="59"/>
      <c r="D36" s="60"/>
      <c r="E36" s="61"/>
      <c r="F36" s="62"/>
      <c r="G36" s="63"/>
      <c r="H36" s="60"/>
      <c r="I36" s="107"/>
      <c r="J36" s="108"/>
      <c r="K36" s="109"/>
      <c r="L36" s="110"/>
      <c r="M36" s="111"/>
    </row>
    <row r="37" s="3" customFormat="1" ht="19.5" hidden="1" customHeight="1" spans="2:13">
      <c r="B37" s="58"/>
      <c r="C37" s="59"/>
      <c r="D37" s="60"/>
      <c r="E37" s="61"/>
      <c r="F37" s="62"/>
      <c r="G37" s="63"/>
      <c r="H37" s="60"/>
      <c r="I37" s="107"/>
      <c r="J37" s="108"/>
      <c r="K37" s="109"/>
      <c r="L37" s="110"/>
      <c r="M37" s="111"/>
    </row>
    <row r="38" s="3" customFormat="1" ht="19.5" hidden="1" customHeight="1" spans="2:13">
      <c r="B38" s="58"/>
      <c r="C38" s="59"/>
      <c r="D38" s="60"/>
      <c r="E38" s="61"/>
      <c r="F38" s="62"/>
      <c r="G38" s="63"/>
      <c r="H38" s="60"/>
      <c r="I38" s="107"/>
      <c r="J38" s="108"/>
      <c r="K38" s="109"/>
      <c r="L38" s="110"/>
      <c r="M38" s="111"/>
    </row>
    <row r="39" s="3" customFormat="1" ht="19.5" hidden="1" customHeight="1" spans="2:13">
      <c r="B39" s="58"/>
      <c r="C39" s="59"/>
      <c r="D39" s="60"/>
      <c r="E39" s="61"/>
      <c r="F39" s="62"/>
      <c r="G39" s="63"/>
      <c r="H39" s="60"/>
      <c r="I39" s="107"/>
      <c r="J39" s="108"/>
      <c r="K39" s="109"/>
      <c r="L39" s="110"/>
      <c r="M39" s="111"/>
    </row>
    <row r="40" s="3" customFormat="1" ht="19.5" hidden="1" customHeight="1" spans="2:13">
      <c r="B40" s="58"/>
      <c r="C40" s="59"/>
      <c r="D40" s="60"/>
      <c r="E40" s="61"/>
      <c r="F40" s="62"/>
      <c r="G40" s="63"/>
      <c r="H40" s="60"/>
      <c r="I40" s="107"/>
      <c r="J40" s="108"/>
      <c r="K40" s="109"/>
      <c r="L40" s="110"/>
      <c r="M40" s="111"/>
    </row>
    <row r="41" s="3" customFormat="1" ht="19.5" hidden="1" customHeight="1" spans="2:13">
      <c r="B41" s="58"/>
      <c r="C41" s="59"/>
      <c r="D41" s="60"/>
      <c r="E41" s="61"/>
      <c r="F41" s="62"/>
      <c r="G41" s="63"/>
      <c r="H41" s="60"/>
      <c r="I41" s="107"/>
      <c r="J41" s="108"/>
      <c r="K41" s="109"/>
      <c r="L41" s="110"/>
      <c r="M41" s="111"/>
    </row>
    <row r="42" s="3" customFormat="1" ht="19.5" hidden="1" customHeight="1" spans="2:13">
      <c r="B42" s="58"/>
      <c r="C42" s="59"/>
      <c r="D42" s="60"/>
      <c r="E42" s="61"/>
      <c r="F42" s="62"/>
      <c r="G42" s="63"/>
      <c r="H42" s="60"/>
      <c r="I42" s="107"/>
      <c r="J42" s="108"/>
      <c r="K42" s="109"/>
      <c r="L42" s="110"/>
      <c r="M42" s="111"/>
    </row>
    <row r="43" s="3" customFormat="1" ht="19.5" customHeight="1" spans="2:13">
      <c r="B43" s="58"/>
      <c r="C43" s="59"/>
      <c r="D43" s="60"/>
      <c r="E43" s="61"/>
      <c r="F43" s="62"/>
      <c r="G43" s="63"/>
      <c r="H43" s="60"/>
      <c r="I43" s="107"/>
      <c r="J43" s="108"/>
      <c r="K43" s="109"/>
      <c r="L43" s="110"/>
      <c r="M43" s="111"/>
    </row>
    <row r="44" s="3" customFormat="1" ht="19.5" customHeight="1" spans="2:13">
      <c r="B44" s="58"/>
      <c r="C44" s="59"/>
      <c r="D44" s="60"/>
      <c r="E44" s="61"/>
      <c r="F44" s="62"/>
      <c r="G44" s="63"/>
      <c r="H44" s="60"/>
      <c r="I44" s="107"/>
      <c r="J44" s="108"/>
      <c r="K44" s="109"/>
      <c r="L44" s="110"/>
      <c r="M44" s="111"/>
    </row>
    <row r="45" s="3" customFormat="1" ht="19.5" customHeight="1" spans="2:13">
      <c r="B45" s="58"/>
      <c r="C45" s="59"/>
      <c r="D45" s="60"/>
      <c r="E45" s="61"/>
      <c r="F45" s="62"/>
      <c r="G45" s="63"/>
      <c r="H45" s="60"/>
      <c r="I45" s="107"/>
      <c r="J45" s="108"/>
      <c r="K45" s="109"/>
      <c r="L45" s="110"/>
      <c r="M45" s="111"/>
    </row>
    <row r="46" s="3" customFormat="1" ht="19.5" customHeight="1" spans="2:13">
      <c r="B46" s="58"/>
      <c r="C46" s="59"/>
      <c r="D46" s="60"/>
      <c r="E46" s="61"/>
      <c r="F46" s="62"/>
      <c r="G46" s="63"/>
      <c r="H46" s="60"/>
      <c r="I46" s="107"/>
      <c r="J46" s="108"/>
      <c r="K46" s="109"/>
      <c r="L46" s="110"/>
      <c r="M46" s="111"/>
    </row>
    <row r="47" s="3" customFormat="1" ht="19.5" customHeight="1" spans="2:13">
      <c r="B47" s="58"/>
      <c r="C47" s="59"/>
      <c r="D47" s="60"/>
      <c r="E47" s="61"/>
      <c r="F47" s="62"/>
      <c r="G47" s="63"/>
      <c r="H47" s="60"/>
      <c r="I47" s="107"/>
      <c r="J47" s="108"/>
      <c r="K47" s="109"/>
      <c r="L47" s="110"/>
      <c r="M47" s="111"/>
    </row>
    <row r="48" s="3" customFormat="1" ht="19.5" customHeight="1" spans="2:13">
      <c r="B48" s="58"/>
      <c r="C48" s="59"/>
      <c r="D48" s="60"/>
      <c r="E48" s="61"/>
      <c r="F48" s="62"/>
      <c r="G48" s="63"/>
      <c r="H48" s="60"/>
      <c r="I48" s="107"/>
      <c r="J48" s="108"/>
      <c r="K48" s="109"/>
      <c r="L48" s="110"/>
      <c r="M48" s="111"/>
    </row>
    <row r="49" s="3" customFormat="1" ht="19.5" customHeight="1" spans="2:13">
      <c r="B49" s="58"/>
      <c r="C49" s="59"/>
      <c r="D49" s="60"/>
      <c r="E49" s="61"/>
      <c r="F49" s="62"/>
      <c r="G49" s="63"/>
      <c r="H49" s="60"/>
      <c r="I49" s="107"/>
      <c r="J49" s="108"/>
      <c r="K49" s="109"/>
      <c r="L49" s="110"/>
      <c r="M49" s="111"/>
    </row>
    <row r="50" s="3" customFormat="1" ht="19.5" customHeight="1" spans="2:13">
      <c r="B50" s="58"/>
      <c r="C50" s="59"/>
      <c r="D50" s="60"/>
      <c r="E50" s="61"/>
      <c r="F50" s="62"/>
      <c r="G50" s="63"/>
      <c r="H50" s="60"/>
      <c r="I50" s="107"/>
      <c r="J50" s="108"/>
      <c r="K50" s="109"/>
      <c r="L50" s="110"/>
      <c r="M50" s="111"/>
    </row>
    <row r="51" s="3" customFormat="1" ht="19.5" customHeight="1" spans="2:13">
      <c r="B51" s="58"/>
      <c r="C51" s="59"/>
      <c r="D51" s="60"/>
      <c r="E51" s="61"/>
      <c r="F51" s="64"/>
      <c r="G51" s="63"/>
      <c r="H51" s="60"/>
      <c r="I51" s="107"/>
      <c r="J51" s="108"/>
      <c r="K51" s="109"/>
      <c r="L51" s="110"/>
      <c r="M51" s="111"/>
    </row>
    <row r="52" s="3" customFormat="1" ht="19.5" customHeight="1" spans="2:13">
      <c r="B52" s="65" t="s">
        <v>57</v>
      </c>
      <c r="C52" s="66"/>
      <c r="D52" s="67"/>
      <c r="E52" s="68"/>
      <c r="F52" s="69"/>
      <c r="G52" s="70"/>
      <c r="H52" s="67"/>
      <c r="I52" s="112"/>
      <c r="J52" s="113"/>
      <c r="K52" s="113"/>
      <c r="L52" s="114"/>
      <c r="M52" s="115"/>
    </row>
    <row r="53" s="3" customFormat="1" ht="19.5" customHeight="1" spans="2:13">
      <c r="B53" s="71"/>
      <c r="C53" s="72"/>
      <c r="D53" s="73"/>
      <c r="E53" s="74"/>
      <c r="F53" s="74"/>
      <c r="G53" s="75"/>
      <c r="H53" s="75"/>
      <c r="I53" s="75"/>
      <c r="J53" s="75"/>
      <c r="K53" s="75"/>
      <c r="L53" s="114"/>
      <c r="M53" s="115"/>
    </row>
    <row r="54" ht="19.5" customHeight="1" spans="2:16">
      <c r="B54" s="76" t="s">
        <v>35</v>
      </c>
      <c r="C54" s="77"/>
      <c r="D54" s="77"/>
      <c r="E54" s="77"/>
      <c r="F54" s="77"/>
      <c r="G54" s="77"/>
      <c r="H54" s="77"/>
      <c r="I54" s="77"/>
      <c r="J54" s="77"/>
      <c r="K54" s="77"/>
      <c r="L54" s="116"/>
      <c r="M54" s="117">
        <f>SUM(M19:M53)</f>
        <v>242.55</v>
      </c>
      <c r="P54" s="3"/>
    </row>
    <row r="55" s="3" customFormat="1" ht="19.5" customHeight="1" spans="2:13">
      <c r="B55" s="32" t="s">
        <v>36</v>
      </c>
      <c r="C55" s="33"/>
      <c r="D55" s="33"/>
      <c r="E55" s="33"/>
      <c r="F55" s="78"/>
      <c r="G55" s="79">
        <f>M3+14</f>
        <v>14</v>
      </c>
      <c r="H55" s="79"/>
      <c r="I55" s="79"/>
      <c r="J55" s="79"/>
      <c r="K55" s="79"/>
      <c r="L55" s="79"/>
      <c r="M55" s="118"/>
    </row>
    <row r="56" ht="18.5" spans="16:16">
      <c r="P56" s="3"/>
    </row>
    <row r="58" ht="18.5" spans="16:16">
      <c r="P58" s="3"/>
    </row>
  </sheetData>
  <mergeCells count="16">
    <mergeCell ref="L2:M2"/>
    <mergeCell ref="L5:M5"/>
    <mergeCell ref="B8:F8"/>
    <mergeCell ref="H8:J8"/>
    <mergeCell ref="L8:M8"/>
    <mergeCell ref="H11:J11"/>
    <mergeCell ref="L11:M11"/>
    <mergeCell ref="B16:M16"/>
    <mergeCell ref="C17:E17"/>
    <mergeCell ref="G17:K17"/>
    <mergeCell ref="B54:L54"/>
    <mergeCell ref="B55:F55"/>
    <mergeCell ref="G55:M55"/>
    <mergeCell ref="B17:B18"/>
    <mergeCell ref="L17:L18"/>
    <mergeCell ref="M17:M18"/>
  </mergeCells>
  <dataValidations count="2">
    <dataValidation type="list" allowBlank="1" showInputMessage="1" sqref="B4">
      <formula1>"BARCELOS, EDEN OAKS, LEGACY, MARTIN MASONRY, MEDI GROUP, SAKMET, SENSO, TRI-CAN, UNI- TRI, VIA-CON, WATSON"</formula1>
    </dataValidation>
    <dataValidation type="list" allowBlank="1" showInputMessage="1" showErrorMessage="1" sqref="B9 M9 M12 G19:G33 I19:I33 J19:J33 K19:K33">
      <formula1>#REF!</formula1>
    </dataValidation>
  </dataValidations>
  <hyperlinks>
    <hyperlink ref="B6" r:id="rId2" display="www.mfgprecast.com"/>
  </hyperlinks>
  <pageMargins left="0.393700787401575" right="0.196850393700787" top="0.196850393700787" bottom="0.196850393700787" header="0.196850393700787" footer="0.196850393700787"/>
  <pageSetup paperSize="1" scale="70" orientation="portrait" horizontalDpi="360" verticalDpi="36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0 E 1 D E 6 8 2 1 F 1 5 E 9 4 A 9 C 4 B 5 B D 9 7 8 7 0 7 A 8 A "   m a : c o n t e n t T y p e V e r s i o n = " 1 8 "   m a : c o n t e n t T y p e D e s c r i p t i o n = " C r e a t e   a   n e w   d o c u m e n t . "   m a : c o n t e n t T y p e S c o p e = " "   m a : v e r s i o n I D = " b 8 2 e d 6 b 6 c d 0 6 e 9 c 4 f b 8 3 b 9 9 7 4 7 7 f 3 4 e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0 a 0 f d a b 2 e 9 e 5 f a a 6 f 2 f 1 c f 0 3 8 6 d 9 9 d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1 0 f a d a 6 - 8 0 6 0 - 4 8 2 9 - b 0 1 d - 3 6 0 2 4 8 a 1 9 2 e 1 "   x m l n s : n s 3 = " b 0 6 8 5 1 3 3 - 6 e 5 4 - 4 5 b 5 - 8 9 b d - d a 2 9 8 0 1 d 5 c 8 d " >  
 < x s d : i m p o r t   n a m e s p a c e = " 5 1 0 f a d a 6 - 8 0 6 0 - 4 8 2 9 - b 0 1 d - 3 6 0 2 4 8 a 1 9 2 e 1 " / >  
 < x s d : i m p o r t   n a m e s p a c e = " b 0 6 8 5 1 3 3 - 6 e 5 4 - 4 5 b 5 - 8 9 b d - d a 2 9 8 0 1 d 5 c 8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L o c a t i o n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L e n g t h I n S e c o n d s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1 0 f a d a 6 - 8 0 6 0 - 4 8 2 9 - b 0 1 d - 3 6 0 2 4 8 a 1 9 2 e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1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2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3 9 8 2 0 6 0 b - a c 7 7 - 4 a 8 b - b 9 0 6 - 9 9 9 d d 9 b f c 7 b 0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L e n g t h I n S e c o n d s "   m a : i n d e x = " 2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b 0 6 8 5 1 3 3 - 6 e 5 4 - 4 5 b 5 - 8 9 b d - d a 2 9 8 0 1 d 5 c 8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2 "   n i l l a b l e = " t r u e "   m a : d i s p l a y N a m e = " T a x o n o m y   C a t c h   A l l   C o l u m n "   m a : h i d d e n = " t r u e "   m a : l i s t = " { c 4 c 1 a 7 f 3 - 1 9 8 5 - 4 b f 6 - 9 9 6 3 - 9 7 2 2 a d 5 f 4 a 2 d } "   m a : i n t e r n a l N a m e = " T a x C a t c h A l l "   m a : s h o w F i e l d = " C a t c h A l l D a t a "   m a : w e b = " b 0 6 8 5 1 3 3 - 6 e 5 4 - 4 5 b 5 - 8 9 b d - d a 2 9 8 0 1 d 5 c 8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5 1 0 f a d a 6 - 8 0 6 0 - 4 8 2 9 - b 0 1 d - 3 6 0 2 4 8 a 1 9 2 e 1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b 0 6 8 5 1 3 3 - 6 e 5 4 - 4 5 b 5 - 8 9 b d - d a 2 9 8 0 1 d 5 c 8 d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C6749E7C-63AD-43FC-A221-FAD4AFB57C3E}">
  <ds:schemaRefs/>
</ds:datastoreItem>
</file>

<file path=customXml/itemProps2.xml><?xml version="1.0" encoding="utf-8"?>
<ds:datastoreItem xmlns:ds="http://schemas.openxmlformats.org/officeDocument/2006/customXml" ds:itemID="{792878DE-24FD-44BA-BE24-45A8CECDB1F5}">
  <ds:schemaRefs/>
</ds:datastoreItem>
</file>

<file path=customXml/itemProps3.xml><?xml version="1.0" encoding="utf-8"?>
<ds:datastoreItem xmlns:ds="http://schemas.openxmlformats.org/officeDocument/2006/customXml" ds:itemID="{F5C1FCF2-A797-4323-B0F6-7FE8DD7563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 2</vt:lpstr>
      <vt:lpstr>WORK 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2015-09-24T12:24:00Z</dcterms:created>
  <dcterms:modified xsi:type="dcterms:W3CDTF">2025-09-17T14:20:37Z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0x0101000E1DE6821F15E94A9C4B5BD978707A8A</vt:lpwstr>
  </property>
  <property fmtid="{D5CDD505-2E9C-101B-9397-08002B2CF9AE}" pid="3" name="MediaServiceImageTags">
    <vt:lpwstr/>
  </property>
  <property fmtid="{D5CDD505-2E9C-101B-9397-08002B2CF9AE}" pid="4" name="ICV">
    <vt:lpwstr>9AD93D6D76BE4C5F86DCF92D53A92014_12</vt:lpwstr>
  </property>
  <property fmtid="{D5CDD505-2E9C-101B-9397-08002B2CF9AE}" pid="5" name="KSOProductBuildVer">
    <vt:lpwstr>1033-12.2.0.22549</vt:lpwstr>
  </property>
</Properties>
</file>