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drawings/drawing7.xml" ContentType="application/vnd.openxmlformats-officedocument.drawing+xml"/>
  <Override PartName="/xl/charts/chart5.xml" ContentType="application/vnd.openxmlformats-officedocument.drawingml.chart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6.xml" ContentType="application/vnd.openxmlformats-officedocument.drawingml.chart+xml"/>
  <Override PartName="/xl/drawings/drawing10.xml" ContentType="application/vnd.openxmlformats-officedocument.drawing+xml"/>
  <Override PartName="/xl/charts/chart7.xml" ContentType="application/vnd.openxmlformats-officedocument.drawingml.chart+xml"/>
  <Override PartName="/xl/drawings/drawing11.xml" ContentType="application/vnd.openxmlformats-officedocument.drawingml.chartshapes+xml"/>
  <Override PartName="/xl/drawings/drawing12.xml" ContentType="application/vnd.openxmlformats-officedocument.drawing+xml"/>
  <Override PartName="/xl/charts/chart8.xml" ContentType="application/vnd.openxmlformats-officedocument.drawingml.chart+xml"/>
  <Override PartName="/xl/comments3.xml" ContentType="application/vnd.openxmlformats-officedocument.spreadsheetml.comments+xml"/>
  <Override PartName="/xl/drawings/drawing13.xml" ContentType="application/vnd.openxmlformats-officedocument.drawing+xml"/>
  <Override PartName="/xl/charts/chart9.xml" ContentType="application/vnd.openxmlformats-officedocument.drawingml.chart+xml"/>
  <Override PartName="/xl/drawings/drawing14.xml" ContentType="application/vnd.openxmlformats-officedocument.drawing+xml"/>
  <Override PartName="/xl/charts/chart10.xml" ContentType="application/vnd.openxmlformats-officedocument.drawingml.chart+xml"/>
  <Override PartName="/xl/drawings/drawing15.xml" ContentType="application/vnd.openxmlformats-officedocument.drawing+xml"/>
  <Override PartName="/xl/charts/chart11.xml" ContentType="application/vnd.openxmlformats-officedocument.drawingml.chart+xml"/>
  <Override PartName="/xl/drawings/drawing16.xml" ContentType="application/vnd.openxmlformats-officedocument.drawing+xml"/>
  <Override PartName="/xl/charts/chart12.xml" ContentType="application/vnd.openxmlformats-officedocument.drawingml.chart+xml"/>
  <Override PartName="/xl/drawings/drawing17.xml" ContentType="application/vnd.openxmlformats-officedocument.drawing+xml"/>
  <Override PartName="/xl/charts/chart13.xml" ContentType="application/vnd.openxmlformats-officedocument.drawingml.chart+xml"/>
  <Override PartName="/xl/drawings/drawing18.xml" ContentType="application/vnd.openxmlformats-officedocument.drawing+xml"/>
  <Override PartName="/xl/charts/chart14.xml" ContentType="application/vnd.openxmlformats-officedocument.drawingml.chart+xml"/>
  <Override PartName="/xl/drawings/drawing19.xml" ContentType="application/vnd.openxmlformats-officedocument.drawing+xml"/>
  <Override PartName="/xl/charts/chart15.xml" ContentType="application/vnd.openxmlformats-officedocument.drawingml.chart+xml"/>
  <Override PartName="/xl/drawings/drawing20.xml" ContentType="application/vnd.openxmlformats-officedocument.drawing+xml"/>
  <Override PartName="/xl/charts/chart16.xml" ContentType="application/vnd.openxmlformats-officedocument.drawingml.chart+xml"/>
  <Override PartName="/xl/drawings/drawing21.xml" ContentType="application/vnd.openxmlformats-officedocument.drawing+xml"/>
  <Override PartName="/xl/charts/chart1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firstSheet="9" activeTab="12"/>
  </bookViews>
  <sheets>
    <sheet name="Prev Filled" sheetId="1" r:id="rId1"/>
    <sheet name="Sheet1" sheetId="4" r:id="rId2"/>
    <sheet name="Sheet2" sheetId="35" r:id="rId3"/>
    <sheet name="Updated Input" sheetId="3" r:id="rId4"/>
    <sheet name="Sheet5" sheetId="8" r:id="rId5"/>
    <sheet name="Sheet7" sheetId="10" r:id="rId6"/>
    <sheet name="Sheet8" sheetId="11" r:id="rId7"/>
    <sheet name="Sheet10" sheetId="13" r:id="rId8"/>
    <sheet name="Sheet11" sheetId="14" r:id="rId9"/>
    <sheet name="Sheet12" sheetId="15" r:id="rId10"/>
    <sheet name="Sheet15" sheetId="18" r:id="rId11"/>
    <sheet name="Sheet9" sheetId="38" r:id="rId12"/>
    <sheet name="Sheet4" sheetId="7" r:id="rId13"/>
    <sheet name="Sheet13" sheetId="39" r:id="rId14"/>
    <sheet name="Sheet14" sheetId="17" r:id="rId15"/>
    <sheet name="Sheet16" sheetId="19" r:id="rId16"/>
    <sheet name="Sheet20" sheetId="23" r:id="rId17"/>
    <sheet name="Sheet22" sheetId="25" r:id="rId18"/>
    <sheet name="Sheet23" sheetId="26" r:id="rId19"/>
    <sheet name="Sheet26" sheetId="29" r:id="rId20"/>
    <sheet name="Sheet29" sheetId="32" r:id="rId21"/>
    <sheet name="Sheet30" sheetId="33" r:id="rId22"/>
    <sheet name="Sheet31" sheetId="34" r:id="rId23"/>
    <sheet name="Sheet28" sheetId="31" r:id="rId24"/>
  </sheets>
  <definedNames>
    <definedName name="_xlnm._FilterDatabase" localSheetId="0" hidden="1">'Prev Filled'!$A$2:$AA$59</definedName>
    <definedName name="_xlnm._FilterDatabase" localSheetId="3" hidden="1">'Updated Input'!$A$1:$Q$58</definedName>
  </definedNames>
  <calcPr calcId="145621"/>
</workbook>
</file>

<file path=xl/calcChain.xml><?xml version="1.0" encoding="utf-8"?>
<calcChain xmlns="http://schemas.openxmlformats.org/spreadsheetml/2006/main">
  <c r="H57" i="3" l="1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F37" i="3"/>
  <c r="H37" i="3" s="1"/>
  <c r="H36" i="3"/>
  <c r="H35" i="3"/>
  <c r="H34" i="3"/>
  <c r="H33" i="3"/>
  <c r="H32" i="3"/>
  <c r="H31" i="3"/>
  <c r="F30" i="3"/>
  <c r="H30" i="3" s="1"/>
  <c r="H29" i="3"/>
  <c r="H28" i="3"/>
  <c r="H27" i="3"/>
  <c r="H26" i="3"/>
  <c r="H25" i="3"/>
  <c r="H24" i="3"/>
  <c r="H23" i="3"/>
  <c r="H22" i="3"/>
  <c r="H21" i="3"/>
  <c r="F20" i="3"/>
  <c r="H20" i="3" s="1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F6" i="3"/>
  <c r="H6" i="3" s="1"/>
  <c r="H5" i="3"/>
  <c r="H4" i="3"/>
  <c r="H3" i="3"/>
  <c r="H2" i="3"/>
  <c r="G58" i="1"/>
  <c r="E58" i="1"/>
  <c r="G57" i="1"/>
  <c r="G56" i="1"/>
  <c r="G55" i="1"/>
  <c r="G54" i="1"/>
  <c r="G53" i="1"/>
  <c r="G52" i="1"/>
  <c r="G51" i="1"/>
  <c r="G50" i="1"/>
  <c r="G49" i="1"/>
  <c r="G48" i="1"/>
  <c r="G47" i="1"/>
  <c r="E47" i="1"/>
  <c r="G46" i="1"/>
  <c r="G45" i="1"/>
  <c r="G44" i="1"/>
  <c r="G43" i="1"/>
  <c r="G42" i="1"/>
  <c r="G41" i="1"/>
  <c r="G40" i="1"/>
  <c r="E39" i="1"/>
  <c r="G39" i="1" s="1"/>
  <c r="G38" i="1"/>
  <c r="G37" i="1"/>
  <c r="G36" i="1"/>
  <c r="G35" i="1"/>
  <c r="G34" i="1"/>
  <c r="G33" i="1"/>
  <c r="E32" i="1"/>
  <c r="G32" i="1" s="1"/>
  <c r="G31" i="1"/>
  <c r="G30" i="1"/>
  <c r="G29" i="1"/>
  <c r="G28" i="1"/>
  <c r="G27" i="1"/>
  <c r="G26" i="1"/>
  <c r="G25" i="1"/>
  <c r="G24" i="1"/>
  <c r="G23" i="1"/>
  <c r="G22" i="1"/>
  <c r="E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H58" i="3" l="1"/>
  <c r="G59" i="1"/>
</calcChain>
</file>

<file path=xl/comments1.xml><?xml version="1.0" encoding="utf-8"?>
<comments xmlns="http://schemas.openxmlformats.org/spreadsheetml/2006/main">
  <authors>
    <author>Author</author>
  </authors>
  <commentList>
    <comment ref="H1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If SPRF had major work in batch or online or it was mixed sprf</t>
        </r>
      </text>
    </comment>
    <comment ref="I1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Tenure of the resource working on SPRF
In case of Multiple resource working on same sprf take AVG. of the tenure</t>
        </r>
      </text>
    </comment>
    <comment ref="J1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number of logical issue in defects</t>
        </r>
      </text>
    </comment>
    <comment ref="K1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Based on developer Experience if the task was complex and in which category</t>
        </r>
      </text>
    </comment>
    <comment ref="M1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This is if the requirements were changed after the development phase and if yes during which phase</t>
        </r>
      </text>
    </comment>
    <comment ref="O1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Unit Test done or not</t>
        </r>
      </text>
    </comment>
    <comment ref="P1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Code Review/Unit test case review done or not</t>
        </r>
      </text>
    </comment>
    <comment ref="Q1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If SA/Dev/QCA resource were changed inbetween task</t>
        </r>
      </text>
    </comment>
    <comment ref="R1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Has resource attended spec/test plan walkthrus</t>
        </r>
      </text>
    </comment>
    <comment ref="S1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Does the SPRF any defect which were generated while fixing a defect if yes what were the counts of defect generated under this scenario</t>
        </r>
      </text>
    </comment>
    <comment ref="U1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This refers to both initial and during the coding + test stage</t>
        </r>
      </text>
    </comment>
    <comment ref="W1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If the project has to be delivered on a hard date regardless of the current assignments</t>
        </r>
      </text>
    </comment>
    <comment ref="X1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QREP, MQ, Job setup, Table creation, region issues</t>
        </r>
      </text>
    </comment>
    <comment ref="Y1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Are the defects due to hardware limitation?</t>
        </r>
      </text>
    </comment>
    <comment ref="Z1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Was there any ambiguity in the spec/design/test case</t>
        </r>
      </text>
    </comment>
    <comment ref="AA1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Any information that might help in understanding the data provided in other grids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I1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If SPRF had major work in batch or online or it was mixed sprf</t>
        </r>
      </text>
    </comment>
    <comment ref="J1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Tenure of the resource working on SPRF
In case of Multiple resource working on same sprf take AVG. of the tenure</t>
        </r>
      </text>
    </comment>
    <comment ref="K1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This is if the requirements were changed after the development phase and if yes during which phase</t>
        </r>
      </text>
    </comment>
    <comment ref="M1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Unit Test done or not</t>
        </r>
      </text>
    </comment>
    <comment ref="N1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Code Review/Unit test case review done or not</t>
        </r>
      </text>
    </comment>
    <comment ref="P1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Was there any ambiguity in the spec/design/test case</t>
        </r>
      </text>
    </comment>
    <comment ref="Q1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Any information that might help in understanding the data provided in other grids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E1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If SPRF had major work in batch or online or it was mixed sprf</t>
        </r>
      </text>
    </comment>
    <comment ref="G1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Tenure of the resource working on SPRF
In case of Multiple resource working on same sprf take AVG. of the tenure</t>
        </r>
      </text>
    </comment>
    <comment ref="J1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This is if the requirements were changed after the development phase and if yes during which phase</t>
        </r>
      </text>
    </comment>
    <comment ref="L1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Unit Test done or not</t>
        </r>
      </text>
    </comment>
    <comment ref="M1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Code Review/Unit test case review done or not</t>
        </r>
      </text>
    </comment>
    <comment ref="O1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Was there any ambiguity in the spec/design/test case</t>
        </r>
      </text>
    </comment>
    <comment ref="R1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Unit Test done or not</t>
        </r>
      </text>
    </comment>
    <comment ref="S1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Code Review/Unit test case review done or not</t>
        </r>
      </text>
    </comment>
  </commentList>
</comments>
</file>

<file path=xl/sharedStrings.xml><?xml version="1.0" encoding="utf-8"?>
<sst xmlns="http://schemas.openxmlformats.org/spreadsheetml/2006/main" count="1465" uniqueCount="243">
  <si>
    <t>SPRF #</t>
  </si>
  <si>
    <t>SPRF NAME</t>
  </si>
  <si>
    <t>Defect count</t>
  </si>
  <si>
    <t>PV Hours booked</t>
  </si>
  <si>
    <t>Gate Keeper Date</t>
  </si>
  <si>
    <t>Defect Density</t>
  </si>
  <si>
    <t>Type</t>
  </si>
  <si>
    <t>Tenure in Application
 in Years</t>
  </si>
  <si>
    <t>Coding Issue</t>
  </si>
  <si>
    <t>Complexity</t>
  </si>
  <si>
    <t>Requirement Changes</t>
  </si>
  <si>
    <t>Unit Testing</t>
  </si>
  <si>
    <t>Review of deliverables</t>
  </si>
  <si>
    <t>Resource 
Change over</t>
  </si>
  <si>
    <t>Resource allocation
on time</t>
  </si>
  <si>
    <t>One defect leading to a new defect</t>
  </si>
  <si>
    <t>Impact analysis 
conducted or not</t>
  </si>
  <si>
    <t>Tech spec  
available on time</t>
  </si>
  <si>
    <t>Hard date 
deliverables</t>
  </si>
  <si>
    <t>Environmental 
setup issue</t>
  </si>
  <si>
    <t>Performance 
Related Issue</t>
  </si>
  <si>
    <t>Defects due to understanding issue 
between Testing/Dev/SA/UAT</t>
  </si>
  <si>
    <t>Comments</t>
  </si>
  <si>
    <t>Domain</t>
  </si>
  <si>
    <t>Technical</t>
  </si>
  <si>
    <t>During Systest</t>
  </si>
  <si>
    <t>During UAT/code freeze</t>
  </si>
  <si>
    <t>Eligible</t>
  </si>
  <si>
    <t>Count</t>
  </si>
  <si>
    <t>HIPAA 5010-UHC-835 RA</t>
  </si>
  <si>
    <t>ICD10- Field Expansion- UHC EI</t>
  </si>
  <si>
    <t>PDR - EVC Fee Schedule Migration to NDB</t>
  </si>
  <si>
    <t>Batch</t>
  </si>
  <si>
    <t>1 Year to 3 Years</t>
  </si>
  <si>
    <t>No</t>
  </si>
  <si>
    <t>Yes</t>
  </si>
  <si>
    <t>PM&amp;R: Multiple Therapy Procedure Reduction</t>
  </si>
  <si>
    <t>Medical Necessity - IPCM Contracting Scope</t>
  </si>
  <si>
    <t>Transparency 1/1 Release</t>
  </si>
  <si>
    <t>Greater than 5 Years</t>
  </si>
  <si>
    <t>48089A-Common Pricing Solution- Anesthesia</t>
  </si>
  <si>
    <t>WOQ1 NDB OI - Auto DBA Name Population</t>
  </si>
  <si>
    <t>CICS</t>
  </si>
  <si>
    <t>Less than 1 Year</t>
  </si>
  <si>
    <t>Systems of Record - Data Interface 2011 H1</t>
  </si>
  <si>
    <t>Automate online FL provider search &amp; directory</t>
  </si>
  <si>
    <t>Mixed</t>
  </si>
  <si>
    <t>End to end functionality was not covered which lead to issues once the coding started</t>
  </si>
  <si>
    <t>WOQ1 NDB OI Add Specialty to 'P' Type Search</t>
  </si>
  <si>
    <t>WOQ1 NDB OI NDC MAC Pricing</t>
  </si>
  <si>
    <t>3 Years to 5 Years</t>
  </si>
  <si>
    <t>Cont CDB Core Processing: Inc View Cutovers</t>
  </si>
  <si>
    <t>ER/HBP OON Fee schedule</t>
  </si>
  <si>
    <t>SSN Randomization project - Eligibility sytems</t>
  </si>
  <si>
    <t>WA Implementation</t>
  </si>
  <si>
    <t>Ovations Provider Pick Improvements</t>
  </si>
  <si>
    <t>5010 EDI Reporting</t>
  </si>
  <si>
    <t>ICD10 E &amp; I Compliance Release</t>
  </si>
  <si>
    <t>HI Quest Expansion</t>
  </si>
  <si>
    <t>Q2 NDB OI 00290 Involuntary Sanction</t>
  </si>
  <si>
    <t>Q2 NDB OI 00296 C&amp;S Group BSAR Term</t>
  </si>
  <si>
    <t>EPDL KTLO 2012</t>
  </si>
  <si>
    <t>Q2 NDB OI 00260 Navigate Adr Seq for EPDL</t>
  </si>
  <si>
    <t>HPHC Platform Based Joint Venture</t>
  </si>
  <si>
    <t>HCR Preventive Care - Women's Health</t>
  </si>
  <si>
    <t>NDB Cosmos Demo SoT - Facility Panels</t>
  </si>
  <si>
    <t>Health Care Cost Estimator R2</t>
  </si>
  <si>
    <t>HCR Preventative Care Additional Services</t>
  </si>
  <si>
    <t>This was the first time that we were using channels &amp; containsers instead of TSQ, so most of the defects we due to intercation between screen and foundation</t>
  </si>
  <si>
    <t>CPS-COSMOS to NDB Fee Sched Pricing</t>
  </si>
  <si>
    <t>RSASL-Navigate Referral Summary &amp; Detail Report</t>
  </si>
  <si>
    <t>NDB CD- Market Type ID Tactical Solution</t>
  </si>
  <si>
    <t>Due to delay in tech spec updates many defects were raised while intergration testing with UHN</t>
  </si>
  <si>
    <t>TX ERS - WorkStream2: Core Processing</t>
  </si>
  <si>
    <t>Medical Necessity ICM</t>
  </si>
  <si>
    <t>Due tech spec updates many defects were raised while intergration testing with UHN</t>
  </si>
  <si>
    <t>UMR myHCE integration</t>
  </si>
  <si>
    <t>Kansas Medicaid - KanCare Implementation</t>
  </si>
  <si>
    <t>ICD-10 E&amp; I Code Loading</t>
  </si>
  <si>
    <t>TRICARE West Implementation FD: Provider/Network</t>
  </si>
  <si>
    <t>OnLine Referral Capability for Gatekeeper Products</t>
  </si>
  <si>
    <t>Health Care Cost Estimator  Release 2.2</t>
  </si>
  <si>
    <t>NDB SoT - C&amp;S Strategic NDB SoT Enhancements A/D</t>
  </si>
  <si>
    <t>Ohio Migration</t>
  </si>
  <si>
    <t>There was no spec initialy , for coding we relied on inputs from SA and other resounrces, Mq and other envirnomental issues were faced</t>
  </si>
  <si>
    <t>DME – Competitive Bidding Process</t>
  </si>
  <si>
    <t xml:space="preserve">Mostly Time constrain to unit test throughly </t>
  </si>
  <si>
    <t>ED - ISET-ELGS Integration</t>
  </si>
  <si>
    <t>Due to a new requirement whole design has to be chaned &amp; time constrain to unit test throughly</t>
  </si>
  <si>
    <t>NDB EPDE/EPDL 2012</t>
  </si>
  <si>
    <t>UNO Replacement A/D</t>
  </si>
  <si>
    <t>Avg. Defect Density</t>
  </si>
  <si>
    <t>Gatekeeper date</t>
  </si>
  <si>
    <t>defect of 3/10/2012 release added</t>
  </si>
  <si>
    <t>06/23/2012,08/11/2012,9/22/2012</t>
  </si>
  <si>
    <t>11/10/2012,12/08/2012</t>
  </si>
  <si>
    <t>3/2/2013,2/16/2013</t>
  </si>
  <si>
    <t>03/02/2013,02/16/2013</t>
  </si>
  <si>
    <t>Medical Necessity IPCM Phase 2</t>
  </si>
  <si>
    <t xml:space="preserve">Manager </t>
  </si>
  <si>
    <t>Name</t>
  </si>
  <si>
    <t>Gabe E</t>
  </si>
  <si>
    <t>Gabe E/Tim</t>
  </si>
  <si>
    <t>Manager Name</t>
  </si>
  <si>
    <t>mixed</t>
  </si>
  <si>
    <t>greater than 5 years</t>
  </si>
  <si>
    <t>NO</t>
  </si>
  <si>
    <t>code review</t>
  </si>
  <si>
    <t>no</t>
  </si>
  <si>
    <t>yes</t>
  </si>
  <si>
    <t>Was under Tim whole offshore and onshore team worked</t>
  </si>
  <si>
    <t>Gabe E/Tim/nicole</t>
  </si>
  <si>
    <t>ALL</t>
  </si>
  <si>
    <t>Kevin</t>
  </si>
  <si>
    <t>Spec changed till production deliverable dates;
lot of understanding issue for QCA</t>
  </si>
  <si>
    <t>batch</t>
  </si>
  <si>
    <t>less than 1 year</t>
  </si>
  <si>
    <t>online</t>
  </si>
  <si>
    <t>requirement were not cleared</t>
  </si>
  <si>
    <t>3-5 years</t>
  </si>
  <si>
    <t>XML messages were not given plus lot of changes to the message till UAT</t>
  </si>
  <si>
    <t>requirement were changed during UAT leading to defect</t>
  </si>
  <si>
    <t>1-3 years</t>
  </si>
  <si>
    <t>kevin</t>
  </si>
  <si>
    <t>Issue due to new technology implementation; most of the defects related to the MQ setup/QREP setup</t>
  </si>
  <si>
    <t>gene hilton</t>
  </si>
  <si>
    <t>all requirement not clear at initial spec walkthru</t>
  </si>
  <si>
    <t>requirement were not cleare when initial spec written</t>
  </si>
  <si>
    <t>Nicole</t>
  </si>
  <si>
    <t>tech spec was not clear, requirement change till UAT</t>
  </si>
  <si>
    <t>Development started before spec was available;
testing and coding were running in parallel due to time crunch</t>
  </si>
  <si>
    <t>trying to implement new technology(channel and container);
requirement changed during UAT</t>
  </si>
  <si>
    <t>Dave</t>
  </si>
  <si>
    <t>Gaps in requirement/design</t>
  </si>
  <si>
    <t>Testing team was not aware of functionality which led to defects</t>
  </si>
  <si>
    <t>nicole</t>
  </si>
  <si>
    <t>Integration issue;mis communicaiton within dev team</t>
  </si>
  <si>
    <t>requirement/design changes</t>
  </si>
  <si>
    <t>Requirement Changes
During Systest</t>
  </si>
  <si>
    <t>Requirement changes during 
UAT/Code Freeze</t>
  </si>
  <si>
    <t>Project kept getting bigger all the time, issue on how to test functionality</t>
  </si>
  <si>
    <t>-0.9 &lt;= -0.4</t>
  </si>
  <si>
    <t>-0.4 &lt;= 0.0</t>
  </si>
  <si>
    <t>0.0 &lt;= 0.4</t>
  </si>
  <si>
    <t>0.4 &lt;= 0.9</t>
  </si>
  <si>
    <t>0.9 &lt;= 1.3</t>
  </si>
  <si>
    <t>1.3 &lt;= 1.8</t>
  </si>
  <si>
    <t>1.8 &lt;= 2.2</t>
  </si>
  <si>
    <t>2.2 &lt;= 2.7</t>
  </si>
  <si>
    <t>2.7 &lt;= 3.1</t>
  </si>
  <si>
    <t>3.1 &lt;= 3.6</t>
  </si>
  <si>
    <t>3.6 &lt;= 4.0</t>
  </si>
  <si>
    <t>4.0 &lt;= 4.5</t>
  </si>
  <si>
    <t>4.5 &lt;= 4.9</t>
  </si>
  <si>
    <t>4.9 &lt;= 5.4</t>
  </si>
  <si>
    <t>Sample</t>
  </si>
  <si>
    <t>Overall Median</t>
  </si>
  <si>
    <t>Total</t>
  </si>
  <si>
    <t>Chi Square</t>
  </si>
  <si>
    <t>P-value</t>
  </si>
  <si>
    <t>DF</t>
  </si>
  <si>
    <t>Median</t>
  </si>
  <si>
    <t>Q3-Q1</t>
  </si>
  <si>
    <t>N&lt;=</t>
  </si>
  <si>
    <t>&gt;N</t>
  </si>
  <si>
    <t>Chi-square contributions</t>
  </si>
  <si>
    <t>Actuals</t>
  </si>
  <si>
    <t>Expected</t>
  </si>
  <si>
    <t>Mood's Median Test</t>
  </si>
  <si>
    <t>95% CI</t>
  </si>
  <si>
    <t>LB</t>
  </si>
  <si>
    <t>UB</t>
  </si>
  <si>
    <t>P-value &gt; 0.05; there is no statisical difference in medians.</t>
  </si>
  <si>
    <t>Test for Equal Variances</t>
  </si>
  <si>
    <t>Group</t>
  </si>
  <si>
    <t>N</t>
  </si>
  <si>
    <t>Lower</t>
  </si>
  <si>
    <t>StDev</t>
  </si>
  <si>
    <t>Upper</t>
  </si>
  <si>
    <t>Bartlett's Test (normal distributions; all distributions must be normal)</t>
  </si>
  <si>
    <t>Test statistic = 0.735</t>
  </si>
  <si>
    <t xml:space="preserve">P-value = </t>
  </si>
  <si>
    <t>Levene's Test (any continuous distribution; more robust to outliers, but less accurate if data is normal)</t>
  </si>
  <si>
    <t>Test statistic = 0.159</t>
  </si>
  <si>
    <t>(Calculated from raw data)</t>
  </si>
  <si>
    <t>Group Names</t>
  </si>
  <si>
    <t>Sample Size (n)</t>
  </si>
  <si>
    <t>Mean</t>
  </si>
  <si>
    <t>St Dev</t>
  </si>
  <si>
    <t>Variance</t>
  </si>
  <si>
    <t>Std Error for Mean</t>
  </si>
  <si>
    <t>Estimate for difference:</t>
  </si>
  <si>
    <t>T Statistic</t>
  </si>
  <si>
    <t>95% Confidence Interval for difference:</t>
  </si>
  <si>
    <t>(-1.09 , 3.534)</t>
  </si>
  <si>
    <t>P-value &gt;= 0.05; NOT enough evidence to conclude that mean of online is statisticaly different than the mean of batch.</t>
  </si>
  <si>
    <t>2 Sample t-test   Testing: Is the mean of Group 1 different than the mean of Group 2?</t>
  </si>
  <si>
    <t>Min</t>
  </si>
  <si>
    <t>Q1</t>
  </si>
  <si>
    <t>Q3</t>
  </si>
  <si>
    <t>Max</t>
  </si>
  <si>
    <t>IQR</t>
  </si>
  <si>
    <t>Outliers</t>
  </si>
  <si>
    <t>Tenure in Application in Years</t>
  </si>
  <si>
    <t>1 way ANOVA:  greater than 5 years, 1-3 years, 3-5 years</t>
  </si>
  <si>
    <t>Source</t>
  </si>
  <si>
    <t>Factor</t>
  </si>
  <si>
    <t>Error</t>
  </si>
  <si>
    <t>SS</t>
  </si>
  <si>
    <t>MS</t>
  </si>
  <si>
    <t>F</t>
  </si>
  <si>
    <t>P-Value</t>
  </si>
  <si>
    <t>S = 1.213</t>
  </si>
  <si>
    <t>R-Sq = 7.69%</t>
  </si>
  <si>
    <t>R-Sq(adj) = -1.10%</t>
  </si>
  <si>
    <t>P-value &gt;= 0.05; NOT enough evidence to conclude that one mean is greater than the others.</t>
  </si>
  <si>
    <t>Level</t>
  </si>
  <si>
    <t>Interval</t>
  </si>
  <si>
    <t>1 way ANOVA:  NO, yes</t>
  </si>
  <si>
    <t>S = 1.109</t>
  </si>
  <si>
    <t>R-Sq = 24.39%</t>
  </si>
  <si>
    <t>R-Sq(adj) = 19.67%</t>
  </si>
  <si>
    <t>P-value &lt; 0.05; conclude the mean for at least one group IS statistically different than the others.</t>
  </si>
  <si>
    <t>S = 0.898</t>
  </si>
  <si>
    <t>R-Sq = 27.27%</t>
  </si>
  <si>
    <t>R-Sq(adj) = 22.07%</t>
  </si>
  <si>
    <t>1 way ANOVA:  no, yes</t>
  </si>
  <si>
    <t>S = 1.131</t>
  </si>
  <si>
    <t>R-Sq = 15.98%</t>
  </si>
  <si>
    <t>R-Sq(adj) = 12.16%</t>
  </si>
  <si>
    <t>S = 1.108</t>
  </si>
  <si>
    <t>R-Sq = 15.32%</t>
  </si>
  <si>
    <t>R-Sq(adj) = 11.29%</t>
  </si>
  <si>
    <t>1 way ANOVA:  yes, no</t>
  </si>
  <si>
    <t>S = 1.201</t>
  </si>
  <si>
    <t>R-Sq = 0.55%</t>
  </si>
  <si>
    <t>R-Sq(adj) = -4.18%</t>
  </si>
  <si>
    <t>mix</t>
  </si>
  <si>
    <t>Greater than 3 years</t>
  </si>
  <si>
    <t>Greater than 5 years</t>
  </si>
  <si>
    <t>Very complex process; Specs were written while development was on</t>
  </si>
  <si>
    <t>Gabe M</t>
  </si>
  <si>
    <t>P-value &lt; 0.05; at least one of the medians is statisically different.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</si>
</sst>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"/>
    <numFmt numFmtId="165" formatCode="0.000"/>
    <numFmt numFmtId="166" formatCode=";;;"/>
  </numFmts>
  <fonts count="2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0"/>
      <color theme="1"/>
      <name val="Arial"/>
      <family val="2"/>
    </font>
    <font>
      <sz val="8"/>
      <color theme="1"/>
      <name val="Calibri"/>
      <family val="2"/>
      <scheme val="minor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8"/>
      <color theme="1"/>
      <name val="Arial"/>
      <family val="2"/>
    </font>
    <font>
      <sz val="11"/>
      <color indexed="9"/>
      <name val="Calibri"/>
      <family val="2"/>
      <scheme val="minor"/>
    </font>
    <font>
      <b/>
      <sz val="12"/>
      <color indexed="18"/>
      <name val="Arial"/>
      <family val="2"/>
    </font>
    <font>
      <sz val="11"/>
      <color indexed="18"/>
      <name val="Calibri"/>
      <family val="2"/>
      <scheme val="minor"/>
    </font>
    <font>
      <b/>
      <sz val="11"/>
      <color indexed="18"/>
      <name val="Calibri"/>
      <family val="2"/>
      <scheme val="minor"/>
    </font>
    <font>
      <b/>
      <sz val="10"/>
      <color indexed="18"/>
      <name val="Calibri"/>
      <family val="2"/>
      <scheme val="minor"/>
    </font>
    <font>
      <sz val="11"/>
      <color indexed="17"/>
      <name val="Calibri"/>
      <family val="2"/>
      <scheme val="minor"/>
    </font>
    <font>
      <b/>
      <sz val="11"/>
      <color indexed="17"/>
      <name val="Calibri"/>
      <family val="2"/>
      <scheme val="minor"/>
    </font>
    <font>
      <b/>
      <sz val="11"/>
      <color indexed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indexed="18"/>
      <name val="Calibri"/>
      <family val="2"/>
      <scheme val="minor"/>
    </font>
    <font>
      <b/>
      <sz val="12"/>
      <color indexed="17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1" fillId="0" borderId="1" xfId="0" applyFont="1" applyFill="1" applyBorder="1" applyAlignment="1"/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1" fillId="0" borderId="1" xfId="0" applyFont="1" applyFill="1" applyBorder="1" applyAlignment="1">
      <alignment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1" fontId="4" fillId="0" borderId="1" xfId="0" applyNumberFormat="1" applyFont="1" applyBorder="1" applyAlignment="1">
      <alignment vertical="center" wrapText="1"/>
    </xf>
    <xf numFmtId="2" fontId="4" fillId="0" borderId="1" xfId="0" applyNumberFormat="1" applyFont="1" applyBorder="1" applyAlignment="1">
      <alignment horizontal="right" vertical="center" wrapText="1"/>
    </xf>
    <xf numFmtId="14" fontId="0" fillId="0" borderId="1" xfId="0" applyNumberFormat="1" applyBorder="1"/>
    <xf numFmtId="0" fontId="5" fillId="0" borderId="1" xfId="0" applyFont="1" applyBorder="1"/>
    <xf numFmtId="0" fontId="0" fillId="0" borderId="1" xfId="0" applyBorder="1"/>
    <xf numFmtId="2" fontId="4" fillId="0" borderId="1" xfId="0" applyNumberFormat="1" applyFont="1" applyBorder="1" applyAlignment="1">
      <alignment vertical="center" wrapText="1"/>
    </xf>
    <xf numFmtId="1" fontId="5" fillId="0" borderId="1" xfId="0" applyNumberFormat="1" applyFont="1" applyBorder="1" applyAlignment="1">
      <alignment vertical="center" wrapText="1"/>
    </xf>
    <xf numFmtId="4" fontId="6" fillId="0" borderId="1" xfId="0" applyNumberFormat="1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8" fillId="0" borderId="1" xfId="0" applyFont="1" applyBorder="1"/>
    <xf numFmtId="14" fontId="1" fillId="0" borderId="1" xfId="0" applyNumberFormat="1" applyFont="1" applyBorder="1" applyAlignment="1">
      <alignment vertical="center" wrapText="1"/>
    </xf>
    <xf numFmtId="1" fontId="1" fillId="0" borderId="1" xfId="0" applyNumberFormat="1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4" fontId="1" fillId="0" borderId="1" xfId="0" applyNumberFormat="1" applyFont="1" applyBorder="1" applyAlignment="1">
      <alignment vertical="center" wrapText="1"/>
    </xf>
    <xf numFmtId="0" fontId="1" fillId="0" borderId="1" xfId="0" applyFont="1" applyFill="1" applyBorder="1" applyAlignment="1">
      <alignment vertical="center" wrapText="1"/>
    </xf>
    <xf numFmtId="0" fontId="11" fillId="0" borderId="1" xfId="0" applyFont="1" applyBorder="1" applyAlignment="1">
      <alignment vertical="center" wrapText="1"/>
    </xf>
    <xf numFmtId="4" fontId="6" fillId="0" borderId="1" xfId="0" applyNumberFormat="1" applyFont="1" applyBorder="1" applyAlignment="1">
      <alignment horizontal="right" vertical="center" wrapText="1"/>
    </xf>
    <xf numFmtId="0" fontId="6" fillId="0" borderId="1" xfId="0" applyFont="1" applyBorder="1" applyAlignment="1">
      <alignment vertical="center" wrapText="1"/>
    </xf>
    <xf numFmtId="0" fontId="11" fillId="0" borderId="1" xfId="0" applyFont="1" applyFill="1" applyBorder="1" applyAlignment="1">
      <alignment vertical="center" wrapText="1"/>
    </xf>
    <xf numFmtId="0" fontId="0" fillId="0" borderId="1" xfId="0" applyFill="1" applyBorder="1"/>
    <xf numFmtId="4" fontId="0" fillId="0" borderId="1" xfId="0" applyNumberFormat="1" applyFont="1" applyBorder="1"/>
    <xf numFmtId="4" fontId="0" fillId="0" borderId="1" xfId="0" applyNumberFormat="1" applyBorder="1"/>
    <xf numFmtId="0" fontId="0" fillId="0" borderId="4" xfId="0" applyFill="1" applyBorder="1"/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16" fontId="0" fillId="0" borderId="0" xfId="0" applyNumberFormat="1"/>
    <xf numFmtId="0" fontId="1" fillId="0" borderId="2" xfId="0" applyFont="1" applyFill="1" applyBorder="1" applyAlignment="1"/>
    <xf numFmtId="0" fontId="1" fillId="0" borderId="2" xfId="0" applyFont="1" applyFill="1" applyBorder="1" applyAlignment="1">
      <alignment wrapText="1"/>
    </xf>
    <xf numFmtId="0" fontId="1" fillId="0" borderId="5" xfId="0" applyFont="1" applyFill="1" applyBorder="1" applyAlignment="1">
      <alignment wrapText="1"/>
    </xf>
    <xf numFmtId="0" fontId="1" fillId="0" borderId="6" xfId="0" applyFont="1" applyFill="1" applyBorder="1" applyAlignment="1">
      <alignment wrapText="1"/>
    </xf>
    <xf numFmtId="0" fontId="12" fillId="0" borderId="0" xfId="0" applyFont="1"/>
    <xf numFmtId="0" fontId="0" fillId="0" borderId="0" xfId="0" applyAlignment="1">
      <alignment horizontal="center"/>
    </xf>
    <xf numFmtId="0" fontId="13" fillId="0" borderId="0" xfId="0" applyFont="1" applyAlignment="1">
      <alignment horizontal="left"/>
    </xf>
    <xf numFmtId="0" fontId="14" fillId="0" borderId="0" xfId="0" applyFont="1" applyAlignment="1">
      <alignment horizontal="center"/>
    </xf>
    <xf numFmtId="0" fontId="14" fillId="0" borderId="0" xfId="0" applyFont="1"/>
    <xf numFmtId="0" fontId="15" fillId="0" borderId="0" xfId="0" applyFont="1" applyAlignment="1">
      <alignment horizontal="center"/>
    </xf>
    <xf numFmtId="165" fontId="14" fillId="0" borderId="0" xfId="0" applyNumberFormat="1" applyFont="1" applyAlignment="1">
      <alignment horizontal="center"/>
    </xf>
    <xf numFmtId="164" fontId="14" fillId="0" borderId="0" xfId="0" applyNumberFormat="1" applyFont="1" applyAlignment="1">
      <alignment horizontal="center"/>
    </xf>
    <xf numFmtId="2" fontId="14" fillId="0" borderId="0" xfId="0" applyNumberFormat="1" applyFont="1" applyAlignment="1">
      <alignment horizontal="center"/>
    </xf>
    <xf numFmtId="166" fontId="14" fillId="0" borderId="0" xfId="0" applyNumberFormat="1" applyFont="1"/>
    <xf numFmtId="0" fontId="16" fillId="0" borderId="0" xfId="0" applyFont="1" applyAlignment="1">
      <alignment horizontal="center" wrapText="1"/>
    </xf>
    <xf numFmtId="0" fontId="18" fillId="0" borderId="0" xfId="0" applyFont="1" applyAlignment="1">
      <alignment horizontal="left"/>
    </xf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15" fillId="0" borderId="0" xfId="0" applyFont="1"/>
    <xf numFmtId="0" fontId="15" fillId="0" borderId="0" xfId="0" applyFont="1" applyAlignment="1">
      <alignment horizontal="right"/>
    </xf>
    <xf numFmtId="0" fontId="22" fillId="0" borderId="0" xfId="0" applyFont="1"/>
    <xf numFmtId="0" fontId="0" fillId="0" borderId="0" xfId="0" applyAlignment="1">
      <alignment vertical="top"/>
    </xf>
    <xf numFmtId="0" fontId="14" fillId="0" borderId="0" xfId="0" quotePrefix="1" applyFont="1"/>
    <xf numFmtId="0" fontId="22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0" fillId="0" borderId="2" xfId="0" applyFont="1" applyFill="1" applyBorder="1" applyAlignment="1">
      <alignment wrapText="1"/>
    </xf>
    <xf numFmtId="0" fontId="18" fillId="0" borderId="0" xfId="0" applyFont="1" applyAlignment="1">
      <alignment horizontal="right"/>
    </xf>
    <xf numFmtId="0" fontId="19" fillId="0" borderId="0" xfId="0" applyFont="1" applyAlignment="1">
      <alignment horizontal="right"/>
    </xf>
    <xf numFmtId="0" fontId="15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1" fillId="0" borderId="1" xfId="0" applyFont="1" applyFill="1" applyBorder="1" applyAlignment="1">
      <alignment horizontal="center" wrapText="1"/>
    </xf>
    <xf numFmtId="0" fontId="1" fillId="0" borderId="2" xfId="0" applyFont="1" applyFill="1" applyBorder="1" applyAlignment="1">
      <alignment horizontal="center" wrapText="1"/>
    </xf>
    <xf numFmtId="0" fontId="1" fillId="0" borderId="3" xfId="0" applyFont="1" applyFill="1" applyBorder="1" applyAlignment="1">
      <alignment horizontal="center" wrapText="1"/>
    </xf>
    <xf numFmtId="0" fontId="2" fillId="0" borderId="1" xfId="0" applyFont="1" applyBorder="1" applyAlignment="1">
      <alignment horizontal="right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15" fillId="0" borderId="0" xfId="0" applyFont="1" applyAlignment="1">
      <alignment horizontal="center"/>
    </xf>
    <xf numFmtId="0" fontId="15" fillId="0" borderId="0" xfId="0" applyFont="1" applyAlignment="1">
      <alignment horizontal="center" wrapText="1"/>
    </xf>
    <xf numFmtId="0" fontId="16" fillId="0" borderId="0" xfId="0" applyFont="1" applyAlignment="1">
      <alignment horizontal="center" wrapText="1"/>
    </xf>
    <xf numFmtId="0" fontId="2" fillId="0" borderId="0" xfId="0" applyFont="1" applyAlignment="1">
      <alignment horizontal="center" wrapText="1"/>
    </xf>
    <xf numFmtId="0" fontId="22" fillId="0" borderId="0" xfId="0" applyFont="1" applyAlignment="1">
      <alignment horizontal="left" vertical="top" wrapText="1"/>
    </xf>
    <xf numFmtId="0" fontId="17" fillId="0" borderId="0" xfId="0" applyFont="1" applyAlignment="1">
      <alignment horizontal="left" vertical="top" wrapText="1"/>
    </xf>
    <xf numFmtId="0" fontId="1" fillId="0" borderId="0" xfId="0" applyFont="1" applyAlignment="1">
      <alignment horizontal="center"/>
    </xf>
    <xf numFmtId="0" fontId="19" fillId="0" borderId="0" xfId="0" applyFont="1" applyAlignment="1">
      <alignment horizontal="left"/>
    </xf>
  </cellXfs>
  <cellStyles count="1">
    <cellStyle name="Normal" xfId="0" builtinId="0"/>
  </cellStyles>
  <dxfs count="8">
    <dxf>
      <font>
        <b/>
        <i val="0"/>
        <color indexed="17"/>
      </font>
    </dxf>
    <dxf>
      <font>
        <b/>
        <i val="0"/>
        <color indexed="10"/>
      </font>
    </dxf>
    <dxf>
      <font>
        <b/>
        <i val="0"/>
        <color indexed="17"/>
      </font>
    </dxf>
    <dxf>
      <font>
        <b/>
        <i val="0"/>
        <color indexed="10"/>
      </font>
    </dxf>
    <dxf>
      <font>
        <b/>
        <i val="0"/>
        <color indexed="17"/>
      </font>
    </dxf>
    <dxf>
      <font>
        <b/>
        <i val="0"/>
        <color indexed="10"/>
      </font>
    </dxf>
    <dxf>
      <font>
        <b/>
        <i val="0"/>
        <color indexed="17"/>
      </font>
    </dxf>
    <dxf>
      <font>
        <b/>
        <i val="0"/>
        <color indexed="10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99CCFF"/>
            </a:solidFill>
            <a:ln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Sheet1!$A$1:$A$14</c:f>
              <c:strCache>
                <c:ptCount val="14"/>
                <c:pt idx="0">
                  <c:v>-0.9 &lt;= -0.4</c:v>
                </c:pt>
                <c:pt idx="1">
                  <c:v>-0.4 &lt;= 0.0</c:v>
                </c:pt>
                <c:pt idx="2">
                  <c:v>0.0 &lt;= 0.4</c:v>
                </c:pt>
                <c:pt idx="3">
                  <c:v>0.4 &lt;= 0.9</c:v>
                </c:pt>
                <c:pt idx="4">
                  <c:v>0.9 &lt;= 1.3</c:v>
                </c:pt>
                <c:pt idx="5">
                  <c:v>1.3 &lt;= 1.8</c:v>
                </c:pt>
                <c:pt idx="6">
                  <c:v>1.8 &lt;= 2.2</c:v>
                </c:pt>
                <c:pt idx="7">
                  <c:v>2.2 &lt;= 2.7</c:v>
                </c:pt>
                <c:pt idx="8">
                  <c:v>2.7 &lt;= 3.1</c:v>
                </c:pt>
                <c:pt idx="9">
                  <c:v>3.1 &lt;= 3.6</c:v>
                </c:pt>
                <c:pt idx="10">
                  <c:v>3.6 &lt;= 4.0</c:v>
                </c:pt>
                <c:pt idx="11">
                  <c:v>4.0 &lt;= 4.5</c:v>
                </c:pt>
                <c:pt idx="12">
                  <c:v>4.5 &lt;= 4.9</c:v>
                </c:pt>
                <c:pt idx="13">
                  <c:v>4.9 &lt;= 5.4</c:v>
                </c:pt>
              </c:strCache>
            </c:strRef>
          </c:cat>
          <c:val>
            <c:numRef>
              <c:f>Sheet1!$B$1:$B$14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19</c:v>
                </c:pt>
                <c:pt idx="3">
                  <c:v>10</c:v>
                </c:pt>
                <c:pt idx="4">
                  <c:v>7</c:v>
                </c:pt>
                <c:pt idx="5">
                  <c:v>5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232910208"/>
        <c:axId val="233023744"/>
      </c:barChart>
      <c:lineChart>
        <c:grouping val="standard"/>
        <c:varyColors val="0"/>
        <c:ser>
          <c:idx val="1"/>
          <c:order val="1"/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Sheet1!$C$1:$C$141</c:f>
              <c:numCache>
                <c:formatCode>General</c:formatCode>
                <c:ptCount val="141"/>
                <c:pt idx="0">
                  <c:v>-2.8494999999999999</c:v>
                </c:pt>
                <c:pt idx="1">
                  <c:v>-2.7923499999999999</c:v>
                </c:pt>
                <c:pt idx="2">
                  <c:v>-2.7351999999999999</c:v>
                </c:pt>
                <c:pt idx="3">
                  <c:v>-2.6780499999999998</c:v>
                </c:pt>
                <c:pt idx="4">
                  <c:v>-2.6208999999999998</c:v>
                </c:pt>
                <c:pt idx="5">
                  <c:v>-2.5637499999999998</c:v>
                </c:pt>
                <c:pt idx="6">
                  <c:v>-2.5065999999999997</c:v>
                </c:pt>
                <c:pt idx="7">
                  <c:v>-2.4494499999999997</c:v>
                </c:pt>
                <c:pt idx="8">
                  <c:v>-2.3922999999999996</c:v>
                </c:pt>
                <c:pt idx="9">
                  <c:v>-2.3351499999999996</c:v>
                </c:pt>
                <c:pt idx="10">
                  <c:v>-2.2779999999999996</c:v>
                </c:pt>
                <c:pt idx="11">
                  <c:v>-2.2208499999999995</c:v>
                </c:pt>
                <c:pt idx="12">
                  <c:v>-2.1636999999999995</c:v>
                </c:pt>
                <c:pt idx="13">
                  <c:v>-2.1065499999999995</c:v>
                </c:pt>
                <c:pt idx="14">
                  <c:v>-2.0493999999999994</c:v>
                </c:pt>
                <c:pt idx="15">
                  <c:v>-1.9922499999999994</c:v>
                </c:pt>
                <c:pt idx="16">
                  <c:v>-1.9350999999999994</c:v>
                </c:pt>
                <c:pt idx="17">
                  <c:v>-1.8779499999999993</c:v>
                </c:pt>
                <c:pt idx="18">
                  <c:v>-1.8207999999999993</c:v>
                </c:pt>
                <c:pt idx="19">
                  <c:v>-1.7636499999999993</c:v>
                </c:pt>
                <c:pt idx="20">
                  <c:v>-1.7064999999999992</c:v>
                </c:pt>
                <c:pt idx="21">
                  <c:v>-1.6493499999999992</c:v>
                </c:pt>
                <c:pt idx="22">
                  <c:v>-1.5921999999999992</c:v>
                </c:pt>
                <c:pt idx="23">
                  <c:v>-1.5350499999999991</c:v>
                </c:pt>
                <c:pt idx="24">
                  <c:v>-1.4778999999999991</c:v>
                </c:pt>
                <c:pt idx="25">
                  <c:v>-1.4207499999999991</c:v>
                </c:pt>
                <c:pt idx="26">
                  <c:v>-1.363599999999999</c:v>
                </c:pt>
                <c:pt idx="27">
                  <c:v>-1.306449999999999</c:v>
                </c:pt>
                <c:pt idx="28">
                  <c:v>-1.249299999999999</c:v>
                </c:pt>
                <c:pt idx="29">
                  <c:v>-1.1921499999999989</c:v>
                </c:pt>
                <c:pt idx="30">
                  <c:v>-1.1349999999999989</c:v>
                </c:pt>
                <c:pt idx="31">
                  <c:v>-1.0778499999999989</c:v>
                </c:pt>
                <c:pt idx="32">
                  <c:v>-1.0206999999999988</c:v>
                </c:pt>
                <c:pt idx="33">
                  <c:v>-0.9635499999999988</c:v>
                </c:pt>
                <c:pt idx="34">
                  <c:v>-0.90639999999999876</c:v>
                </c:pt>
                <c:pt idx="35">
                  <c:v>-0.84924999999999873</c:v>
                </c:pt>
                <c:pt idx="36">
                  <c:v>-0.79209999999999869</c:v>
                </c:pt>
                <c:pt idx="37">
                  <c:v>-0.73494999999999866</c:v>
                </c:pt>
                <c:pt idx="38">
                  <c:v>-0.67779999999999863</c:v>
                </c:pt>
                <c:pt idx="39">
                  <c:v>-0.62064999999999859</c:v>
                </c:pt>
                <c:pt idx="40">
                  <c:v>-0.56349999999999856</c:v>
                </c:pt>
                <c:pt idx="41">
                  <c:v>-0.50634999999999852</c:v>
                </c:pt>
                <c:pt idx="42">
                  <c:v>-0.44919999999999854</c:v>
                </c:pt>
                <c:pt idx="43">
                  <c:v>-0.39204999999999857</c:v>
                </c:pt>
                <c:pt idx="44">
                  <c:v>-0.33489999999999859</c:v>
                </c:pt>
                <c:pt idx="45">
                  <c:v>-0.27774999999999861</c:v>
                </c:pt>
                <c:pt idx="46">
                  <c:v>-0.2205999999999986</c:v>
                </c:pt>
                <c:pt idx="47">
                  <c:v>-0.1634499999999986</c:v>
                </c:pt>
                <c:pt idx="48">
                  <c:v>-0.10629999999999859</c:v>
                </c:pt>
                <c:pt idx="49">
                  <c:v>-4.9149999999998591E-2</c:v>
                </c:pt>
                <c:pt idx="50">
                  <c:v>8.0000000000014088E-3</c:v>
                </c:pt>
                <c:pt idx="51">
                  <c:v>6.5150000000001401E-2</c:v>
                </c:pt>
                <c:pt idx="52">
                  <c:v>0.12230000000000141</c:v>
                </c:pt>
                <c:pt idx="53">
                  <c:v>0.17945000000000141</c:v>
                </c:pt>
                <c:pt idx="54">
                  <c:v>0.23660000000000142</c:v>
                </c:pt>
                <c:pt idx="55">
                  <c:v>0.2937500000000014</c:v>
                </c:pt>
                <c:pt idx="56">
                  <c:v>0.35090000000000138</c:v>
                </c:pt>
                <c:pt idx="57">
                  <c:v>0.40805000000000136</c:v>
                </c:pt>
                <c:pt idx="58">
                  <c:v>0.46520000000000133</c:v>
                </c:pt>
                <c:pt idx="59">
                  <c:v>0.52235000000000131</c:v>
                </c:pt>
                <c:pt idx="60">
                  <c:v>0.57950000000000135</c:v>
                </c:pt>
                <c:pt idx="61">
                  <c:v>0.63665000000000138</c:v>
                </c:pt>
                <c:pt idx="62">
                  <c:v>0.69380000000000142</c:v>
                </c:pt>
                <c:pt idx="63">
                  <c:v>0.75095000000000145</c:v>
                </c:pt>
                <c:pt idx="64">
                  <c:v>0.80810000000000148</c:v>
                </c:pt>
                <c:pt idx="65">
                  <c:v>0.86525000000000152</c:v>
                </c:pt>
                <c:pt idx="66">
                  <c:v>0.92240000000000155</c:v>
                </c:pt>
                <c:pt idx="67">
                  <c:v>0.97955000000000159</c:v>
                </c:pt>
                <c:pt idx="68">
                  <c:v>1.0367000000000015</c:v>
                </c:pt>
                <c:pt idx="69">
                  <c:v>1.0938500000000015</c:v>
                </c:pt>
                <c:pt idx="70">
                  <c:v>1.1510000000000016</c:v>
                </c:pt>
                <c:pt idx="71">
                  <c:v>1.2081500000000016</c:v>
                </c:pt>
                <c:pt idx="72">
                  <c:v>1.2653000000000016</c:v>
                </c:pt>
                <c:pt idx="73">
                  <c:v>1.3224500000000017</c:v>
                </c:pt>
                <c:pt idx="74">
                  <c:v>1.3796000000000017</c:v>
                </c:pt>
                <c:pt idx="75">
                  <c:v>1.4367500000000017</c:v>
                </c:pt>
                <c:pt idx="76">
                  <c:v>1.4939000000000018</c:v>
                </c:pt>
                <c:pt idx="77">
                  <c:v>1.5510500000000018</c:v>
                </c:pt>
                <c:pt idx="78">
                  <c:v>1.6082000000000019</c:v>
                </c:pt>
                <c:pt idx="79">
                  <c:v>1.6653500000000019</c:v>
                </c:pt>
                <c:pt idx="80">
                  <c:v>1.7225000000000019</c:v>
                </c:pt>
                <c:pt idx="81">
                  <c:v>1.779650000000002</c:v>
                </c:pt>
                <c:pt idx="82">
                  <c:v>1.836800000000002</c:v>
                </c:pt>
                <c:pt idx="83">
                  <c:v>1.893950000000002</c:v>
                </c:pt>
                <c:pt idx="84">
                  <c:v>1.9511000000000021</c:v>
                </c:pt>
                <c:pt idx="85">
                  <c:v>2.0082500000000021</c:v>
                </c:pt>
                <c:pt idx="86">
                  <c:v>2.0654000000000021</c:v>
                </c:pt>
                <c:pt idx="87">
                  <c:v>2.1225500000000022</c:v>
                </c:pt>
                <c:pt idx="88">
                  <c:v>2.1797000000000022</c:v>
                </c:pt>
                <c:pt idx="89">
                  <c:v>2.2368500000000022</c:v>
                </c:pt>
                <c:pt idx="90">
                  <c:v>2.2940000000000023</c:v>
                </c:pt>
                <c:pt idx="91">
                  <c:v>2.3511500000000023</c:v>
                </c:pt>
                <c:pt idx="92">
                  <c:v>2.4083000000000023</c:v>
                </c:pt>
                <c:pt idx="93">
                  <c:v>2.4654500000000024</c:v>
                </c:pt>
                <c:pt idx="94">
                  <c:v>2.5226000000000024</c:v>
                </c:pt>
                <c:pt idx="95">
                  <c:v>2.5797500000000024</c:v>
                </c:pt>
                <c:pt idx="96">
                  <c:v>2.6369000000000025</c:v>
                </c:pt>
                <c:pt idx="97">
                  <c:v>2.6940500000000025</c:v>
                </c:pt>
                <c:pt idx="98">
                  <c:v>2.7512000000000025</c:v>
                </c:pt>
                <c:pt idx="99">
                  <c:v>2.8083500000000026</c:v>
                </c:pt>
                <c:pt idx="100">
                  <c:v>2.8655000000000026</c:v>
                </c:pt>
                <c:pt idx="101">
                  <c:v>2.9226500000000026</c:v>
                </c:pt>
                <c:pt idx="102">
                  <c:v>2.9798000000000027</c:v>
                </c:pt>
                <c:pt idx="103">
                  <c:v>3.0369500000000027</c:v>
                </c:pt>
                <c:pt idx="104">
                  <c:v>3.0941000000000027</c:v>
                </c:pt>
                <c:pt idx="105">
                  <c:v>3.1512500000000028</c:v>
                </c:pt>
                <c:pt idx="106">
                  <c:v>3.2084000000000028</c:v>
                </c:pt>
                <c:pt idx="107">
                  <c:v>3.2655500000000028</c:v>
                </c:pt>
                <c:pt idx="108">
                  <c:v>3.3227000000000029</c:v>
                </c:pt>
                <c:pt idx="109">
                  <c:v>3.3798500000000029</c:v>
                </c:pt>
                <c:pt idx="110">
                  <c:v>3.4370000000000029</c:v>
                </c:pt>
                <c:pt idx="111">
                  <c:v>3.494150000000003</c:v>
                </c:pt>
                <c:pt idx="112">
                  <c:v>3.551300000000003</c:v>
                </c:pt>
                <c:pt idx="113">
                  <c:v>3.608450000000003</c:v>
                </c:pt>
                <c:pt idx="114">
                  <c:v>3.6656000000000031</c:v>
                </c:pt>
                <c:pt idx="115">
                  <c:v>3.7227500000000031</c:v>
                </c:pt>
                <c:pt idx="116">
                  <c:v>3.7799000000000031</c:v>
                </c:pt>
                <c:pt idx="117">
                  <c:v>3.8370500000000032</c:v>
                </c:pt>
                <c:pt idx="118">
                  <c:v>3.8942000000000032</c:v>
                </c:pt>
                <c:pt idx="119">
                  <c:v>3.9513500000000032</c:v>
                </c:pt>
                <c:pt idx="120">
                  <c:v>4.0085000000000033</c:v>
                </c:pt>
                <c:pt idx="121">
                  <c:v>4.0656500000000033</c:v>
                </c:pt>
                <c:pt idx="122">
                  <c:v>4.1228000000000034</c:v>
                </c:pt>
                <c:pt idx="123">
                  <c:v>4.1799500000000034</c:v>
                </c:pt>
                <c:pt idx="124">
                  <c:v>4.2371000000000034</c:v>
                </c:pt>
                <c:pt idx="125">
                  <c:v>4.2942500000000035</c:v>
                </c:pt>
                <c:pt idx="126">
                  <c:v>4.3514000000000035</c:v>
                </c:pt>
                <c:pt idx="127">
                  <c:v>4.4085500000000035</c:v>
                </c:pt>
                <c:pt idx="128">
                  <c:v>4.4657000000000036</c:v>
                </c:pt>
                <c:pt idx="129">
                  <c:v>4.5228500000000036</c:v>
                </c:pt>
                <c:pt idx="130">
                  <c:v>4.5800000000000036</c:v>
                </c:pt>
                <c:pt idx="131">
                  <c:v>4.6371500000000037</c:v>
                </c:pt>
                <c:pt idx="132">
                  <c:v>4.6943000000000037</c:v>
                </c:pt>
                <c:pt idx="133">
                  <c:v>4.7514500000000037</c:v>
                </c:pt>
                <c:pt idx="134">
                  <c:v>4.8086000000000038</c:v>
                </c:pt>
                <c:pt idx="135">
                  <c:v>4.8657500000000038</c:v>
                </c:pt>
                <c:pt idx="136">
                  <c:v>4.9229000000000038</c:v>
                </c:pt>
                <c:pt idx="137">
                  <c:v>4.9800500000000039</c:v>
                </c:pt>
                <c:pt idx="138">
                  <c:v>5.0372000000000039</c:v>
                </c:pt>
                <c:pt idx="139">
                  <c:v>5.0943500000000039</c:v>
                </c:pt>
                <c:pt idx="140">
                  <c:v>5.151500000000004</c:v>
                </c:pt>
              </c:numCache>
            </c:numRef>
          </c:cat>
          <c:val>
            <c:numRef>
              <c:f>Sheet1!$D$1:$D$141</c:f>
              <c:numCache>
                <c:formatCode>General</c:formatCode>
                <c:ptCount val="141"/>
                <c:pt idx="0">
                  <c:v>7.6350192042498838E-4</c:v>
                </c:pt>
                <c:pt idx="1">
                  <c:v>9.0838258588050048E-4</c:v>
                </c:pt>
                <c:pt idx="2">
                  <c:v>1.0780570152869823E-3</c:v>
                </c:pt>
                <c:pt idx="3">
                  <c:v>1.2762299253427358E-3</c:v>
                </c:pt>
                <c:pt idx="4">
                  <c:v>1.5070594392420685E-3</c:v>
                </c:pt>
                <c:pt idx="5">
                  <c:v>1.775195150743457E-3</c:v>
                </c:pt>
                <c:pt idx="6">
                  <c:v>2.0858164492255859E-3</c:v>
                </c:pt>
                <c:pt idx="7">
                  <c:v>2.4446705292033703E-3</c:v>
                </c:pt>
                <c:pt idx="8">
                  <c:v>2.8581094104986218E-3</c:v>
                </c:pt>
                <c:pt idx="9">
                  <c:v>3.3331251952946755E-3</c:v>
                </c:pt>
                <c:pt idx="10">
                  <c:v>3.8773826876098124E-3</c:v>
                </c:pt>
                <c:pt idx="11">
                  <c:v>4.4992484016220056E-3</c:v>
                </c:pt>
                <c:pt idx="12">
                  <c:v>5.2078148904425763E-3</c:v>
                </c:pt>
                <c:pt idx="13">
                  <c:v>6.0129192393823172E-3</c:v>
                </c:pt>
                <c:pt idx="14">
                  <c:v>6.9251544907961314E-3</c:v>
                </c:pt>
                <c:pt idx="15">
                  <c:v>7.9558727048040928E-3</c:v>
                </c:pt>
                <c:pt idx="16">
                  <c:v>9.1171783153303713E-3</c:v>
                </c:pt>
                <c:pt idx="17">
                  <c:v>1.0421910417852327E-2</c:v>
                </c:pt>
                <c:pt idx="18">
                  <c:v>1.1883612627896452E-2</c:v>
                </c:pt>
                <c:pt idx="19">
                  <c:v>1.3516489181448134E-2</c:v>
                </c:pt>
                <c:pt idx="20">
                  <c:v>1.5335346013620804E-2</c:v>
                </c:pt>
                <c:pt idx="21">
                  <c:v>1.7355515653364267E-2</c:v>
                </c:pt>
                <c:pt idx="22">
                  <c:v>1.9592764912373533E-2</c:v>
                </c:pt>
                <c:pt idx="23">
                  <c:v>2.2063184527729165E-2</c:v>
                </c:pt>
                <c:pt idx="24">
                  <c:v>2.4783060141383418E-2</c:v>
                </c:pt>
                <c:pt idx="25">
                  <c:v>2.7768724265675834E-2</c:v>
                </c:pt>
                <c:pt idx="26">
                  <c:v>3.1036389191803619E-2</c:v>
                </c:pt>
                <c:pt idx="27">
                  <c:v>3.4601961145555811E-2</c:v>
                </c:pt>
                <c:pt idx="28">
                  <c:v>3.8480836378326604E-2</c:v>
                </c:pt>
                <c:pt idx="29">
                  <c:v>4.2687680296747924E-2</c:v>
                </c:pt>
                <c:pt idx="30">
                  <c:v>4.7236191175142751E-2</c:v>
                </c:pt>
                <c:pt idx="31">
                  <c:v>5.2138850453907447E-2</c:v>
                </c:pt>
                <c:pt idx="32">
                  <c:v>5.7406662095080267E-2</c:v>
                </c:pt>
                <c:pt idx="33">
                  <c:v>6.3048883933699187E-2</c:v>
                </c:pt>
                <c:pt idx="34">
                  <c:v>6.9072754418980184E-2</c:v>
                </c:pt>
                <c:pt idx="35">
                  <c:v>7.5483218570876379E-2</c:v>
                </c:pt>
                <c:pt idx="36">
                  <c:v>8.2282657372604637E-2</c:v>
                </c:pt>
                <c:pt idx="37">
                  <c:v>8.9470625165335271E-2</c:v>
                </c:pt>
                <c:pt idx="38">
                  <c:v>9.7043599894536994E-2</c:v>
                </c:pt>
                <c:pt idx="39">
                  <c:v>0.10499475126595437</c:v>
                </c:pt>
                <c:pt idx="40">
                  <c:v>0.1133137319911566</c:v>
                </c:pt>
                <c:pt idx="41">
                  <c:v>0.12198649732752453</c:v>
                </c:pt>
                <c:pt idx="42">
                  <c:v>0.13099515803652245</c:v>
                </c:pt>
                <c:pt idx="43">
                  <c:v>0.14031787169021859</c:v>
                </c:pt>
                <c:pt idx="44">
                  <c:v>0.1499287769447136</c:v>
                </c:pt>
                <c:pt idx="45">
                  <c:v>0.15979797496852333</c:v>
                </c:pt>
                <c:pt idx="46">
                  <c:v>0.16989156166510341</c:v>
                </c:pt>
                <c:pt idx="47">
                  <c:v>0.18017171366576995</c:v>
                </c:pt>
                <c:pt idx="48">
                  <c:v>0.19059683029969451</c:v>
                </c:pt>
                <c:pt idx="49">
                  <c:v>0.20112173288209387</c:v>
                </c:pt>
                <c:pt idx="50">
                  <c:v>0.21169792171403642</c:v>
                </c:pt>
                <c:pt idx="51">
                  <c:v>0.22227389017426885</c:v>
                </c:pt>
                <c:pt idx="52">
                  <c:v>0.23279549422463264</c:v>
                </c:pt>
                <c:pt idx="53">
                  <c:v>0.24320637456780117</c:v>
                </c:pt>
                <c:pt idx="54">
                  <c:v>0.25344842761284608</c:v>
                </c:pt>
                <c:pt idx="55">
                  <c:v>0.26346232034541095</c:v>
                </c:pt>
                <c:pt idx="56">
                  <c:v>0.27318804319051754</c:v>
                </c:pt>
                <c:pt idx="57">
                  <c:v>0.28256549402267239</c:v>
                </c:pt>
                <c:pt idx="58">
                  <c:v>0.29153508564461939</c:v>
                </c:pt>
                <c:pt idx="59">
                  <c:v>0.30003836834591791</c:v>
                </c:pt>
                <c:pt idx="60">
                  <c:v>0.30801865858643895</c:v>
                </c:pt>
                <c:pt idx="61">
                  <c:v>0.31542166444588637</c:v>
                </c:pt>
                <c:pt idx="62">
                  <c:v>0.3221960982531264</c:v>
                </c:pt>
                <c:pt idx="63">
                  <c:v>0.32829426676897472</c:v>
                </c:pt>
                <c:pt idx="64">
                  <c:v>0.33367262944927756</c:v>
                </c:pt>
                <c:pt idx="65">
                  <c:v>0.3382923156630353</c:v>
                </c:pt>
                <c:pt idx="66">
                  <c:v>0.34211959227948907</c:v>
                </c:pt>
                <c:pt idx="67">
                  <c:v>0.34512627376018284</c:v>
                </c:pt>
                <c:pt idx="68">
                  <c:v>0.34729006778391236</c:v>
                </c:pt>
                <c:pt idx="69">
                  <c:v>0.34859485047660893</c:v>
                </c:pt>
                <c:pt idx="70">
                  <c:v>0.34903086649294202</c:v>
                </c:pt>
                <c:pt idx="71">
                  <c:v>0.34859485047660888</c:v>
                </c:pt>
                <c:pt idx="72">
                  <c:v>0.3472900677839123</c:v>
                </c:pt>
                <c:pt idx="73">
                  <c:v>0.34512627376018273</c:v>
                </c:pt>
                <c:pt idx="74">
                  <c:v>0.34211959227948885</c:v>
                </c:pt>
                <c:pt idx="75">
                  <c:v>0.33829231566303503</c:v>
                </c:pt>
                <c:pt idx="76">
                  <c:v>0.33367262944927728</c:v>
                </c:pt>
                <c:pt idx="77">
                  <c:v>0.32829426676897433</c:v>
                </c:pt>
                <c:pt idx="78">
                  <c:v>0.32219609825312606</c:v>
                </c:pt>
                <c:pt idx="79">
                  <c:v>0.31542166444588599</c:v>
                </c:pt>
                <c:pt idx="80">
                  <c:v>0.30801865858643851</c:v>
                </c:pt>
                <c:pt idx="81">
                  <c:v>0.30003836834591735</c:v>
                </c:pt>
                <c:pt idx="82">
                  <c:v>0.29153508564461877</c:v>
                </c:pt>
                <c:pt idx="83">
                  <c:v>0.28256549402267184</c:v>
                </c:pt>
                <c:pt idx="84">
                  <c:v>0.27318804319051698</c:v>
                </c:pt>
                <c:pt idx="85">
                  <c:v>0.26346232034541034</c:v>
                </c:pt>
                <c:pt idx="86">
                  <c:v>0.25344842761284542</c:v>
                </c:pt>
                <c:pt idx="87">
                  <c:v>0.24320637456780056</c:v>
                </c:pt>
                <c:pt idx="88">
                  <c:v>0.23279549422463203</c:v>
                </c:pt>
                <c:pt idx="89">
                  <c:v>0.22227389017426818</c:v>
                </c:pt>
                <c:pt idx="90">
                  <c:v>0.21169792171403576</c:v>
                </c:pt>
                <c:pt idx="91">
                  <c:v>0.20112173288209326</c:v>
                </c:pt>
                <c:pt idx="92">
                  <c:v>0.19059683029969385</c:v>
                </c:pt>
                <c:pt idx="93">
                  <c:v>0.18017171366576926</c:v>
                </c:pt>
                <c:pt idx="94">
                  <c:v>0.1698915616651028</c:v>
                </c:pt>
                <c:pt idx="95">
                  <c:v>0.15979797496852274</c:v>
                </c:pt>
                <c:pt idx="96">
                  <c:v>0.14992877694471296</c:v>
                </c:pt>
                <c:pt idx="97">
                  <c:v>0.14031787169021798</c:v>
                </c:pt>
                <c:pt idx="98">
                  <c:v>0.13099515803652181</c:v>
                </c:pt>
                <c:pt idx="99">
                  <c:v>0.12198649732752391</c:v>
                </c:pt>
                <c:pt idx="100">
                  <c:v>0.11331373199115599</c:v>
                </c:pt>
                <c:pt idx="101">
                  <c:v>0.1049947512659538</c:v>
                </c:pt>
                <c:pt idx="102">
                  <c:v>9.7043599894536439E-2</c:v>
                </c:pt>
                <c:pt idx="103">
                  <c:v>8.9470625165334744E-2</c:v>
                </c:pt>
                <c:pt idx="104">
                  <c:v>8.2282657372604151E-2</c:v>
                </c:pt>
                <c:pt idx="105">
                  <c:v>7.5483218570875865E-2</c:v>
                </c:pt>
                <c:pt idx="106">
                  <c:v>6.9072754418979684E-2</c:v>
                </c:pt>
                <c:pt idx="107">
                  <c:v>6.3048883933698743E-2</c:v>
                </c:pt>
                <c:pt idx="108">
                  <c:v>5.7406662095079858E-2</c:v>
                </c:pt>
                <c:pt idx="109">
                  <c:v>5.2138850453907058E-2</c:v>
                </c:pt>
                <c:pt idx="110">
                  <c:v>4.7236191175142404E-2</c:v>
                </c:pt>
                <c:pt idx="111">
                  <c:v>4.2687680296747563E-2</c:v>
                </c:pt>
                <c:pt idx="112">
                  <c:v>3.8480836378326277E-2</c:v>
                </c:pt>
                <c:pt idx="113">
                  <c:v>3.460196114555552E-2</c:v>
                </c:pt>
                <c:pt idx="114">
                  <c:v>3.1036389191803342E-2</c:v>
                </c:pt>
                <c:pt idx="115">
                  <c:v>2.7768724265675605E-2</c:v>
                </c:pt>
                <c:pt idx="116">
                  <c:v>2.4783060141383186E-2</c:v>
                </c:pt>
                <c:pt idx="117">
                  <c:v>2.2063184527728978E-2</c:v>
                </c:pt>
                <c:pt idx="118">
                  <c:v>1.9592764912373342E-2</c:v>
                </c:pt>
                <c:pt idx="119">
                  <c:v>1.7355515653364118E-2</c:v>
                </c:pt>
                <c:pt idx="120">
                  <c:v>1.5335346013620646E-2</c:v>
                </c:pt>
                <c:pt idx="121">
                  <c:v>1.3516489181447995E-2</c:v>
                </c:pt>
                <c:pt idx="122">
                  <c:v>1.188361262789633E-2</c:v>
                </c:pt>
                <c:pt idx="123">
                  <c:v>1.0421910417852216E-2</c:v>
                </c:pt>
                <c:pt idx="124">
                  <c:v>9.1171783153302724E-3</c:v>
                </c:pt>
                <c:pt idx="125">
                  <c:v>7.9558727048040043E-3</c:v>
                </c:pt>
                <c:pt idx="126">
                  <c:v>6.925154490796055E-3</c:v>
                </c:pt>
                <c:pt idx="127">
                  <c:v>6.0129192393822478E-3</c:v>
                </c:pt>
                <c:pt idx="128">
                  <c:v>5.2078148904425156E-3</c:v>
                </c:pt>
                <c:pt idx="129">
                  <c:v>4.4992484016219501E-3</c:v>
                </c:pt>
                <c:pt idx="130">
                  <c:v>3.8773826876097703E-3</c:v>
                </c:pt>
                <c:pt idx="131">
                  <c:v>3.3331251952946369E-3</c:v>
                </c:pt>
                <c:pt idx="132">
                  <c:v>2.858109410498591E-3</c:v>
                </c:pt>
                <c:pt idx="133">
                  <c:v>2.4446705292033378E-3</c:v>
                </c:pt>
                <c:pt idx="134">
                  <c:v>2.0858164492255616E-3</c:v>
                </c:pt>
                <c:pt idx="135">
                  <c:v>1.7751951507434336E-3</c:v>
                </c:pt>
                <c:pt idx="136">
                  <c:v>1.5070594392420484E-3</c:v>
                </c:pt>
                <c:pt idx="137">
                  <c:v>1.2762299253427189E-3</c:v>
                </c:pt>
                <c:pt idx="138">
                  <c:v>1.078057015286968E-3</c:v>
                </c:pt>
                <c:pt idx="139">
                  <c:v>9.0838258588048768E-4</c:v>
                </c:pt>
                <c:pt idx="140">
                  <c:v>7.6350192042497743E-4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3441152"/>
        <c:axId val="233439616"/>
      </c:lineChart>
      <c:catAx>
        <c:axId val="232910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layout/>
          <c:overlay val="0"/>
        </c:title>
        <c:numFmt formatCode="0.00" sourceLinked="0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en-US"/>
          </a:p>
        </c:txPr>
        <c:crossAx val="233023744"/>
        <c:crosses val="autoZero"/>
        <c:auto val="0"/>
        <c:lblAlgn val="ctr"/>
        <c:lblOffset val="100"/>
        <c:noMultiLvlLbl val="0"/>
      </c:catAx>
      <c:valAx>
        <c:axId val="2330237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one"/>
        <c:spPr>
          <a:ln w="9525">
            <a:noFill/>
          </a:ln>
        </c:spPr>
        <c:crossAx val="232910208"/>
        <c:crosses val="autoZero"/>
        <c:crossBetween val="between"/>
      </c:valAx>
      <c:valAx>
        <c:axId val="233439616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one"/>
        <c:spPr>
          <a:ln w="9525">
            <a:noFill/>
          </a:ln>
        </c:spPr>
        <c:crossAx val="233441152"/>
        <c:crosses val="max"/>
        <c:crossBetween val="between"/>
      </c:valAx>
      <c:catAx>
        <c:axId val="233441152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one"/>
        <c:spPr>
          <a:ln w="9525">
            <a:noFill/>
          </a:ln>
        </c:spPr>
        <c:crossAx val="233439616"/>
        <c:crosses val="max"/>
        <c:auto val="0"/>
        <c:lblAlgn val="ctr"/>
        <c:lblOffset val="100"/>
        <c:noMultiLvlLbl val="0"/>
      </c:cat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Box Plot with Outliers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 w="25400">
              <a:noFill/>
            </a:ln>
          </c:spPr>
          <c:invertIfNegative val="0"/>
          <c:cat>
            <c:strRef>
              <c:f>Sheet16!$B$2:$G$2</c:f>
              <c:strCache>
                <c:ptCount val="3"/>
                <c:pt idx="0">
                  <c:v>greater than 5 years</c:v>
                </c:pt>
                <c:pt idx="1">
                  <c:v>1-3 years</c:v>
                </c:pt>
                <c:pt idx="2">
                  <c:v>3-5 years</c:v>
                </c:pt>
              </c:strCache>
            </c:strRef>
          </c:cat>
          <c:val>
            <c:numRef>
              <c:f>Sheet16!$B$3:$D$3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spPr>
            <a:noFill/>
            <a:ln w="25400">
              <a:noFill/>
            </a:ln>
          </c:spPr>
          <c:invertIfNegative val="0"/>
          <c:errBars>
            <c:errBarType val="both"/>
            <c:errValType val="cust"/>
            <c:noEndCap val="1"/>
            <c:plus>
              <c:numLit>
                <c:formatCode>General</c:formatCode>
                <c:ptCount val="1"/>
                <c:pt idx="0">
                  <c:v>0</c:v>
                </c:pt>
              </c:numLit>
            </c:plus>
            <c:minus>
              <c:numRef>
                <c:f>Sheet16!$B$9:$D$9</c:f>
                <c:numCache>
                  <c:formatCode>General</c:formatCode>
                  <c:ptCount val="3"/>
                  <c:pt idx="0">
                    <c:v>0.70874031899014689</c:v>
                  </c:pt>
                  <c:pt idx="1">
                    <c:v>5.9681697612732093E-2</c:v>
                  </c:pt>
                  <c:pt idx="2">
                    <c:v>0.17726031528492614</c:v>
                  </c:pt>
                </c:numCache>
              </c:numRef>
            </c:minus>
          </c:errBars>
          <c:val>
            <c:numRef>
              <c:f>Sheet16!$B$4:$D$4</c:f>
              <c:numCache>
                <c:formatCode>General</c:formatCode>
                <c:ptCount val="3"/>
                <c:pt idx="0">
                  <c:v>0.70874031899014689</c:v>
                </c:pt>
                <c:pt idx="1">
                  <c:v>5.9681697612732093E-2</c:v>
                </c:pt>
                <c:pt idx="2">
                  <c:v>0.91201417274267782</c:v>
                </c:pt>
              </c:numCache>
            </c:numRef>
          </c:val>
        </c:ser>
        <c:ser>
          <c:idx val="2"/>
          <c:order val="2"/>
          <c:spPr>
            <a:solidFill>
              <a:srgbClr val="99CCFF"/>
            </a:solidFill>
            <a:ln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Sheet16!$B$5:$D$5</c:f>
              <c:numCache>
                <c:formatCode>General</c:formatCode>
                <c:ptCount val="3"/>
                <c:pt idx="0">
                  <c:v>0.38223917160551224</c:v>
                </c:pt>
                <c:pt idx="1">
                  <c:v>1.8618103107797492</c:v>
                </c:pt>
                <c:pt idx="2">
                  <c:v>1.1443707260351375</c:v>
                </c:pt>
              </c:numCache>
            </c:numRef>
          </c:val>
        </c:ser>
        <c:ser>
          <c:idx val="3"/>
          <c:order val="3"/>
          <c:spPr>
            <a:solidFill>
              <a:srgbClr val="99CCFF"/>
            </a:solidFill>
            <a:ln>
              <a:solidFill>
                <a:srgbClr val="000000"/>
              </a:solidFill>
              <a:prstDash val="solid"/>
            </a:ln>
          </c:spPr>
          <c:invertIfNegative val="0"/>
          <c:errBars>
            <c:errBarType val="both"/>
            <c:errValType val="cust"/>
            <c:noEndCap val="1"/>
            <c:plus>
              <c:numRef>
                <c:f>Sheet16!$B$10:$D$10</c:f>
                <c:numCache>
                  <c:formatCode>General</c:formatCode>
                  <c:ptCount val="3"/>
                  <c:pt idx="0">
                    <c:v>1.5019217685738284</c:v>
                  </c:pt>
                  <c:pt idx="1">
                    <c:v>0.2797263019446965</c:v>
                  </c:pt>
                  <c:pt idx="2">
                    <c:v>0.45240268144532525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0</c:v>
                </c:pt>
              </c:numLit>
            </c:minus>
          </c:errBars>
          <c:val>
            <c:numRef>
              <c:f>Sheet16!$B$6:$D$6</c:f>
              <c:numCache>
                <c:formatCode>General</c:formatCode>
                <c:ptCount val="3"/>
                <c:pt idx="0">
                  <c:v>0.92043641161776035</c:v>
                </c:pt>
                <c:pt idx="1">
                  <c:v>0.89902281952847818</c:v>
                </c:pt>
                <c:pt idx="2">
                  <c:v>1.9697978245163332</c:v>
                </c:pt>
              </c:numCache>
            </c:numRef>
          </c:val>
        </c:ser>
        <c:ser>
          <c:idx val="4"/>
          <c:order val="4"/>
          <c:spPr>
            <a:noFill/>
            <a:ln w="25400">
              <a:noFill/>
            </a:ln>
          </c:spPr>
          <c:invertIfNegative val="0"/>
          <c:val>
            <c:numRef>
              <c:f>Sheet16!$B$7:$D$7</c:f>
              <c:numCache>
                <c:formatCode>General</c:formatCode>
                <c:ptCount val="3"/>
                <c:pt idx="0">
                  <c:v>1.5019217685738284</c:v>
                </c:pt>
                <c:pt idx="1">
                  <c:v>0.2797263019446965</c:v>
                </c:pt>
                <c:pt idx="2">
                  <c:v>0.45240268144532525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1122048"/>
        <c:axId val="231123968"/>
      </c:barChart>
      <c:scatterChart>
        <c:scatterStyle val="lineMarker"/>
        <c:varyColors val="0"/>
        <c:ser>
          <c:idx val="5"/>
          <c:order val="5"/>
          <c:spPr>
            <a:ln w="28575">
              <a:noFill/>
            </a:ln>
          </c:spPr>
          <c:marker>
            <c:symbol val="diamond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yVal>
            <c:numRef>
              <c:f>Sheet16!$B$11:$D$11</c:f>
              <c:numCache>
                <c:formatCode>General</c:formatCode>
                <c:ptCount val="3"/>
                <c:pt idx="0">
                  <c:v>1.0909794905956591</c:v>
                </c:pt>
                <c:pt idx="1">
                  <c:v>1.9214920083924814</c:v>
                </c:pt>
                <c:pt idx="2">
                  <c:v>2.0563848987778153</c:v>
                </c:pt>
              </c:numCache>
            </c:numRef>
          </c:yVal>
          <c:smooth val="0"/>
        </c:ser>
        <c:ser>
          <c:idx val="6"/>
          <c:order val="6"/>
          <c:spPr>
            <a:ln w="28575">
              <a:noFill/>
            </a:ln>
          </c:spPr>
          <c:marker>
            <c:symbol val="circle"/>
            <c:size val="7"/>
            <c:spPr>
              <a:solidFill>
                <a:srgbClr val="CCFFFF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yVal>
            <c:numRef>
              <c:f>Sheet16!$B$12:$D$12</c:f>
              <c:numCache>
                <c:formatCode>General</c:formatCode>
                <c:ptCount val="3"/>
                <c:pt idx="0">
                  <c:v>1.4218241822108699</c:v>
                </c:pt>
                <c:pt idx="1">
                  <c:v>1.625012245123387</c:v>
                </c:pt>
                <c:pt idx="2">
                  <c:v>2.3315272649382139</c:v>
                </c:pt>
              </c:numCache>
            </c:numRef>
          </c:yVal>
          <c:smooth val="0"/>
        </c:ser>
        <c:ser>
          <c:idx val="7"/>
          <c:order val="7"/>
          <c:spPr>
            <a:ln w="28575">
              <a:noFill/>
            </a:ln>
          </c:spPr>
          <c:marker>
            <c:symbol val="star"/>
            <c:size val="7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yVal>
            <c:numRef>
              <c:f>Sheet16!$B$13:$D$13</c:f>
              <c:numCache>
                <c:formatCode>General</c:formatCode>
                <c:ptCount val="3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122048"/>
        <c:axId val="231123968"/>
      </c:scatterChart>
      <c:catAx>
        <c:axId val="231122048"/>
        <c:scaling>
          <c:orientation val="minMax"/>
        </c:scaling>
        <c:delete val="0"/>
        <c:axPos val="b"/>
        <c:majorTickMark val="out"/>
        <c:minorTickMark val="none"/>
        <c:tickLblPos val="nextTo"/>
        <c:crossAx val="231123968"/>
        <c:crossesAt val="0"/>
        <c:auto val="0"/>
        <c:lblAlgn val="ctr"/>
        <c:lblOffset val="100"/>
        <c:noMultiLvlLbl val="0"/>
      </c:catAx>
      <c:valAx>
        <c:axId val="231123968"/>
        <c:scaling>
          <c:orientation val="minMax"/>
          <c:max val="4.5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Units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3112204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95.0% Individual Confidence Intervals for Mean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</c:spPr>
          <c:marker>
            <c:symbol val="diamond"/>
            <c:size val="6"/>
            <c:spPr>
              <a:solidFill>
                <a:srgbClr val="C0C0C0"/>
              </a:solidFill>
            </c:spPr>
          </c:marker>
          <c:dLbls>
            <c:numFmt formatCode="0.00" sourceLinked="0"/>
            <c:txPr>
              <a:bodyPr/>
              <a:lstStyle/>
              <a:p>
                <a:pPr>
                  <a:defRPr sz="800"/>
                </a:pPr>
                <a:endParaRPr lang="en-US"/>
              </a:p>
            </c:txPr>
            <c:dLblPos val="t"/>
            <c:showLegendKey val="0"/>
            <c:showVal val="1"/>
            <c:showCatName val="1"/>
            <c:showSerName val="0"/>
            <c:showPercent val="0"/>
            <c:showBubbleSize val="0"/>
            <c:showLeaderLines val="0"/>
          </c:dLbls>
          <c:errBars>
            <c:errDir val="x"/>
            <c:errBarType val="both"/>
            <c:errValType val="cust"/>
            <c:noEndCap val="0"/>
            <c:plus>
              <c:numRef>
                <c:f>Sheet20!$H$13:$H$15</c:f>
                <c:numCache>
                  <c:formatCode>General</c:formatCode>
                  <c:ptCount val="3"/>
                  <c:pt idx="0">
                    <c:v>0.57199999999999995</c:v>
                  </c:pt>
                  <c:pt idx="1">
                    <c:v>1.135</c:v>
                  </c:pt>
                  <c:pt idx="2">
                    <c:v>1.6919999999999997</c:v>
                  </c:pt>
                </c:numCache>
              </c:numRef>
            </c:plus>
            <c:minus>
              <c:numRef>
                <c:f>Sheet20!$I$13:$I$15</c:f>
                <c:numCache>
                  <c:formatCode>General</c:formatCode>
                  <c:ptCount val="3"/>
                  <c:pt idx="0">
                    <c:v>0.56800000000000006</c:v>
                  </c:pt>
                  <c:pt idx="1">
                    <c:v>1.1349999999999998</c:v>
                  </c:pt>
                  <c:pt idx="2">
                    <c:v>1.6980000000000004</c:v>
                  </c:pt>
                </c:numCache>
              </c:numRef>
            </c:minus>
          </c:errBars>
          <c:xVal>
            <c:numRef>
              <c:f>Sheet20!$C$13:$C$15</c:f>
              <c:numCache>
                <c:formatCode>General</c:formatCode>
                <c:ptCount val="3"/>
                <c:pt idx="0">
                  <c:v>1.4219999999999999</c:v>
                </c:pt>
                <c:pt idx="1">
                  <c:v>1.625</c:v>
                </c:pt>
                <c:pt idx="2">
                  <c:v>2.3319999999999999</c:v>
                </c:pt>
              </c:numCache>
            </c:numRef>
          </c:xVal>
          <c:yVal>
            <c:numRef>
              <c:f>Sheet20!$G$13:$G$15</c:f>
              <c:numCache>
                <c:formatCode>;;;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158144"/>
        <c:axId val="231159680"/>
      </c:scatterChart>
      <c:valAx>
        <c:axId val="231158144"/>
        <c:scaling>
          <c:orientation val="minMax"/>
          <c:max val="4.2315000000000005"/>
          <c:min val="-0.25649999999999978"/>
        </c:scaling>
        <c:delete val="0"/>
        <c:axPos val="t"/>
        <c:numFmt formatCode="0.0" sourceLinked="0"/>
        <c:majorTickMark val="out"/>
        <c:minorTickMark val="none"/>
        <c:tickLblPos val="nextTo"/>
        <c:crossAx val="231159680"/>
        <c:crosses val="autoZero"/>
        <c:crossBetween val="midCat"/>
        <c:minorUnit val="0.2"/>
      </c:valAx>
      <c:valAx>
        <c:axId val="231159680"/>
        <c:scaling>
          <c:orientation val="maxMin"/>
          <c:max val="3"/>
        </c:scaling>
        <c:delete val="0"/>
        <c:axPos val="l"/>
        <c:numFmt formatCode=";;;" sourceLinked="1"/>
        <c:majorTickMark val="out"/>
        <c:minorTickMark val="none"/>
        <c:tickLblPos val="none"/>
        <c:spPr>
          <a:ln w="9525">
            <a:noFill/>
          </a:ln>
        </c:spPr>
        <c:crossAx val="231158144"/>
        <c:crosses val="autoZero"/>
        <c:crossBetween val="midCat"/>
        <c:majorUnit val="1"/>
      </c:valAx>
      <c:spPr>
        <a:noFill/>
        <a:ln w="25400">
          <a:noFill/>
        </a:ln>
      </c:spPr>
    </c:plotArea>
    <c:plotVisOnly val="1"/>
    <c:dispBlanksAs val="gap"/>
    <c:showDLblsOverMax val="0"/>
  </c:chart>
  <c:spPr>
    <a:ln w="25400">
      <a:noFill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95.0% Individual Confidence Intervals for Mean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</c:spPr>
          <c:marker>
            <c:symbol val="diamond"/>
            <c:size val="6"/>
            <c:spPr>
              <a:solidFill>
                <a:srgbClr val="C0C0C0"/>
              </a:solidFill>
            </c:spPr>
          </c:marker>
          <c:dLbls>
            <c:numFmt formatCode="0.00" sourceLinked="0"/>
            <c:txPr>
              <a:bodyPr/>
              <a:lstStyle/>
              <a:p>
                <a:pPr>
                  <a:defRPr sz="800"/>
                </a:pPr>
                <a:endParaRPr lang="en-US"/>
              </a:p>
            </c:txPr>
            <c:dLblPos val="t"/>
            <c:showLegendKey val="0"/>
            <c:showVal val="1"/>
            <c:showCatName val="1"/>
            <c:showSerName val="0"/>
            <c:showPercent val="0"/>
            <c:showBubbleSize val="0"/>
            <c:showLeaderLines val="0"/>
          </c:dLbls>
          <c:errBars>
            <c:errDir val="x"/>
            <c:errBarType val="both"/>
            <c:errValType val="cust"/>
            <c:noEndCap val="0"/>
            <c:plus>
              <c:numRef>
                <c:f>Sheet22!$H$13:$H$14</c:f>
                <c:numCache>
                  <c:formatCode>General</c:formatCode>
                  <c:ptCount val="2"/>
                  <c:pt idx="0">
                    <c:v>0.40200000000000002</c:v>
                  </c:pt>
                  <c:pt idx="1">
                    <c:v>0.60099999999999998</c:v>
                  </c:pt>
                </c:numCache>
              </c:numRef>
            </c:plus>
            <c:minus>
              <c:numRef>
                <c:f>Sheet22!$I$13:$I$14</c:f>
                <c:numCache>
                  <c:formatCode>General</c:formatCode>
                  <c:ptCount val="2"/>
                  <c:pt idx="0">
                    <c:v>0.40799999999999997</c:v>
                  </c:pt>
                  <c:pt idx="1">
                    <c:v>0.5990000000000002</c:v>
                  </c:pt>
                </c:numCache>
              </c:numRef>
            </c:minus>
          </c:errBars>
          <c:xVal>
            <c:numRef>
              <c:f>Sheet22!$C$13:$C$14</c:f>
              <c:numCache>
                <c:formatCode>General</c:formatCode>
                <c:ptCount val="2"/>
                <c:pt idx="0">
                  <c:v>0.192</c:v>
                </c:pt>
                <c:pt idx="1">
                  <c:v>2.081</c:v>
                </c:pt>
              </c:numCache>
            </c:numRef>
          </c:xVal>
          <c:yVal>
            <c:numRef>
              <c:f>Sheet22!$G$13:$G$14</c:f>
              <c:numCache>
                <c:formatCode>;;;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230080"/>
        <c:axId val="231235968"/>
      </c:scatterChart>
      <c:valAx>
        <c:axId val="231230080"/>
        <c:scaling>
          <c:orientation val="minMax"/>
          <c:max val="2.8140000000000001"/>
          <c:min val="-0.38854999999999995"/>
        </c:scaling>
        <c:delete val="0"/>
        <c:axPos val="t"/>
        <c:numFmt formatCode="0.0" sourceLinked="0"/>
        <c:majorTickMark val="out"/>
        <c:minorTickMark val="none"/>
        <c:tickLblPos val="nextTo"/>
        <c:crossAx val="231235968"/>
        <c:crosses val="autoZero"/>
        <c:crossBetween val="midCat"/>
        <c:minorUnit val="0.2"/>
      </c:valAx>
      <c:valAx>
        <c:axId val="231235968"/>
        <c:scaling>
          <c:orientation val="maxMin"/>
          <c:max val="2"/>
        </c:scaling>
        <c:delete val="0"/>
        <c:axPos val="l"/>
        <c:numFmt formatCode=";;;" sourceLinked="1"/>
        <c:majorTickMark val="out"/>
        <c:minorTickMark val="none"/>
        <c:tickLblPos val="none"/>
        <c:spPr>
          <a:ln w="9525">
            <a:noFill/>
          </a:ln>
        </c:spPr>
        <c:crossAx val="231230080"/>
        <c:crosses val="autoZero"/>
        <c:crossBetween val="midCat"/>
        <c:majorUnit val="1"/>
      </c:valAx>
      <c:spPr>
        <a:noFill/>
        <a:ln w="25400">
          <a:noFill/>
        </a:ln>
      </c:spPr>
    </c:plotArea>
    <c:plotVisOnly val="1"/>
    <c:dispBlanksAs val="gap"/>
    <c:showDLblsOverMax val="0"/>
  </c:chart>
  <c:spPr>
    <a:ln w="25400">
      <a:noFill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95.0% Individual Confidence Intervals for Mean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</c:spPr>
          <c:marker>
            <c:symbol val="diamond"/>
            <c:size val="6"/>
            <c:spPr>
              <a:solidFill>
                <a:srgbClr val="C0C0C0"/>
              </a:solidFill>
            </c:spPr>
          </c:marker>
          <c:dLbls>
            <c:numFmt formatCode="0.00" sourceLinked="0"/>
            <c:txPr>
              <a:bodyPr/>
              <a:lstStyle/>
              <a:p>
                <a:pPr>
                  <a:defRPr sz="800"/>
                </a:pPr>
                <a:endParaRPr lang="en-US"/>
              </a:p>
            </c:txPr>
            <c:dLblPos val="t"/>
            <c:showLegendKey val="0"/>
            <c:showVal val="1"/>
            <c:showCatName val="1"/>
            <c:showSerName val="0"/>
            <c:showPercent val="0"/>
            <c:showBubbleSize val="0"/>
            <c:showLeaderLines val="0"/>
          </c:dLbls>
          <c:errBars>
            <c:errDir val="x"/>
            <c:errBarType val="both"/>
            <c:errValType val="cust"/>
            <c:noEndCap val="0"/>
            <c:plus>
              <c:numRef>
                <c:f>Sheet23!$H$13:$H$14</c:f>
                <c:numCache>
                  <c:formatCode>General</c:formatCode>
                  <c:ptCount val="2"/>
                  <c:pt idx="0">
                    <c:v>0.41200000000000003</c:v>
                  </c:pt>
                  <c:pt idx="1">
                    <c:v>0.52700000000000014</c:v>
                  </c:pt>
                </c:numCache>
              </c:numRef>
            </c:plus>
            <c:minus>
              <c:numRef>
                <c:f>Sheet23!$I$13:$I$14</c:f>
                <c:numCache>
                  <c:formatCode>General</c:formatCode>
                  <c:ptCount val="2"/>
                  <c:pt idx="0">
                    <c:v>0.40799999999999997</c:v>
                  </c:pt>
                  <c:pt idx="1">
                    <c:v>0.5329999999999997</c:v>
                  </c:pt>
                </c:numCache>
              </c:numRef>
            </c:minus>
          </c:errBars>
          <c:xVal>
            <c:numRef>
              <c:f>Sheet23!$C$13:$C$14</c:f>
              <c:numCache>
                <c:formatCode>General</c:formatCode>
                <c:ptCount val="2"/>
                <c:pt idx="0">
                  <c:v>0.192</c:v>
                </c:pt>
                <c:pt idx="1">
                  <c:v>1.7470000000000001</c:v>
                </c:pt>
              </c:numCache>
            </c:numRef>
          </c:xVal>
          <c:yVal>
            <c:numRef>
              <c:f>Sheet23!$G$13:$G$14</c:f>
              <c:numCache>
                <c:formatCode>;;;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253120"/>
        <c:axId val="231254656"/>
      </c:scatterChart>
      <c:valAx>
        <c:axId val="231253120"/>
        <c:scaling>
          <c:orientation val="minMax"/>
          <c:max val="2.3939999999999997"/>
          <c:min val="-0.31825000000000014"/>
        </c:scaling>
        <c:delete val="0"/>
        <c:axPos val="t"/>
        <c:numFmt formatCode="0.0" sourceLinked="0"/>
        <c:majorTickMark val="out"/>
        <c:minorTickMark val="none"/>
        <c:tickLblPos val="nextTo"/>
        <c:crossAx val="231254656"/>
        <c:crosses val="autoZero"/>
        <c:crossBetween val="midCat"/>
        <c:minorUnit val="0.2"/>
      </c:valAx>
      <c:valAx>
        <c:axId val="231254656"/>
        <c:scaling>
          <c:orientation val="maxMin"/>
          <c:max val="2"/>
        </c:scaling>
        <c:delete val="0"/>
        <c:axPos val="l"/>
        <c:numFmt formatCode=";;;" sourceLinked="1"/>
        <c:majorTickMark val="out"/>
        <c:minorTickMark val="none"/>
        <c:tickLblPos val="none"/>
        <c:spPr>
          <a:ln w="9525">
            <a:noFill/>
          </a:ln>
        </c:spPr>
        <c:crossAx val="231253120"/>
        <c:crosses val="autoZero"/>
        <c:crossBetween val="midCat"/>
        <c:majorUnit val="1"/>
      </c:valAx>
      <c:spPr>
        <a:noFill/>
        <a:ln w="25400">
          <a:noFill/>
        </a:ln>
      </c:spPr>
    </c:plotArea>
    <c:plotVisOnly val="1"/>
    <c:dispBlanksAs val="gap"/>
    <c:showDLblsOverMax val="0"/>
  </c:chart>
  <c:spPr>
    <a:ln w="25400">
      <a:noFill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Box Plot with Outliers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 w="25400">
              <a:noFill/>
            </a:ln>
          </c:spPr>
          <c:invertIfNegative val="0"/>
          <c:cat>
            <c:strRef>
              <c:f>Sheet26!$B$2:$E$2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Sheet26!$B$3:$C$3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ser>
          <c:idx val="1"/>
          <c:order val="1"/>
          <c:spPr>
            <a:noFill/>
            <a:ln w="25400">
              <a:noFill/>
            </a:ln>
          </c:spPr>
          <c:invertIfNegative val="0"/>
          <c:errBars>
            <c:errBarType val="both"/>
            <c:errValType val="cust"/>
            <c:noEndCap val="1"/>
            <c:plus>
              <c:numLit>
                <c:formatCode>General</c:formatCode>
                <c:ptCount val="1"/>
                <c:pt idx="0">
                  <c:v>0</c:v>
                </c:pt>
              </c:numLit>
            </c:plus>
            <c:minus>
              <c:numRef>
                <c:f>Sheet26!$B$9:$C$9</c:f>
                <c:numCache>
                  <c:formatCode>General</c:formatCode>
                  <c:ptCount val="2"/>
                  <c:pt idx="0">
                    <c:v>5.9681697612732093E-2</c:v>
                  </c:pt>
                  <c:pt idx="1">
                    <c:v>0.45462915571255247</c:v>
                  </c:pt>
                </c:numCache>
              </c:numRef>
            </c:minus>
          </c:errBars>
          <c:val>
            <c:numRef>
              <c:f>Sheet26!$B$4:$C$4</c:f>
              <c:numCache>
                <c:formatCode>General</c:formatCode>
                <c:ptCount val="2"/>
                <c:pt idx="0">
                  <c:v>5.9681697612732093E-2</c:v>
                </c:pt>
                <c:pt idx="1">
                  <c:v>1.0164888009697961</c:v>
                </c:pt>
              </c:numCache>
            </c:numRef>
          </c:val>
        </c:ser>
        <c:ser>
          <c:idx val="2"/>
          <c:order val="2"/>
          <c:spPr>
            <a:solidFill>
              <a:srgbClr val="99CCFF"/>
            </a:solidFill>
            <a:ln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Sheet26!$B$5:$C$5</c:f>
              <c:numCache>
                <c:formatCode>General</c:formatCode>
                <c:ptCount val="2"/>
                <c:pt idx="0">
                  <c:v>0.81787132415470865</c:v>
                </c:pt>
                <c:pt idx="1">
                  <c:v>0.43578003039223079</c:v>
                </c:pt>
              </c:numCache>
            </c:numRef>
          </c:val>
        </c:ser>
        <c:ser>
          <c:idx val="3"/>
          <c:order val="3"/>
          <c:spPr>
            <a:solidFill>
              <a:srgbClr val="99CCFF"/>
            </a:solidFill>
            <a:ln>
              <a:solidFill>
                <a:srgbClr val="000000"/>
              </a:solidFill>
              <a:prstDash val="solid"/>
            </a:ln>
          </c:spPr>
          <c:invertIfNegative val="0"/>
          <c:errBars>
            <c:errBarType val="both"/>
            <c:errValType val="cust"/>
            <c:noEndCap val="1"/>
            <c:plus>
              <c:numRef>
                <c:f>Sheet26!$B$10:$C$10</c:f>
                <c:numCache>
                  <c:formatCode>General</c:formatCode>
                  <c:ptCount val="2"/>
                  <c:pt idx="0">
                    <c:v>1.6580705768185142</c:v>
                  </c:pt>
                  <c:pt idx="1">
                    <c:v>1.0594128965539307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0</c:v>
                </c:pt>
              </c:numLit>
            </c:minus>
          </c:errBars>
          <c:val>
            <c:numRef>
              <c:f>Sheet26!$B$6:$C$6</c:f>
              <c:numCache>
                <c:formatCode>General</c:formatCode>
                <c:ptCount val="2"/>
                <c:pt idx="0">
                  <c:v>1.9429618061535188</c:v>
                </c:pt>
                <c:pt idx="1">
                  <c:v>1.0016559428712903</c:v>
                </c:pt>
              </c:numCache>
            </c:numRef>
          </c:val>
        </c:ser>
        <c:ser>
          <c:idx val="4"/>
          <c:order val="4"/>
          <c:spPr>
            <a:noFill/>
            <a:ln w="25400">
              <a:noFill/>
            </a:ln>
          </c:spPr>
          <c:invertIfNegative val="0"/>
          <c:val>
            <c:numRef>
              <c:f>Sheet26!$B$7:$C$7</c:f>
              <c:numCache>
                <c:formatCode>General</c:formatCode>
                <c:ptCount val="2"/>
                <c:pt idx="0">
                  <c:v>1.6580705768185142</c:v>
                </c:pt>
                <c:pt idx="1">
                  <c:v>1.0594128965539307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2506496"/>
        <c:axId val="232508416"/>
      </c:barChart>
      <c:scatterChart>
        <c:scatterStyle val="lineMarker"/>
        <c:varyColors val="0"/>
        <c:ser>
          <c:idx val="5"/>
          <c:order val="5"/>
          <c:spPr>
            <a:ln w="28575">
              <a:noFill/>
            </a:ln>
          </c:spPr>
          <c:marker>
            <c:symbol val="diamond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yVal>
            <c:numRef>
              <c:f>Sheet26!$B$11:$C$11</c:f>
              <c:numCache>
                <c:formatCode>General</c:formatCode>
                <c:ptCount val="2"/>
                <c:pt idx="0">
                  <c:v>0.87755302176744077</c:v>
                </c:pt>
                <c:pt idx="1">
                  <c:v>1.4522688313620269</c:v>
                </c:pt>
              </c:numCache>
            </c:numRef>
          </c:yVal>
          <c:smooth val="0"/>
        </c:ser>
        <c:ser>
          <c:idx val="6"/>
          <c:order val="6"/>
          <c:spPr>
            <a:ln w="28575">
              <a:noFill/>
            </a:ln>
          </c:spPr>
          <c:marker>
            <c:symbol val="circle"/>
            <c:size val="7"/>
            <c:spPr>
              <a:solidFill>
                <a:srgbClr val="CCFFFF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yVal>
            <c:numRef>
              <c:f>Sheet26!$B$12:$C$12</c:f>
              <c:numCache>
                <c:formatCode>General</c:formatCode>
                <c:ptCount val="2"/>
                <c:pt idx="0">
                  <c:v>1.4528701548846721</c:v>
                </c:pt>
                <c:pt idx="1">
                  <c:v>1.746644252328474</c:v>
                </c:pt>
              </c:numCache>
            </c:numRef>
          </c:yVal>
          <c:smooth val="0"/>
        </c:ser>
        <c:ser>
          <c:idx val="7"/>
          <c:order val="7"/>
          <c:spPr>
            <a:ln w="28575">
              <a:noFill/>
            </a:ln>
          </c:spPr>
          <c:marker>
            <c:symbol val="star"/>
            <c:size val="7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yVal>
            <c:numRef>
              <c:f>Sheet26!$B$13:$C$13</c:f>
              <c:numCache>
                <c:formatCode>General</c:formatCode>
                <c:ptCount val="2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2506496"/>
        <c:axId val="232508416"/>
      </c:scatterChart>
      <c:catAx>
        <c:axId val="232506496"/>
        <c:scaling>
          <c:orientation val="minMax"/>
        </c:scaling>
        <c:delete val="0"/>
        <c:axPos val="b"/>
        <c:majorTickMark val="out"/>
        <c:minorTickMark val="none"/>
        <c:tickLblPos val="nextTo"/>
        <c:crossAx val="232508416"/>
        <c:crossesAt val="0"/>
        <c:auto val="0"/>
        <c:lblAlgn val="ctr"/>
        <c:lblOffset val="100"/>
        <c:noMultiLvlLbl val="0"/>
      </c:catAx>
      <c:valAx>
        <c:axId val="232508416"/>
        <c:scaling>
          <c:orientation val="minMax"/>
          <c:max val="4.5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Units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3250649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95.0% Individual Confidence Intervals for Mean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</c:spPr>
          <c:marker>
            <c:symbol val="diamond"/>
            <c:size val="6"/>
            <c:spPr>
              <a:solidFill>
                <a:srgbClr val="C0C0C0"/>
              </a:solidFill>
            </c:spPr>
          </c:marker>
          <c:dLbls>
            <c:numFmt formatCode="0.00" sourceLinked="0"/>
            <c:txPr>
              <a:bodyPr/>
              <a:lstStyle/>
              <a:p>
                <a:pPr>
                  <a:defRPr sz="800"/>
                </a:pPr>
                <a:endParaRPr lang="en-US"/>
              </a:p>
            </c:txPr>
            <c:dLblPos val="t"/>
            <c:showLegendKey val="0"/>
            <c:showVal val="1"/>
            <c:showCatName val="1"/>
            <c:showSerName val="0"/>
            <c:showPercent val="0"/>
            <c:showBubbleSize val="0"/>
            <c:showLeaderLines val="0"/>
          </c:dLbls>
          <c:errBars>
            <c:errDir val="x"/>
            <c:errBarType val="both"/>
            <c:errValType val="cust"/>
            <c:noEndCap val="0"/>
            <c:plus>
              <c:numRef>
                <c:f>Sheet29!$H$13:$H$14</c:f>
                <c:numCache>
                  <c:formatCode>General</c:formatCode>
                  <c:ptCount val="2"/>
                  <c:pt idx="0">
                    <c:v>0.54499999999999993</c:v>
                  </c:pt>
                  <c:pt idx="1">
                    <c:v>0.69899999999999995</c:v>
                  </c:pt>
                </c:numCache>
              </c:numRef>
            </c:plus>
            <c:minus>
              <c:numRef>
                <c:f>Sheet29!$I$13:$I$14</c:f>
                <c:numCache>
                  <c:formatCode>General</c:formatCode>
                  <c:ptCount val="2"/>
                  <c:pt idx="0">
                    <c:v>0.54499999999999993</c:v>
                  </c:pt>
                  <c:pt idx="1">
                    <c:v>0.70100000000000007</c:v>
                  </c:pt>
                </c:numCache>
              </c:numRef>
            </c:minus>
          </c:errBars>
          <c:xVal>
            <c:numRef>
              <c:f>Sheet29!$C$13:$C$14</c:f>
              <c:numCache>
                <c:formatCode>General</c:formatCode>
                <c:ptCount val="2"/>
                <c:pt idx="0">
                  <c:v>1.835</c:v>
                </c:pt>
                <c:pt idx="1">
                  <c:v>0.56899999999999995</c:v>
                </c:pt>
              </c:numCache>
            </c:numRef>
          </c:xVal>
          <c:yVal>
            <c:numRef>
              <c:f>Sheet29!$G$13:$G$14</c:f>
              <c:numCache>
                <c:formatCode>;;;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2583552"/>
        <c:axId val="232585088"/>
      </c:scatterChart>
      <c:valAx>
        <c:axId val="232583552"/>
        <c:scaling>
          <c:orientation val="minMax"/>
          <c:max val="2.6627999999999998"/>
          <c:min val="-0.1235"/>
        </c:scaling>
        <c:delete val="0"/>
        <c:axPos val="t"/>
        <c:numFmt formatCode="0.0" sourceLinked="0"/>
        <c:majorTickMark val="out"/>
        <c:minorTickMark val="none"/>
        <c:tickLblPos val="nextTo"/>
        <c:crossAx val="232585088"/>
        <c:crosses val="autoZero"/>
        <c:crossBetween val="midCat"/>
        <c:minorUnit val="0.2"/>
      </c:valAx>
      <c:valAx>
        <c:axId val="232585088"/>
        <c:scaling>
          <c:orientation val="maxMin"/>
          <c:max val="2"/>
        </c:scaling>
        <c:delete val="0"/>
        <c:axPos val="l"/>
        <c:numFmt formatCode=";;;" sourceLinked="1"/>
        <c:majorTickMark val="out"/>
        <c:minorTickMark val="none"/>
        <c:tickLblPos val="none"/>
        <c:spPr>
          <a:ln w="9525">
            <a:noFill/>
          </a:ln>
        </c:spPr>
        <c:crossAx val="232583552"/>
        <c:crosses val="autoZero"/>
        <c:crossBetween val="midCat"/>
        <c:majorUnit val="1"/>
      </c:valAx>
      <c:spPr>
        <a:noFill/>
        <a:ln w="25400">
          <a:noFill/>
        </a:ln>
      </c:spPr>
    </c:plotArea>
    <c:plotVisOnly val="1"/>
    <c:dispBlanksAs val="gap"/>
    <c:showDLblsOverMax val="0"/>
  </c:chart>
  <c:spPr>
    <a:ln w="25400">
      <a:noFill/>
    </a:ln>
  </c:sp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95.0% Individual Confidence Intervals for Mean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</c:spPr>
          <c:marker>
            <c:symbol val="diamond"/>
            <c:size val="6"/>
            <c:spPr>
              <a:solidFill>
                <a:srgbClr val="C0C0C0"/>
              </a:solidFill>
            </c:spPr>
          </c:marker>
          <c:dLbls>
            <c:numFmt formatCode="0.00" sourceLinked="0"/>
            <c:txPr>
              <a:bodyPr/>
              <a:lstStyle/>
              <a:p>
                <a:pPr>
                  <a:defRPr sz="800"/>
                </a:pPr>
                <a:endParaRPr lang="en-US"/>
              </a:p>
            </c:txPr>
            <c:dLblPos val="t"/>
            <c:showLegendKey val="0"/>
            <c:showVal val="1"/>
            <c:showCatName val="1"/>
            <c:showSerName val="0"/>
            <c:showPercent val="0"/>
            <c:showBubbleSize val="0"/>
            <c:showLeaderLines val="0"/>
          </c:dLbls>
          <c:errBars>
            <c:errDir val="x"/>
            <c:errBarType val="both"/>
            <c:errValType val="cust"/>
            <c:noEndCap val="0"/>
            <c:plus>
              <c:numRef>
                <c:f>Sheet30!$H$13:$H$14</c:f>
                <c:numCache>
                  <c:formatCode>General</c:formatCode>
                  <c:ptCount val="2"/>
                  <c:pt idx="0">
                    <c:v>0.55699999999999994</c:v>
                  </c:pt>
                  <c:pt idx="1">
                    <c:v>0.70899999999999996</c:v>
                  </c:pt>
                </c:numCache>
              </c:numRef>
            </c:plus>
            <c:minus>
              <c:numRef>
                <c:f>Sheet30!$I$13:$I$14</c:f>
                <c:numCache>
                  <c:formatCode>General</c:formatCode>
                  <c:ptCount val="2"/>
                  <c:pt idx="0">
                    <c:v>0.55300000000000016</c:v>
                  </c:pt>
                  <c:pt idx="1">
                    <c:v>0.70100000000000007</c:v>
                  </c:pt>
                </c:numCache>
              </c:numRef>
            </c:minus>
          </c:errBars>
          <c:xVal>
            <c:numRef>
              <c:f>Sheet30!$C$13:$C$14</c:f>
              <c:numCache>
                <c:formatCode>General</c:formatCode>
                <c:ptCount val="2"/>
                <c:pt idx="0">
                  <c:v>1.7569999999999999</c:v>
                </c:pt>
                <c:pt idx="1">
                  <c:v>0.56899999999999995</c:v>
                </c:pt>
              </c:numCache>
            </c:numRef>
          </c:xVal>
          <c:yVal>
            <c:numRef>
              <c:f>Sheet30!$G$13:$G$14</c:f>
              <c:numCache>
                <c:formatCode>;;;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2692352"/>
        <c:axId val="232997248"/>
      </c:scatterChart>
      <c:valAx>
        <c:axId val="232692352"/>
        <c:scaling>
          <c:orientation val="minMax"/>
          <c:max val="2.5808999999999997"/>
          <c:min val="-0.13300000000000001"/>
        </c:scaling>
        <c:delete val="0"/>
        <c:axPos val="t"/>
        <c:numFmt formatCode="0.0" sourceLinked="0"/>
        <c:majorTickMark val="out"/>
        <c:minorTickMark val="none"/>
        <c:tickLblPos val="nextTo"/>
        <c:crossAx val="232997248"/>
        <c:crosses val="autoZero"/>
        <c:crossBetween val="midCat"/>
        <c:minorUnit val="0.2"/>
      </c:valAx>
      <c:valAx>
        <c:axId val="232997248"/>
        <c:scaling>
          <c:orientation val="maxMin"/>
          <c:max val="2"/>
        </c:scaling>
        <c:delete val="0"/>
        <c:axPos val="l"/>
        <c:numFmt formatCode=";;;" sourceLinked="1"/>
        <c:majorTickMark val="out"/>
        <c:minorTickMark val="none"/>
        <c:tickLblPos val="none"/>
        <c:spPr>
          <a:ln w="9525">
            <a:noFill/>
          </a:ln>
        </c:spPr>
        <c:crossAx val="232692352"/>
        <c:crosses val="autoZero"/>
        <c:crossBetween val="midCat"/>
        <c:majorUnit val="1"/>
      </c:valAx>
      <c:spPr>
        <a:noFill/>
        <a:ln w="25400">
          <a:noFill/>
        </a:ln>
      </c:spPr>
    </c:plotArea>
    <c:plotVisOnly val="1"/>
    <c:dispBlanksAs val="gap"/>
    <c:showDLblsOverMax val="0"/>
  </c:chart>
  <c:spPr>
    <a:ln w="25400">
      <a:noFill/>
    </a:ln>
  </c:sp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95.0% Individual Confidence Intervals for Mean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</c:spPr>
          <c:marker>
            <c:symbol val="diamond"/>
            <c:size val="6"/>
            <c:spPr>
              <a:solidFill>
                <a:srgbClr val="C0C0C0"/>
              </a:solidFill>
            </c:spPr>
          </c:marker>
          <c:dLbls>
            <c:numFmt formatCode="0.00" sourceLinked="0"/>
            <c:txPr>
              <a:bodyPr/>
              <a:lstStyle/>
              <a:p>
                <a:pPr>
                  <a:defRPr sz="800"/>
                </a:pPr>
                <a:endParaRPr lang="en-US"/>
              </a:p>
            </c:txPr>
            <c:dLblPos val="t"/>
            <c:showLegendKey val="0"/>
            <c:showVal val="1"/>
            <c:showCatName val="1"/>
            <c:showSerName val="0"/>
            <c:showPercent val="0"/>
            <c:showBubbleSize val="0"/>
            <c:showLeaderLines val="0"/>
          </c:dLbls>
          <c:errBars>
            <c:errDir val="x"/>
            <c:errBarType val="both"/>
            <c:errValType val="cust"/>
            <c:noEndCap val="0"/>
            <c:plus>
              <c:numRef>
                <c:f>Sheet31!$H$13:$H$14</c:f>
                <c:numCache>
                  <c:formatCode>General</c:formatCode>
                  <c:ptCount val="2"/>
                  <c:pt idx="0">
                    <c:v>0.56299999999999994</c:v>
                  </c:pt>
                  <c:pt idx="1">
                    <c:v>1.3900000000000001</c:v>
                  </c:pt>
                </c:numCache>
              </c:numRef>
            </c:plus>
            <c:minus>
              <c:numRef>
                <c:f>Sheet31!$I$13:$I$14</c:f>
                <c:numCache>
                  <c:formatCode>General</c:formatCode>
                  <c:ptCount val="2"/>
                  <c:pt idx="0">
                    <c:v>0.55700000000000016</c:v>
                  </c:pt>
                  <c:pt idx="1">
                    <c:v>1.3900000000000001</c:v>
                  </c:pt>
                </c:numCache>
              </c:numRef>
            </c:minus>
          </c:errBars>
          <c:xVal>
            <c:numRef>
              <c:f>Sheet31!$C$13:$C$14</c:f>
              <c:numCache>
                <c:formatCode>General</c:formatCode>
                <c:ptCount val="2"/>
                <c:pt idx="0">
                  <c:v>1.583</c:v>
                </c:pt>
                <c:pt idx="1">
                  <c:v>1.33</c:v>
                </c:pt>
              </c:numCache>
            </c:numRef>
          </c:xVal>
          <c:yVal>
            <c:numRef>
              <c:f>Sheet31!$G$13:$G$14</c:f>
              <c:numCache>
                <c:formatCode>;;;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3038976"/>
        <c:axId val="233040512"/>
      </c:scatterChart>
      <c:valAx>
        <c:axId val="233038976"/>
        <c:scaling>
          <c:orientation val="minMax"/>
          <c:max val="3.1216500000000003"/>
          <c:min val="-5.7000000000000051E-2"/>
        </c:scaling>
        <c:delete val="0"/>
        <c:axPos val="t"/>
        <c:numFmt formatCode="0.0" sourceLinked="0"/>
        <c:majorTickMark val="out"/>
        <c:minorTickMark val="none"/>
        <c:tickLblPos val="nextTo"/>
        <c:crossAx val="233040512"/>
        <c:crosses val="autoZero"/>
        <c:crossBetween val="midCat"/>
        <c:minorUnit val="0.2"/>
      </c:valAx>
      <c:valAx>
        <c:axId val="233040512"/>
        <c:scaling>
          <c:orientation val="maxMin"/>
          <c:max val="2"/>
        </c:scaling>
        <c:delete val="0"/>
        <c:axPos val="l"/>
        <c:numFmt formatCode=";;;" sourceLinked="1"/>
        <c:majorTickMark val="out"/>
        <c:minorTickMark val="none"/>
        <c:tickLblPos val="none"/>
        <c:spPr>
          <a:ln w="9525">
            <a:noFill/>
          </a:ln>
        </c:spPr>
        <c:crossAx val="233038976"/>
        <c:crosses val="autoZero"/>
        <c:crossBetween val="midCat"/>
        <c:majorUnit val="1"/>
      </c:valAx>
      <c:spPr>
        <a:noFill/>
        <a:ln w="25400">
          <a:noFill/>
        </a:ln>
      </c:spPr>
    </c:plotArea>
    <c:plotVisOnly val="1"/>
    <c:dispBlanksAs val="gap"/>
    <c:showDLblsOverMax val="0"/>
  </c:chart>
  <c:spPr>
    <a:ln w="2540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99CCFF"/>
            </a:solidFill>
            <a:ln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Sheet2!$A$1:$A$14</c:f>
              <c:strCache>
                <c:ptCount val="14"/>
                <c:pt idx="0">
                  <c:v>-0.9 &lt;= -0.4</c:v>
                </c:pt>
                <c:pt idx="1">
                  <c:v>-0.4 &lt;= 0.0</c:v>
                </c:pt>
                <c:pt idx="2">
                  <c:v>0.0 &lt;= 0.4</c:v>
                </c:pt>
                <c:pt idx="3">
                  <c:v>0.4 &lt;= 0.9</c:v>
                </c:pt>
                <c:pt idx="4">
                  <c:v>0.9 &lt;= 1.3</c:v>
                </c:pt>
                <c:pt idx="5">
                  <c:v>1.3 &lt;= 1.8</c:v>
                </c:pt>
                <c:pt idx="6">
                  <c:v>1.8 &lt;= 2.2</c:v>
                </c:pt>
                <c:pt idx="7">
                  <c:v>2.2 &lt;= 2.7</c:v>
                </c:pt>
                <c:pt idx="8">
                  <c:v>2.7 &lt;= 3.1</c:v>
                </c:pt>
                <c:pt idx="9">
                  <c:v>3.1 &lt;= 3.6</c:v>
                </c:pt>
                <c:pt idx="10">
                  <c:v>3.6 &lt;= 4.0</c:v>
                </c:pt>
                <c:pt idx="11">
                  <c:v>4.0 &lt;= 4.5</c:v>
                </c:pt>
                <c:pt idx="12">
                  <c:v>4.5 &lt;= 4.9</c:v>
                </c:pt>
                <c:pt idx="13">
                  <c:v>4.9 &lt;= 5.4</c:v>
                </c:pt>
              </c:strCache>
            </c:strRef>
          </c:cat>
          <c:val>
            <c:numRef>
              <c:f>Sheet2!$B$1:$B$14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19</c:v>
                </c:pt>
                <c:pt idx="3">
                  <c:v>10</c:v>
                </c:pt>
                <c:pt idx="4">
                  <c:v>7</c:v>
                </c:pt>
                <c:pt idx="5">
                  <c:v>5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233353600"/>
        <c:axId val="233355136"/>
      </c:barChart>
      <c:lineChart>
        <c:grouping val="standard"/>
        <c:varyColors val="0"/>
        <c:ser>
          <c:idx val="1"/>
          <c:order val="1"/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Sheet2!$C$1:$C$141</c:f>
              <c:numCache>
                <c:formatCode>General</c:formatCode>
                <c:ptCount val="141"/>
                <c:pt idx="0">
                  <c:v>-2.8494999999999999</c:v>
                </c:pt>
                <c:pt idx="1">
                  <c:v>-2.7923499999999999</c:v>
                </c:pt>
                <c:pt idx="2">
                  <c:v>-2.7351999999999999</c:v>
                </c:pt>
                <c:pt idx="3">
                  <c:v>-2.6780499999999998</c:v>
                </c:pt>
                <c:pt idx="4">
                  <c:v>-2.6208999999999998</c:v>
                </c:pt>
                <c:pt idx="5">
                  <c:v>-2.5637499999999998</c:v>
                </c:pt>
                <c:pt idx="6">
                  <c:v>-2.5065999999999997</c:v>
                </c:pt>
                <c:pt idx="7">
                  <c:v>-2.4494499999999997</c:v>
                </c:pt>
                <c:pt idx="8">
                  <c:v>-2.3922999999999996</c:v>
                </c:pt>
                <c:pt idx="9">
                  <c:v>-2.3351499999999996</c:v>
                </c:pt>
                <c:pt idx="10">
                  <c:v>-2.2779999999999996</c:v>
                </c:pt>
                <c:pt idx="11">
                  <c:v>-2.2208499999999995</c:v>
                </c:pt>
                <c:pt idx="12">
                  <c:v>-2.1636999999999995</c:v>
                </c:pt>
                <c:pt idx="13">
                  <c:v>-2.1065499999999995</c:v>
                </c:pt>
                <c:pt idx="14">
                  <c:v>-2.0493999999999994</c:v>
                </c:pt>
                <c:pt idx="15">
                  <c:v>-1.9922499999999994</c:v>
                </c:pt>
                <c:pt idx="16">
                  <c:v>-1.9350999999999994</c:v>
                </c:pt>
                <c:pt idx="17">
                  <c:v>-1.8779499999999993</c:v>
                </c:pt>
                <c:pt idx="18">
                  <c:v>-1.8207999999999993</c:v>
                </c:pt>
                <c:pt idx="19">
                  <c:v>-1.7636499999999993</c:v>
                </c:pt>
                <c:pt idx="20">
                  <c:v>-1.7064999999999992</c:v>
                </c:pt>
                <c:pt idx="21">
                  <c:v>-1.6493499999999992</c:v>
                </c:pt>
                <c:pt idx="22">
                  <c:v>-1.5921999999999992</c:v>
                </c:pt>
                <c:pt idx="23">
                  <c:v>-1.5350499999999991</c:v>
                </c:pt>
                <c:pt idx="24">
                  <c:v>-1.4778999999999991</c:v>
                </c:pt>
                <c:pt idx="25">
                  <c:v>-1.4207499999999991</c:v>
                </c:pt>
                <c:pt idx="26">
                  <c:v>-1.363599999999999</c:v>
                </c:pt>
                <c:pt idx="27">
                  <c:v>-1.306449999999999</c:v>
                </c:pt>
                <c:pt idx="28">
                  <c:v>-1.249299999999999</c:v>
                </c:pt>
                <c:pt idx="29">
                  <c:v>-1.1921499999999989</c:v>
                </c:pt>
                <c:pt idx="30">
                  <c:v>-1.1349999999999989</c:v>
                </c:pt>
                <c:pt idx="31">
                  <c:v>-1.0778499999999989</c:v>
                </c:pt>
                <c:pt idx="32">
                  <c:v>-1.0206999999999988</c:v>
                </c:pt>
                <c:pt idx="33">
                  <c:v>-0.9635499999999988</c:v>
                </c:pt>
                <c:pt idx="34">
                  <c:v>-0.90639999999999876</c:v>
                </c:pt>
                <c:pt idx="35">
                  <c:v>-0.84924999999999873</c:v>
                </c:pt>
                <c:pt idx="36">
                  <c:v>-0.79209999999999869</c:v>
                </c:pt>
                <c:pt idx="37">
                  <c:v>-0.73494999999999866</c:v>
                </c:pt>
                <c:pt idx="38">
                  <c:v>-0.67779999999999863</c:v>
                </c:pt>
                <c:pt idx="39">
                  <c:v>-0.62064999999999859</c:v>
                </c:pt>
                <c:pt idx="40">
                  <c:v>-0.56349999999999856</c:v>
                </c:pt>
                <c:pt idx="41">
                  <c:v>-0.50634999999999852</c:v>
                </c:pt>
                <c:pt idx="42">
                  <c:v>-0.44919999999999854</c:v>
                </c:pt>
                <c:pt idx="43">
                  <c:v>-0.39204999999999857</c:v>
                </c:pt>
                <c:pt idx="44">
                  <c:v>-0.33489999999999859</c:v>
                </c:pt>
                <c:pt idx="45">
                  <c:v>-0.27774999999999861</c:v>
                </c:pt>
                <c:pt idx="46">
                  <c:v>-0.2205999999999986</c:v>
                </c:pt>
                <c:pt idx="47">
                  <c:v>-0.1634499999999986</c:v>
                </c:pt>
                <c:pt idx="48">
                  <c:v>-0.10629999999999859</c:v>
                </c:pt>
                <c:pt idx="49">
                  <c:v>-4.9149999999998591E-2</c:v>
                </c:pt>
                <c:pt idx="50">
                  <c:v>8.0000000000014088E-3</c:v>
                </c:pt>
                <c:pt idx="51">
                  <c:v>6.5150000000001401E-2</c:v>
                </c:pt>
                <c:pt idx="52">
                  <c:v>0.12230000000000141</c:v>
                </c:pt>
                <c:pt idx="53">
                  <c:v>0.17945000000000141</c:v>
                </c:pt>
                <c:pt idx="54">
                  <c:v>0.23660000000000142</c:v>
                </c:pt>
                <c:pt idx="55">
                  <c:v>0.2937500000000014</c:v>
                </c:pt>
                <c:pt idx="56">
                  <c:v>0.35090000000000138</c:v>
                </c:pt>
                <c:pt idx="57">
                  <c:v>0.40805000000000136</c:v>
                </c:pt>
                <c:pt idx="58">
                  <c:v>0.46520000000000133</c:v>
                </c:pt>
                <c:pt idx="59">
                  <c:v>0.52235000000000131</c:v>
                </c:pt>
                <c:pt idx="60">
                  <c:v>0.57950000000000135</c:v>
                </c:pt>
                <c:pt idx="61">
                  <c:v>0.63665000000000138</c:v>
                </c:pt>
                <c:pt idx="62">
                  <c:v>0.69380000000000142</c:v>
                </c:pt>
                <c:pt idx="63">
                  <c:v>0.75095000000000145</c:v>
                </c:pt>
                <c:pt idx="64">
                  <c:v>0.80810000000000148</c:v>
                </c:pt>
                <c:pt idx="65">
                  <c:v>0.86525000000000152</c:v>
                </c:pt>
                <c:pt idx="66">
                  <c:v>0.92240000000000155</c:v>
                </c:pt>
                <c:pt idx="67">
                  <c:v>0.97955000000000159</c:v>
                </c:pt>
                <c:pt idx="68">
                  <c:v>1.0367000000000015</c:v>
                </c:pt>
                <c:pt idx="69">
                  <c:v>1.0938500000000015</c:v>
                </c:pt>
                <c:pt idx="70">
                  <c:v>1.1510000000000016</c:v>
                </c:pt>
                <c:pt idx="71">
                  <c:v>1.2081500000000016</c:v>
                </c:pt>
                <c:pt idx="72">
                  <c:v>1.2653000000000016</c:v>
                </c:pt>
                <c:pt idx="73">
                  <c:v>1.3224500000000017</c:v>
                </c:pt>
                <c:pt idx="74">
                  <c:v>1.3796000000000017</c:v>
                </c:pt>
                <c:pt idx="75">
                  <c:v>1.4367500000000017</c:v>
                </c:pt>
                <c:pt idx="76">
                  <c:v>1.4939000000000018</c:v>
                </c:pt>
                <c:pt idx="77">
                  <c:v>1.5510500000000018</c:v>
                </c:pt>
                <c:pt idx="78">
                  <c:v>1.6082000000000019</c:v>
                </c:pt>
                <c:pt idx="79">
                  <c:v>1.6653500000000019</c:v>
                </c:pt>
                <c:pt idx="80">
                  <c:v>1.7225000000000019</c:v>
                </c:pt>
                <c:pt idx="81">
                  <c:v>1.779650000000002</c:v>
                </c:pt>
                <c:pt idx="82">
                  <c:v>1.836800000000002</c:v>
                </c:pt>
                <c:pt idx="83">
                  <c:v>1.893950000000002</c:v>
                </c:pt>
                <c:pt idx="84">
                  <c:v>1.9511000000000021</c:v>
                </c:pt>
                <c:pt idx="85">
                  <c:v>2.0082500000000021</c:v>
                </c:pt>
                <c:pt idx="86">
                  <c:v>2.0654000000000021</c:v>
                </c:pt>
                <c:pt idx="87">
                  <c:v>2.1225500000000022</c:v>
                </c:pt>
                <c:pt idx="88">
                  <c:v>2.1797000000000022</c:v>
                </c:pt>
                <c:pt idx="89">
                  <c:v>2.2368500000000022</c:v>
                </c:pt>
                <c:pt idx="90">
                  <c:v>2.2940000000000023</c:v>
                </c:pt>
                <c:pt idx="91">
                  <c:v>2.3511500000000023</c:v>
                </c:pt>
                <c:pt idx="92">
                  <c:v>2.4083000000000023</c:v>
                </c:pt>
                <c:pt idx="93">
                  <c:v>2.4654500000000024</c:v>
                </c:pt>
                <c:pt idx="94">
                  <c:v>2.5226000000000024</c:v>
                </c:pt>
                <c:pt idx="95">
                  <c:v>2.5797500000000024</c:v>
                </c:pt>
                <c:pt idx="96">
                  <c:v>2.6369000000000025</c:v>
                </c:pt>
                <c:pt idx="97">
                  <c:v>2.6940500000000025</c:v>
                </c:pt>
                <c:pt idx="98">
                  <c:v>2.7512000000000025</c:v>
                </c:pt>
                <c:pt idx="99">
                  <c:v>2.8083500000000026</c:v>
                </c:pt>
                <c:pt idx="100">
                  <c:v>2.8655000000000026</c:v>
                </c:pt>
                <c:pt idx="101">
                  <c:v>2.9226500000000026</c:v>
                </c:pt>
                <c:pt idx="102">
                  <c:v>2.9798000000000027</c:v>
                </c:pt>
                <c:pt idx="103">
                  <c:v>3.0369500000000027</c:v>
                </c:pt>
                <c:pt idx="104">
                  <c:v>3.0941000000000027</c:v>
                </c:pt>
                <c:pt idx="105">
                  <c:v>3.1512500000000028</c:v>
                </c:pt>
                <c:pt idx="106">
                  <c:v>3.2084000000000028</c:v>
                </c:pt>
                <c:pt idx="107">
                  <c:v>3.2655500000000028</c:v>
                </c:pt>
                <c:pt idx="108">
                  <c:v>3.3227000000000029</c:v>
                </c:pt>
                <c:pt idx="109">
                  <c:v>3.3798500000000029</c:v>
                </c:pt>
                <c:pt idx="110">
                  <c:v>3.4370000000000029</c:v>
                </c:pt>
                <c:pt idx="111">
                  <c:v>3.494150000000003</c:v>
                </c:pt>
                <c:pt idx="112">
                  <c:v>3.551300000000003</c:v>
                </c:pt>
                <c:pt idx="113">
                  <c:v>3.608450000000003</c:v>
                </c:pt>
                <c:pt idx="114">
                  <c:v>3.6656000000000031</c:v>
                </c:pt>
                <c:pt idx="115">
                  <c:v>3.7227500000000031</c:v>
                </c:pt>
                <c:pt idx="116">
                  <c:v>3.7799000000000031</c:v>
                </c:pt>
                <c:pt idx="117">
                  <c:v>3.8370500000000032</c:v>
                </c:pt>
                <c:pt idx="118">
                  <c:v>3.8942000000000032</c:v>
                </c:pt>
                <c:pt idx="119">
                  <c:v>3.9513500000000032</c:v>
                </c:pt>
                <c:pt idx="120">
                  <c:v>4.0085000000000033</c:v>
                </c:pt>
                <c:pt idx="121">
                  <c:v>4.0656500000000033</c:v>
                </c:pt>
                <c:pt idx="122">
                  <c:v>4.1228000000000034</c:v>
                </c:pt>
                <c:pt idx="123">
                  <c:v>4.1799500000000034</c:v>
                </c:pt>
                <c:pt idx="124">
                  <c:v>4.2371000000000034</c:v>
                </c:pt>
                <c:pt idx="125">
                  <c:v>4.2942500000000035</c:v>
                </c:pt>
                <c:pt idx="126">
                  <c:v>4.3514000000000035</c:v>
                </c:pt>
                <c:pt idx="127">
                  <c:v>4.4085500000000035</c:v>
                </c:pt>
                <c:pt idx="128">
                  <c:v>4.4657000000000036</c:v>
                </c:pt>
                <c:pt idx="129">
                  <c:v>4.5228500000000036</c:v>
                </c:pt>
                <c:pt idx="130">
                  <c:v>4.5800000000000036</c:v>
                </c:pt>
                <c:pt idx="131">
                  <c:v>4.6371500000000037</c:v>
                </c:pt>
                <c:pt idx="132">
                  <c:v>4.6943000000000037</c:v>
                </c:pt>
                <c:pt idx="133">
                  <c:v>4.7514500000000037</c:v>
                </c:pt>
                <c:pt idx="134">
                  <c:v>4.8086000000000038</c:v>
                </c:pt>
                <c:pt idx="135">
                  <c:v>4.8657500000000038</c:v>
                </c:pt>
                <c:pt idx="136">
                  <c:v>4.9229000000000038</c:v>
                </c:pt>
                <c:pt idx="137">
                  <c:v>4.9800500000000039</c:v>
                </c:pt>
                <c:pt idx="138">
                  <c:v>5.0372000000000039</c:v>
                </c:pt>
                <c:pt idx="139">
                  <c:v>5.0943500000000039</c:v>
                </c:pt>
                <c:pt idx="140">
                  <c:v>5.151500000000004</c:v>
                </c:pt>
              </c:numCache>
            </c:numRef>
          </c:cat>
          <c:val>
            <c:numRef>
              <c:f>Sheet2!$D$1:$D$141</c:f>
              <c:numCache>
                <c:formatCode>General</c:formatCode>
                <c:ptCount val="141"/>
                <c:pt idx="0">
                  <c:v>7.6350192042498838E-4</c:v>
                </c:pt>
                <c:pt idx="1">
                  <c:v>9.0838258588050048E-4</c:v>
                </c:pt>
                <c:pt idx="2">
                  <c:v>1.0780570152869823E-3</c:v>
                </c:pt>
                <c:pt idx="3">
                  <c:v>1.2762299253427358E-3</c:v>
                </c:pt>
                <c:pt idx="4">
                  <c:v>1.5070594392420685E-3</c:v>
                </c:pt>
                <c:pt idx="5">
                  <c:v>1.775195150743457E-3</c:v>
                </c:pt>
                <c:pt idx="6">
                  <c:v>2.0858164492255859E-3</c:v>
                </c:pt>
                <c:pt idx="7">
                  <c:v>2.4446705292033703E-3</c:v>
                </c:pt>
                <c:pt idx="8">
                  <c:v>2.8581094104986218E-3</c:v>
                </c:pt>
                <c:pt idx="9">
                  <c:v>3.3331251952946755E-3</c:v>
                </c:pt>
                <c:pt idx="10">
                  <c:v>3.8773826876098124E-3</c:v>
                </c:pt>
                <c:pt idx="11">
                  <c:v>4.4992484016220056E-3</c:v>
                </c:pt>
                <c:pt idx="12">
                  <c:v>5.2078148904425763E-3</c:v>
                </c:pt>
                <c:pt idx="13">
                  <c:v>6.0129192393823172E-3</c:v>
                </c:pt>
                <c:pt idx="14">
                  <c:v>6.9251544907961314E-3</c:v>
                </c:pt>
                <c:pt idx="15">
                  <c:v>7.9558727048040928E-3</c:v>
                </c:pt>
                <c:pt idx="16">
                  <c:v>9.1171783153303713E-3</c:v>
                </c:pt>
                <c:pt idx="17">
                  <c:v>1.0421910417852327E-2</c:v>
                </c:pt>
                <c:pt idx="18">
                  <c:v>1.1883612627896452E-2</c:v>
                </c:pt>
                <c:pt idx="19">
                  <c:v>1.3516489181448134E-2</c:v>
                </c:pt>
                <c:pt idx="20">
                  <c:v>1.5335346013620804E-2</c:v>
                </c:pt>
                <c:pt idx="21">
                  <c:v>1.7355515653364267E-2</c:v>
                </c:pt>
                <c:pt idx="22">
                  <c:v>1.9592764912373533E-2</c:v>
                </c:pt>
                <c:pt idx="23">
                  <c:v>2.2063184527729165E-2</c:v>
                </c:pt>
                <c:pt idx="24">
                  <c:v>2.4783060141383418E-2</c:v>
                </c:pt>
                <c:pt idx="25">
                  <c:v>2.7768724265675834E-2</c:v>
                </c:pt>
                <c:pt idx="26">
                  <c:v>3.1036389191803619E-2</c:v>
                </c:pt>
                <c:pt idx="27">
                  <c:v>3.4601961145555811E-2</c:v>
                </c:pt>
                <c:pt idx="28">
                  <c:v>3.8480836378326604E-2</c:v>
                </c:pt>
                <c:pt idx="29">
                  <c:v>4.2687680296747924E-2</c:v>
                </c:pt>
                <c:pt idx="30">
                  <c:v>4.7236191175142751E-2</c:v>
                </c:pt>
                <c:pt idx="31">
                  <c:v>5.2138850453907447E-2</c:v>
                </c:pt>
                <c:pt idx="32">
                  <c:v>5.7406662095080267E-2</c:v>
                </c:pt>
                <c:pt idx="33">
                  <c:v>6.3048883933699187E-2</c:v>
                </c:pt>
                <c:pt idx="34">
                  <c:v>6.9072754418980184E-2</c:v>
                </c:pt>
                <c:pt idx="35">
                  <c:v>7.5483218570876379E-2</c:v>
                </c:pt>
                <c:pt idx="36">
                  <c:v>8.2282657372604637E-2</c:v>
                </c:pt>
                <c:pt idx="37">
                  <c:v>8.9470625165335271E-2</c:v>
                </c:pt>
                <c:pt idx="38">
                  <c:v>9.7043599894536994E-2</c:v>
                </c:pt>
                <c:pt idx="39">
                  <c:v>0.10499475126595437</c:v>
                </c:pt>
                <c:pt idx="40">
                  <c:v>0.1133137319911566</c:v>
                </c:pt>
                <c:pt idx="41">
                  <c:v>0.12198649732752453</c:v>
                </c:pt>
                <c:pt idx="42">
                  <c:v>0.13099515803652245</c:v>
                </c:pt>
                <c:pt idx="43">
                  <c:v>0.14031787169021859</c:v>
                </c:pt>
                <c:pt idx="44">
                  <c:v>0.1499287769447136</c:v>
                </c:pt>
                <c:pt idx="45">
                  <c:v>0.15979797496852333</c:v>
                </c:pt>
                <c:pt idx="46">
                  <c:v>0.16989156166510341</c:v>
                </c:pt>
                <c:pt idx="47">
                  <c:v>0.18017171366576995</c:v>
                </c:pt>
                <c:pt idx="48">
                  <c:v>0.19059683029969451</c:v>
                </c:pt>
                <c:pt idx="49">
                  <c:v>0.20112173288209387</c:v>
                </c:pt>
                <c:pt idx="50">
                  <c:v>0.21169792171403642</c:v>
                </c:pt>
                <c:pt idx="51">
                  <c:v>0.22227389017426885</c:v>
                </c:pt>
                <c:pt idx="52">
                  <c:v>0.23279549422463264</c:v>
                </c:pt>
                <c:pt idx="53">
                  <c:v>0.24320637456780117</c:v>
                </c:pt>
                <c:pt idx="54">
                  <c:v>0.25344842761284608</c:v>
                </c:pt>
                <c:pt idx="55">
                  <c:v>0.26346232034541095</c:v>
                </c:pt>
                <c:pt idx="56">
                  <c:v>0.27318804319051754</c:v>
                </c:pt>
                <c:pt idx="57">
                  <c:v>0.28256549402267239</c:v>
                </c:pt>
                <c:pt idx="58">
                  <c:v>0.29153508564461939</c:v>
                </c:pt>
                <c:pt idx="59">
                  <c:v>0.30003836834591791</c:v>
                </c:pt>
                <c:pt idx="60">
                  <c:v>0.30801865858643895</c:v>
                </c:pt>
                <c:pt idx="61">
                  <c:v>0.31542166444588637</c:v>
                </c:pt>
                <c:pt idx="62">
                  <c:v>0.3221960982531264</c:v>
                </c:pt>
                <c:pt idx="63">
                  <c:v>0.32829426676897472</c:v>
                </c:pt>
                <c:pt idx="64">
                  <c:v>0.33367262944927756</c:v>
                </c:pt>
                <c:pt idx="65">
                  <c:v>0.3382923156630353</c:v>
                </c:pt>
                <c:pt idx="66">
                  <c:v>0.34211959227948907</c:v>
                </c:pt>
                <c:pt idx="67">
                  <c:v>0.34512627376018284</c:v>
                </c:pt>
                <c:pt idx="68">
                  <c:v>0.34729006778391236</c:v>
                </c:pt>
                <c:pt idx="69">
                  <c:v>0.34859485047660893</c:v>
                </c:pt>
                <c:pt idx="70">
                  <c:v>0.34903086649294202</c:v>
                </c:pt>
                <c:pt idx="71">
                  <c:v>0.34859485047660888</c:v>
                </c:pt>
                <c:pt idx="72">
                  <c:v>0.3472900677839123</c:v>
                </c:pt>
                <c:pt idx="73">
                  <c:v>0.34512627376018273</c:v>
                </c:pt>
                <c:pt idx="74">
                  <c:v>0.34211959227948885</c:v>
                </c:pt>
                <c:pt idx="75">
                  <c:v>0.33829231566303503</c:v>
                </c:pt>
                <c:pt idx="76">
                  <c:v>0.33367262944927728</c:v>
                </c:pt>
                <c:pt idx="77">
                  <c:v>0.32829426676897433</c:v>
                </c:pt>
                <c:pt idx="78">
                  <c:v>0.32219609825312606</c:v>
                </c:pt>
                <c:pt idx="79">
                  <c:v>0.31542166444588599</c:v>
                </c:pt>
                <c:pt idx="80">
                  <c:v>0.30801865858643851</c:v>
                </c:pt>
                <c:pt idx="81">
                  <c:v>0.30003836834591735</c:v>
                </c:pt>
                <c:pt idx="82">
                  <c:v>0.29153508564461877</c:v>
                </c:pt>
                <c:pt idx="83">
                  <c:v>0.28256549402267184</c:v>
                </c:pt>
                <c:pt idx="84">
                  <c:v>0.27318804319051698</c:v>
                </c:pt>
                <c:pt idx="85">
                  <c:v>0.26346232034541034</c:v>
                </c:pt>
                <c:pt idx="86">
                  <c:v>0.25344842761284542</c:v>
                </c:pt>
                <c:pt idx="87">
                  <c:v>0.24320637456780056</c:v>
                </c:pt>
                <c:pt idx="88">
                  <c:v>0.23279549422463203</c:v>
                </c:pt>
                <c:pt idx="89">
                  <c:v>0.22227389017426818</c:v>
                </c:pt>
                <c:pt idx="90">
                  <c:v>0.21169792171403576</c:v>
                </c:pt>
                <c:pt idx="91">
                  <c:v>0.20112173288209326</c:v>
                </c:pt>
                <c:pt idx="92">
                  <c:v>0.19059683029969385</c:v>
                </c:pt>
                <c:pt idx="93">
                  <c:v>0.18017171366576926</c:v>
                </c:pt>
                <c:pt idx="94">
                  <c:v>0.1698915616651028</c:v>
                </c:pt>
                <c:pt idx="95">
                  <c:v>0.15979797496852274</c:v>
                </c:pt>
                <c:pt idx="96">
                  <c:v>0.14992877694471296</c:v>
                </c:pt>
                <c:pt idx="97">
                  <c:v>0.14031787169021798</c:v>
                </c:pt>
                <c:pt idx="98">
                  <c:v>0.13099515803652181</c:v>
                </c:pt>
                <c:pt idx="99">
                  <c:v>0.12198649732752391</c:v>
                </c:pt>
                <c:pt idx="100">
                  <c:v>0.11331373199115599</c:v>
                </c:pt>
                <c:pt idx="101">
                  <c:v>0.1049947512659538</c:v>
                </c:pt>
                <c:pt idx="102">
                  <c:v>9.7043599894536439E-2</c:v>
                </c:pt>
                <c:pt idx="103">
                  <c:v>8.9470625165334744E-2</c:v>
                </c:pt>
                <c:pt idx="104">
                  <c:v>8.2282657372604151E-2</c:v>
                </c:pt>
                <c:pt idx="105">
                  <c:v>7.5483218570875865E-2</c:v>
                </c:pt>
                <c:pt idx="106">
                  <c:v>6.9072754418979684E-2</c:v>
                </c:pt>
                <c:pt idx="107">
                  <c:v>6.3048883933698743E-2</c:v>
                </c:pt>
                <c:pt idx="108">
                  <c:v>5.7406662095079858E-2</c:v>
                </c:pt>
                <c:pt idx="109">
                  <c:v>5.2138850453907058E-2</c:v>
                </c:pt>
                <c:pt idx="110">
                  <c:v>4.7236191175142404E-2</c:v>
                </c:pt>
                <c:pt idx="111">
                  <c:v>4.2687680296747563E-2</c:v>
                </c:pt>
                <c:pt idx="112">
                  <c:v>3.8480836378326277E-2</c:v>
                </c:pt>
                <c:pt idx="113">
                  <c:v>3.460196114555552E-2</c:v>
                </c:pt>
                <c:pt idx="114">
                  <c:v>3.1036389191803342E-2</c:v>
                </c:pt>
                <c:pt idx="115">
                  <c:v>2.7768724265675605E-2</c:v>
                </c:pt>
                <c:pt idx="116">
                  <c:v>2.4783060141383186E-2</c:v>
                </c:pt>
                <c:pt idx="117">
                  <c:v>2.2063184527728978E-2</c:v>
                </c:pt>
                <c:pt idx="118">
                  <c:v>1.9592764912373342E-2</c:v>
                </c:pt>
                <c:pt idx="119">
                  <c:v>1.7355515653364118E-2</c:v>
                </c:pt>
                <c:pt idx="120">
                  <c:v>1.5335346013620646E-2</c:v>
                </c:pt>
                <c:pt idx="121">
                  <c:v>1.3516489181447995E-2</c:v>
                </c:pt>
                <c:pt idx="122">
                  <c:v>1.188361262789633E-2</c:v>
                </c:pt>
                <c:pt idx="123">
                  <c:v>1.0421910417852216E-2</c:v>
                </c:pt>
                <c:pt idx="124">
                  <c:v>9.1171783153302724E-3</c:v>
                </c:pt>
                <c:pt idx="125">
                  <c:v>7.9558727048040043E-3</c:v>
                </c:pt>
                <c:pt idx="126">
                  <c:v>6.925154490796055E-3</c:v>
                </c:pt>
                <c:pt idx="127">
                  <c:v>6.0129192393822478E-3</c:v>
                </c:pt>
                <c:pt idx="128">
                  <c:v>5.2078148904425156E-3</c:v>
                </c:pt>
                <c:pt idx="129">
                  <c:v>4.4992484016219501E-3</c:v>
                </c:pt>
                <c:pt idx="130">
                  <c:v>3.8773826876097703E-3</c:v>
                </c:pt>
                <c:pt idx="131">
                  <c:v>3.3331251952946369E-3</c:v>
                </c:pt>
                <c:pt idx="132">
                  <c:v>2.858109410498591E-3</c:v>
                </c:pt>
                <c:pt idx="133">
                  <c:v>2.4446705292033378E-3</c:v>
                </c:pt>
                <c:pt idx="134">
                  <c:v>2.0858164492255616E-3</c:v>
                </c:pt>
                <c:pt idx="135">
                  <c:v>1.7751951507434336E-3</c:v>
                </c:pt>
                <c:pt idx="136">
                  <c:v>1.5070594392420484E-3</c:v>
                </c:pt>
                <c:pt idx="137">
                  <c:v>1.2762299253427189E-3</c:v>
                </c:pt>
                <c:pt idx="138">
                  <c:v>1.078057015286968E-3</c:v>
                </c:pt>
                <c:pt idx="139">
                  <c:v>9.0838258588048768E-4</c:v>
                </c:pt>
                <c:pt idx="140">
                  <c:v>7.6350192042497743E-4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5633024"/>
        <c:axId val="233362944"/>
      </c:lineChart>
      <c:catAx>
        <c:axId val="233353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layout/>
          <c:overlay val="0"/>
        </c:title>
        <c:numFmt formatCode="0.00" sourceLinked="0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en-US"/>
          </a:p>
        </c:txPr>
        <c:crossAx val="233355136"/>
        <c:crosses val="autoZero"/>
        <c:auto val="0"/>
        <c:lblAlgn val="ctr"/>
        <c:lblOffset val="100"/>
        <c:noMultiLvlLbl val="0"/>
      </c:catAx>
      <c:valAx>
        <c:axId val="2333551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one"/>
        <c:spPr>
          <a:ln w="9525">
            <a:noFill/>
          </a:ln>
        </c:spPr>
        <c:crossAx val="233353600"/>
        <c:crosses val="autoZero"/>
        <c:crossBetween val="between"/>
      </c:valAx>
      <c:valAx>
        <c:axId val="233362944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one"/>
        <c:spPr>
          <a:ln w="9525">
            <a:noFill/>
          </a:ln>
        </c:spPr>
        <c:crossAx val="245633024"/>
        <c:crosses val="max"/>
        <c:crossBetween val="between"/>
      </c:valAx>
      <c:catAx>
        <c:axId val="245633024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one"/>
        <c:spPr>
          <a:ln w="9525">
            <a:noFill/>
          </a:ln>
        </c:spPr>
        <c:crossAx val="233362944"/>
        <c:crosses val="max"/>
        <c:auto val="0"/>
        <c:lblAlgn val="ctr"/>
        <c:lblOffset val="100"/>
        <c:noMultiLvlLbl val="0"/>
      </c:cat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Individual Confidence Intervals (~95%)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</c:spPr>
          <c:marker>
            <c:symbol val="diamond"/>
            <c:size val="6"/>
            <c:spPr>
              <a:solidFill>
                <a:srgbClr val="C0C0C0"/>
              </a:solidFill>
            </c:spPr>
          </c:marker>
          <c:dLbls>
            <c:numFmt formatCode="0.00" sourceLinked="0"/>
            <c:txPr>
              <a:bodyPr/>
              <a:lstStyle/>
              <a:p>
                <a:pPr>
                  <a:defRPr sz="800"/>
                </a:pPr>
                <a:endParaRPr lang="en-US"/>
              </a:p>
            </c:txPr>
            <c:dLblPos val="t"/>
            <c:showLegendKey val="0"/>
            <c:showVal val="1"/>
            <c:showCatName val="1"/>
            <c:showSerName val="0"/>
            <c:showPercent val="0"/>
            <c:showBubbleSize val="0"/>
            <c:showLeaderLines val="0"/>
          </c:dLbls>
          <c:errBars>
            <c:errDir val="x"/>
            <c:errBarType val="both"/>
            <c:errValType val="cust"/>
            <c:noEndCap val="0"/>
            <c:plus>
              <c:numRef>
                <c:f>Sheet5!$N$8:$N$10</c:f>
                <c:numCache>
                  <c:formatCode>General</c:formatCode>
                  <c:ptCount val="3"/>
                  <c:pt idx="0">
                    <c:v>1.1336651176544839</c:v>
                  </c:pt>
                  <c:pt idx="1">
                    <c:v>2.3006363658769033</c:v>
                  </c:pt>
                </c:numCache>
              </c:numRef>
            </c:plus>
            <c:minus>
              <c:numRef>
                <c:f>Sheet5!$M$8:$M$10</c:f>
                <c:numCache>
                  <c:formatCode>General</c:formatCode>
                  <c:ptCount val="3"/>
                  <c:pt idx="0">
                    <c:v>1.1690007716086692</c:v>
                  </c:pt>
                  <c:pt idx="1">
                    <c:v>0.64156885525049401</c:v>
                  </c:pt>
                </c:numCache>
              </c:numRef>
            </c:minus>
          </c:errBars>
          <c:xVal>
            <c:numRef>
              <c:f>Sheet5!$B$8:$B$10</c:f>
              <c:numCache>
                <c:formatCode>0.00</c:formatCode>
                <c:ptCount val="3"/>
                <c:pt idx="0">
                  <c:v>1.2485763698485679</c:v>
                </c:pt>
                <c:pt idx="1">
                  <c:v>1.0249554367201426</c:v>
                </c:pt>
                <c:pt idx="2">
                  <c:v>2.3796670703421663</c:v>
                </c:pt>
              </c:numCache>
            </c:numRef>
          </c:xVal>
          <c:yVal>
            <c:numRef>
              <c:f>Sheet5!$L$8:$L$10</c:f>
              <c:numCache>
                <c:formatCode>;;;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5014016"/>
        <c:axId val="235761664"/>
      </c:scatterChart>
      <c:valAx>
        <c:axId val="235014016"/>
        <c:scaling>
          <c:orientation val="minMax"/>
          <c:max val="4.9143186080300234"/>
          <c:min val="-0.13684306814410033"/>
        </c:scaling>
        <c:delete val="0"/>
        <c:axPos val="t"/>
        <c:numFmt formatCode="0.0" sourceLinked="0"/>
        <c:majorTickMark val="out"/>
        <c:minorTickMark val="none"/>
        <c:tickLblPos val="nextTo"/>
        <c:crossAx val="235761664"/>
        <c:crosses val="autoZero"/>
        <c:crossBetween val="midCat"/>
        <c:minorUnit val="0.2"/>
      </c:valAx>
      <c:valAx>
        <c:axId val="235761664"/>
        <c:scaling>
          <c:orientation val="maxMin"/>
          <c:max val="3"/>
        </c:scaling>
        <c:delete val="0"/>
        <c:axPos val="l"/>
        <c:numFmt formatCode=";;;" sourceLinked="1"/>
        <c:majorTickMark val="out"/>
        <c:minorTickMark val="none"/>
        <c:tickLblPos val="none"/>
        <c:spPr>
          <a:ln w="9525">
            <a:noFill/>
          </a:ln>
        </c:spPr>
        <c:crossAx val="235014016"/>
        <c:crosses val="autoZero"/>
        <c:crossBetween val="midCat"/>
        <c:majorUnit val="1"/>
      </c:valAx>
      <c:spPr>
        <a:noFill/>
        <a:ln w="25400">
          <a:noFill/>
        </a:ln>
      </c:spPr>
    </c:plotArea>
    <c:plotVisOnly val="1"/>
    <c:dispBlanksAs val="gap"/>
    <c:showDLblsOverMax val="0"/>
  </c:chart>
  <c:spPr>
    <a:ln w="2540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95% Bonferroni Confidence Intervals for StDevs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</c:spPr>
          <c:marker>
            <c:symbol val="diamond"/>
            <c:size val="6"/>
            <c:spPr>
              <a:solidFill>
                <a:srgbClr val="C0C0C0"/>
              </a:solidFill>
            </c:spPr>
          </c:marker>
          <c:dLbls>
            <c:numFmt formatCode="0.00" sourceLinked="0"/>
            <c:txPr>
              <a:bodyPr/>
              <a:lstStyle/>
              <a:p>
                <a:pPr>
                  <a:defRPr sz="800"/>
                </a:pPr>
                <a:endParaRPr lang="en-US"/>
              </a:p>
            </c:txPr>
            <c:dLblPos val="t"/>
            <c:showLegendKey val="0"/>
            <c:showVal val="1"/>
            <c:showCatName val="1"/>
            <c:showSerName val="0"/>
            <c:showPercent val="0"/>
            <c:showBubbleSize val="0"/>
            <c:showLeaderLines val="0"/>
          </c:dLbls>
          <c:errBars>
            <c:errDir val="x"/>
            <c:errBarType val="both"/>
            <c:errValType val="cust"/>
            <c:noEndCap val="0"/>
            <c:plus>
              <c:numRef>
                <c:f>Sheet7!$I$4:$I$6</c:f>
                <c:numCache>
                  <c:formatCode>General</c:formatCode>
                  <c:ptCount val="3"/>
                  <c:pt idx="0">
                    <c:v>1.2769999999999997</c:v>
                  </c:pt>
                  <c:pt idx="1">
                    <c:v>5.8350000000000009</c:v>
                  </c:pt>
                  <c:pt idx="2">
                    <c:v>1.1969999999999998</c:v>
                  </c:pt>
                </c:numCache>
              </c:numRef>
            </c:plus>
            <c:minus>
              <c:numRef>
                <c:f>Sheet7!$H$4:$H$6</c:f>
                <c:numCache>
                  <c:formatCode>General</c:formatCode>
                  <c:ptCount val="3"/>
                  <c:pt idx="0">
                    <c:v>0.43900000000000006</c:v>
                  </c:pt>
                  <c:pt idx="1">
                    <c:v>0.64999999999999991</c:v>
                  </c:pt>
                  <c:pt idx="2">
                    <c:v>0.35599999999999998</c:v>
                  </c:pt>
                </c:numCache>
              </c:numRef>
            </c:minus>
          </c:errBars>
          <c:xVal>
            <c:numRef>
              <c:f>Sheet7!$D$4:$D$6</c:f>
              <c:numCache>
                <c:formatCode>General</c:formatCode>
                <c:ptCount val="3"/>
                <c:pt idx="0">
                  <c:v>1.2490000000000001</c:v>
                </c:pt>
                <c:pt idx="1">
                  <c:v>1.3149999999999999</c:v>
                </c:pt>
                <c:pt idx="2">
                  <c:v>0.94599999999999995</c:v>
                </c:pt>
              </c:numCache>
            </c:numRef>
          </c:xVal>
          <c:yVal>
            <c:numRef>
              <c:f>Sheet7!$G$4:$G$6</c:f>
              <c:numCache>
                <c:formatCode>;;;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9104256"/>
        <c:axId val="229167488"/>
      </c:scatterChart>
      <c:valAx>
        <c:axId val="229104256"/>
        <c:scaling>
          <c:orientation val="minMax"/>
          <c:max val="7.5075000000000012"/>
          <c:min val="0.28120000000000006"/>
        </c:scaling>
        <c:delete val="0"/>
        <c:axPos val="t"/>
        <c:numFmt formatCode="0.0" sourceLinked="0"/>
        <c:majorTickMark val="out"/>
        <c:minorTickMark val="none"/>
        <c:tickLblPos val="nextTo"/>
        <c:crossAx val="229167488"/>
        <c:crosses val="autoZero"/>
        <c:crossBetween val="midCat"/>
        <c:minorUnit val="0.2"/>
      </c:valAx>
      <c:valAx>
        <c:axId val="229167488"/>
        <c:scaling>
          <c:orientation val="maxMin"/>
          <c:max val="3"/>
        </c:scaling>
        <c:delete val="0"/>
        <c:axPos val="l"/>
        <c:numFmt formatCode=";;;" sourceLinked="1"/>
        <c:majorTickMark val="out"/>
        <c:minorTickMark val="none"/>
        <c:tickLblPos val="none"/>
        <c:spPr>
          <a:ln w="9525">
            <a:noFill/>
          </a:ln>
        </c:spPr>
        <c:crossAx val="229104256"/>
        <c:crosses val="autoZero"/>
        <c:crossBetween val="midCat"/>
        <c:majorUnit val="1"/>
      </c:valAx>
      <c:spPr>
        <a:noFill/>
        <a:ln w="25400">
          <a:noFill/>
        </a:ln>
      </c:spPr>
    </c:plotArea>
    <c:plotVisOnly val="1"/>
    <c:dispBlanksAs val="gap"/>
    <c:showDLblsOverMax val="0"/>
  </c:chart>
  <c:spPr>
    <a:ln w="2540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99CCFF"/>
            </a:solidFill>
            <a:ln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Sheet8!$A$1:$A$14</c:f>
              <c:strCache>
                <c:ptCount val="14"/>
                <c:pt idx="0">
                  <c:v>-0.9 &lt;= -0.4</c:v>
                </c:pt>
                <c:pt idx="1">
                  <c:v>-0.4 &lt;= 0.0</c:v>
                </c:pt>
                <c:pt idx="2">
                  <c:v>0.0 &lt;= 0.4</c:v>
                </c:pt>
                <c:pt idx="3">
                  <c:v>0.4 &lt;= 0.9</c:v>
                </c:pt>
                <c:pt idx="4">
                  <c:v>0.9 &lt;= 1.3</c:v>
                </c:pt>
                <c:pt idx="5">
                  <c:v>1.3 &lt;= 1.8</c:v>
                </c:pt>
                <c:pt idx="6">
                  <c:v>1.8 &lt;= 2.2</c:v>
                </c:pt>
                <c:pt idx="7">
                  <c:v>2.2 &lt;= 2.7</c:v>
                </c:pt>
                <c:pt idx="8">
                  <c:v>2.7 &lt;= 3.1</c:v>
                </c:pt>
                <c:pt idx="9">
                  <c:v>3.1 &lt;= 3.6</c:v>
                </c:pt>
                <c:pt idx="10">
                  <c:v>3.6 &lt;= 4.0</c:v>
                </c:pt>
                <c:pt idx="11">
                  <c:v>4.0 &lt;= 4.5</c:v>
                </c:pt>
                <c:pt idx="12">
                  <c:v>4.5 &lt;= 4.9</c:v>
                </c:pt>
                <c:pt idx="13">
                  <c:v>4.9 &lt;= 5.4</c:v>
                </c:pt>
              </c:strCache>
            </c:strRef>
          </c:cat>
          <c:val>
            <c:numRef>
              <c:f>Sheet8!$B$1:$B$14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230566144"/>
        <c:axId val="230613376"/>
      </c:barChart>
      <c:lineChart>
        <c:grouping val="standard"/>
        <c:varyColors val="0"/>
        <c:ser>
          <c:idx val="1"/>
          <c:order val="1"/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Sheet8!$C$1:$C$142</c:f>
              <c:numCache>
                <c:formatCode>General</c:formatCode>
                <c:ptCount val="142"/>
                <c:pt idx="0">
                  <c:v>-2.5335000000000001</c:v>
                </c:pt>
                <c:pt idx="1">
                  <c:v>-2.4728500000000002</c:v>
                </c:pt>
                <c:pt idx="2">
                  <c:v>-2.4122000000000003</c:v>
                </c:pt>
                <c:pt idx="3">
                  <c:v>-2.3515500000000005</c:v>
                </c:pt>
                <c:pt idx="4">
                  <c:v>-2.2909000000000006</c:v>
                </c:pt>
                <c:pt idx="5">
                  <c:v>-2.2302500000000007</c:v>
                </c:pt>
                <c:pt idx="6">
                  <c:v>-2.1696000000000009</c:v>
                </c:pt>
                <c:pt idx="7">
                  <c:v>-2.108950000000001</c:v>
                </c:pt>
                <c:pt idx="8">
                  <c:v>-2.0483000000000011</c:v>
                </c:pt>
                <c:pt idx="9">
                  <c:v>-1.987650000000001</c:v>
                </c:pt>
                <c:pt idx="10">
                  <c:v>-1.9270000000000009</c:v>
                </c:pt>
                <c:pt idx="11">
                  <c:v>-1.8663500000000008</c:v>
                </c:pt>
                <c:pt idx="12">
                  <c:v>-1.8057000000000007</c:v>
                </c:pt>
                <c:pt idx="13">
                  <c:v>-1.7450500000000007</c:v>
                </c:pt>
                <c:pt idx="14">
                  <c:v>-1.6844000000000006</c:v>
                </c:pt>
                <c:pt idx="15">
                  <c:v>-1.6237500000000005</c:v>
                </c:pt>
                <c:pt idx="16">
                  <c:v>-1.5631000000000004</c:v>
                </c:pt>
                <c:pt idx="17">
                  <c:v>-1.5024500000000003</c:v>
                </c:pt>
                <c:pt idx="18">
                  <c:v>-1.4418000000000002</c:v>
                </c:pt>
                <c:pt idx="19">
                  <c:v>-1.3811500000000001</c:v>
                </c:pt>
                <c:pt idx="20">
                  <c:v>-1.3205</c:v>
                </c:pt>
                <c:pt idx="21">
                  <c:v>-1.2598499999999999</c:v>
                </c:pt>
                <c:pt idx="22">
                  <c:v>-1.1991999999999998</c:v>
                </c:pt>
                <c:pt idx="23">
                  <c:v>-1.1385499999999997</c:v>
                </c:pt>
                <c:pt idx="24">
                  <c:v>-1.0778999999999996</c:v>
                </c:pt>
                <c:pt idx="25">
                  <c:v>-1.0172499999999995</c:v>
                </c:pt>
                <c:pt idx="26">
                  <c:v>-0.95659999999999956</c:v>
                </c:pt>
                <c:pt idx="27">
                  <c:v>-0.89594999999999958</c:v>
                </c:pt>
                <c:pt idx="28">
                  <c:v>-0.8352999999999996</c:v>
                </c:pt>
                <c:pt idx="29">
                  <c:v>-0.77464999999999962</c:v>
                </c:pt>
                <c:pt idx="30">
                  <c:v>-0.71399999999999963</c:v>
                </c:pt>
                <c:pt idx="31">
                  <c:v>-0.65334999999999965</c:v>
                </c:pt>
                <c:pt idx="32">
                  <c:v>-0.59269999999999967</c:v>
                </c:pt>
                <c:pt idx="33">
                  <c:v>-0.53204999999999969</c:v>
                </c:pt>
                <c:pt idx="34">
                  <c:v>-0.47139999999999971</c:v>
                </c:pt>
                <c:pt idx="35">
                  <c:v>-0.41074999999999973</c:v>
                </c:pt>
                <c:pt idx="36">
                  <c:v>-0.35009999999999974</c:v>
                </c:pt>
                <c:pt idx="37">
                  <c:v>-0.28944999999999976</c:v>
                </c:pt>
                <c:pt idx="38">
                  <c:v>-0.22879999999999975</c:v>
                </c:pt>
                <c:pt idx="39">
                  <c:v>-0.16814999999999974</c:v>
                </c:pt>
                <c:pt idx="40">
                  <c:v>-0.10749999999999973</c:v>
                </c:pt>
                <c:pt idx="41">
                  <c:v>-4.6849999999999732E-2</c:v>
                </c:pt>
                <c:pt idx="42">
                  <c:v>1.380000000000027E-2</c:v>
                </c:pt>
                <c:pt idx="43">
                  <c:v>7.4450000000000266E-2</c:v>
                </c:pt>
                <c:pt idx="44">
                  <c:v>0.13510000000000028</c:v>
                </c:pt>
                <c:pt idx="45">
                  <c:v>0.19575000000000028</c:v>
                </c:pt>
                <c:pt idx="46">
                  <c:v>0.25640000000000029</c:v>
                </c:pt>
                <c:pt idx="47">
                  <c:v>0.31705000000000028</c:v>
                </c:pt>
                <c:pt idx="48">
                  <c:v>0.37770000000000026</c:v>
                </c:pt>
                <c:pt idx="49">
                  <c:v>0.43835000000000024</c:v>
                </c:pt>
                <c:pt idx="50">
                  <c:v>0.49900000000000022</c:v>
                </c:pt>
                <c:pt idx="51">
                  <c:v>0.5596500000000002</c:v>
                </c:pt>
                <c:pt idx="52">
                  <c:v>0.62030000000000018</c:v>
                </c:pt>
                <c:pt idx="53">
                  <c:v>0.68095000000000017</c:v>
                </c:pt>
                <c:pt idx="54">
                  <c:v>0.74160000000000015</c:v>
                </c:pt>
                <c:pt idx="55">
                  <c:v>0.80225000000000013</c:v>
                </c:pt>
                <c:pt idx="56">
                  <c:v>0.86290000000000011</c:v>
                </c:pt>
                <c:pt idx="57">
                  <c:v>0.92355000000000009</c:v>
                </c:pt>
                <c:pt idx="58">
                  <c:v>0.98420000000000007</c:v>
                </c:pt>
                <c:pt idx="59">
                  <c:v>1.0448500000000001</c:v>
                </c:pt>
                <c:pt idx="60">
                  <c:v>1.1055000000000001</c:v>
                </c:pt>
                <c:pt idx="61">
                  <c:v>1.1661500000000002</c:v>
                </c:pt>
                <c:pt idx="62">
                  <c:v>1.2268000000000003</c:v>
                </c:pt>
                <c:pt idx="63">
                  <c:v>1.2874500000000004</c:v>
                </c:pt>
                <c:pt idx="64">
                  <c:v>1.3481000000000005</c:v>
                </c:pt>
                <c:pt idx="65">
                  <c:v>1.4087500000000006</c:v>
                </c:pt>
                <c:pt idx="66">
                  <c:v>1.4694000000000007</c:v>
                </c:pt>
                <c:pt idx="67">
                  <c:v>1.5300500000000008</c:v>
                </c:pt>
                <c:pt idx="68">
                  <c:v>1.5907000000000009</c:v>
                </c:pt>
                <c:pt idx="69">
                  <c:v>1.651350000000001</c:v>
                </c:pt>
                <c:pt idx="70">
                  <c:v>1.7120000000000011</c:v>
                </c:pt>
                <c:pt idx="71">
                  <c:v>1.7726500000000012</c:v>
                </c:pt>
                <c:pt idx="72">
                  <c:v>1.8333000000000013</c:v>
                </c:pt>
                <c:pt idx="73">
                  <c:v>1.8939500000000014</c:v>
                </c:pt>
                <c:pt idx="74">
                  <c:v>1.9546000000000014</c:v>
                </c:pt>
                <c:pt idx="75">
                  <c:v>2.0152500000000013</c:v>
                </c:pt>
                <c:pt idx="76">
                  <c:v>2.0759000000000012</c:v>
                </c:pt>
                <c:pt idx="77">
                  <c:v>2.1365500000000011</c:v>
                </c:pt>
                <c:pt idx="78">
                  <c:v>2.1972000000000009</c:v>
                </c:pt>
                <c:pt idx="79">
                  <c:v>2.2578500000000008</c:v>
                </c:pt>
                <c:pt idx="80">
                  <c:v>2.3185000000000007</c:v>
                </c:pt>
                <c:pt idx="81">
                  <c:v>2.3791500000000005</c:v>
                </c:pt>
                <c:pt idx="82">
                  <c:v>2.4398000000000004</c:v>
                </c:pt>
                <c:pt idx="83">
                  <c:v>2.5004500000000003</c:v>
                </c:pt>
                <c:pt idx="84">
                  <c:v>2.5611000000000002</c:v>
                </c:pt>
                <c:pt idx="85">
                  <c:v>2.62175</c:v>
                </c:pt>
                <c:pt idx="86">
                  <c:v>2.6823999999999999</c:v>
                </c:pt>
                <c:pt idx="87">
                  <c:v>2.7430499999999998</c:v>
                </c:pt>
                <c:pt idx="88">
                  <c:v>2.8036999999999996</c:v>
                </c:pt>
                <c:pt idx="89">
                  <c:v>2.8643499999999995</c:v>
                </c:pt>
                <c:pt idx="90">
                  <c:v>2.9249999999999994</c:v>
                </c:pt>
                <c:pt idx="91">
                  <c:v>2.9856499999999992</c:v>
                </c:pt>
                <c:pt idx="92">
                  <c:v>3.0462999999999991</c:v>
                </c:pt>
                <c:pt idx="93">
                  <c:v>3.106949999999999</c:v>
                </c:pt>
                <c:pt idx="94">
                  <c:v>3.1675999999999989</c:v>
                </c:pt>
                <c:pt idx="95">
                  <c:v>3.2282499999999987</c:v>
                </c:pt>
                <c:pt idx="96">
                  <c:v>3.2888999999999986</c:v>
                </c:pt>
                <c:pt idx="97">
                  <c:v>3.3495499999999985</c:v>
                </c:pt>
                <c:pt idx="98">
                  <c:v>3.4101999999999983</c:v>
                </c:pt>
                <c:pt idx="99">
                  <c:v>3.4708499999999982</c:v>
                </c:pt>
                <c:pt idx="100">
                  <c:v>3.5314999999999981</c:v>
                </c:pt>
                <c:pt idx="101">
                  <c:v>3.592149999999998</c:v>
                </c:pt>
                <c:pt idx="102">
                  <c:v>3.6527999999999978</c:v>
                </c:pt>
                <c:pt idx="103">
                  <c:v>3.7134499999999977</c:v>
                </c:pt>
                <c:pt idx="104">
                  <c:v>3.7740999999999976</c:v>
                </c:pt>
                <c:pt idx="105">
                  <c:v>3.8347499999999974</c:v>
                </c:pt>
                <c:pt idx="106">
                  <c:v>3.8953999999999973</c:v>
                </c:pt>
                <c:pt idx="107">
                  <c:v>3.9560499999999972</c:v>
                </c:pt>
                <c:pt idx="108">
                  <c:v>4.0166999999999975</c:v>
                </c:pt>
                <c:pt idx="109">
                  <c:v>4.0773499999999974</c:v>
                </c:pt>
                <c:pt idx="110">
                  <c:v>4.1379999999999972</c:v>
                </c:pt>
                <c:pt idx="111">
                  <c:v>4.1986499999999971</c:v>
                </c:pt>
                <c:pt idx="112">
                  <c:v>4.259299999999997</c:v>
                </c:pt>
                <c:pt idx="113">
                  <c:v>4.3199499999999968</c:v>
                </c:pt>
                <c:pt idx="114">
                  <c:v>4.3805999999999967</c:v>
                </c:pt>
                <c:pt idx="115">
                  <c:v>4.4412499999999966</c:v>
                </c:pt>
                <c:pt idx="116">
                  <c:v>4.5018999999999965</c:v>
                </c:pt>
                <c:pt idx="117">
                  <c:v>4.5625499999999963</c:v>
                </c:pt>
                <c:pt idx="118">
                  <c:v>4.6231999999999962</c:v>
                </c:pt>
                <c:pt idx="119">
                  <c:v>4.6838499999999961</c:v>
                </c:pt>
                <c:pt idx="120">
                  <c:v>4.7444999999999959</c:v>
                </c:pt>
                <c:pt idx="121">
                  <c:v>4.8051499999999958</c:v>
                </c:pt>
                <c:pt idx="122">
                  <c:v>4.8657999999999957</c:v>
                </c:pt>
                <c:pt idx="123">
                  <c:v>4.9264499999999956</c:v>
                </c:pt>
                <c:pt idx="124">
                  <c:v>4.9870999999999954</c:v>
                </c:pt>
                <c:pt idx="125">
                  <c:v>5.0477499999999953</c:v>
                </c:pt>
                <c:pt idx="126">
                  <c:v>5.1083999999999952</c:v>
                </c:pt>
                <c:pt idx="127">
                  <c:v>5.169049999999995</c:v>
                </c:pt>
                <c:pt idx="128">
                  <c:v>5.2296999999999949</c:v>
                </c:pt>
                <c:pt idx="129">
                  <c:v>5.2903499999999948</c:v>
                </c:pt>
                <c:pt idx="130">
                  <c:v>5.3509999999999946</c:v>
                </c:pt>
                <c:pt idx="131">
                  <c:v>5.4116499999999945</c:v>
                </c:pt>
                <c:pt idx="132">
                  <c:v>5.4722999999999944</c:v>
                </c:pt>
                <c:pt idx="133">
                  <c:v>5.5329499999999943</c:v>
                </c:pt>
                <c:pt idx="134">
                  <c:v>5.5935999999999941</c:v>
                </c:pt>
                <c:pt idx="135">
                  <c:v>5.654249999999994</c:v>
                </c:pt>
                <c:pt idx="136">
                  <c:v>5.7148999999999939</c:v>
                </c:pt>
                <c:pt idx="137">
                  <c:v>5.7755499999999937</c:v>
                </c:pt>
                <c:pt idx="138">
                  <c:v>5.8361999999999936</c:v>
                </c:pt>
                <c:pt idx="139">
                  <c:v>5.8968499999999935</c:v>
                </c:pt>
                <c:pt idx="140">
                  <c:v>5.9574999999999934</c:v>
                </c:pt>
                <c:pt idx="141">
                  <c:v>6.0181499999999932</c:v>
                </c:pt>
              </c:numCache>
            </c:numRef>
          </c:cat>
          <c:val>
            <c:numRef>
              <c:f>Sheet8!$D$1:$D$142</c:f>
              <c:numCache>
                <c:formatCode>General</c:formatCode>
                <c:ptCount val="142"/>
                <c:pt idx="0">
                  <c:v>7.194416282322849E-4</c:v>
                </c:pt>
                <c:pt idx="1">
                  <c:v>8.559614968354593E-4</c:v>
                </c:pt>
                <c:pt idx="2">
                  <c:v>1.0158443268532727E-3</c:v>
                </c:pt>
                <c:pt idx="3">
                  <c:v>1.2025810425941846E-3</c:v>
                </c:pt>
                <c:pt idx="4">
                  <c:v>1.4200898096073191E-3</c:v>
                </c:pt>
                <c:pt idx="5">
                  <c:v>1.6727519021432547E-3</c:v>
                </c:pt>
                <c:pt idx="6">
                  <c:v>1.9654478165415006E-3</c:v>
                </c:pt>
                <c:pt idx="7">
                  <c:v>2.3035930872872565E-3</c:v>
                </c:pt>
                <c:pt idx="8">
                  <c:v>2.6931731708160884E-3</c:v>
                </c:pt>
                <c:pt idx="9">
                  <c:v>3.140776667948722E-3</c:v>
                </c:pt>
                <c:pt idx="10">
                  <c:v>3.6536260609546537E-3</c:v>
                </c:pt>
                <c:pt idx="11">
                  <c:v>4.2396050478597938E-3</c:v>
                </c:pt>
                <c:pt idx="12">
                  <c:v>4.9072814672513169E-3</c:v>
                </c:pt>
                <c:pt idx="13">
                  <c:v>5.6659247243313806E-3</c:v>
                </c:pt>
                <c:pt idx="14">
                  <c:v>6.5255165564550343E-3</c:v>
                </c:pt>
                <c:pt idx="15">
                  <c:v>7.4967539172226313E-3</c:v>
                </c:pt>
                <c:pt idx="16">
                  <c:v>8.5910427159296004E-3</c:v>
                </c:pt>
                <c:pt idx="17">
                  <c:v>9.8204811274568652E-3</c:v>
                </c:pt>
                <c:pt idx="18">
                  <c:v>1.1197831190177752E-2</c:v>
                </c:pt>
                <c:pt idx="19">
                  <c:v>1.2736477439732212E-2</c:v>
                </c:pt>
                <c:pt idx="20">
                  <c:v>1.4450371387937802E-2</c:v>
                </c:pt>
                <c:pt idx="21">
                  <c:v>1.6353960751686179E-2</c:v>
                </c:pt>
                <c:pt idx="22">
                  <c:v>1.84621024689554E-2</c:v>
                </c:pt>
                <c:pt idx="23">
                  <c:v>2.0789958709970663E-2</c:v>
                </c:pt>
                <c:pt idx="24">
                  <c:v>2.3352875302226881E-2</c:v>
                </c:pt>
                <c:pt idx="25">
                  <c:v>2.6166242238802508E-2</c:v>
                </c:pt>
                <c:pt idx="26">
                  <c:v>2.9245336229374655E-2</c:v>
                </c:pt>
                <c:pt idx="27">
                  <c:v>3.2605145580684468E-2</c:v>
                </c:pt>
                <c:pt idx="28">
                  <c:v>3.6260178054762796E-2</c:v>
                </c:pt>
                <c:pt idx="29">
                  <c:v>4.0224252744586006E-2</c:v>
                </c:pt>
                <c:pt idx="30">
                  <c:v>4.4510277422249049E-2</c:v>
                </c:pt>
                <c:pt idx="31">
                  <c:v>4.9130013247169133E-2</c:v>
                </c:pt>
                <c:pt idx="32">
                  <c:v>5.4093829162965096E-2</c:v>
                </c:pt>
                <c:pt idx="33">
                  <c:v>5.9410448752034661E-2</c:v>
                </c:pt>
                <c:pt idx="34">
                  <c:v>6.5086692745996877E-2</c:v>
                </c:pt>
                <c:pt idx="35">
                  <c:v>7.1127220796794358E-2</c:v>
                </c:pt>
                <c:pt idx="36">
                  <c:v>7.7534276485479808E-2</c:v>
                </c:pt>
                <c:pt idx="37">
                  <c:v>8.4307439871375164E-2</c:v>
                </c:pt>
                <c:pt idx="38">
                  <c:v>9.144339215124124E-2</c:v>
                </c:pt>
                <c:pt idx="39">
                  <c:v>9.8935697194547131E-2</c:v>
                </c:pt>
                <c:pt idx="40">
                  <c:v>0.10677460483585476</c:v>
                </c:pt>
                <c:pt idx="41">
                  <c:v>0.11494688082882137</c:v>
                </c:pt>
                <c:pt idx="42">
                  <c:v>0.12343566828997933</c:v>
                </c:pt>
                <c:pt idx="43">
                  <c:v>0.13222038527775737</c:v>
                </c:pt>
                <c:pt idx="44">
                  <c:v>0.14127666285886847</c:v>
                </c:pt>
                <c:pt idx="45">
                  <c:v>0.15057632760842704</c:v>
                </c:pt>
                <c:pt idx="46">
                  <c:v>0.16008743197297037</c:v>
                </c:pt>
                <c:pt idx="47">
                  <c:v>0.16977433530088609</c:v>
                </c:pt>
                <c:pt idx="48">
                  <c:v>0.17959783761958004</c:v>
                </c:pt>
                <c:pt idx="49">
                  <c:v>0.18951536742311059</c:v>
                </c:pt>
                <c:pt idx="50">
                  <c:v>0.19948122384100858</c:v>
                </c:pt>
                <c:pt idx="51">
                  <c:v>0.20944687260444272</c:v>
                </c:pt>
                <c:pt idx="52">
                  <c:v>0.21936129422815734</c:v>
                </c:pt>
                <c:pt idx="53">
                  <c:v>0.22917138180626259</c:v>
                </c:pt>
                <c:pt idx="54">
                  <c:v>0.23882238479924384</c:v>
                </c:pt>
                <c:pt idx="55">
                  <c:v>0.24825839419192453</c:v>
                </c:pt>
                <c:pt idx="56">
                  <c:v>0.25742286345157567</c:v>
                </c:pt>
                <c:pt idx="57">
                  <c:v>0.26625915883587331</c:v>
                </c:pt>
                <c:pt idx="58">
                  <c:v>0.27471113181516876</c:v>
                </c:pt>
                <c:pt idx="59">
                  <c:v>0.28272370570435607</c:v>
                </c:pt>
                <c:pt idx="60">
                  <c:v>0.29024346806619905</c:v>
                </c:pt>
                <c:pt idx="61">
                  <c:v>0.29721926006731075</c:v>
                </c:pt>
                <c:pt idx="62">
                  <c:v>0.30360275375377027</c:v>
                </c:pt>
                <c:pt idx="63">
                  <c:v>0.3093490081755465</c:v>
                </c:pt>
                <c:pt idx="64">
                  <c:v>0.31441699543324331</c:v>
                </c:pt>
                <c:pt idx="65">
                  <c:v>0.31877008804851548</c:v>
                </c:pt>
                <c:pt idx="66">
                  <c:v>0.32237649956756464</c:v>
                </c:pt>
                <c:pt idx="67">
                  <c:v>0.32520967098754244</c:v>
                </c:pt>
                <c:pt idx="68">
                  <c:v>0.32724859643611859</c:v>
                </c:pt>
                <c:pt idx="69">
                  <c:v>0.32847808251835453</c:v>
                </c:pt>
                <c:pt idx="70">
                  <c:v>0.32888893685196424</c:v>
                </c:pt>
                <c:pt idx="71">
                  <c:v>0.32847808251835448</c:v>
                </c:pt>
                <c:pt idx="72">
                  <c:v>0.32724859643611848</c:v>
                </c:pt>
                <c:pt idx="73">
                  <c:v>0.32520967098754228</c:v>
                </c:pt>
                <c:pt idx="74">
                  <c:v>0.32237649956756453</c:v>
                </c:pt>
                <c:pt idx="75">
                  <c:v>0.31877008804851537</c:v>
                </c:pt>
                <c:pt idx="76">
                  <c:v>0.3144169954332432</c:v>
                </c:pt>
                <c:pt idx="77">
                  <c:v>0.30934900817554639</c:v>
                </c:pt>
                <c:pt idx="78">
                  <c:v>0.30360275375377016</c:v>
                </c:pt>
                <c:pt idx="79">
                  <c:v>0.2972192600673107</c:v>
                </c:pt>
                <c:pt idx="80">
                  <c:v>0.290243468066199</c:v>
                </c:pt>
                <c:pt idx="81">
                  <c:v>0.28272370570435601</c:v>
                </c:pt>
                <c:pt idx="82">
                  <c:v>0.27471113181516865</c:v>
                </c:pt>
                <c:pt idx="83">
                  <c:v>0.26625915883587326</c:v>
                </c:pt>
                <c:pt idx="84">
                  <c:v>0.25742286345157567</c:v>
                </c:pt>
                <c:pt idx="85">
                  <c:v>0.24825839419192447</c:v>
                </c:pt>
                <c:pt idx="86">
                  <c:v>0.23882238479924384</c:v>
                </c:pt>
                <c:pt idx="87">
                  <c:v>0.22917138180626259</c:v>
                </c:pt>
                <c:pt idx="88">
                  <c:v>0.21936129422815737</c:v>
                </c:pt>
                <c:pt idx="89">
                  <c:v>0.20944687260444278</c:v>
                </c:pt>
                <c:pt idx="90">
                  <c:v>0.19948122384100864</c:v>
                </c:pt>
                <c:pt idx="91">
                  <c:v>0.18951536742311059</c:v>
                </c:pt>
                <c:pt idx="92">
                  <c:v>0.17959783761958015</c:v>
                </c:pt>
                <c:pt idx="93">
                  <c:v>0.16977433530088623</c:v>
                </c:pt>
                <c:pt idx="94">
                  <c:v>0.16008743197297046</c:v>
                </c:pt>
                <c:pt idx="95">
                  <c:v>0.15057632760842718</c:v>
                </c:pt>
                <c:pt idx="96">
                  <c:v>0.14127666285886861</c:v>
                </c:pt>
                <c:pt idx="97">
                  <c:v>0.13222038527775748</c:v>
                </c:pt>
                <c:pt idx="98">
                  <c:v>0.12343566828997951</c:v>
                </c:pt>
                <c:pt idx="99">
                  <c:v>0.1149468808288216</c:v>
                </c:pt>
                <c:pt idx="100">
                  <c:v>0.10677460483585491</c:v>
                </c:pt>
                <c:pt idx="101">
                  <c:v>9.893569719454734E-2</c:v>
                </c:pt>
                <c:pt idx="102">
                  <c:v>9.1443392151241462E-2</c:v>
                </c:pt>
                <c:pt idx="103">
                  <c:v>8.43074398713754E-2</c:v>
                </c:pt>
                <c:pt idx="104">
                  <c:v>7.7534276485480044E-2</c:v>
                </c:pt>
                <c:pt idx="105">
                  <c:v>7.1127220796794621E-2</c:v>
                </c:pt>
                <c:pt idx="106">
                  <c:v>6.5086692745997113E-2</c:v>
                </c:pt>
                <c:pt idx="107">
                  <c:v>5.9410448752034897E-2</c:v>
                </c:pt>
                <c:pt idx="108">
                  <c:v>5.4093829162965262E-2</c:v>
                </c:pt>
                <c:pt idx="109">
                  <c:v>4.9130013247169251E-2</c:v>
                </c:pt>
                <c:pt idx="110">
                  <c:v>4.4510277422249209E-2</c:v>
                </c:pt>
                <c:pt idx="111">
                  <c:v>4.0224252744586152E-2</c:v>
                </c:pt>
                <c:pt idx="112">
                  <c:v>3.626017805476292E-2</c:v>
                </c:pt>
                <c:pt idx="113">
                  <c:v>3.2605145580684593E-2</c:v>
                </c:pt>
                <c:pt idx="114">
                  <c:v>2.9245336229374794E-2</c:v>
                </c:pt>
                <c:pt idx="115">
                  <c:v>2.6166242238802647E-2</c:v>
                </c:pt>
                <c:pt idx="116">
                  <c:v>2.3352875302227009E-2</c:v>
                </c:pt>
                <c:pt idx="117">
                  <c:v>2.0789958709970791E-2</c:v>
                </c:pt>
                <c:pt idx="118">
                  <c:v>1.8462102468955539E-2</c:v>
                </c:pt>
                <c:pt idx="119">
                  <c:v>1.6353960751686304E-2</c:v>
                </c:pt>
                <c:pt idx="120">
                  <c:v>1.4450371387937904E-2</c:v>
                </c:pt>
                <c:pt idx="121">
                  <c:v>1.2736477439732314E-2</c:v>
                </c:pt>
                <c:pt idx="122">
                  <c:v>1.1197831190177858E-2</c:v>
                </c:pt>
                <c:pt idx="123">
                  <c:v>9.8204811274569606E-3</c:v>
                </c:pt>
                <c:pt idx="124">
                  <c:v>8.5910427159296785E-3</c:v>
                </c:pt>
                <c:pt idx="125">
                  <c:v>7.4967539172227145E-3</c:v>
                </c:pt>
                <c:pt idx="126">
                  <c:v>6.5255165564551158E-3</c:v>
                </c:pt>
                <c:pt idx="127">
                  <c:v>5.6659247243314517E-3</c:v>
                </c:pt>
                <c:pt idx="128">
                  <c:v>4.9072814672513785E-3</c:v>
                </c:pt>
                <c:pt idx="129">
                  <c:v>4.2396050478598537E-3</c:v>
                </c:pt>
                <c:pt idx="130">
                  <c:v>3.6536260609547127E-3</c:v>
                </c:pt>
                <c:pt idx="131">
                  <c:v>3.1407766679487719E-3</c:v>
                </c:pt>
                <c:pt idx="132">
                  <c:v>2.6931731708161317E-3</c:v>
                </c:pt>
                <c:pt idx="133">
                  <c:v>2.3035930872872933E-3</c:v>
                </c:pt>
                <c:pt idx="134">
                  <c:v>1.9654478165415318E-3</c:v>
                </c:pt>
                <c:pt idx="135">
                  <c:v>1.6727519021432812E-3</c:v>
                </c:pt>
                <c:pt idx="136">
                  <c:v>1.4200898096073443E-3</c:v>
                </c:pt>
                <c:pt idx="137">
                  <c:v>1.2025810425942058E-3</c:v>
                </c:pt>
                <c:pt idx="138">
                  <c:v>1.0158443268532906E-3</c:v>
                </c:pt>
                <c:pt idx="139">
                  <c:v>8.5596149683547524E-4</c:v>
                </c:pt>
                <c:pt idx="140">
                  <c:v>7.1944162823229705E-4</c:v>
                </c:pt>
                <c:pt idx="141">
                  <c:v>6.0318587207776179E-4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0616448"/>
        <c:axId val="230614912"/>
      </c:lineChart>
      <c:catAx>
        <c:axId val="230566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layout/>
          <c:overlay val="0"/>
        </c:title>
        <c:numFmt formatCode="0.00" sourceLinked="0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en-US"/>
          </a:p>
        </c:txPr>
        <c:crossAx val="230613376"/>
        <c:crosses val="autoZero"/>
        <c:auto val="0"/>
        <c:lblAlgn val="ctr"/>
        <c:lblOffset val="100"/>
        <c:noMultiLvlLbl val="0"/>
      </c:catAx>
      <c:valAx>
        <c:axId val="2306133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one"/>
        <c:spPr>
          <a:ln w="9525">
            <a:noFill/>
          </a:ln>
        </c:spPr>
        <c:crossAx val="230566144"/>
        <c:crosses val="autoZero"/>
        <c:crossBetween val="between"/>
      </c:valAx>
      <c:valAx>
        <c:axId val="230614912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one"/>
        <c:spPr>
          <a:ln w="9525">
            <a:noFill/>
          </a:ln>
        </c:spPr>
        <c:crossAx val="230616448"/>
        <c:crosses val="max"/>
        <c:crossBetween val="between"/>
      </c:valAx>
      <c:catAx>
        <c:axId val="230616448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one"/>
        <c:spPr>
          <a:ln w="9525">
            <a:noFill/>
          </a:ln>
        </c:spPr>
        <c:crossAx val="230614912"/>
        <c:crosses val="max"/>
        <c:auto val="0"/>
        <c:lblAlgn val="ctr"/>
        <c:lblOffset val="100"/>
        <c:noMultiLvlLbl val="0"/>
      </c:cat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Individual Confidence Intervals (~95%)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</c:spPr>
          <c:marker>
            <c:symbol val="diamond"/>
            <c:size val="6"/>
            <c:spPr>
              <a:solidFill>
                <a:srgbClr val="C0C0C0"/>
              </a:solidFill>
            </c:spPr>
          </c:marker>
          <c:dLbls>
            <c:numFmt formatCode="0.00" sourceLinked="0"/>
            <c:txPr>
              <a:bodyPr/>
              <a:lstStyle/>
              <a:p>
                <a:pPr>
                  <a:defRPr sz="800"/>
                </a:pPr>
                <a:endParaRPr lang="en-US"/>
              </a:p>
            </c:txPr>
            <c:dLblPos val="t"/>
            <c:showLegendKey val="0"/>
            <c:showVal val="1"/>
            <c:showCatName val="1"/>
            <c:showSerName val="0"/>
            <c:showPercent val="0"/>
            <c:showBubbleSize val="0"/>
            <c:showLeaderLines val="0"/>
          </c:dLbls>
          <c:errBars>
            <c:errDir val="x"/>
            <c:errBarType val="both"/>
            <c:errValType val="cust"/>
            <c:noEndCap val="0"/>
            <c:plus>
              <c:numRef>
                <c:f>Sheet11!$N$8:$N$11</c:f>
                <c:numCache>
                  <c:formatCode>General</c:formatCode>
                  <c:ptCount val="4"/>
                  <c:pt idx="2">
                    <c:v>0.94108184782902349</c:v>
                  </c:pt>
                </c:numCache>
              </c:numRef>
            </c:plus>
            <c:minus>
              <c:numRef>
                <c:f>Sheet11!$M$8:$M$11</c:f>
                <c:numCache>
                  <c:formatCode>General</c:formatCode>
                  <c:ptCount val="4"/>
                  <c:pt idx="2">
                    <c:v>0.52911982329448115</c:v>
                  </c:pt>
                </c:numCache>
              </c:numRef>
            </c:minus>
          </c:errBars>
          <c:xVal>
            <c:numRef>
              <c:f>Sheet11!$B$8:$B$11</c:f>
              <c:numCache>
                <c:formatCode>0.00</c:formatCode>
                <c:ptCount val="4"/>
                <c:pt idx="0">
                  <c:v>1.4607425441265978</c:v>
                </c:pt>
                <c:pt idx="1">
                  <c:v>2.0563848987778153</c:v>
                </c:pt>
                <c:pt idx="2">
                  <c:v>1.0909794905956591</c:v>
                </c:pt>
                <c:pt idx="3">
                  <c:v>2.7272727272727271</c:v>
                </c:pt>
              </c:numCache>
            </c:numRef>
          </c:xVal>
          <c:yVal>
            <c:numRef>
              <c:f>Sheet11!$L$8:$L$11</c:f>
              <c:numCache>
                <c:formatCode>;;;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0806656"/>
        <c:axId val="230808192"/>
      </c:scatterChart>
      <c:valAx>
        <c:axId val="230806656"/>
        <c:scaling>
          <c:orientation val="minMax"/>
          <c:max val="3.8517723038568379"/>
          <c:min val="0.53376668393611904"/>
        </c:scaling>
        <c:delete val="0"/>
        <c:axPos val="t"/>
        <c:numFmt formatCode="0.0" sourceLinked="0"/>
        <c:majorTickMark val="out"/>
        <c:minorTickMark val="none"/>
        <c:tickLblPos val="nextTo"/>
        <c:crossAx val="230808192"/>
        <c:crosses val="autoZero"/>
        <c:crossBetween val="midCat"/>
        <c:minorUnit val="0.2"/>
      </c:valAx>
      <c:valAx>
        <c:axId val="230808192"/>
        <c:scaling>
          <c:orientation val="maxMin"/>
          <c:max val="4"/>
        </c:scaling>
        <c:delete val="0"/>
        <c:axPos val="l"/>
        <c:numFmt formatCode=";;;" sourceLinked="1"/>
        <c:majorTickMark val="out"/>
        <c:minorTickMark val="none"/>
        <c:tickLblPos val="none"/>
        <c:spPr>
          <a:ln w="9525">
            <a:noFill/>
          </a:ln>
        </c:spPr>
        <c:crossAx val="230806656"/>
        <c:crosses val="autoZero"/>
        <c:crossBetween val="midCat"/>
        <c:majorUnit val="1"/>
      </c:valAx>
      <c:spPr>
        <a:noFill/>
        <a:ln w="25400">
          <a:noFill/>
        </a:ln>
      </c:spPr>
    </c:plotArea>
    <c:plotVisOnly val="1"/>
    <c:dispBlanksAs val="gap"/>
    <c:showDLblsOverMax val="0"/>
  </c:chart>
  <c:spPr>
    <a:ln w="25400"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99CCFF"/>
            </a:solidFill>
            <a:ln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Sheet12!$A$1:$A$14</c:f>
              <c:strCache>
                <c:ptCount val="14"/>
                <c:pt idx="0">
                  <c:v>-0.9 &lt;= -0.4</c:v>
                </c:pt>
                <c:pt idx="1">
                  <c:v>-0.4 &lt;= 0.0</c:v>
                </c:pt>
                <c:pt idx="2">
                  <c:v>0.0 &lt;= 0.4</c:v>
                </c:pt>
                <c:pt idx="3">
                  <c:v>0.4 &lt;= 0.9</c:v>
                </c:pt>
                <c:pt idx="4">
                  <c:v>0.9 &lt;= 1.3</c:v>
                </c:pt>
                <c:pt idx="5">
                  <c:v>1.3 &lt;= 1.8</c:v>
                </c:pt>
                <c:pt idx="6">
                  <c:v>1.8 &lt;= 2.2</c:v>
                </c:pt>
                <c:pt idx="7">
                  <c:v>2.2 &lt;= 2.7</c:v>
                </c:pt>
                <c:pt idx="8">
                  <c:v>2.7 &lt;= 3.1</c:v>
                </c:pt>
                <c:pt idx="9">
                  <c:v>3.1 &lt;= 3.6</c:v>
                </c:pt>
                <c:pt idx="10">
                  <c:v>3.6 &lt;= 4.0</c:v>
                </c:pt>
                <c:pt idx="11">
                  <c:v>4.0 &lt;= 4.5</c:v>
                </c:pt>
                <c:pt idx="12">
                  <c:v>4.5 &lt;= 4.9</c:v>
                </c:pt>
                <c:pt idx="13">
                  <c:v>4.9 &lt;= 5.4</c:v>
                </c:pt>
              </c:strCache>
            </c:strRef>
          </c:cat>
          <c:val>
            <c:numRef>
              <c:f>Sheet12!$B$1:$B$14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3</c:v>
                </c:pt>
                <c:pt idx="4">
                  <c:v>5</c:v>
                </c:pt>
                <c:pt idx="5">
                  <c:v>2</c:v>
                </c:pt>
                <c:pt idx="6">
                  <c:v>3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230912768"/>
        <c:axId val="230914688"/>
      </c:barChart>
      <c:lineChart>
        <c:grouping val="standard"/>
        <c:varyColors val="0"/>
        <c:ser>
          <c:idx val="1"/>
          <c:order val="1"/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Sheet12!$C$1:$C$142</c:f>
              <c:numCache>
                <c:formatCode>General</c:formatCode>
                <c:ptCount val="142"/>
                <c:pt idx="0">
                  <c:v>-2.5969999999999995</c:v>
                </c:pt>
                <c:pt idx="1">
                  <c:v>-2.5366999999999997</c:v>
                </c:pt>
                <c:pt idx="2">
                  <c:v>-2.4763999999999999</c:v>
                </c:pt>
                <c:pt idx="3">
                  <c:v>-2.4161000000000001</c:v>
                </c:pt>
                <c:pt idx="4">
                  <c:v>-2.3558000000000003</c:v>
                </c:pt>
                <c:pt idx="5">
                  <c:v>-2.2955000000000005</c:v>
                </c:pt>
                <c:pt idx="6">
                  <c:v>-2.2352000000000007</c:v>
                </c:pt>
                <c:pt idx="7">
                  <c:v>-2.1749000000000009</c:v>
                </c:pt>
                <c:pt idx="8">
                  <c:v>-2.1146000000000011</c:v>
                </c:pt>
                <c:pt idx="9">
                  <c:v>-2.0543000000000013</c:v>
                </c:pt>
                <c:pt idx="10">
                  <c:v>-1.9940000000000013</c:v>
                </c:pt>
                <c:pt idx="11">
                  <c:v>-1.9337000000000013</c:v>
                </c:pt>
                <c:pt idx="12">
                  <c:v>-1.8734000000000013</c:v>
                </c:pt>
                <c:pt idx="13">
                  <c:v>-1.8131000000000013</c:v>
                </c:pt>
                <c:pt idx="14">
                  <c:v>-1.7528000000000012</c:v>
                </c:pt>
                <c:pt idx="15">
                  <c:v>-1.6925000000000012</c:v>
                </c:pt>
                <c:pt idx="16">
                  <c:v>-1.6322000000000012</c:v>
                </c:pt>
                <c:pt idx="17">
                  <c:v>-1.5719000000000012</c:v>
                </c:pt>
                <c:pt idx="18">
                  <c:v>-1.5116000000000012</c:v>
                </c:pt>
                <c:pt idx="19">
                  <c:v>-1.4513000000000011</c:v>
                </c:pt>
                <c:pt idx="20">
                  <c:v>-1.3910000000000011</c:v>
                </c:pt>
                <c:pt idx="21">
                  <c:v>-1.3307000000000011</c:v>
                </c:pt>
                <c:pt idx="22">
                  <c:v>-1.2704000000000011</c:v>
                </c:pt>
                <c:pt idx="23">
                  <c:v>-1.2101000000000011</c:v>
                </c:pt>
                <c:pt idx="24">
                  <c:v>-1.149800000000001</c:v>
                </c:pt>
                <c:pt idx="25">
                  <c:v>-1.089500000000001</c:v>
                </c:pt>
                <c:pt idx="26">
                  <c:v>-1.029200000000001</c:v>
                </c:pt>
                <c:pt idx="27">
                  <c:v>-0.96890000000000098</c:v>
                </c:pt>
                <c:pt idx="28">
                  <c:v>-0.90860000000000096</c:v>
                </c:pt>
                <c:pt idx="29">
                  <c:v>-0.84830000000000094</c:v>
                </c:pt>
                <c:pt idx="30">
                  <c:v>-0.78800000000000092</c:v>
                </c:pt>
                <c:pt idx="31">
                  <c:v>-0.7277000000000009</c:v>
                </c:pt>
                <c:pt idx="32">
                  <c:v>-0.66740000000000088</c:v>
                </c:pt>
                <c:pt idx="33">
                  <c:v>-0.60710000000000086</c:v>
                </c:pt>
                <c:pt idx="34">
                  <c:v>-0.54680000000000084</c:v>
                </c:pt>
                <c:pt idx="35">
                  <c:v>-0.48650000000000082</c:v>
                </c:pt>
                <c:pt idx="36">
                  <c:v>-0.4262000000000008</c:v>
                </c:pt>
                <c:pt idx="37">
                  <c:v>-0.36590000000000078</c:v>
                </c:pt>
                <c:pt idx="38">
                  <c:v>-0.30560000000000076</c:v>
                </c:pt>
                <c:pt idx="39">
                  <c:v>-0.24530000000000077</c:v>
                </c:pt>
                <c:pt idx="40">
                  <c:v>-0.18500000000000077</c:v>
                </c:pt>
                <c:pt idx="41">
                  <c:v>-0.12470000000000078</c:v>
                </c:pt>
                <c:pt idx="42">
                  <c:v>-6.440000000000079E-2</c:v>
                </c:pt>
                <c:pt idx="43">
                  <c:v>-4.1000000000007905E-3</c:v>
                </c:pt>
                <c:pt idx="44">
                  <c:v>5.6199999999999209E-2</c:v>
                </c:pt>
                <c:pt idx="45">
                  <c:v>0.11649999999999922</c:v>
                </c:pt>
                <c:pt idx="46">
                  <c:v>0.17679999999999921</c:v>
                </c:pt>
                <c:pt idx="47">
                  <c:v>0.2370999999999992</c:v>
                </c:pt>
                <c:pt idx="48">
                  <c:v>0.29739999999999922</c:v>
                </c:pt>
                <c:pt idx="49">
                  <c:v>0.35769999999999924</c:v>
                </c:pt>
                <c:pt idx="50">
                  <c:v>0.41799999999999926</c:v>
                </c:pt>
                <c:pt idx="51">
                  <c:v>0.47829999999999928</c:v>
                </c:pt>
                <c:pt idx="52">
                  <c:v>0.5385999999999993</c:v>
                </c:pt>
                <c:pt idx="53">
                  <c:v>0.59889999999999932</c:v>
                </c:pt>
                <c:pt idx="54">
                  <c:v>0.65919999999999934</c:v>
                </c:pt>
                <c:pt idx="55">
                  <c:v>0.71949999999999936</c:v>
                </c:pt>
                <c:pt idx="56">
                  <c:v>0.77979999999999938</c:v>
                </c:pt>
                <c:pt idx="57">
                  <c:v>0.8400999999999994</c:v>
                </c:pt>
                <c:pt idx="58">
                  <c:v>0.90039999999999942</c:v>
                </c:pt>
                <c:pt idx="59">
                  <c:v>0.96069999999999944</c:v>
                </c:pt>
                <c:pt idx="60">
                  <c:v>1.0209999999999995</c:v>
                </c:pt>
                <c:pt idx="61">
                  <c:v>1.0812999999999995</c:v>
                </c:pt>
                <c:pt idx="62">
                  <c:v>1.1415999999999995</c:v>
                </c:pt>
                <c:pt idx="63">
                  <c:v>1.2018999999999995</c:v>
                </c:pt>
                <c:pt idx="64">
                  <c:v>1.2621999999999995</c:v>
                </c:pt>
                <c:pt idx="65">
                  <c:v>1.3224999999999996</c:v>
                </c:pt>
                <c:pt idx="66">
                  <c:v>1.3827999999999996</c:v>
                </c:pt>
                <c:pt idx="67">
                  <c:v>1.4430999999999996</c:v>
                </c:pt>
                <c:pt idx="68">
                  <c:v>1.5033999999999996</c:v>
                </c:pt>
                <c:pt idx="69">
                  <c:v>1.5636999999999996</c:v>
                </c:pt>
                <c:pt idx="70">
                  <c:v>1.6239999999999997</c:v>
                </c:pt>
                <c:pt idx="71">
                  <c:v>1.6842999999999997</c:v>
                </c:pt>
                <c:pt idx="72">
                  <c:v>1.7445999999999997</c:v>
                </c:pt>
                <c:pt idx="73">
                  <c:v>1.8048999999999997</c:v>
                </c:pt>
                <c:pt idx="74">
                  <c:v>1.8651999999999997</c:v>
                </c:pt>
                <c:pt idx="75">
                  <c:v>1.9254999999999998</c:v>
                </c:pt>
                <c:pt idx="76">
                  <c:v>1.9857999999999998</c:v>
                </c:pt>
                <c:pt idx="77">
                  <c:v>2.0460999999999996</c:v>
                </c:pt>
                <c:pt idx="78">
                  <c:v>2.1063999999999994</c:v>
                </c:pt>
                <c:pt idx="79">
                  <c:v>2.1666999999999992</c:v>
                </c:pt>
                <c:pt idx="80">
                  <c:v>2.226999999999999</c:v>
                </c:pt>
                <c:pt idx="81">
                  <c:v>2.2872999999999988</c:v>
                </c:pt>
                <c:pt idx="82">
                  <c:v>2.3475999999999986</c:v>
                </c:pt>
                <c:pt idx="83">
                  <c:v>2.4078999999999984</c:v>
                </c:pt>
                <c:pt idx="84">
                  <c:v>2.4681999999999982</c:v>
                </c:pt>
                <c:pt idx="85">
                  <c:v>2.528499999999998</c:v>
                </c:pt>
                <c:pt idx="86">
                  <c:v>2.5887999999999978</c:v>
                </c:pt>
                <c:pt idx="87">
                  <c:v>2.6490999999999976</c:v>
                </c:pt>
                <c:pt idx="88">
                  <c:v>2.7093999999999974</c:v>
                </c:pt>
                <c:pt idx="89">
                  <c:v>2.7696999999999972</c:v>
                </c:pt>
                <c:pt idx="90">
                  <c:v>2.829999999999997</c:v>
                </c:pt>
                <c:pt idx="91">
                  <c:v>2.8902999999999968</c:v>
                </c:pt>
                <c:pt idx="92">
                  <c:v>2.9505999999999966</c:v>
                </c:pt>
                <c:pt idx="93">
                  <c:v>3.0108999999999964</c:v>
                </c:pt>
                <c:pt idx="94">
                  <c:v>3.0711999999999962</c:v>
                </c:pt>
                <c:pt idx="95">
                  <c:v>3.131499999999996</c:v>
                </c:pt>
                <c:pt idx="96">
                  <c:v>3.1917999999999958</c:v>
                </c:pt>
                <c:pt idx="97">
                  <c:v>3.2520999999999955</c:v>
                </c:pt>
                <c:pt idx="98">
                  <c:v>3.3123999999999953</c:v>
                </c:pt>
                <c:pt idx="99">
                  <c:v>3.3726999999999951</c:v>
                </c:pt>
                <c:pt idx="100">
                  <c:v>3.4329999999999949</c:v>
                </c:pt>
                <c:pt idx="101">
                  <c:v>3.4932999999999947</c:v>
                </c:pt>
                <c:pt idx="102">
                  <c:v>3.5535999999999945</c:v>
                </c:pt>
                <c:pt idx="103">
                  <c:v>3.6138999999999943</c:v>
                </c:pt>
                <c:pt idx="104">
                  <c:v>3.6741999999999941</c:v>
                </c:pt>
                <c:pt idx="105">
                  <c:v>3.7344999999999939</c:v>
                </c:pt>
                <c:pt idx="106">
                  <c:v>3.7947999999999937</c:v>
                </c:pt>
                <c:pt idx="107">
                  <c:v>3.8550999999999935</c:v>
                </c:pt>
                <c:pt idx="108">
                  <c:v>3.9153999999999933</c:v>
                </c:pt>
                <c:pt idx="109">
                  <c:v>3.9756999999999931</c:v>
                </c:pt>
                <c:pt idx="110">
                  <c:v>4.0359999999999934</c:v>
                </c:pt>
                <c:pt idx="111">
                  <c:v>4.0962999999999932</c:v>
                </c:pt>
                <c:pt idx="112">
                  <c:v>4.156599999999993</c:v>
                </c:pt>
                <c:pt idx="113">
                  <c:v>4.2168999999999928</c:v>
                </c:pt>
                <c:pt idx="114">
                  <c:v>4.2771999999999926</c:v>
                </c:pt>
                <c:pt idx="115">
                  <c:v>4.3374999999999924</c:v>
                </c:pt>
                <c:pt idx="116">
                  <c:v>4.3977999999999922</c:v>
                </c:pt>
                <c:pt idx="117">
                  <c:v>4.458099999999992</c:v>
                </c:pt>
                <c:pt idx="118">
                  <c:v>4.5183999999999918</c:v>
                </c:pt>
                <c:pt idx="119">
                  <c:v>4.5786999999999916</c:v>
                </c:pt>
                <c:pt idx="120">
                  <c:v>4.6389999999999914</c:v>
                </c:pt>
                <c:pt idx="121">
                  <c:v>4.6992999999999912</c:v>
                </c:pt>
                <c:pt idx="122">
                  <c:v>4.7595999999999909</c:v>
                </c:pt>
                <c:pt idx="123">
                  <c:v>4.8198999999999907</c:v>
                </c:pt>
                <c:pt idx="124">
                  <c:v>4.8801999999999905</c:v>
                </c:pt>
                <c:pt idx="125">
                  <c:v>4.9404999999999903</c:v>
                </c:pt>
                <c:pt idx="126">
                  <c:v>5.0007999999999901</c:v>
                </c:pt>
                <c:pt idx="127">
                  <c:v>5.0610999999999899</c:v>
                </c:pt>
                <c:pt idx="128">
                  <c:v>5.1213999999999897</c:v>
                </c:pt>
                <c:pt idx="129">
                  <c:v>5.1816999999999895</c:v>
                </c:pt>
                <c:pt idx="130">
                  <c:v>5.2419999999999893</c:v>
                </c:pt>
                <c:pt idx="131">
                  <c:v>5.3022999999999891</c:v>
                </c:pt>
                <c:pt idx="132">
                  <c:v>5.3625999999999889</c:v>
                </c:pt>
                <c:pt idx="133">
                  <c:v>5.4228999999999887</c:v>
                </c:pt>
                <c:pt idx="134">
                  <c:v>5.4831999999999885</c:v>
                </c:pt>
                <c:pt idx="135">
                  <c:v>5.5434999999999883</c:v>
                </c:pt>
                <c:pt idx="136">
                  <c:v>5.6037999999999881</c:v>
                </c:pt>
                <c:pt idx="137">
                  <c:v>5.6640999999999879</c:v>
                </c:pt>
                <c:pt idx="138">
                  <c:v>5.7243999999999877</c:v>
                </c:pt>
                <c:pt idx="139">
                  <c:v>5.7846999999999875</c:v>
                </c:pt>
                <c:pt idx="140">
                  <c:v>5.8449999999999873</c:v>
                </c:pt>
                <c:pt idx="141">
                  <c:v>5.9052999999999871</c:v>
                </c:pt>
              </c:numCache>
            </c:numRef>
          </c:cat>
          <c:val>
            <c:numRef>
              <c:f>Sheet12!$D$1:$D$142</c:f>
              <c:numCache>
                <c:formatCode>General</c:formatCode>
                <c:ptCount val="142"/>
                <c:pt idx="0">
                  <c:v>7.2361749174606972E-4</c:v>
                </c:pt>
                <c:pt idx="1">
                  <c:v>8.6092976423002515E-4</c:v>
                </c:pt>
                <c:pt idx="2">
                  <c:v>1.0217406040406447E-3</c:v>
                </c:pt>
                <c:pt idx="3">
                  <c:v>1.2095611978994556E-3</c:v>
                </c:pt>
                <c:pt idx="4">
                  <c:v>1.4283324536100153E-3</c:v>
                </c:pt>
                <c:pt idx="5">
                  <c:v>1.6824610757046137E-3</c:v>
                </c:pt>
                <c:pt idx="6">
                  <c:v>1.9768558884451395E-3</c:v>
                </c:pt>
                <c:pt idx="7">
                  <c:v>2.3169638597673632E-3</c:v>
                </c:pt>
                <c:pt idx="8">
                  <c:v>2.7088051875621146E-3</c:v>
                </c:pt>
                <c:pt idx="9">
                  <c:v>3.1590067149434436E-3</c:v>
                </c:pt>
                <c:pt idx="10">
                  <c:v>3.6748328457197311E-3</c:v>
                </c:pt>
                <c:pt idx="11">
                  <c:v>4.2642130373581472E-3</c:v>
                </c:pt>
                <c:pt idx="12">
                  <c:v>4.9357648588522658E-3</c:v>
                </c:pt>
                <c:pt idx="13">
                  <c:v>5.6988115179220124E-3</c:v>
                </c:pt>
                <c:pt idx="14">
                  <c:v>6.5633926890380917E-3</c:v>
                </c:pt>
                <c:pt idx="15">
                  <c:v>7.5402674142545784E-3</c:v>
                </c:pt>
                <c:pt idx="16">
                  <c:v>8.6409078063205257E-3</c:v>
                </c:pt>
                <c:pt idx="17">
                  <c:v>9.8774822616958056E-3</c:v>
                </c:pt>
                <c:pt idx="18">
                  <c:v>1.1262826893603304E-2</c:v>
                </c:pt>
                <c:pt idx="19">
                  <c:v>1.2810403925700769E-2</c:v>
                </c:pt>
                <c:pt idx="20">
                  <c:v>1.4534245848730079E-2</c:v>
                </c:pt>
                <c:pt idx="21">
                  <c:v>1.6448884238636215E-2</c:v>
                </c:pt>
                <c:pt idx="22">
                  <c:v>1.8569262267697222E-2</c:v>
                </c:pt>
                <c:pt idx="23">
                  <c:v>2.0910630112101442E-2</c:v>
                </c:pt>
                <c:pt idx="24">
                  <c:v>2.3488422671311029E-2</c:v>
                </c:pt>
                <c:pt idx="25">
                  <c:v>2.631811926672252E-2</c:v>
                </c:pt>
                <c:pt idx="26">
                  <c:v>2.9415085278798832E-2</c:v>
                </c:pt>
                <c:pt idx="27">
                  <c:v>3.2794396011086364E-2</c:v>
                </c:pt>
                <c:pt idx="28">
                  <c:v>3.6470643433189981E-2</c:v>
                </c:pt>
                <c:pt idx="29">
                  <c:v>4.0457726848410147E-2</c:v>
                </c:pt>
                <c:pt idx="30">
                  <c:v>4.4768628949575423E-2</c:v>
                </c:pt>
                <c:pt idx="31">
                  <c:v>4.9415179161538952E-2</c:v>
                </c:pt>
                <c:pt idx="32">
                  <c:v>5.4407806612501212E-2</c:v>
                </c:pt>
                <c:pt idx="33">
                  <c:v>5.9755285519251987E-2</c:v>
                </c:pt>
                <c:pt idx="34">
                  <c:v>6.5464476203063074E-2</c:v>
                </c:pt>
                <c:pt idx="35">
                  <c:v>7.1540065361949734E-2</c:v>
                </c:pt>
                <c:pt idx="36">
                  <c:v>7.7984309599408594E-2</c:v>
                </c:pt>
                <c:pt idx="37">
                  <c:v>8.4796786537295082E-2</c:v>
                </c:pt>
                <c:pt idx="38">
                  <c:v>9.1974158109001197E-2</c:v>
                </c:pt>
                <c:pt idx="39">
                  <c:v>9.9509950826687787E-2</c:v>
                </c:pt>
                <c:pt idx="40">
                  <c:v>0.10739435793191678</c:v>
                </c:pt>
                <c:pt idx="41">
                  <c:v>0.11561406836265353</c:v>
                </c:pt>
                <c:pt idx="42">
                  <c:v>0.12415212739282314</c:v>
                </c:pt>
                <c:pt idx="43">
                  <c:v>0.13298783361684863</c:v>
                </c:pt>
                <c:pt idx="44">
                  <c:v>0.14209667665655654</c:v>
                </c:pt>
                <c:pt idx="45">
                  <c:v>0.15145031955971949</c:v>
                </c:pt>
                <c:pt idx="46">
                  <c:v>0.16101662933931407</c:v>
                </c:pt>
                <c:pt idx="47">
                  <c:v>0.1707597584742741</c:v>
                </c:pt>
                <c:pt idx="48">
                  <c:v>0.18064027946314293</c:v>
                </c:pt>
                <c:pt idx="49">
                  <c:v>0.1906153737016856</c:v>
                </c:pt>
                <c:pt idx="50">
                  <c:v>0.20063907505733267</c:v>
                </c:pt>
                <c:pt idx="51">
                  <c:v>0.21066256755322454</c:v>
                </c:pt>
                <c:pt idx="52">
                  <c:v>0.22063453557110671</c:v>
                </c:pt>
                <c:pt idx="53">
                  <c:v>0.23050156395605001</c:v>
                </c:pt>
                <c:pt idx="54">
                  <c:v>0.24020858437933881</c:v>
                </c:pt>
                <c:pt idx="55">
                  <c:v>0.24969936331244139</c:v>
                </c:pt>
                <c:pt idx="56">
                  <c:v>0.25891702600892302</c:v>
                </c:pt>
                <c:pt idx="57">
                  <c:v>0.26780461000656236</c:v>
                </c:pt>
                <c:pt idx="58">
                  <c:v>0.27630564087213888</c:v>
                </c:pt>
                <c:pt idx="59">
                  <c:v>0.28436472223829501</c:v>
                </c:pt>
                <c:pt idx="60">
                  <c:v>0.29192813164535603</c:v>
                </c:pt>
                <c:pt idx="61">
                  <c:v>0.29894441331811594</c:v>
                </c:pt>
                <c:pt idx="62">
                  <c:v>0.30536495879214204</c:v>
                </c:pt>
                <c:pt idx="63">
                  <c:v>0.31114456626611758</c:v>
                </c:pt>
                <c:pt idx="64">
                  <c:v>0.31624196970192708</c:v>
                </c:pt>
                <c:pt idx="65">
                  <c:v>0.3206203290239214</c:v>
                </c:pt>
                <c:pt idx="66">
                  <c:v>0.32424767327981419</c:v>
                </c:pt>
                <c:pt idx="67">
                  <c:v>0.32709728931002396</c:v>
                </c:pt>
                <c:pt idx="68">
                  <c:v>0.32914804931758856</c:v>
                </c:pt>
                <c:pt idx="69">
                  <c:v>0.33038467172036817</c:v>
                </c:pt>
                <c:pt idx="70">
                  <c:v>0.33079791078062415</c:v>
                </c:pt>
                <c:pt idx="71">
                  <c:v>0.33038467172036823</c:v>
                </c:pt>
                <c:pt idx="72">
                  <c:v>0.32914804931758856</c:v>
                </c:pt>
                <c:pt idx="73">
                  <c:v>0.32709728931002402</c:v>
                </c:pt>
                <c:pt idx="74">
                  <c:v>0.32424767327981424</c:v>
                </c:pt>
                <c:pt idx="75">
                  <c:v>0.32062032902392146</c:v>
                </c:pt>
                <c:pt idx="76">
                  <c:v>0.31624196970192714</c:v>
                </c:pt>
                <c:pt idx="77">
                  <c:v>0.31114456626611775</c:v>
                </c:pt>
                <c:pt idx="78">
                  <c:v>0.30536495879214215</c:v>
                </c:pt>
                <c:pt idx="79">
                  <c:v>0.29894441331811616</c:v>
                </c:pt>
                <c:pt idx="80">
                  <c:v>0.29192813164535625</c:v>
                </c:pt>
                <c:pt idx="81">
                  <c:v>0.28436472223829529</c:v>
                </c:pt>
                <c:pt idx="82">
                  <c:v>0.27630564087213927</c:v>
                </c:pt>
                <c:pt idx="83">
                  <c:v>0.26780461000656269</c:v>
                </c:pt>
                <c:pt idx="84">
                  <c:v>0.25891702600892341</c:v>
                </c:pt>
                <c:pt idx="85">
                  <c:v>0.24969936331244183</c:v>
                </c:pt>
                <c:pt idx="86">
                  <c:v>0.24020858437933928</c:v>
                </c:pt>
                <c:pt idx="87">
                  <c:v>0.23050156395605054</c:v>
                </c:pt>
                <c:pt idx="88">
                  <c:v>0.22063453557110727</c:v>
                </c:pt>
                <c:pt idx="89">
                  <c:v>0.21066256755322518</c:v>
                </c:pt>
                <c:pt idx="90">
                  <c:v>0.2006390750573333</c:v>
                </c:pt>
                <c:pt idx="91">
                  <c:v>0.19061537370168635</c:v>
                </c:pt>
                <c:pt idx="92">
                  <c:v>0.18064027946314368</c:v>
                </c:pt>
                <c:pt idx="93">
                  <c:v>0.17075975847427483</c:v>
                </c:pt>
                <c:pt idx="94">
                  <c:v>0.16101662933931485</c:v>
                </c:pt>
                <c:pt idx="95">
                  <c:v>0.15145031955972033</c:v>
                </c:pt>
                <c:pt idx="96">
                  <c:v>0.14209667665655734</c:v>
                </c:pt>
                <c:pt idx="97">
                  <c:v>0.13298783361684943</c:v>
                </c:pt>
                <c:pt idx="98">
                  <c:v>0.12415212739282394</c:v>
                </c:pt>
                <c:pt idx="99">
                  <c:v>0.11561406836265428</c:v>
                </c:pt>
                <c:pt idx="100">
                  <c:v>0.10739435793191754</c:v>
                </c:pt>
                <c:pt idx="101">
                  <c:v>9.9509950826688565E-2</c:v>
                </c:pt>
                <c:pt idx="102">
                  <c:v>9.1974158109001961E-2</c:v>
                </c:pt>
                <c:pt idx="103">
                  <c:v>8.4796786537295873E-2</c:v>
                </c:pt>
                <c:pt idx="104">
                  <c:v>7.7984309599409385E-2</c:v>
                </c:pt>
                <c:pt idx="105">
                  <c:v>7.1540065361950497E-2</c:v>
                </c:pt>
                <c:pt idx="106">
                  <c:v>6.5464476203063768E-2</c:v>
                </c:pt>
                <c:pt idx="107">
                  <c:v>5.9755285519252674E-2</c:v>
                </c:pt>
                <c:pt idx="108">
                  <c:v>5.4407806612501899E-2</c:v>
                </c:pt>
                <c:pt idx="109">
                  <c:v>4.9415179161539598E-2</c:v>
                </c:pt>
                <c:pt idx="110">
                  <c:v>4.4768628949576006E-2</c:v>
                </c:pt>
                <c:pt idx="111">
                  <c:v>4.0457726848410709E-2</c:v>
                </c:pt>
                <c:pt idx="112">
                  <c:v>3.6470643433190481E-2</c:v>
                </c:pt>
                <c:pt idx="113">
                  <c:v>3.2794396011086822E-2</c:v>
                </c:pt>
                <c:pt idx="114">
                  <c:v>2.9415085278799265E-2</c:v>
                </c:pt>
                <c:pt idx="115">
                  <c:v>2.631811926672294E-2</c:v>
                </c:pt>
                <c:pt idx="116">
                  <c:v>2.3488422671311435E-2</c:v>
                </c:pt>
                <c:pt idx="117">
                  <c:v>2.0910630112101813E-2</c:v>
                </c:pt>
                <c:pt idx="118">
                  <c:v>1.8569262267697562E-2</c:v>
                </c:pt>
                <c:pt idx="119">
                  <c:v>1.6448884238636538E-2</c:v>
                </c:pt>
                <c:pt idx="120">
                  <c:v>1.4534245848730389E-2</c:v>
                </c:pt>
                <c:pt idx="121">
                  <c:v>1.2810403925701043E-2</c:v>
                </c:pt>
                <c:pt idx="122">
                  <c:v>1.1262826893603549E-2</c:v>
                </c:pt>
                <c:pt idx="123">
                  <c:v>9.877482261696038E-3</c:v>
                </c:pt>
                <c:pt idx="124">
                  <c:v>8.6409078063207443E-3</c:v>
                </c:pt>
                <c:pt idx="125">
                  <c:v>7.5402674142547726E-3</c:v>
                </c:pt>
                <c:pt idx="126">
                  <c:v>6.5633926890382626E-3</c:v>
                </c:pt>
                <c:pt idx="127">
                  <c:v>5.6988115179221694E-3</c:v>
                </c:pt>
                <c:pt idx="128">
                  <c:v>4.9357648588524063E-3</c:v>
                </c:pt>
                <c:pt idx="129">
                  <c:v>4.2642130373582686E-3</c:v>
                </c:pt>
                <c:pt idx="130">
                  <c:v>3.6748328457198391E-3</c:v>
                </c:pt>
                <c:pt idx="131">
                  <c:v>3.1590067149435421E-3</c:v>
                </c:pt>
                <c:pt idx="132">
                  <c:v>2.7088051875622013E-3</c:v>
                </c:pt>
                <c:pt idx="133">
                  <c:v>2.3169638597674369E-3</c:v>
                </c:pt>
                <c:pt idx="134">
                  <c:v>1.9768558884452046E-3</c:v>
                </c:pt>
                <c:pt idx="135">
                  <c:v>1.6824610757046705E-3</c:v>
                </c:pt>
                <c:pt idx="136">
                  <c:v>1.4283324536100634E-3</c:v>
                </c:pt>
                <c:pt idx="137">
                  <c:v>1.2095611978994974E-3</c:v>
                </c:pt>
                <c:pt idx="138">
                  <c:v>1.0217406040406803E-3</c:v>
                </c:pt>
                <c:pt idx="139">
                  <c:v>8.6092976423005584E-4</c:v>
                </c:pt>
                <c:pt idx="140">
                  <c:v>7.2361749174609542E-4</c:v>
                </c:pt>
                <c:pt idx="141">
                  <c:v>6.066869509372616E-4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0926208"/>
        <c:axId val="230924672"/>
      </c:lineChart>
      <c:catAx>
        <c:axId val="230912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layout/>
          <c:overlay val="0"/>
        </c:title>
        <c:numFmt formatCode="0.00" sourceLinked="0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en-US"/>
          </a:p>
        </c:txPr>
        <c:crossAx val="230914688"/>
        <c:crosses val="autoZero"/>
        <c:auto val="0"/>
        <c:lblAlgn val="ctr"/>
        <c:lblOffset val="100"/>
        <c:noMultiLvlLbl val="0"/>
      </c:catAx>
      <c:valAx>
        <c:axId val="2309146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one"/>
        <c:spPr>
          <a:ln w="9525">
            <a:noFill/>
          </a:ln>
        </c:spPr>
        <c:crossAx val="230912768"/>
        <c:crosses val="autoZero"/>
        <c:crossBetween val="between"/>
      </c:valAx>
      <c:valAx>
        <c:axId val="230924672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one"/>
        <c:spPr>
          <a:ln w="9525">
            <a:noFill/>
          </a:ln>
        </c:spPr>
        <c:crossAx val="230926208"/>
        <c:crosses val="max"/>
        <c:crossBetween val="between"/>
      </c:valAx>
      <c:catAx>
        <c:axId val="230926208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one"/>
        <c:spPr>
          <a:ln w="9525">
            <a:noFill/>
          </a:ln>
        </c:spPr>
        <c:crossAx val="230924672"/>
        <c:crosses val="max"/>
        <c:auto val="0"/>
        <c:lblAlgn val="ctr"/>
        <c:lblOffset val="100"/>
        <c:noMultiLvlLbl val="0"/>
      </c:cat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Individual Confidence Intervals (~95%)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</c:spPr>
          <c:marker>
            <c:symbol val="diamond"/>
            <c:size val="6"/>
            <c:spPr>
              <a:solidFill>
                <a:srgbClr val="C0C0C0"/>
              </a:solidFill>
            </c:spPr>
          </c:marker>
          <c:dLbls>
            <c:numFmt formatCode="0.00" sourceLinked="0"/>
            <c:txPr>
              <a:bodyPr/>
              <a:lstStyle/>
              <a:p>
                <a:pPr>
                  <a:defRPr sz="800"/>
                </a:pPr>
                <a:endParaRPr lang="en-US"/>
              </a:p>
            </c:txPr>
            <c:dLblPos val="t"/>
            <c:showLegendKey val="0"/>
            <c:showVal val="1"/>
            <c:showCatName val="1"/>
            <c:showSerName val="0"/>
            <c:showPercent val="0"/>
            <c:showBubbleSize val="0"/>
            <c:showLeaderLines val="0"/>
          </c:dLbls>
          <c:errBars>
            <c:errDir val="x"/>
            <c:errBarType val="both"/>
            <c:errValType val="cust"/>
            <c:noEndCap val="0"/>
            <c:plus>
              <c:numRef>
                <c:f>Sheet9!$N$8:$N$9</c:f>
                <c:numCache>
                  <c:formatCode>General</c:formatCode>
                  <c:ptCount val="2"/>
                  <c:pt idx="0">
                    <c:v>1.0045318956212075</c:v>
                  </c:pt>
                  <c:pt idx="1">
                    <c:v>1.0326298564576779</c:v>
                  </c:pt>
                </c:numCache>
              </c:numRef>
            </c:plus>
            <c:minus>
              <c:numRef>
                <c:f>Sheet9!$M$8:$M$9</c:f>
                <c:numCache>
                  <c:formatCode>General</c:formatCode>
                  <c:ptCount val="2"/>
                  <c:pt idx="0">
                    <c:v>0.64409049798688578</c:v>
                  </c:pt>
                  <c:pt idx="1">
                    <c:v>0.42811273635390651</c:v>
                  </c:pt>
                </c:numCache>
              </c:numRef>
            </c:minus>
          </c:errBars>
          <c:xVal>
            <c:numRef>
              <c:f>Sheet9!$B$8:$B$9</c:f>
              <c:numCache>
                <c:formatCode>0.00</c:formatCode>
                <c:ptCount val="2"/>
                <c:pt idx="0">
                  <c:v>1.664442742364022</c:v>
                </c:pt>
                <c:pt idx="1">
                  <c:v>0.42811273635390651</c:v>
                </c:pt>
              </c:numCache>
            </c:numRef>
          </c:xVal>
          <c:yVal>
            <c:numRef>
              <c:f>Sheet9!$L$8:$L$9</c:f>
              <c:numCache>
                <c:formatCode>;;;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2836224"/>
        <c:axId val="262830336"/>
      </c:scatterChart>
      <c:valAx>
        <c:axId val="262836224"/>
        <c:scaling>
          <c:orientation val="minMax"/>
          <c:max val="2.8319262287627849"/>
          <c:min val="-0.2051788735513303"/>
        </c:scaling>
        <c:delete val="0"/>
        <c:axPos val="t"/>
        <c:numFmt formatCode="0.0" sourceLinked="0"/>
        <c:majorTickMark val="out"/>
        <c:minorTickMark val="none"/>
        <c:tickLblPos val="nextTo"/>
        <c:crossAx val="262830336"/>
        <c:crosses val="autoZero"/>
        <c:crossBetween val="midCat"/>
        <c:minorUnit val="0.2"/>
      </c:valAx>
      <c:valAx>
        <c:axId val="262830336"/>
        <c:scaling>
          <c:orientation val="maxMin"/>
          <c:max val="2"/>
        </c:scaling>
        <c:delete val="0"/>
        <c:axPos val="l"/>
        <c:numFmt formatCode=";;;" sourceLinked="1"/>
        <c:majorTickMark val="out"/>
        <c:minorTickMark val="none"/>
        <c:tickLblPos val="none"/>
        <c:spPr>
          <a:ln w="9525">
            <a:noFill/>
          </a:ln>
        </c:spPr>
        <c:crossAx val="262836224"/>
        <c:crosses val="autoZero"/>
        <c:crossBetween val="midCat"/>
        <c:majorUnit val="1"/>
      </c:valAx>
      <c:spPr>
        <a:noFill/>
        <a:ln w="25400">
          <a:noFill/>
        </a:ln>
      </c:spPr>
    </c:plotArea>
    <c:plotVisOnly val="1"/>
    <c:dispBlanksAs val="gap"/>
    <c:showDLblsOverMax val="0"/>
  </c:chart>
  <c:spPr>
    <a:ln w="25400"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Individual Confidence Intervals (~95%)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</c:spPr>
          <c:marker>
            <c:symbol val="diamond"/>
            <c:size val="6"/>
            <c:spPr>
              <a:solidFill>
                <a:srgbClr val="C0C0C0"/>
              </a:solidFill>
            </c:spPr>
          </c:marker>
          <c:dLbls>
            <c:numFmt formatCode="0.00" sourceLinked="0"/>
            <c:txPr>
              <a:bodyPr/>
              <a:lstStyle/>
              <a:p>
                <a:pPr>
                  <a:defRPr sz="800"/>
                </a:pPr>
                <a:endParaRPr lang="en-US"/>
              </a:p>
            </c:txPr>
            <c:dLblPos val="t"/>
            <c:showLegendKey val="0"/>
            <c:showVal val="1"/>
            <c:showCatName val="1"/>
            <c:showSerName val="0"/>
            <c:showPercent val="0"/>
            <c:showBubbleSize val="0"/>
            <c:showLeaderLines val="0"/>
          </c:dLbls>
          <c:errBars>
            <c:errDir val="x"/>
            <c:errBarType val="both"/>
            <c:errValType val="cust"/>
            <c:noEndCap val="0"/>
            <c:plus>
              <c:numRef>
                <c:f>Sheet13!$N$8:$N$9</c:f>
                <c:numCache>
                  <c:formatCode>General</c:formatCode>
                  <c:ptCount val="2"/>
                  <c:pt idx="0">
                    <c:v>1.1794515303431798</c:v>
                  </c:pt>
                </c:numCache>
              </c:numRef>
            </c:plus>
            <c:minus>
              <c:numRef>
                <c:f>Sheet13!$M$8:$M$9</c:f>
                <c:numCache>
                  <c:formatCode>General</c:formatCode>
                  <c:ptCount val="2"/>
                  <c:pt idx="0">
                    <c:v>0.55000322543990121</c:v>
                  </c:pt>
                </c:numCache>
              </c:numRef>
            </c:minus>
          </c:errBars>
          <c:xVal>
            <c:numRef>
              <c:f>Sheet13!$B$8:$B$9</c:f>
              <c:numCache>
                <c:formatCode>0.00</c:formatCode>
                <c:ptCount val="2"/>
                <c:pt idx="0">
                  <c:v>1.2027899571598719</c:v>
                </c:pt>
                <c:pt idx="1">
                  <c:v>0.73475385745775168</c:v>
                </c:pt>
              </c:numCache>
            </c:numRef>
          </c:xVal>
          <c:yVal>
            <c:numRef>
              <c:f>Sheet13!$L$8:$L$9</c:f>
              <c:numCache>
                <c:formatCode>;;;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4268416"/>
        <c:axId val="264266112"/>
      </c:scatterChart>
      <c:valAx>
        <c:axId val="264268416"/>
        <c:scaling>
          <c:orientation val="minMax"/>
          <c:max val="2.5013535618782043"/>
          <c:min val="0.17551310041695795"/>
        </c:scaling>
        <c:delete val="0"/>
        <c:axPos val="t"/>
        <c:numFmt formatCode="0.0" sourceLinked="0"/>
        <c:majorTickMark val="out"/>
        <c:minorTickMark val="none"/>
        <c:tickLblPos val="nextTo"/>
        <c:crossAx val="264266112"/>
        <c:crosses val="autoZero"/>
        <c:crossBetween val="midCat"/>
        <c:minorUnit val="0.2"/>
      </c:valAx>
      <c:valAx>
        <c:axId val="264266112"/>
        <c:scaling>
          <c:orientation val="maxMin"/>
          <c:max val="2"/>
        </c:scaling>
        <c:delete val="0"/>
        <c:axPos val="l"/>
        <c:numFmt formatCode=";;;" sourceLinked="1"/>
        <c:majorTickMark val="out"/>
        <c:minorTickMark val="none"/>
        <c:tickLblPos val="none"/>
        <c:spPr>
          <a:ln w="9525">
            <a:noFill/>
          </a:ln>
        </c:spPr>
        <c:crossAx val="264268416"/>
        <c:crosses val="autoZero"/>
        <c:crossBetween val="midCat"/>
        <c:majorUnit val="1"/>
      </c:valAx>
      <c:spPr>
        <a:noFill/>
        <a:ln w="25400">
          <a:noFill/>
        </a:ln>
      </c:spPr>
    </c:plotArea>
    <c:plotVisOnly val="1"/>
    <c:dispBlanksAs val="gap"/>
    <c:showDLblsOverMax val="0"/>
  </c:chart>
  <c:spPr>
    <a:ln w="2540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3175</xdr:colOff>
      <xdr:row>0</xdr:row>
      <xdr:rowOff>12700</xdr:rowOff>
    </xdr:from>
    <xdr:to>
      <xdr:col>25</xdr:col>
      <xdr:colOff>374650</xdr:colOff>
      <xdr:row>27</xdr:row>
      <xdr:rowOff>22225</xdr:rowOff>
    </xdr:to>
    <xdr:graphicFrame macro="">
      <xdr:nvGraphicFramePr>
        <xdr:cNvPr id="2" name="Histo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3175</xdr:colOff>
      <xdr:row>0</xdr:row>
      <xdr:rowOff>12700</xdr:rowOff>
    </xdr:from>
    <xdr:to>
      <xdr:col>25</xdr:col>
      <xdr:colOff>374650</xdr:colOff>
      <xdr:row>27</xdr:row>
      <xdr:rowOff>22225</xdr:rowOff>
    </xdr:to>
    <xdr:graphicFrame macro="">
      <xdr:nvGraphicFramePr>
        <xdr:cNvPr id="2" name="Histo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0.00529</cdr:x>
      <cdr:y>0.01232</cdr:y>
    </cdr:from>
    <cdr:to>
      <cdr:x>0.12941</cdr:x>
      <cdr:y>0.40815</cdr:y>
    </cdr:to>
    <cdr:sp macro="" textlink="">
      <cdr:nvSpPr>
        <cdr:cNvPr id="2" name="Text Box 1"/>
        <cdr:cNvSpPr txBox="1"/>
      </cdr:nvSpPr>
      <cdr:spPr>
        <a:xfrm xmlns:a="http://schemas.openxmlformats.org/drawingml/2006/main">
          <a:off x="63500" y="63500"/>
          <a:ext cx="1489639" cy="2039726"/>
        </a:xfrm>
        <a:prstGeom xmlns:a="http://schemas.openxmlformats.org/drawingml/2006/main" prst="rect">
          <a:avLst/>
        </a:prstGeom>
        <a:ln xmlns:a="http://schemas.openxmlformats.org/drawingml/2006/main"/>
      </cdr:spPr>
      <cdr:txBody>
        <a:bodyPr xmlns:a="http://schemas.openxmlformats.org/drawingml/2006/main" vertOverflow="clip" vert="horz" wrap="none" rtlCol="0">
          <a:spAutoFit/>
        </a:bodyPr>
        <a:lstStyle xmlns:a="http://schemas.openxmlformats.org/drawingml/2006/main"/>
        <a:p xmlns:a="http://schemas.openxmlformats.org/drawingml/2006/main">
          <a:r>
            <a:rPr lang="en-US" sz="1200" b="1" i="0">
              <a:latin typeface="Arial"/>
            </a:rPr>
            <a:t>N = 24
Mean = 1.624
StDev = 1.206
Var = 1.455
Min = 0.000
Q1 = 0.740
Median = 1.346
Q3 = 2.597
Max = 4.479
Kurtosis = -0.229
Skewness = 0.638</a:t>
          </a:r>
        </a:p>
      </cdr:txBody>
    </cdr:sp>
  </cdr:relSizeAnchor>
  <cdr:relSizeAnchor xmlns:cdr="http://schemas.openxmlformats.org/drawingml/2006/chartDrawing">
    <cdr:from>
      <cdr:x>0.85</cdr:x>
      <cdr:y>0.01232</cdr:y>
    </cdr:from>
    <cdr:to>
      <cdr:x>1</cdr:x>
      <cdr:y>0.13555</cdr:y>
    </cdr:to>
    <cdr:sp macro="" textlink="">
      <cdr:nvSpPr>
        <cdr:cNvPr id="3" name="Text Box 2"/>
        <cdr:cNvSpPr txBox="1"/>
      </cdr:nvSpPr>
      <cdr:spPr>
        <a:xfrm xmlns:a="http://schemas.openxmlformats.org/drawingml/2006/main">
          <a:off x="10252075" y="63500"/>
          <a:ext cx="1800225" cy="635000"/>
        </a:xfrm>
        <a:prstGeom xmlns:a="http://schemas.openxmlformats.org/drawingml/2006/main" prst="rect">
          <a:avLst/>
        </a:prstGeom>
        <a:ln xmlns:a="http://schemas.openxmlformats.org/drawingml/2006/main"/>
      </cdr:spPr>
      <cdr:txBody>
        <a:bodyPr xmlns:a="http://schemas.openxmlformats.org/drawingml/2006/main" vertOverflow="clip" vert="horz" rtlCol="0"/>
        <a:lstStyle xmlns:a="http://schemas.openxmlformats.org/drawingml/2006/main"/>
        <a:p xmlns:a="http://schemas.openxmlformats.org/drawingml/2006/main">
          <a:r>
            <a:rPr lang="en-US" sz="1200" b="1" i="0">
              <a:solidFill>
                <a:srgbClr xmlns:mc="http://schemas.openxmlformats.org/markup-compatibility/2006" xmlns:a14="http://schemas.microsoft.com/office/drawing/2010/main" val="008000" mc:Ignorable="a14" a14:legacySpreadsheetColorIndex="17"/>
              </a:solidFill>
              <a:latin typeface="Arial"/>
            </a:rPr>
            <a:t>AD = 0.392
P-Value = 0.351
Data is Normal</a:t>
          </a:r>
        </a:p>
      </cdr:txBody>
    </cdr:sp>
  </cdr:relSizeAnchor>
</c:userShapes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9</xdr:col>
      <xdr:colOff>0</xdr:colOff>
      <xdr:row>24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9</xdr:col>
      <xdr:colOff>0</xdr:colOff>
      <xdr:row>24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3174</xdr:colOff>
      <xdr:row>0</xdr:row>
      <xdr:rowOff>12700</xdr:rowOff>
    </xdr:from>
    <xdr:to>
      <xdr:col>46</xdr:col>
      <xdr:colOff>174624</xdr:colOff>
      <xdr:row>27</xdr:row>
      <xdr:rowOff>22225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0</xdr:rowOff>
    </xdr:from>
    <xdr:to>
      <xdr:col>9</xdr:col>
      <xdr:colOff>0</xdr:colOff>
      <xdr:row>35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0</xdr:rowOff>
    </xdr:from>
    <xdr:to>
      <xdr:col>9</xdr:col>
      <xdr:colOff>0</xdr:colOff>
      <xdr:row>34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0</xdr:rowOff>
    </xdr:from>
    <xdr:to>
      <xdr:col>9</xdr:col>
      <xdr:colOff>0</xdr:colOff>
      <xdr:row>34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3174</xdr:colOff>
      <xdr:row>0</xdr:row>
      <xdr:rowOff>12700</xdr:rowOff>
    </xdr:from>
    <xdr:to>
      <xdr:col>46</xdr:col>
      <xdr:colOff>174624</xdr:colOff>
      <xdr:row>27</xdr:row>
      <xdr:rowOff>22225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0</xdr:rowOff>
    </xdr:from>
    <xdr:to>
      <xdr:col>9</xdr:col>
      <xdr:colOff>0</xdr:colOff>
      <xdr:row>34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0.00529</cdr:x>
      <cdr:y>0.01232</cdr:y>
    </cdr:from>
    <cdr:to>
      <cdr:x>0.12941</cdr:x>
      <cdr:y>0.40815</cdr:y>
    </cdr:to>
    <cdr:sp macro="" textlink="">
      <cdr:nvSpPr>
        <cdr:cNvPr id="2" name="Text Box 1"/>
        <cdr:cNvSpPr txBox="1"/>
      </cdr:nvSpPr>
      <cdr:spPr>
        <a:xfrm xmlns:a="http://schemas.openxmlformats.org/drawingml/2006/main">
          <a:off x="63500" y="63500"/>
          <a:ext cx="1489639" cy="2039726"/>
        </a:xfrm>
        <a:prstGeom xmlns:a="http://schemas.openxmlformats.org/drawingml/2006/main" prst="rect">
          <a:avLst/>
        </a:prstGeom>
        <a:ln xmlns:a="http://schemas.openxmlformats.org/drawingml/2006/main"/>
      </cdr:spPr>
      <cdr:txBody>
        <a:bodyPr xmlns:a="http://schemas.openxmlformats.org/drawingml/2006/main" vertOverflow="clip" vert="horz" wrap="none" rtlCol="0">
          <a:spAutoFit/>
        </a:bodyPr>
        <a:lstStyle xmlns:a="http://schemas.openxmlformats.org/drawingml/2006/main"/>
        <a:p xmlns:a="http://schemas.openxmlformats.org/drawingml/2006/main">
          <a:r>
            <a:rPr lang="en-US" sz="1200" b="1" i="0">
              <a:latin typeface="Arial"/>
            </a:rPr>
            <a:t>N = 54
Mean = 1.151
StDev = 1.143
Var = 1.307
Min = 0.000
Q1 = 0.060
Median = 0.816
Q3 = 1.745
Max = 4.479
Kurtosis = 0.312
Skewness = 1.027</a:t>
          </a:r>
        </a:p>
      </cdr:txBody>
    </cdr:sp>
  </cdr:relSizeAnchor>
  <cdr:relSizeAnchor xmlns:cdr="http://schemas.openxmlformats.org/drawingml/2006/chartDrawing">
    <cdr:from>
      <cdr:x>0.85</cdr:x>
      <cdr:y>0.01232</cdr:y>
    </cdr:from>
    <cdr:to>
      <cdr:x>1</cdr:x>
      <cdr:y>0.13555</cdr:y>
    </cdr:to>
    <cdr:sp macro="" textlink="">
      <cdr:nvSpPr>
        <cdr:cNvPr id="3" name="Text Box 2"/>
        <cdr:cNvSpPr txBox="1"/>
      </cdr:nvSpPr>
      <cdr:spPr>
        <a:xfrm xmlns:a="http://schemas.openxmlformats.org/drawingml/2006/main">
          <a:off x="10252075" y="63500"/>
          <a:ext cx="1800225" cy="635000"/>
        </a:xfrm>
        <a:prstGeom xmlns:a="http://schemas.openxmlformats.org/drawingml/2006/main" prst="rect">
          <a:avLst/>
        </a:prstGeom>
        <a:ln xmlns:a="http://schemas.openxmlformats.org/drawingml/2006/main"/>
      </cdr:spPr>
      <cdr:txBody>
        <a:bodyPr xmlns:a="http://schemas.openxmlformats.org/drawingml/2006/main" vertOverflow="clip" vert="horz" rtlCol="0"/>
        <a:lstStyle xmlns:a="http://schemas.openxmlformats.org/drawingml/2006/main"/>
        <a:p xmlns:a="http://schemas.openxmlformats.org/drawingml/2006/main">
          <a:r>
            <a:rPr lang="en-US" sz="1200" b="1" i="0">
              <a:solidFill>
                <a:srgbClr xmlns:mc="http://schemas.openxmlformats.org/markup-compatibility/2006" xmlns:a14="http://schemas.microsoft.com/office/drawing/2010/main" val="FF0000" mc:Ignorable="a14" a14:legacySpreadsheetColorIndex="10"/>
              </a:solidFill>
              <a:latin typeface="Arial"/>
            </a:rPr>
            <a:t>AD = 2.051
P-Value = 0.000
Non-Normal Data</a:t>
          </a:r>
        </a:p>
      </cdr:txBody>
    </cdr:sp>
  </cdr:relSizeAnchor>
</c:userShapes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0</xdr:rowOff>
    </xdr:from>
    <xdr:to>
      <xdr:col>9</xdr:col>
      <xdr:colOff>0</xdr:colOff>
      <xdr:row>34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0</xdr:rowOff>
    </xdr:from>
    <xdr:to>
      <xdr:col>9</xdr:col>
      <xdr:colOff>0</xdr:colOff>
      <xdr:row>34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3175</xdr:colOff>
      <xdr:row>0</xdr:row>
      <xdr:rowOff>12700</xdr:rowOff>
    </xdr:from>
    <xdr:to>
      <xdr:col>25</xdr:col>
      <xdr:colOff>374650</xdr:colOff>
      <xdr:row>27</xdr:row>
      <xdr:rowOff>22225</xdr:rowOff>
    </xdr:to>
    <xdr:graphicFrame macro="">
      <xdr:nvGraphicFramePr>
        <xdr:cNvPr id="2" name="Histo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0.00529</cdr:x>
      <cdr:y>0.01232</cdr:y>
    </cdr:from>
    <cdr:to>
      <cdr:x>0.12941</cdr:x>
      <cdr:y>0.40815</cdr:y>
    </cdr:to>
    <cdr:sp macro="" textlink="">
      <cdr:nvSpPr>
        <cdr:cNvPr id="2" name="Text Box 1"/>
        <cdr:cNvSpPr txBox="1"/>
      </cdr:nvSpPr>
      <cdr:spPr>
        <a:xfrm xmlns:a="http://schemas.openxmlformats.org/drawingml/2006/main">
          <a:off x="63500" y="63500"/>
          <a:ext cx="1489639" cy="2039726"/>
        </a:xfrm>
        <a:prstGeom xmlns:a="http://schemas.openxmlformats.org/drawingml/2006/main" prst="rect">
          <a:avLst/>
        </a:prstGeom>
        <a:ln xmlns:a="http://schemas.openxmlformats.org/drawingml/2006/main"/>
      </cdr:spPr>
      <cdr:txBody>
        <a:bodyPr xmlns:a="http://schemas.openxmlformats.org/drawingml/2006/main" vertOverflow="clip" vert="horz" wrap="none" rtlCol="0">
          <a:spAutoFit/>
        </a:bodyPr>
        <a:lstStyle xmlns:a="http://schemas.openxmlformats.org/drawingml/2006/main"/>
        <a:p xmlns:a="http://schemas.openxmlformats.org/drawingml/2006/main">
          <a:r>
            <a:rPr lang="en-US" sz="1200" b="1" i="0">
              <a:latin typeface="Arial"/>
            </a:rPr>
            <a:t>N = 54
Mean = 1.151
StDev = 1.143
Var = 1.307
Min = 0.000
Q1 = 0.060
Median = 0.816
Q3 = 1.745
Max = 4.479
Kurtosis = 0.312
Skewness = 1.027</a:t>
          </a:r>
        </a:p>
      </cdr:txBody>
    </cdr:sp>
  </cdr:relSizeAnchor>
  <cdr:relSizeAnchor xmlns:cdr="http://schemas.openxmlformats.org/drawingml/2006/chartDrawing">
    <cdr:from>
      <cdr:x>0.85</cdr:x>
      <cdr:y>0.01232</cdr:y>
    </cdr:from>
    <cdr:to>
      <cdr:x>1</cdr:x>
      <cdr:y>0.13555</cdr:y>
    </cdr:to>
    <cdr:sp macro="" textlink="">
      <cdr:nvSpPr>
        <cdr:cNvPr id="3" name="Text Box 2"/>
        <cdr:cNvSpPr txBox="1"/>
      </cdr:nvSpPr>
      <cdr:spPr>
        <a:xfrm xmlns:a="http://schemas.openxmlformats.org/drawingml/2006/main">
          <a:off x="10252075" y="63500"/>
          <a:ext cx="1800225" cy="635000"/>
        </a:xfrm>
        <a:prstGeom xmlns:a="http://schemas.openxmlformats.org/drawingml/2006/main" prst="rect">
          <a:avLst/>
        </a:prstGeom>
        <a:ln xmlns:a="http://schemas.openxmlformats.org/drawingml/2006/main"/>
      </cdr:spPr>
      <cdr:txBody>
        <a:bodyPr xmlns:a="http://schemas.openxmlformats.org/drawingml/2006/main" vertOverflow="clip" vert="horz" rtlCol="0"/>
        <a:lstStyle xmlns:a="http://schemas.openxmlformats.org/drawingml/2006/main"/>
        <a:p xmlns:a="http://schemas.openxmlformats.org/drawingml/2006/main">
          <a:r>
            <a:rPr lang="en-US" sz="1200" b="1" i="0">
              <a:solidFill>
                <a:srgbClr xmlns:mc="http://schemas.openxmlformats.org/markup-compatibility/2006" xmlns:a14="http://schemas.microsoft.com/office/drawing/2010/main" val="FF0000" mc:Ignorable="a14" a14:legacySpreadsheetColorIndex="10"/>
              </a:solidFill>
              <a:latin typeface="Arial"/>
            </a:rPr>
            <a:t>AD = 2.051
P-Value = 0.000
Non-Normal Data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0</xdr:rowOff>
    </xdr:from>
    <xdr:to>
      <xdr:col>9</xdr:col>
      <xdr:colOff>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0</xdr:rowOff>
    </xdr:from>
    <xdr:to>
      <xdr:col>9</xdr:col>
      <xdr:colOff>0</xdr:colOff>
      <xdr:row>29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3175</xdr:colOff>
      <xdr:row>0</xdr:row>
      <xdr:rowOff>12700</xdr:rowOff>
    </xdr:from>
    <xdr:to>
      <xdr:col>25</xdr:col>
      <xdr:colOff>374650</xdr:colOff>
      <xdr:row>27</xdr:row>
      <xdr:rowOff>22225</xdr:rowOff>
    </xdr:to>
    <xdr:graphicFrame macro="">
      <xdr:nvGraphicFramePr>
        <xdr:cNvPr id="2" name="Histo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0.00529</cdr:x>
      <cdr:y>0.01232</cdr:y>
    </cdr:from>
    <cdr:to>
      <cdr:x>0.12941</cdr:x>
      <cdr:y>0.40815</cdr:y>
    </cdr:to>
    <cdr:sp macro="" textlink="">
      <cdr:nvSpPr>
        <cdr:cNvPr id="2" name="Text Box 1"/>
        <cdr:cNvSpPr txBox="1"/>
      </cdr:nvSpPr>
      <cdr:spPr>
        <a:xfrm xmlns:a="http://schemas.openxmlformats.org/drawingml/2006/main">
          <a:off x="63500" y="63500"/>
          <a:ext cx="1489639" cy="2039726"/>
        </a:xfrm>
        <a:prstGeom xmlns:a="http://schemas.openxmlformats.org/drawingml/2006/main" prst="rect">
          <a:avLst/>
        </a:prstGeom>
        <a:ln xmlns:a="http://schemas.openxmlformats.org/drawingml/2006/main"/>
      </cdr:spPr>
      <cdr:txBody>
        <a:bodyPr xmlns:a="http://schemas.openxmlformats.org/drawingml/2006/main" vertOverflow="clip" vert="horz" wrap="none" rtlCol="0">
          <a:spAutoFit/>
        </a:bodyPr>
        <a:lstStyle xmlns:a="http://schemas.openxmlformats.org/drawingml/2006/main"/>
        <a:p xmlns:a="http://schemas.openxmlformats.org/drawingml/2006/main">
          <a:r>
            <a:rPr lang="en-US" sz="1200" b="1" i="0">
              <a:latin typeface="Arial"/>
            </a:rPr>
            <a:t>N = 13
Mean = 1.712
StDev = 1.213
Var = 1.472
Min = 0.000
Q1 = 0.863
Median = 1.461
Q3 = 2.526
Max = 4.479
Kurtosis = 1.017
Skewness = 0.699</a:t>
          </a:r>
        </a:p>
      </cdr:txBody>
    </cdr:sp>
  </cdr:relSizeAnchor>
  <cdr:relSizeAnchor xmlns:cdr="http://schemas.openxmlformats.org/drawingml/2006/chartDrawing">
    <cdr:from>
      <cdr:x>0.85</cdr:x>
      <cdr:y>0.01232</cdr:y>
    </cdr:from>
    <cdr:to>
      <cdr:x>1</cdr:x>
      <cdr:y>0.13555</cdr:y>
    </cdr:to>
    <cdr:sp macro="" textlink="">
      <cdr:nvSpPr>
        <cdr:cNvPr id="3" name="Text Box 2"/>
        <cdr:cNvSpPr txBox="1"/>
      </cdr:nvSpPr>
      <cdr:spPr>
        <a:xfrm xmlns:a="http://schemas.openxmlformats.org/drawingml/2006/main">
          <a:off x="10252075" y="63500"/>
          <a:ext cx="1800225" cy="635000"/>
        </a:xfrm>
        <a:prstGeom xmlns:a="http://schemas.openxmlformats.org/drawingml/2006/main" prst="rect">
          <a:avLst/>
        </a:prstGeom>
        <a:ln xmlns:a="http://schemas.openxmlformats.org/drawingml/2006/main"/>
      </cdr:spPr>
      <cdr:txBody>
        <a:bodyPr xmlns:a="http://schemas.openxmlformats.org/drawingml/2006/main" vertOverflow="clip" vert="horz" rtlCol="0"/>
        <a:lstStyle xmlns:a="http://schemas.openxmlformats.org/drawingml/2006/main"/>
        <a:p xmlns:a="http://schemas.openxmlformats.org/drawingml/2006/main">
          <a:r>
            <a:rPr lang="en-US" sz="1200" b="1" i="0">
              <a:solidFill>
                <a:srgbClr xmlns:mc="http://schemas.openxmlformats.org/markup-compatibility/2006" xmlns:a14="http://schemas.microsoft.com/office/drawing/2010/main" val="008000" mc:Ignorable="a14" a14:legacySpreadsheetColorIndex="17"/>
              </a:solidFill>
              <a:latin typeface="Arial"/>
            </a:rPr>
            <a:t>AD = 0.238
P-Value = 0.728
Data is Normal</a:t>
          </a: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0</xdr:rowOff>
    </xdr:from>
    <xdr:to>
      <xdr:col>9</xdr:col>
      <xdr:colOff>0</xdr:colOff>
      <xdr:row>26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59"/>
  <sheetViews>
    <sheetView topLeftCell="B1" workbookViewId="0">
      <selection activeCell="G3" sqref="G3"/>
    </sheetView>
  </sheetViews>
  <sheetFormatPr defaultColWidth="35.28515625" defaultRowHeight="15" x14ac:dyDescent="0.25"/>
  <cols>
    <col min="1" max="1" width="10" bestFit="1" customWidth="1"/>
    <col min="2" max="2" width="34.42578125" bestFit="1" customWidth="1"/>
    <col min="3" max="3" width="34.42578125" customWidth="1"/>
    <col min="4" max="4" width="11" bestFit="1" customWidth="1"/>
    <col min="5" max="5" width="14.5703125" customWidth="1"/>
    <col min="6" max="6" width="15.140625" customWidth="1"/>
    <col min="7" max="7" width="12.42578125" bestFit="1" customWidth="1"/>
    <col min="8" max="8" width="6.5703125" bestFit="1" customWidth="1"/>
    <col min="9" max="9" width="20.28515625" bestFit="1" customWidth="1"/>
    <col min="10" max="10" width="12.140625" customWidth="1"/>
    <col min="11" max="11" width="7.85546875" customWidth="1"/>
    <col min="12" max="12" width="9.28515625" customWidth="1"/>
    <col min="13" max="13" width="13.7109375" customWidth="1"/>
    <col min="14" max="14" width="22.7109375" customWidth="1"/>
    <col min="15" max="15" width="11.7109375" bestFit="1" customWidth="1"/>
    <col min="16" max="16" width="21.7109375" bestFit="1" customWidth="1"/>
    <col min="17" max="17" width="12" bestFit="1" customWidth="1"/>
    <col min="18" max="18" width="18.5703125" bestFit="1" customWidth="1"/>
    <col min="19" max="19" width="7.5703125" bestFit="1" customWidth="1"/>
    <col min="20" max="20" width="6.28515625" bestFit="1" customWidth="1"/>
    <col min="21" max="21" width="16.140625" bestFit="1" customWidth="1"/>
    <col min="22" max="22" width="16.42578125" bestFit="1" customWidth="1"/>
    <col min="23" max="23" width="12" bestFit="1" customWidth="1"/>
    <col min="24" max="24" width="14.140625" bestFit="1" customWidth="1"/>
    <col min="25" max="25" width="12.85546875" bestFit="1" customWidth="1"/>
    <col min="26" max="26" width="32.85546875" bestFit="1" customWidth="1"/>
    <col min="27" max="27" width="144.85546875" bestFit="1" customWidth="1"/>
  </cols>
  <sheetData>
    <row r="1" spans="1:27" x14ac:dyDescent="0.25">
      <c r="A1" s="71" t="s">
        <v>0</v>
      </c>
      <c r="B1" s="71" t="s">
        <v>1</v>
      </c>
      <c r="C1" s="30" t="s">
        <v>99</v>
      </c>
      <c r="D1" s="72" t="s">
        <v>2</v>
      </c>
      <c r="E1" s="73" t="s">
        <v>3</v>
      </c>
      <c r="F1" s="74" t="s">
        <v>4</v>
      </c>
      <c r="G1" s="75" t="s">
        <v>5</v>
      </c>
      <c r="H1" s="69" t="s">
        <v>6</v>
      </c>
      <c r="I1" s="65" t="s">
        <v>7</v>
      </c>
      <c r="J1" s="65" t="s">
        <v>8</v>
      </c>
      <c r="K1" s="69" t="s">
        <v>9</v>
      </c>
      <c r="L1" s="69"/>
      <c r="M1" s="69" t="s">
        <v>10</v>
      </c>
      <c r="N1" s="69"/>
      <c r="O1" s="69" t="s">
        <v>11</v>
      </c>
      <c r="P1" s="65" t="s">
        <v>12</v>
      </c>
      <c r="Q1" s="70" t="s">
        <v>13</v>
      </c>
      <c r="R1" s="70" t="s">
        <v>14</v>
      </c>
      <c r="S1" s="65" t="s">
        <v>15</v>
      </c>
      <c r="T1" s="65"/>
      <c r="U1" s="65" t="s">
        <v>16</v>
      </c>
      <c r="V1" s="65" t="s">
        <v>17</v>
      </c>
      <c r="W1" s="65" t="s">
        <v>18</v>
      </c>
      <c r="X1" s="65" t="s">
        <v>19</v>
      </c>
      <c r="Y1" s="65" t="s">
        <v>20</v>
      </c>
      <c r="Z1" s="66" t="s">
        <v>21</v>
      </c>
      <c r="AA1" s="65" t="s">
        <v>22</v>
      </c>
    </row>
    <row r="2" spans="1:27" x14ac:dyDescent="0.25">
      <c r="A2" s="71"/>
      <c r="B2" s="71"/>
      <c r="C2" s="30" t="s">
        <v>100</v>
      </c>
      <c r="D2" s="72"/>
      <c r="E2" s="73"/>
      <c r="F2" s="74"/>
      <c r="G2" s="75"/>
      <c r="H2" s="69"/>
      <c r="I2" s="65"/>
      <c r="J2" s="65"/>
      <c r="K2" s="1" t="s">
        <v>23</v>
      </c>
      <c r="L2" s="2" t="s">
        <v>24</v>
      </c>
      <c r="M2" s="1" t="s">
        <v>25</v>
      </c>
      <c r="N2" s="1" t="s">
        <v>26</v>
      </c>
      <c r="O2" s="69"/>
      <c r="P2" s="69"/>
      <c r="Q2" s="70"/>
      <c r="R2" s="70"/>
      <c r="S2" s="3" t="s">
        <v>27</v>
      </c>
      <c r="T2" s="4" t="s">
        <v>28</v>
      </c>
      <c r="U2" s="65"/>
      <c r="V2" s="65"/>
      <c r="W2" s="65"/>
      <c r="X2" s="65"/>
      <c r="Y2" s="65"/>
      <c r="Z2" s="67"/>
      <c r="AA2" s="65"/>
    </row>
    <row r="3" spans="1:27" x14ac:dyDescent="0.25">
      <c r="A3" s="5">
        <v>400033231</v>
      </c>
      <c r="B3" s="6" t="s">
        <v>29</v>
      </c>
      <c r="C3" s="6" t="s">
        <v>102</v>
      </c>
      <c r="D3" s="7">
        <v>0</v>
      </c>
      <c r="E3" s="8">
        <v>251.5</v>
      </c>
      <c r="F3" s="9">
        <v>40950</v>
      </c>
      <c r="G3" s="10">
        <f t="shared" ref="G3:G58" si="0">D3*150/E3</f>
        <v>0</v>
      </c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1:27" x14ac:dyDescent="0.25">
      <c r="A4" s="6">
        <v>400041737</v>
      </c>
      <c r="B4" s="6" t="s">
        <v>30</v>
      </c>
      <c r="C4" s="6" t="s">
        <v>102</v>
      </c>
      <c r="D4" s="7">
        <v>3</v>
      </c>
      <c r="E4" s="12">
        <v>1173.75</v>
      </c>
      <c r="F4" s="9">
        <v>40950</v>
      </c>
      <c r="G4" s="10">
        <f t="shared" si="0"/>
        <v>0.38338658146964855</v>
      </c>
      <c r="H4" s="11" t="s">
        <v>46</v>
      </c>
      <c r="I4" s="11" t="s">
        <v>39</v>
      </c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</row>
    <row r="5" spans="1:27" ht="25.5" x14ac:dyDescent="0.25">
      <c r="A5" s="6">
        <v>400042795</v>
      </c>
      <c r="B5" s="6" t="s">
        <v>31</v>
      </c>
      <c r="C5" s="6"/>
      <c r="D5" s="7">
        <v>0</v>
      </c>
      <c r="E5" s="12">
        <v>1046.5</v>
      </c>
      <c r="F5" s="9">
        <v>40950</v>
      </c>
      <c r="G5" s="10">
        <f t="shared" si="0"/>
        <v>0</v>
      </c>
      <c r="H5" s="11" t="s">
        <v>32</v>
      </c>
      <c r="I5" s="11" t="s">
        <v>33</v>
      </c>
      <c r="J5" s="11" t="s">
        <v>34</v>
      </c>
      <c r="K5" s="11" t="s">
        <v>34</v>
      </c>
      <c r="L5" s="11" t="s">
        <v>34</v>
      </c>
      <c r="M5" s="11" t="s">
        <v>34</v>
      </c>
      <c r="N5" s="11" t="s">
        <v>34</v>
      </c>
      <c r="O5" s="11" t="s">
        <v>34</v>
      </c>
      <c r="P5" s="11" t="s">
        <v>34</v>
      </c>
      <c r="Q5" s="11" t="s">
        <v>34</v>
      </c>
      <c r="R5" s="11" t="s">
        <v>35</v>
      </c>
      <c r="S5" s="11"/>
      <c r="T5" s="11"/>
      <c r="U5" s="11" t="s">
        <v>35</v>
      </c>
      <c r="V5" s="11" t="s">
        <v>35</v>
      </c>
      <c r="W5" s="11" t="s">
        <v>35</v>
      </c>
      <c r="X5" s="11" t="s">
        <v>34</v>
      </c>
      <c r="Y5" s="11" t="s">
        <v>34</v>
      </c>
      <c r="Z5" s="11" t="s">
        <v>34</v>
      </c>
      <c r="AA5" s="11"/>
    </row>
    <row r="6" spans="1:27" ht="25.5" x14ac:dyDescent="0.25">
      <c r="A6" s="5">
        <v>400043359</v>
      </c>
      <c r="B6" s="6" t="s">
        <v>36</v>
      </c>
      <c r="C6" s="6"/>
      <c r="D6" s="7">
        <v>0</v>
      </c>
      <c r="E6" s="8">
        <v>729</v>
      </c>
      <c r="F6" s="9">
        <v>40950</v>
      </c>
      <c r="G6" s="10">
        <f t="shared" si="0"/>
        <v>0</v>
      </c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</row>
    <row r="7" spans="1:27" ht="25.5" x14ac:dyDescent="0.25">
      <c r="A7" s="6">
        <v>400044267</v>
      </c>
      <c r="B7" s="6" t="s">
        <v>37</v>
      </c>
      <c r="C7" s="6"/>
      <c r="D7" s="7">
        <v>88</v>
      </c>
      <c r="E7" s="12">
        <v>13053.25</v>
      </c>
      <c r="F7" s="9">
        <v>40950</v>
      </c>
      <c r="G7" s="10">
        <f t="shared" si="0"/>
        <v>1.0112424108938387</v>
      </c>
      <c r="H7" s="11" t="s">
        <v>42</v>
      </c>
      <c r="I7" s="11" t="s">
        <v>50</v>
      </c>
      <c r="J7" s="11" t="s">
        <v>35</v>
      </c>
      <c r="K7" s="11" t="s">
        <v>34</v>
      </c>
      <c r="L7" s="11" t="s">
        <v>35</v>
      </c>
      <c r="M7" s="11" t="s">
        <v>35</v>
      </c>
      <c r="N7" s="11" t="s">
        <v>34</v>
      </c>
      <c r="O7" s="11" t="s">
        <v>35</v>
      </c>
      <c r="P7" s="11" t="s">
        <v>34</v>
      </c>
      <c r="Q7" s="11" t="s">
        <v>34</v>
      </c>
      <c r="R7" s="11" t="s">
        <v>35</v>
      </c>
      <c r="S7" s="11" t="s">
        <v>35</v>
      </c>
      <c r="T7" s="11"/>
      <c r="U7" s="11" t="s">
        <v>35</v>
      </c>
      <c r="V7" s="11" t="s">
        <v>35</v>
      </c>
      <c r="W7" s="11" t="s">
        <v>34</v>
      </c>
      <c r="X7" s="11" t="s">
        <v>34</v>
      </c>
      <c r="Y7" s="11" t="s">
        <v>35</v>
      </c>
      <c r="Z7" s="11" t="s">
        <v>35</v>
      </c>
      <c r="AA7" s="11"/>
    </row>
    <row r="8" spans="1:27" x14ac:dyDescent="0.25">
      <c r="A8" s="6">
        <v>400045320</v>
      </c>
      <c r="B8" s="6" t="s">
        <v>38</v>
      </c>
      <c r="C8" s="6"/>
      <c r="D8" s="7">
        <v>64</v>
      </c>
      <c r="E8" s="12">
        <v>13659.75</v>
      </c>
      <c r="F8" s="9">
        <v>40950</v>
      </c>
      <c r="G8" s="10">
        <f t="shared" si="0"/>
        <v>0.70279470707736236</v>
      </c>
      <c r="H8" s="11" t="s">
        <v>32</v>
      </c>
      <c r="I8" s="11" t="s">
        <v>39</v>
      </c>
      <c r="J8" s="11" t="s">
        <v>35</v>
      </c>
      <c r="K8" s="11" t="s">
        <v>35</v>
      </c>
      <c r="L8" s="11" t="s">
        <v>35</v>
      </c>
      <c r="M8" s="11" t="s">
        <v>35</v>
      </c>
      <c r="N8" s="11" t="s">
        <v>35</v>
      </c>
      <c r="O8" s="11" t="s">
        <v>34</v>
      </c>
      <c r="P8" s="11" t="s">
        <v>34</v>
      </c>
      <c r="Q8" s="11" t="s">
        <v>35</v>
      </c>
      <c r="R8" s="11" t="s">
        <v>35</v>
      </c>
      <c r="S8" s="11" t="s">
        <v>35</v>
      </c>
      <c r="T8" s="11"/>
      <c r="U8" s="11" t="s">
        <v>35</v>
      </c>
      <c r="V8" s="11" t="s">
        <v>34</v>
      </c>
      <c r="W8" s="11" t="s">
        <v>35</v>
      </c>
      <c r="X8" s="11" t="s">
        <v>35</v>
      </c>
      <c r="Y8" s="11" t="s">
        <v>35</v>
      </c>
      <c r="Z8" s="11" t="s">
        <v>35</v>
      </c>
      <c r="AA8" s="11"/>
    </row>
    <row r="9" spans="1:27" ht="25.5" x14ac:dyDescent="0.25">
      <c r="A9" s="6">
        <v>400048089</v>
      </c>
      <c r="B9" s="6" t="s">
        <v>40</v>
      </c>
      <c r="C9" s="6"/>
      <c r="D9" s="7">
        <v>23</v>
      </c>
      <c r="E9" s="12">
        <v>2411.75</v>
      </c>
      <c r="F9" s="9">
        <v>40950</v>
      </c>
      <c r="G9" s="10">
        <f t="shared" si="0"/>
        <v>1.4304965274178501</v>
      </c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</row>
    <row r="10" spans="1:27" ht="25.5" x14ac:dyDescent="0.25">
      <c r="A10" s="6">
        <v>400048981</v>
      </c>
      <c r="B10" s="6" t="s">
        <v>41</v>
      </c>
      <c r="C10" s="6"/>
      <c r="D10" s="7">
        <v>3</v>
      </c>
      <c r="E10" s="12">
        <v>165</v>
      </c>
      <c r="F10" s="9">
        <v>40950</v>
      </c>
      <c r="G10" s="10">
        <f t="shared" si="0"/>
        <v>2.7272727272727271</v>
      </c>
      <c r="H10" s="11" t="s">
        <v>42</v>
      </c>
      <c r="I10" s="11" t="s">
        <v>43</v>
      </c>
      <c r="J10" s="11" t="s">
        <v>35</v>
      </c>
      <c r="K10" s="11" t="s">
        <v>34</v>
      </c>
      <c r="L10" s="11" t="s">
        <v>35</v>
      </c>
      <c r="M10" s="11" t="s">
        <v>35</v>
      </c>
      <c r="N10" s="11" t="s">
        <v>34</v>
      </c>
      <c r="O10" s="11" t="s">
        <v>34</v>
      </c>
      <c r="P10" s="11" t="s">
        <v>35</v>
      </c>
      <c r="Q10" s="11" t="s">
        <v>35</v>
      </c>
      <c r="R10" s="11" t="s">
        <v>35</v>
      </c>
      <c r="S10" s="11" t="s">
        <v>34</v>
      </c>
      <c r="T10" s="11"/>
      <c r="U10" s="11" t="s">
        <v>34</v>
      </c>
      <c r="V10" s="11" t="s">
        <v>35</v>
      </c>
      <c r="W10" s="11" t="s">
        <v>34</v>
      </c>
      <c r="X10" s="11" t="s">
        <v>34</v>
      </c>
      <c r="Y10" s="11" t="s">
        <v>34</v>
      </c>
      <c r="Z10" s="11" t="s">
        <v>34</v>
      </c>
      <c r="AA10" s="11"/>
    </row>
    <row r="11" spans="1:27" ht="25.5" x14ac:dyDescent="0.25">
      <c r="A11" s="5">
        <v>400037224</v>
      </c>
      <c r="B11" s="6" t="s">
        <v>44</v>
      </c>
      <c r="C11" s="6"/>
      <c r="D11" s="13">
        <v>221</v>
      </c>
      <c r="E11" s="12">
        <v>12420.5</v>
      </c>
      <c r="F11" s="9">
        <v>40978</v>
      </c>
      <c r="G11" s="10">
        <f t="shared" si="0"/>
        <v>2.6689746789581741</v>
      </c>
      <c r="H11" s="11" t="s">
        <v>32</v>
      </c>
      <c r="I11" s="11" t="s">
        <v>33</v>
      </c>
      <c r="J11" s="11" t="s">
        <v>35</v>
      </c>
      <c r="K11" s="11" t="s">
        <v>35</v>
      </c>
      <c r="L11" s="11" t="s">
        <v>35</v>
      </c>
      <c r="M11" s="11" t="s">
        <v>35</v>
      </c>
      <c r="N11" s="11" t="s">
        <v>35</v>
      </c>
      <c r="O11" s="11" t="s">
        <v>34</v>
      </c>
      <c r="P11" s="11" t="s">
        <v>34</v>
      </c>
      <c r="Q11" s="11" t="s">
        <v>34</v>
      </c>
      <c r="R11" s="11" t="s">
        <v>35</v>
      </c>
      <c r="S11" s="11" t="s">
        <v>35</v>
      </c>
      <c r="T11" s="11"/>
      <c r="U11" s="11" t="s">
        <v>35</v>
      </c>
      <c r="V11" s="11" t="s">
        <v>35</v>
      </c>
      <c r="W11" s="11" t="s">
        <v>35</v>
      </c>
      <c r="X11" s="11" t="s">
        <v>34</v>
      </c>
      <c r="Y11" s="11" t="s">
        <v>34</v>
      </c>
      <c r="Z11" s="11" t="s">
        <v>34</v>
      </c>
      <c r="AA11" s="11"/>
    </row>
    <row r="12" spans="1:27" ht="25.5" x14ac:dyDescent="0.25">
      <c r="A12" s="6">
        <v>400042400</v>
      </c>
      <c r="B12" s="6" t="s">
        <v>45</v>
      </c>
      <c r="C12" s="6"/>
      <c r="D12" s="7">
        <v>10</v>
      </c>
      <c r="E12" s="12">
        <v>2041.5</v>
      </c>
      <c r="F12" s="9">
        <v>40978</v>
      </c>
      <c r="G12" s="10">
        <f t="shared" si="0"/>
        <v>0.73475385745775168</v>
      </c>
      <c r="H12" s="11" t="s">
        <v>42</v>
      </c>
      <c r="I12" s="11" t="s">
        <v>39</v>
      </c>
      <c r="J12" s="11" t="s">
        <v>34</v>
      </c>
      <c r="K12" s="11" t="s">
        <v>34</v>
      </c>
      <c r="L12" s="11" t="s">
        <v>34</v>
      </c>
      <c r="M12" s="11" t="s">
        <v>34</v>
      </c>
      <c r="N12" s="11" t="s">
        <v>34</v>
      </c>
      <c r="O12" s="11" t="s">
        <v>35</v>
      </c>
      <c r="P12" s="11" t="s">
        <v>35</v>
      </c>
      <c r="Q12" s="11" t="s">
        <v>34</v>
      </c>
      <c r="R12" s="11" t="s">
        <v>35</v>
      </c>
      <c r="S12" s="11" t="s">
        <v>34</v>
      </c>
      <c r="T12" s="11"/>
      <c r="U12" s="11" t="s">
        <v>35</v>
      </c>
      <c r="V12" s="11" t="s">
        <v>35</v>
      </c>
      <c r="W12" s="11" t="s">
        <v>34</v>
      </c>
      <c r="X12" s="11" t="s">
        <v>34</v>
      </c>
      <c r="Y12" s="11" t="s">
        <v>34</v>
      </c>
      <c r="Z12" s="11" t="s">
        <v>34</v>
      </c>
      <c r="AA12" s="11"/>
    </row>
    <row r="13" spans="1:27" ht="25.5" x14ac:dyDescent="0.25">
      <c r="A13" s="6">
        <v>400044267</v>
      </c>
      <c r="B13" s="6" t="s">
        <v>37</v>
      </c>
      <c r="C13" s="6"/>
      <c r="D13" s="7">
        <v>4</v>
      </c>
      <c r="E13" s="8">
        <v>410.75</v>
      </c>
      <c r="F13" s="9">
        <v>40978</v>
      </c>
      <c r="G13" s="10">
        <f t="shared" si="0"/>
        <v>1.4607425441265978</v>
      </c>
      <c r="H13" s="11" t="s">
        <v>46</v>
      </c>
      <c r="I13" s="11" t="s">
        <v>39</v>
      </c>
      <c r="J13" s="11" t="s">
        <v>35</v>
      </c>
      <c r="K13" s="11" t="s">
        <v>35</v>
      </c>
      <c r="L13" s="11" t="s">
        <v>35</v>
      </c>
      <c r="M13" s="11" t="s">
        <v>35</v>
      </c>
      <c r="N13" s="11" t="s">
        <v>34</v>
      </c>
      <c r="O13" s="11" t="s">
        <v>34</v>
      </c>
      <c r="P13" s="11" t="s">
        <v>34</v>
      </c>
      <c r="Q13" s="11" t="s">
        <v>34</v>
      </c>
      <c r="R13" s="11" t="s">
        <v>35</v>
      </c>
      <c r="S13" s="11" t="s">
        <v>35</v>
      </c>
      <c r="T13" s="11"/>
      <c r="U13" s="11" t="s">
        <v>34</v>
      </c>
      <c r="V13" s="11" t="s">
        <v>35</v>
      </c>
      <c r="W13" s="11" t="s">
        <v>34</v>
      </c>
      <c r="X13" s="11" t="s">
        <v>34</v>
      </c>
      <c r="Y13" s="11" t="s">
        <v>34</v>
      </c>
      <c r="Z13" s="11" t="s">
        <v>35</v>
      </c>
      <c r="AA13" s="11" t="s">
        <v>47</v>
      </c>
    </row>
    <row r="14" spans="1:27" ht="25.5" x14ac:dyDescent="0.25">
      <c r="A14" s="6">
        <v>400048984</v>
      </c>
      <c r="B14" s="6" t="s">
        <v>48</v>
      </c>
      <c r="C14" s="6"/>
      <c r="D14" s="7">
        <v>4</v>
      </c>
      <c r="E14" s="12">
        <v>223.5</v>
      </c>
      <c r="F14" s="9">
        <v>40978</v>
      </c>
      <c r="G14" s="10">
        <f t="shared" si="0"/>
        <v>2.6845637583892619</v>
      </c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</row>
    <row r="15" spans="1:27" x14ac:dyDescent="0.25">
      <c r="A15" s="5">
        <v>400048985</v>
      </c>
      <c r="B15" s="6" t="s">
        <v>49</v>
      </c>
      <c r="C15" s="6"/>
      <c r="D15" s="7">
        <v>2</v>
      </c>
      <c r="E15" s="12">
        <v>133</v>
      </c>
      <c r="F15" s="9">
        <v>40978</v>
      </c>
      <c r="G15" s="10">
        <f t="shared" si="0"/>
        <v>2.255639097744361</v>
      </c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</row>
    <row r="16" spans="1:27" ht="25.5" x14ac:dyDescent="0.25">
      <c r="A16" s="6">
        <v>400037224</v>
      </c>
      <c r="B16" s="6" t="s">
        <v>44</v>
      </c>
      <c r="C16" s="6"/>
      <c r="D16" s="7">
        <v>28</v>
      </c>
      <c r="E16" s="12">
        <v>2095.25</v>
      </c>
      <c r="F16" s="9">
        <v>41041</v>
      </c>
      <c r="G16" s="10">
        <f t="shared" si="0"/>
        <v>2.0045340651473573</v>
      </c>
      <c r="H16" s="11" t="s">
        <v>32</v>
      </c>
      <c r="I16" s="11" t="s">
        <v>50</v>
      </c>
      <c r="J16" s="11" t="s">
        <v>34</v>
      </c>
      <c r="K16" s="11" t="s">
        <v>34</v>
      </c>
      <c r="L16" s="11" t="s">
        <v>35</v>
      </c>
      <c r="M16" s="11" t="s">
        <v>35</v>
      </c>
      <c r="N16" s="11" t="s">
        <v>34</v>
      </c>
      <c r="O16" s="11" t="s">
        <v>34</v>
      </c>
      <c r="P16" s="11" t="s">
        <v>35</v>
      </c>
      <c r="Q16" s="11" t="s">
        <v>35</v>
      </c>
      <c r="R16" s="11" t="s">
        <v>35</v>
      </c>
      <c r="S16" s="11" t="s">
        <v>35</v>
      </c>
      <c r="T16" s="11"/>
      <c r="U16" s="11" t="s">
        <v>35</v>
      </c>
      <c r="V16" s="11" t="s">
        <v>35</v>
      </c>
      <c r="W16" s="11" t="s">
        <v>34</v>
      </c>
      <c r="X16" s="11" t="s">
        <v>35</v>
      </c>
      <c r="Y16" s="11" t="s">
        <v>35</v>
      </c>
      <c r="Z16" s="11" t="s">
        <v>34</v>
      </c>
      <c r="AA16" s="11"/>
    </row>
    <row r="17" spans="1:27" ht="25.5" x14ac:dyDescent="0.25">
      <c r="A17" s="6">
        <v>400041452</v>
      </c>
      <c r="B17" s="6" t="s">
        <v>51</v>
      </c>
      <c r="C17" s="6"/>
      <c r="D17" s="7">
        <v>7</v>
      </c>
      <c r="E17" s="12">
        <v>1179.75</v>
      </c>
      <c r="F17" s="9">
        <v>41041</v>
      </c>
      <c r="G17" s="10">
        <f t="shared" si="0"/>
        <v>0.89001907183725371</v>
      </c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</row>
    <row r="18" spans="1:27" x14ac:dyDescent="0.25">
      <c r="A18" s="5">
        <v>400043123</v>
      </c>
      <c r="B18" s="6" t="s">
        <v>52</v>
      </c>
      <c r="C18" s="6"/>
      <c r="D18" s="7">
        <v>0</v>
      </c>
      <c r="E18" s="8">
        <v>608.25</v>
      </c>
      <c r="F18" s="9">
        <v>41041</v>
      </c>
      <c r="G18" s="10">
        <f t="shared" si="0"/>
        <v>0</v>
      </c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</row>
    <row r="19" spans="1:27" ht="25.5" x14ac:dyDescent="0.25">
      <c r="A19" s="5">
        <v>400043969</v>
      </c>
      <c r="B19" s="6" t="s">
        <v>53</v>
      </c>
      <c r="C19" s="6"/>
      <c r="D19" s="7">
        <v>0</v>
      </c>
      <c r="E19" s="8">
        <v>696.25</v>
      </c>
      <c r="F19" s="9">
        <v>41041</v>
      </c>
      <c r="G19" s="10">
        <f t="shared" si="0"/>
        <v>0</v>
      </c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</row>
    <row r="20" spans="1:27" x14ac:dyDescent="0.25">
      <c r="A20" s="6">
        <v>400045320</v>
      </c>
      <c r="B20" s="6" t="s">
        <v>38</v>
      </c>
      <c r="C20" s="6"/>
      <c r="D20" s="7">
        <v>4</v>
      </c>
      <c r="E20" s="12">
        <v>685.75</v>
      </c>
      <c r="F20" s="9">
        <v>41041</v>
      </c>
      <c r="G20" s="10">
        <f t="shared" si="0"/>
        <v>0.87495442945679913</v>
      </c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</row>
    <row r="21" spans="1:27" x14ac:dyDescent="0.25">
      <c r="A21" s="5">
        <v>400046103</v>
      </c>
      <c r="B21" s="6" t="s">
        <v>54</v>
      </c>
      <c r="C21" s="6"/>
      <c r="D21" s="7">
        <v>0</v>
      </c>
      <c r="E21" s="12">
        <v>784</v>
      </c>
      <c r="F21" s="9">
        <v>41041</v>
      </c>
      <c r="G21" s="10">
        <f t="shared" si="0"/>
        <v>0</v>
      </c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</row>
    <row r="22" spans="1:27" x14ac:dyDescent="0.25">
      <c r="A22" s="5">
        <v>400032790</v>
      </c>
      <c r="B22" s="6" t="s">
        <v>55</v>
      </c>
      <c r="C22" s="6"/>
      <c r="D22" s="7">
        <v>103</v>
      </c>
      <c r="E22" s="8">
        <f>(3304.75 + 145)</f>
        <v>3449.75</v>
      </c>
      <c r="F22" s="9">
        <v>41083</v>
      </c>
      <c r="G22" s="10">
        <f t="shared" si="0"/>
        <v>4.4785854047394738</v>
      </c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</row>
    <row r="23" spans="1:27" x14ac:dyDescent="0.25">
      <c r="A23" s="5">
        <v>400042122</v>
      </c>
      <c r="B23" s="6" t="s">
        <v>56</v>
      </c>
      <c r="C23" s="6"/>
      <c r="D23" s="7">
        <v>0</v>
      </c>
      <c r="E23" s="8">
        <v>567.5</v>
      </c>
      <c r="F23" s="9">
        <v>41083</v>
      </c>
      <c r="G23" s="10">
        <f t="shared" si="0"/>
        <v>0</v>
      </c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</row>
    <row r="24" spans="1:27" x14ac:dyDescent="0.25">
      <c r="A24" s="5">
        <v>400047477</v>
      </c>
      <c r="B24" s="6" t="s">
        <v>57</v>
      </c>
      <c r="C24" s="6"/>
      <c r="D24" s="7">
        <v>0</v>
      </c>
      <c r="E24" s="8">
        <v>477</v>
      </c>
      <c r="F24" s="9">
        <v>41083</v>
      </c>
      <c r="G24" s="10">
        <f t="shared" si="0"/>
        <v>0</v>
      </c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</row>
    <row r="25" spans="1:27" x14ac:dyDescent="0.25">
      <c r="A25" s="5">
        <v>400047648</v>
      </c>
      <c r="B25" s="6" t="s">
        <v>58</v>
      </c>
      <c r="C25" s="6"/>
      <c r="D25" s="7">
        <v>0</v>
      </c>
      <c r="E25" s="12">
        <v>684.25</v>
      </c>
      <c r="F25" s="9">
        <v>41083</v>
      </c>
      <c r="G25" s="10">
        <f t="shared" si="0"/>
        <v>0</v>
      </c>
      <c r="H25" s="11" t="s">
        <v>32</v>
      </c>
      <c r="I25" s="11" t="s">
        <v>33</v>
      </c>
      <c r="J25" s="11" t="s">
        <v>34</v>
      </c>
      <c r="K25" s="11" t="s">
        <v>34</v>
      </c>
      <c r="L25" s="11" t="s">
        <v>34</v>
      </c>
      <c r="M25" s="11" t="s">
        <v>34</v>
      </c>
      <c r="N25" s="11" t="s">
        <v>34</v>
      </c>
      <c r="O25" s="11" t="s">
        <v>35</v>
      </c>
      <c r="P25" s="11" t="s">
        <v>35</v>
      </c>
      <c r="Q25" s="11" t="s">
        <v>34</v>
      </c>
      <c r="R25" s="11" t="s">
        <v>35</v>
      </c>
      <c r="S25" s="11" t="s">
        <v>34</v>
      </c>
      <c r="T25" s="11"/>
      <c r="U25" s="11" t="s">
        <v>35</v>
      </c>
      <c r="V25" s="11" t="s">
        <v>35</v>
      </c>
      <c r="W25" s="11" t="s">
        <v>34</v>
      </c>
      <c r="X25" s="11" t="s">
        <v>34</v>
      </c>
      <c r="Y25" s="11" t="s">
        <v>34</v>
      </c>
      <c r="Z25" s="11" t="s">
        <v>34</v>
      </c>
      <c r="AA25" s="11"/>
    </row>
    <row r="26" spans="1:27" x14ac:dyDescent="0.25">
      <c r="A26" s="6">
        <v>400049237</v>
      </c>
      <c r="B26" s="6" t="s">
        <v>59</v>
      </c>
      <c r="C26" s="6"/>
      <c r="D26" s="7">
        <v>22</v>
      </c>
      <c r="E26" s="12">
        <v>1385.25</v>
      </c>
      <c r="F26" s="9">
        <v>41083</v>
      </c>
      <c r="G26" s="10">
        <f t="shared" si="0"/>
        <v>2.3822414726583649</v>
      </c>
      <c r="H26" s="11" t="s">
        <v>32</v>
      </c>
      <c r="I26" s="11" t="s">
        <v>33</v>
      </c>
      <c r="J26" s="11" t="s">
        <v>35</v>
      </c>
      <c r="K26" s="11" t="s">
        <v>35</v>
      </c>
      <c r="L26" s="11" t="s">
        <v>35</v>
      </c>
      <c r="M26" s="11" t="s">
        <v>35</v>
      </c>
      <c r="N26" s="11" t="s">
        <v>35</v>
      </c>
      <c r="O26" s="11" t="s">
        <v>34</v>
      </c>
      <c r="P26" s="11" t="s">
        <v>34</v>
      </c>
      <c r="Q26" s="11" t="s">
        <v>34</v>
      </c>
      <c r="R26" s="11" t="s">
        <v>35</v>
      </c>
      <c r="S26" s="11" t="s">
        <v>35</v>
      </c>
      <c r="T26" s="11"/>
      <c r="U26" s="11" t="s">
        <v>35</v>
      </c>
      <c r="V26" s="11" t="s">
        <v>34</v>
      </c>
      <c r="W26" s="11" t="s">
        <v>34</v>
      </c>
      <c r="X26" s="11" t="s">
        <v>34</v>
      </c>
      <c r="Y26" s="11" t="s">
        <v>34</v>
      </c>
      <c r="Z26" s="11" t="s">
        <v>35</v>
      </c>
      <c r="AA26" s="11"/>
    </row>
    <row r="27" spans="1:27" ht="25.5" x14ac:dyDescent="0.25">
      <c r="A27" s="6">
        <v>400049238</v>
      </c>
      <c r="B27" s="6" t="s">
        <v>60</v>
      </c>
      <c r="C27" s="6"/>
      <c r="D27" s="7">
        <v>11</v>
      </c>
      <c r="E27" s="12">
        <v>971.25</v>
      </c>
      <c r="F27" s="9">
        <v>41083</v>
      </c>
      <c r="G27" s="10">
        <f t="shared" si="0"/>
        <v>1.6988416988416988</v>
      </c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</row>
    <row r="28" spans="1:27" x14ac:dyDescent="0.25">
      <c r="A28" s="6">
        <v>400047682</v>
      </c>
      <c r="B28" s="6" t="s">
        <v>61</v>
      </c>
      <c r="C28" s="6"/>
      <c r="D28" s="11">
        <v>101</v>
      </c>
      <c r="E28" s="14">
        <v>8036.75</v>
      </c>
      <c r="F28" s="9">
        <v>41090</v>
      </c>
      <c r="G28" s="10">
        <f t="shared" si="0"/>
        <v>1.8850903661305876</v>
      </c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</row>
    <row r="29" spans="1:27" ht="25.5" x14ac:dyDescent="0.25">
      <c r="A29" s="5">
        <v>400049235</v>
      </c>
      <c r="B29" s="6" t="s">
        <v>62</v>
      </c>
      <c r="C29" s="6"/>
      <c r="D29" s="7">
        <v>0</v>
      </c>
      <c r="E29" s="8">
        <v>983</v>
      </c>
      <c r="F29" s="9">
        <v>41090</v>
      </c>
      <c r="G29" s="10">
        <f t="shared" si="0"/>
        <v>0</v>
      </c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</row>
    <row r="30" spans="1:27" x14ac:dyDescent="0.25">
      <c r="A30" s="5">
        <v>400045746</v>
      </c>
      <c r="B30" s="6" t="s">
        <v>63</v>
      </c>
      <c r="C30" s="6"/>
      <c r="D30" s="7">
        <v>1</v>
      </c>
      <c r="E30" s="8">
        <v>1885</v>
      </c>
      <c r="F30" s="9">
        <v>41132</v>
      </c>
      <c r="G30" s="10">
        <f t="shared" si="0"/>
        <v>7.9575596816976124E-2</v>
      </c>
      <c r="H30" s="11" t="s">
        <v>32</v>
      </c>
      <c r="I30" s="11" t="s">
        <v>33</v>
      </c>
      <c r="J30" s="11" t="s">
        <v>34</v>
      </c>
      <c r="K30" s="11" t="s">
        <v>34</v>
      </c>
      <c r="L30" s="11" t="s">
        <v>34</v>
      </c>
      <c r="M30" s="11" t="s">
        <v>34</v>
      </c>
      <c r="N30" s="11" t="s">
        <v>34</v>
      </c>
      <c r="O30" s="11" t="s">
        <v>35</v>
      </c>
      <c r="P30" s="11" t="s">
        <v>35</v>
      </c>
      <c r="Q30" s="11" t="s">
        <v>34</v>
      </c>
      <c r="R30" s="11" t="s">
        <v>35</v>
      </c>
      <c r="S30" s="11" t="s">
        <v>34</v>
      </c>
      <c r="T30" s="11"/>
      <c r="U30" s="11" t="s">
        <v>35</v>
      </c>
      <c r="V30" s="11" t="s">
        <v>34</v>
      </c>
      <c r="W30" s="11" t="s">
        <v>34</v>
      </c>
      <c r="X30" s="11" t="s">
        <v>34</v>
      </c>
      <c r="Y30" s="11" t="s">
        <v>34</v>
      </c>
      <c r="Z30" s="11" t="s">
        <v>34</v>
      </c>
      <c r="AA30" s="11"/>
    </row>
    <row r="31" spans="1:27" x14ac:dyDescent="0.25">
      <c r="A31" s="6">
        <v>400047206</v>
      </c>
      <c r="B31" s="6" t="s">
        <v>64</v>
      </c>
      <c r="C31" s="6"/>
      <c r="D31" s="7">
        <v>2</v>
      </c>
      <c r="E31" s="12">
        <v>785.25</v>
      </c>
      <c r="F31" s="9">
        <v>41132</v>
      </c>
      <c r="G31" s="10">
        <f t="shared" si="0"/>
        <v>0.38204393505253104</v>
      </c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</row>
    <row r="32" spans="1:27" ht="25.5" x14ac:dyDescent="0.25">
      <c r="A32" s="5">
        <v>400047776</v>
      </c>
      <c r="B32" s="6" t="s">
        <v>65</v>
      </c>
      <c r="C32" s="6"/>
      <c r="D32" s="7">
        <v>105</v>
      </c>
      <c r="E32" s="8">
        <f>1720+10564+1328.75</f>
        <v>13612.75</v>
      </c>
      <c r="F32" s="9">
        <v>41132</v>
      </c>
      <c r="G32" s="10">
        <f t="shared" si="0"/>
        <v>1.1570035444711759</v>
      </c>
      <c r="H32" s="11" t="s">
        <v>42</v>
      </c>
      <c r="I32" s="11" t="s">
        <v>33</v>
      </c>
      <c r="J32" s="11" t="s">
        <v>35</v>
      </c>
      <c r="K32" s="11" t="s">
        <v>35</v>
      </c>
      <c r="L32" s="11" t="s">
        <v>35</v>
      </c>
      <c r="M32" s="11" t="s">
        <v>35</v>
      </c>
      <c r="N32" s="11" t="s">
        <v>34</v>
      </c>
      <c r="O32" s="11" t="s">
        <v>34</v>
      </c>
      <c r="P32" s="11" t="s">
        <v>34</v>
      </c>
      <c r="Q32" s="11" t="s">
        <v>34</v>
      </c>
      <c r="R32" s="11" t="s">
        <v>35</v>
      </c>
      <c r="S32" s="11" t="s">
        <v>35</v>
      </c>
      <c r="T32" s="11"/>
      <c r="U32" s="11" t="s">
        <v>34</v>
      </c>
      <c r="V32" s="11" t="s">
        <v>35</v>
      </c>
      <c r="W32" s="11" t="s">
        <v>34</v>
      </c>
      <c r="X32" s="11" t="s">
        <v>34</v>
      </c>
      <c r="Y32" s="11" t="s">
        <v>34</v>
      </c>
      <c r="Z32" s="11" t="s">
        <v>35</v>
      </c>
      <c r="AA32" s="11"/>
    </row>
    <row r="33" spans="1:27" x14ac:dyDescent="0.25">
      <c r="A33" s="6">
        <v>400048088</v>
      </c>
      <c r="B33" s="6" t="s">
        <v>66</v>
      </c>
      <c r="C33" s="6"/>
      <c r="D33" s="7">
        <v>34</v>
      </c>
      <c r="E33" s="12">
        <v>9077</v>
      </c>
      <c r="F33" s="9">
        <v>41132</v>
      </c>
      <c r="G33" s="10">
        <f t="shared" si="0"/>
        <v>0.56185964525724363</v>
      </c>
      <c r="H33" s="11" t="s">
        <v>46</v>
      </c>
      <c r="I33" s="11" t="s">
        <v>50</v>
      </c>
      <c r="J33" s="11" t="s">
        <v>35</v>
      </c>
      <c r="K33" s="11" t="s">
        <v>35</v>
      </c>
      <c r="L33" s="11" t="s">
        <v>35</v>
      </c>
      <c r="M33" s="11" t="s">
        <v>35</v>
      </c>
      <c r="N33" s="11" t="s">
        <v>35</v>
      </c>
      <c r="O33" s="11" t="s">
        <v>34</v>
      </c>
      <c r="P33" s="11" t="s">
        <v>34</v>
      </c>
      <c r="Q33" s="11" t="s">
        <v>35</v>
      </c>
      <c r="R33" s="11" t="s">
        <v>35</v>
      </c>
      <c r="S33" s="11" t="s">
        <v>35</v>
      </c>
      <c r="T33" s="11"/>
      <c r="U33" s="11" t="s">
        <v>35</v>
      </c>
      <c r="V33" s="11" t="s">
        <v>34</v>
      </c>
      <c r="W33" s="11" t="s">
        <v>35</v>
      </c>
      <c r="X33" s="11" t="s">
        <v>34</v>
      </c>
      <c r="Y33" s="11" t="s">
        <v>35</v>
      </c>
      <c r="Z33" s="11" t="s">
        <v>35</v>
      </c>
      <c r="AA33" s="11"/>
    </row>
    <row r="34" spans="1:27" ht="25.5" x14ac:dyDescent="0.25">
      <c r="A34" s="6">
        <v>400048226</v>
      </c>
      <c r="B34" s="6" t="s">
        <v>67</v>
      </c>
      <c r="C34" s="6"/>
      <c r="D34" s="7">
        <v>60</v>
      </c>
      <c r="E34" s="12">
        <v>4429</v>
      </c>
      <c r="F34" s="9">
        <v>41132</v>
      </c>
      <c r="G34" s="10">
        <f t="shared" si="0"/>
        <v>2.0320614134116055</v>
      </c>
      <c r="H34" s="11" t="s">
        <v>42</v>
      </c>
      <c r="I34" s="11" t="s">
        <v>50</v>
      </c>
      <c r="J34" s="11" t="s">
        <v>35</v>
      </c>
      <c r="K34" s="11" t="s">
        <v>35</v>
      </c>
      <c r="L34" s="11" t="s">
        <v>35</v>
      </c>
      <c r="M34" s="11" t="s">
        <v>35</v>
      </c>
      <c r="N34" s="11" t="s">
        <v>34</v>
      </c>
      <c r="O34" s="11" t="s">
        <v>35</v>
      </c>
      <c r="P34" s="11" t="s">
        <v>34</v>
      </c>
      <c r="Q34" s="11" t="s">
        <v>34</v>
      </c>
      <c r="R34" s="11" t="s">
        <v>35</v>
      </c>
      <c r="S34" s="11" t="s">
        <v>34</v>
      </c>
      <c r="T34" s="11"/>
      <c r="U34" s="11" t="s">
        <v>35</v>
      </c>
      <c r="V34" s="11" t="s">
        <v>34</v>
      </c>
      <c r="W34" s="11" t="s">
        <v>34</v>
      </c>
      <c r="X34" s="11" t="s">
        <v>35</v>
      </c>
      <c r="Y34" s="11" t="s">
        <v>34</v>
      </c>
      <c r="Z34" s="11" t="s">
        <v>35</v>
      </c>
      <c r="AA34" s="11" t="s">
        <v>68</v>
      </c>
    </row>
    <row r="35" spans="1:27" ht="25.5" x14ac:dyDescent="0.25">
      <c r="A35" s="6">
        <v>400048660</v>
      </c>
      <c r="B35" s="6" t="s">
        <v>69</v>
      </c>
      <c r="C35" s="6"/>
      <c r="D35" s="7">
        <v>54</v>
      </c>
      <c r="E35" s="12">
        <v>4873.25</v>
      </c>
      <c r="F35" s="9">
        <v>41132</v>
      </c>
      <c r="G35" s="10">
        <f t="shared" si="0"/>
        <v>1.6621351254296415</v>
      </c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</row>
    <row r="36" spans="1:27" ht="25.5" x14ac:dyDescent="0.25">
      <c r="A36" s="5">
        <v>400050564</v>
      </c>
      <c r="B36" s="6" t="s">
        <v>70</v>
      </c>
      <c r="C36" s="6"/>
      <c r="D36" s="7">
        <v>0</v>
      </c>
      <c r="E36" s="8">
        <v>402</v>
      </c>
      <c r="F36" s="9">
        <v>41132</v>
      </c>
      <c r="G36" s="10">
        <f t="shared" si="0"/>
        <v>0</v>
      </c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</row>
    <row r="37" spans="1:27" ht="25.5" x14ac:dyDescent="0.25">
      <c r="A37" s="6">
        <v>400050954</v>
      </c>
      <c r="B37" s="6" t="s">
        <v>71</v>
      </c>
      <c r="C37" s="6"/>
      <c r="D37" s="7">
        <v>101</v>
      </c>
      <c r="E37" s="12">
        <v>5082.25</v>
      </c>
      <c r="F37" s="9">
        <v>41132</v>
      </c>
      <c r="G37" s="10">
        <f t="shared" si="0"/>
        <v>2.9809631560824439</v>
      </c>
      <c r="H37" s="11" t="s">
        <v>32</v>
      </c>
      <c r="I37" s="11" t="s">
        <v>33</v>
      </c>
      <c r="J37" s="11" t="s">
        <v>34</v>
      </c>
      <c r="K37" s="11" t="s">
        <v>34</v>
      </c>
      <c r="L37" s="11" t="s">
        <v>35</v>
      </c>
      <c r="M37" s="11" t="s">
        <v>34</v>
      </c>
      <c r="N37" s="11" t="s">
        <v>34</v>
      </c>
      <c r="O37" s="11" t="s">
        <v>35</v>
      </c>
      <c r="P37" s="11" t="s">
        <v>35</v>
      </c>
      <c r="Q37" s="11" t="s">
        <v>34</v>
      </c>
      <c r="R37" s="11" t="s">
        <v>34</v>
      </c>
      <c r="S37" s="11" t="s">
        <v>34</v>
      </c>
      <c r="T37" s="11"/>
      <c r="U37" s="11" t="s">
        <v>35</v>
      </c>
      <c r="V37" s="11" t="s">
        <v>34</v>
      </c>
      <c r="W37" s="11" t="s">
        <v>35</v>
      </c>
      <c r="X37" s="11" t="s">
        <v>35</v>
      </c>
      <c r="Y37" s="11" t="s">
        <v>34</v>
      </c>
      <c r="Z37" s="11" t="s">
        <v>35</v>
      </c>
      <c r="AA37" s="11" t="s">
        <v>72</v>
      </c>
    </row>
    <row r="38" spans="1:27" ht="25.5" x14ac:dyDescent="0.25">
      <c r="A38" s="5">
        <v>400052244</v>
      </c>
      <c r="B38" s="6" t="s">
        <v>73</v>
      </c>
      <c r="C38" s="6"/>
      <c r="D38" s="7">
        <v>0</v>
      </c>
      <c r="E38" s="8">
        <v>585.25</v>
      </c>
      <c r="F38" s="9">
        <v>41132</v>
      </c>
      <c r="G38" s="10">
        <f t="shared" si="0"/>
        <v>0</v>
      </c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</row>
    <row r="39" spans="1:27" x14ac:dyDescent="0.25">
      <c r="A39" s="5">
        <v>400040360</v>
      </c>
      <c r="B39" s="15" t="s">
        <v>74</v>
      </c>
      <c r="C39" s="15"/>
      <c r="D39" s="7">
        <v>66</v>
      </c>
      <c r="E39" s="8">
        <f>13978+1187.75</f>
        <v>15165.75</v>
      </c>
      <c r="F39" s="9">
        <v>41174</v>
      </c>
      <c r="G39" s="10">
        <f t="shared" si="0"/>
        <v>0.65278670688887785</v>
      </c>
      <c r="H39" s="11" t="s">
        <v>32</v>
      </c>
      <c r="I39" s="11" t="s">
        <v>50</v>
      </c>
      <c r="J39" s="11" t="s">
        <v>34</v>
      </c>
      <c r="K39" s="11" t="s">
        <v>34</v>
      </c>
      <c r="L39" s="11" t="s">
        <v>35</v>
      </c>
      <c r="M39" s="11" t="s">
        <v>35</v>
      </c>
      <c r="N39" s="11" t="s">
        <v>34</v>
      </c>
      <c r="O39" s="11" t="s">
        <v>34</v>
      </c>
      <c r="P39" s="11" t="s">
        <v>35</v>
      </c>
      <c r="Q39" s="11" t="s">
        <v>34</v>
      </c>
      <c r="R39" s="11" t="s">
        <v>34</v>
      </c>
      <c r="S39" s="11" t="s">
        <v>34</v>
      </c>
      <c r="T39" s="11"/>
      <c r="U39" s="11" t="s">
        <v>35</v>
      </c>
      <c r="V39" s="11" t="s">
        <v>34</v>
      </c>
      <c r="W39" s="11" t="s">
        <v>35</v>
      </c>
      <c r="X39" s="11" t="s">
        <v>35</v>
      </c>
      <c r="Y39" s="11" t="s">
        <v>34</v>
      </c>
      <c r="Z39" s="11" t="s">
        <v>35</v>
      </c>
      <c r="AA39" s="11" t="s">
        <v>75</v>
      </c>
    </row>
    <row r="40" spans="1:27" x14ac:dyDescent="0.25">
      <c r="A40" s="6">
        <v>400047682</v>
      </c>
      <c r="B40" s="6" t="s">
        <v>61</v>
      </c>
      <c r="C40" s="6"/>
      <c r="D40" s="7">
        <v>12</v>
      </c>
      <c r="E40" s="12">
        <v>1381.75</v>
      </c>
      <c r="F40" s="9">
        <v>41174</v>
      </c>
      <c r="G40" s="10">
        <f t="shared" si="0"/>
        <v>1.3026958567034557</v>
      </c>
      <c r="H40" s="11" t="s">
        <v>32</v>
      </c>
      <c r="I40" s="11" t="s">
        <v>39</v>
      </c>
      <c r="J40" s="11" t="s">
        <v>34</v>
      </c>
      <c r="K40" s="11" t="s">
        <v>34</v>
      </c>
      <c r="L40" s="11" t="s">
        <v>35</v>
      </c>
      <c r="M40" s="11" t="s">
        <v>35</v>
      </c>
      <c r="N40" s="11" t="s">
        <v>34</v>
      </c>
      <c r="O40" s="11" t="s">
        <v>35</v>
      </c>
      <c r="P40" s="11" t="s">
        <v>35</v>
      </c>
      <c r="Q40" s="11" t="s">
        <v>34</v>
      </c>
      <c r="R40" s="11" t="s">
        <v>35</v>
      </c>
      <c r="S40" s="11" t="s">
        <v>34</v>
      </c>
      <c r="T40" s="11"/>
      <c r="U40" s="11" t="s">
        <v>35</v>
      </c>
      <c r="V40" s="11" t="s">
        <v>34</v>
      </c>
      <c r="W40" s="11" t="s">
        <v>34</v>
      </c>
      <c r="X40" s="11" t="s">
        <v>34</v>
      </c>
      <c r="Y40" s="11" t="s">
        <v>34</v>
      </c>
      <c r="Z40" s="11" t="s">
        <v>34</v>
      </c>
      <c r="AA40" s="11"/>
    </row>
    <row r="41" spans="1:27" ht="25.5" x14ac:dyDescent="0.25">
      <c r="A41" s="6">
        <v>400050954</v>
      </c>
      <c r="B41" s="6" t="s">
        <v>71</v>
      </c>
      <c r="C41" s="6"/>
      <c r="D41" s="7">
        <v>16</v>
      </c>
      <c r="E41" s="12">
        <v>677</v>
      </c>
      <c r="F41" s="9">
        <v>41174</v>
      </c>
      <c r="G41" s="10">
        <f t="shared" si="0"/>
        <v>3.5450516986706058</v>
      </c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</row>
    <row r="42" spans="1:27" x14ac:dyDescent="0.25">
      <c r="A42" s="5">
        <v>400053105</v>
      </c>
      <c r="B42" s="6" t="s">
        <v>76</v>
      </c>
      <c r="C42" s="6"/>
      <c r="D42" s="7">
        <v>2</v>
      </c>
      <c r="E42" s="8">
        <v>431</v>
      </c>
      <c r="F42" s="9">
        <v>41174</v>
      </c>
      <c r="G42" s="10">
        <f t="shared" si="0"/>
        <v>0.69605568445475641</v>
      </c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</row>
    <row r="43" spans="1:27" ht="25.5" x14ac:dyDescent="0.25">
      <c r="A43" s="5">
        <v>400049798</v>
      </c>
      <c r="B43" s="6" t="s">
        <v>77</v>
      </c>
      <c r="C43" s="6"/>
      <c r="D43" s="13">
        <v>0</v>
      </c>
      <c r="E43" s="12">
        <v>855.25</v>
      </c>
      <c r="F43" s="9">
        <v>41206</v>
      </c>
      <c r="G43" s="10">
        <f t="shared" si="0"/>
        <v>0</v>
      </c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</row>
    <row r="44" spans="1:27" x14ac:dyDescent="0.25">
      <c r="A44" s="5">
        <v>400040360</v>
      </c>
      <c r="B44" s="6" t="s">
        <v>74</v>
      </c>
      <c r="C44" s="6"/>
      <c r="D44" s="7">
        <v>2</v>
      </c>
      <c r="E44" s="8">
        <v>700.75</v>
      </c>
      <c r="F44" s="9">
        <v>41223</v>
      </c>
      <c r="G44" s="10">
        <f t="shared" si="0"/>
        <v>0.42811273635390651</v>
      </c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</row>
    <row r="45" spans="1:27" x14ac:dyDescent="0.25">
      <c r="A45" s="6">
        <v>400048140</v>
      </c>
      <c r="B45" s="6" t="s">
        <v>78</v>
      </c>
      <c r="C45" s="6"/>
      <c r="D45" s="7">
        <v>20</v>
      </c>
      <c r="E45" s="12">
        <v>4431.25</v>
      </c>
      <c r="F45" s="9">
        <v>41223</v>
      </c>
      <c r="G45" s="10">
        <f t="shared" si="0"/>
        <v>0.67700987306064875</v>
      </c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</row>
    <row r="46" spans="1:27" ht="25.5" x14ac:dyDescent="0.25">
      <c r="A46" s="6">
        <v>400050954</v>
      </c>
      <c r="B46" s="6" t="s">
        <v>71</v>
      </c>
      <c r="C46" s="6"/>
      <c r="D46" s="7">
        <v>3</v>
      </c>
      <c r="E46" s="12">
        <v>354</v>
      </c>
      <c r="F46" s="9">
        <v>41223</v>
      </c>
      <c r="G46" s="10">
        <f t="shared" si="0"/>
        <v>1.271186440677966</v>
      </c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</row>
    <row r="47" spans="1:27" ht="25.5" x14ac:dyDescent="0.25">
      <c r="A47" s="5">
        <v>400053723</v>
      </c>
      <c r="B47" s="6" t="s">
        <v>79</v>
      </c>
      <c r="C47" s="6"/>
      <c r="D47" s="7">
        <v>148</v>
      </c>
      <c r="E47" s="8">
        <f>3604.75+14175.5</f>
        <v>17780.25</v>
      </c>
      <c r="F47" s="9">
        <v>41223</v>
      </c>
      <c r="G47" s="10">
        <f t="shared" si="0"/>
        <v>1.2485763698485679</v>
      </c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</row>
    <row r="48" spans="1:27" ht="25.5" x14ac:dyDescent="0.25">
      <c r="A48" s="5">
        <v>400048416</v>
      </c>
      <c r="B48" s="6" t="s">
        <v>80</v>
      </c>
      <c r="C48" s="6"/>
      <c r="D48" s="7">
        <v>2</v>
      </c>
      <c r="E48" s="8">
        <v>987.25</v>
      </c>
      <c r="F48" s="9">
        <v>41251</v>
      </c>
      <c r="G48" s="10">
        <f t="shared" si="0"/>
        <v>0.30387439858191945</v>
      </c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</row>
    <row r="49" spans="1:27" ht="25.5" x14ac:dyDescent="0.25">
      <c r="A49" s="6">
        <v>400050155</v>
      </c>
      <c r="B49" s="15" t="s">
        <v>81</v>
      </c>
      <c r="C49" s="15"/>
      <c r="D49" s="7">
        <v>80</v>
      </c>
      <c r="E49" s="12">
        <v>20359.75</v>
      </c>
      <c r="F49" s="9">
        <v>41251</v>
      </c>
      <c r="G49" s="10">
        <f t="shared" si="0"/>
        <v>0.58939819987966457</v>
      </c>
      <c r="H49" s="11" t="s">
        <v>32</v>
      </c>
      <c r="I49" s="11" t="s">
        <v>43</v>
      </c>
      <c r="J49" s="11"/>
      <c r="K49" s="11" t="s">
        <v>35</v>
      </c>
      <c r="L49" s="11" t="s">
        <v>35</v>
      </c>
      <c r="M49" s="11" t="s">
        <v>34</v>
      </c>
      <c r="N49" s="11" t="s">
        <v>34</v>
      </c>
      <c r="O49" s="11" t="s">
        <v>35</v>
      </c>
      <c r="P49" s="11" t="s">
        <v>35</v>
      </c>
      <c r="Q49" s="11" t="s">
        <v>34</v>
      </c>
      <c r="R49" s="11" t="s">
        <v>35</v>
      </c>
      <c r="S49" s="11" t="s">
        <v>34</v>
      </c>
      <c r="T49" s="11"/>
      <c r="U49" s="11" t="s">
        <v>35</v>
      </c>
      <c r="V49" s="11" t="s">
        <v>35</v>
      </c>
      <c r="W49" s="11" t="s">
        <v>34</v>
      </c>
      <c r="X49" s="11" t="s">
        <v>34</v>
      </c>
      <c r="Y49" s="11" t="s">
        <v>34</v>
      </c>
      <c r="Z49" s="11" t="s">
        <v>34</v>
      </c>
      <c r="AA49" s="11"/>
    </row>
    <row r="50" spans="1:27" ht="25.5" x14ac:dyDescent="0.25">
      <c r="A50" s="6">
        <v>400050630</v>
      </c>
      <c r="B50" s="15" t="s">
        <v>82</v>
      </c>
      <c r="C50" s="15"/>
      <c r="D50" s="7">
        <v>152</v>
      </c>
      <c r="E50" s="12">
        <v>23005</v>
      </c>
      <c r="F50" s="9">
        <v>41251</v>
      </c>
      <c r="G50" s="10">
        <f t="shared" si="0"/>
        <v>0.99108889371875675</v>
      </c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</row>
    <row r="51" spans="1:27" x14ac:dyDescent="0.25">
      <c r="A51" s="5">
        <v>400052619</v>
      </c>
      <c r="B51" s="15" t="s">
        <v>83</v>
      </c>
      <c r="C51" s="15"/>
      <c r="D51" s="7">
        <v>0</v>
      </c>
      <c r="E51" s="8">
        <v>3201.5</v>
      </c>
      <c r="F51" s="9">
        <v>41297</v>
      </c>
      <c r="G51" s="10">
        <f t="shared" si="0"/>
        <v>0</v>
      </c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</row>
    <row r="52" spans="1:27" ht="25.5" x14ac:dyDescent="0.25">
      <c r="A52" s="6">
        <v>400050630</v>
      </c>
      <c r="B52" s="6" t="s">
        <v>82</v>
      </c>
      <c r="C52" s="6"/>
      <c r="D52" s="7">
        <v>63</v>
      </c>
      <c r="E52" s="12">
        <v>2689.75</v>
      </c>
      <c r="F52" s="9">
        <v>41300</v>
      </c>
      <c r="G52" s="10">
        <f t="shared" si="0"/>
        <v>3.5133376707872479</v>
      </c>
      <c r="H52" s="11" t="s">
        <v>46</v>
      </c>
      <c r="I52" s="11" t="s">
        <v>43</v>
      </c>
      <c r="J52" s="11" t="s">
        <v>35</v>
      </c>
      <c r="K52" s="11" t="s">
        <v>35</v>
      </c>
      <c r="L52" s="11" t="s">
        <v>35</v>
      </c>
      <c r="M52" s="11" t="s">
        <v>35</v>
      </c>
      <c r="N52" s="11" t="s">
        <v>35</v>
      </c>
      <c r="O52" s="11" t="s">
        <v>34</v>
      </c>
      <c r="P52" s="11" t="s">
        <v>34</v>
      </c>
      <c r="Q52" s="11" t="s">
        <v>34</v>
      </c>
      <c r="R52" s="11" t="s">
        <v>34</v>
      </c>
      <c r="S52" s="11" t="s">
        <v>34</v>
      </c>
      <c r="T52" s="11"/>
      <c r="U52" s="11" t="s">
        <v>34</v>
      </c>
      <c r="V52" s="11" t="s">
        <v>34</v>
      </c>
      <c r="W52" s="11" t="s">
        <v>35</v>
      </c>
      <c r="X52" s="11" t="s">
        <v>35</v>
      </c>
      <c r="Y52" s="11" t="s">
        <v>34</v>
      </c>
      <c r="Z52" s="11" t="s">
        <v>35</v>
      </c>
      <c r="AA52" s="11" t="s">
        <v>84</v>
      </c>
    </row>
    <row r="53" spans="1:27" x14ac:dyDescent="0.25">
      <c r="A53" s="6">
        <v>400046131</v>
      </c>
      <c r="B53" s="6" t="s">
        <v>85</v>
      </c>
      <c r="C53" s="6"/>
      <c r="D53" s="7">
        <v>62</v>
      </c>
      <c r="E53" s="12">
        <v>9114.5</v>
      </c>
      <c r="F53" s="9">
        <v>41321</v>
      </c>
      <c r="G53" s="10">
        <f t="shared" si="0"/>
        <v>1.0203521860771299</v>
      </c>
      <c r="H53" s="11" t="s">
        <v>46</v>
      </c>
      <c r="I53" s="11" t="s">
        <v>43</v>
      </c>
      <c r="J53" s="11" t="s">
        <v>35</v>
      </c>
      <c r="K53" s="11" t="s">
        <v>35</v>
      </c>
      <c r="L53" s="11" t="s">
        <v>35</v>
      </c>
      <c r="M53" s="11" t="s">
        <v>35</v>
      </c>
      <c r="N53" s="11" t="s">
        <v>34</v>
      </c>
      <c r="O53" s="11" t="s">
        <v>34</v>
      </c>
      <c r="P53" s="11" t="s">
        <v>34</v>
      </c>
      <c r="Q53" s="11" t="s">
        <v>34</v>
      </c>
      <c r="R53" s="11" t="s">
        <v>34</v>
      </c>
      <c r="S53" s="11" t="s">
        <v>34</v>
      </c>
      <c r="T53" s="11"/>
      <c r="U53" s="11" t="s">
        <v>34</v>
      </c>
      <c r="V53" s="11" t="s">
        <v>34</v>
      </c>
      <c r="W53" s="11" t="s">
        <v>35</v>
      </c>
      <c r="X53" s="11" t="s">
        <v>34</v>
      </c>
      <c r="Y53" s="11" t="s">
        <v>34</v>
      </c>
      <c r="Z53" s="11" t="s">
        <v>34</v>
      </c>
      <c r="AA53" s="11" t="s">
        <v>86</v>
      </c>
    </row>
    <row r="54" spans="1:27" x14ac:dyDescent="0.25">
      <c r="A54" s="5">
        <v>400046410</v>
      </c>
      <c r="B54" s="6" t="s">
        <v>87</v>
      </c>
      <c r="C54" s="6"/>
      <c r="D54" s="7">
        <v>2</v>
      </c>
      <c r="E54" s="8">
        <v>457.5</v>
      </c>
      <c r="F54" s="9">
        <v>41321</v>
      </c>
      <c r="G54" s="10">
        <f t="shared" si="0"/>
        <v>0.65573770491803274</v>
      </c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</row>
    <row r="55" spans="1:27" x14ac:dyDescent="0.25">
      <c r="A55" s="6">
        <v>400047477</v>
      </c>
      <c r="B55" s="6" t="s">
        <v>57</v>
      </c>
      <c r="C55" s="6"/>
      <c r="D55" s="7">
        <v>14</v>
      </c>
      <c r="E55" s="12">
        <v>1454.5</v>
      </c>
      <c r="F55" s="9">
        <v>41321</v>
      </c>
      <c r="G55" s="10">
        <f t="shared" si="0"/>
        <v>1.4437951185974562</v>
      </c>
      <c r="H55" s="11" t="s">
        <v>42</v>
      </c>
      <c r="I55" s="11" t="s">
        <v>43</v>
      </c>
      <c r="J55" s="11" t="s">
        <v>35</v>
      </c>
      <c r="K55" s="11" t="s">
        <v>35</v>
      </c>
      <c r="L55" s="11" t="s">
        <v>35</v>
      </c>
      <c r="M55" s="11" t="s">
        <v>35</v>
      </c>
      <c r="N55" s="11" t="s">
        <v>34</v>
      </c>
      <c r="O55" s="11" t="s">
        <v>35</v>
      </c>
      <c r="P55" s="11" t="s">
        <v>35</v>
      </c>
      <c r="Q55" s="11" t="s">
        <v>35</v>
      </c>
      <c r="R55" s="11" t="s">
        <v>34</v>
      </c>
      <c r="S55" s="11" t="s">
        <v>35</v>
      </c>
      <c r="T55" s="11">
        <v>3</v>
      </c>
      <c r="U55" s="11" t="s">
        <v>35</v>
      </c>
      <c r="V55" s="11" t="s">
        <v>35</v>
      </c>
      <c r="W55" s="11" t="s">
        <v>35</v>
      </c>
      <c r="X55" s="11" t="s">
        <v>34</v>
      </c>
      <c r="Y55" s="11" t="s">
        <v>34</v>
      </c>
      <c r="Z55" s="11" t="s">
        <v>35</v>
      </c>
      <c r="AA55" s="11" t="s">
        <v>88</v>
      </c>
    </row>
    <row r="56" spans="1:27" x14ac:dyDescent="0.25">
      <c r="A56" s="6">
        <v>400049913</v>
      </c>
      <c r="B56" s="15" t="s">
        <v>89</v>
      </c>
      <c r="C56" s="15"/>
      <c r="D56" s="7">
        <v>64</v>
      </c>
      <c r="E56" s="12">
        <v>1451.5</v>
      </c>
      <c r="F56" s="9">
        <v>41321</v>
      </c>
      <c r="G56" s="10">
        <f t="shared" si="0"/>
        <v>6.6138477437134</v>
      </c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</row>
    <row r="57" spans="1:27" x14ac:dyDescent="0.25">
      <c r="A57" s="6">
        <v>400051300</v>
      </c>
      <c r="B57" s="6" t="s">
        <v>90</v>
      </c>
      <c r="C57" s="6"/>
      <c r="D57" s="7">
        <v>2</v>
      </c>
      <c r="E57" s="12">
        <v>708.25</v>
      </c>
      <c r="F57" s="9">
        <v>41321</v>
      </c>
      <c r="G57" s="10">
        <f t="shared" si="0"/>
        <v>0.42357924461701374</v>
      </c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</row>
    <row r="58" spans="1:27" ht="25.5" x14ac:dyDescent="0.25">
      <c r="A58" s="6">
        <v>400053723</v>
      </c>
      <c r="B58" s="15" t="s">
        <v>79</v>
      </c>
      <c r="C58" s="15"/>
      <c r="D58" s="7">
        <v>852</v>
      </c>
      <c r="E58" s="8">
        <f>26527.5+11901.75</f>
        <v>38429.25</v>
      </c>
      <c r="F58" s="9">
        <v>41321</v>
      </c>
      <c r="G58" s="10">
        <f t="shared" si="0"/>
        <v>3.3255918343449324</v>
      </c>
      <c r="H58" s="11" t="s">
        <v>46</v>
      </c>
      <c r="I58" s="11" t="s">
        <v>39</v>
      </c>
      <c r="J58" s="11" t="s">
        <v>35</v>
      </c>
      <c r="K58" s="11" t="s">
        <v>35</v>
      </c>
      <c r="L58" s="11" t="s">
        <v>35</v>
      </c>
      <c r="M58" s="11" t="s">
        <v>35</v>
      </c>
      <c r="N58" s="11" t="s">
        <v>35</v>
      </c>
      <c r="O58" s="11" t="s">
        <v>34</v>
      </c>
      <c r="P58" s="11" t="s">
        <v>34</v>
      </c>
      <c r="Q58" s="11" t="s">
        <v>34</v>
      </c>
      <c r="R58" s="11" t="s">
        <v>34</v>
      </c>
      <c r="S58" s="11" t="s">
        <v>35</v>
      </c>
      <c r="T58" s="11"/>
      <c r="U58" s="11" t="s">
        <v>34</v>
      </c>
      <c r="V58" s="11" t="s">
        <v>34</v>
      </c>
      <c r="W58" s="11" t="s">
        <v>35</v>
      </c>
      <c r="X58" s="11" t="s">
        <v>35</v>
      </c>
      <c r="Y58" s="11" t="s">
        <v>35</v>
      </c>
      <c r="Z58" s="11" t="s">
        <v>35</v>
      </c>
      <c r="AA58" s="11"/>
    </row>
    <row r="59" spans="1:27" x14ac:dyDescent="0.25">
      <c r="A59" s="68" t="s">
        <v>91</v>
      </c>
      <c r="B59" s="68"/>
      <c r="C59" s="68"/>
      <c r="D59" s="68"/>
      <c r="E59" s="68"/>
      <c r="F59" s="68"/>
      <c r="G59" s="16">
        <f>AVERAGE(G20:G58)</f>
        <v>1.2532675423139201</v>
      </c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</row>
  </sheetData>
  <mergeCells count="24">
    <mergeCell ref="U1:U2"/>
    <mergeCell ref="V1:V2"/>
    <mergeCell ref="H1:H2"/>
    <mergeCell ref="I1:I2"/>
    <mergeCell ref="J1:J2"/>
    <mergeCell ref="K1:L1"/>
    <mergeCell ref="M1:N1"/>
    <mergeCell ref="O1:O2"/>
    <mergeCell ref="A59:F59"/>
    <mergeCell ref="P1:P2"/>
    <mergeCell ref="Q1:Q2"/>
    <mergeCell ref="R1:R2"/>
    <mergeCell ref="S1:T1"/>
    <mergeCell ref="A1:A2"/>
    <mergeCell ref="B1:B2"/>
    <mergeCell ref="D1:D2"/>
    <mergeCell ref="E1:E2"/>
    <mergeCell ref="F1:F2"/>
    <mergeCell ref="G1:G2"/>
    <mergeCell ref="W1:W2"/>
    <mergeCell ref="X1:X2"/>
    <mergeCell ref="Y1:Y2"/>
    <mergeCell ref="Z1:Z2"/>
    <mergeCell ref="AA1:AA2"/>
  </mergeCells>
  <dataValidations count="3">
    <dataValidation type="list" allowBlank="1" showInputMessage="1" showErrorMessage="1" sqref="J3:S58 U3:Z58">
      <formula1>"Yes,No"</formula1>
    </dataValidation>
    <dataValidation type="list" allowBlank="1" showInputMessage="1" showErrorMessage="1" sqref="I3:I58">
      <formula1>"Less than 1 Year,1 Year to 3 Years, 3 Years to 5 Years, Greater than 5 Years"</formula1>
    </dataValidation>
    <dataValidation type="list" allowBlank="1" showInputMessage="1" showErrorMessage="1" sqref="H3:H58">
      <formula1>"Batch,CICS,Mixed"</formula1>
    </dataValidation>
  </dataValidation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2"/>
  <sheetViews>
    <sheetView showGridLines="0" showRowColHeaders="0" zoomScale="70" zoomScaleNormal="70" workbookViewId="0"/>
  </sheetViews>
  <sheetFormatPr defaultRowHeight="15" x14ac:dyDescent="0.25"/>
  <cols>
    <col min="1" max="6" width="0.140625" style="37" customWidth="1"/>
  </cols>
  <sheetData>
    <row r="1" spans="1:6" x14ac:dyDescent="0.25">
      <c r="A1" s="37" t="s">
        <v>141</v>
      </c>
      <c r="B1" s="37">
        <v>0</v>
      </c>
      <c r="C1" s="37">
        <v>-2.5969999999999995</v>
      </c>
      <c r="D1" s="37">
        <v>7.2361749174606972E-4</v>
      </c>
      <c r="F1" s="37">
        <v>0.38338658213615417</v>
      </c>
    </row>
    <row r="2" spans="1:6" x14ac:dyDescent="0.25">
      <c r="A2" s="37" t="s">
        <v>142</v>
      </c>
      <c r="B2" s="37">
        <v>0</v>
      </c>
      <c r="C2" s="37">
        <v>-2.5366999999999997</v>
      </c>
      <c r="D2" s="37">
        <v>8.6092976423002515E-4</v>
      </c>
      <c r="F2" s="37">
        <v>0</v>
      </c>
    </row>
    <row r="3" spans="1:6" x14ac:dyDescent="0.25">
      <c r="A3" s="37" t="s">
        <v>143</v>
      </c>
      <c r="B3" s="37">
        <v>4</v>
      </c>
      <c r="C3" s="37">
        <v>-2.4763999999999999</v>
      </c>
      <c r="D3" s="37">
        <v>1.0217406040406447E-3</v>
      </c>
      <c r="F3" s="37">
        <v>1.0249553918838501</v>
      </c>
    </row>
    <row r="4" spans="1:6" x14ac:dyDescent="0.25">
      <c r="A4" s="37" t="s">
        <v>144</v>
      </c>
      <c r="B4" s="37">
        <v>3</v>
      </c>
      <c r="C4" s="37">
        <v>-2.4161000000000001</v>
      </c>
      <c r="D4" s="37">
        <v>1.2095611978994556E-3</v>
      </c>
      <c r="F4" s="37">
        <v>0.75770056247711182</v>
      </c>
    </row>
    <row r="5" spans="1:6" x14ac:dyDescent="0.25">
      <c r="A5" s="37" t="s">
        <v>145</v>
      </c>
      <c r="B5" s="37">
        <v>5</v>
      </c>
      <c r="C5" s="37">
        <v>-2.3558000000000003</v>
      </c>
      <c r="D5" s="37">
        <v>1.4283324536100153E-3</v>
      </c>
      <c r="F5" s="37">
        <v>2.7272727489471436</v>
      </c>
    </row>
    <row r="6" spans="1:6" x14ac:dyDescent="0.25">
      <c r="A6" s="37" t="s">
        <v>146</v>
      </c>
      <c r="B6" s="37">
        <v>2</v>
      </c>
      <c r="C6" s="37">
        <v>-2.2955000000000005</v>
      </c>
      <c r="D6" s="37">
        <v>1.6824610757046137E-3</v>
      </c>
      <c r="F6" s="37">
        <v>2.6689746379852295</v>
      </c>
    </row>
    <row r="7" spans="1:6" x14ac:dyDescent="0.25">
      <c r="A7" s="37" t="s">
        <v>147</v>
      </c>
      <c r="B7" s="37">
        <v>3</v>
      </c>
      <c r="C7" s="37">
        <v>-2.2352000000000007</v>
      </c>
      <c r="D7" s="37">
        <v>1.9768558884451395E-3</v>
      </c>
      <c r="F7" s="37">
        <v>0.73475384712219238</v>
      </c>
    </row>
    <row r="8" spans="1:6" x14ac:dyDescent="0.25">
      <c r="A8" s="37" t="s">
        <v>148</v>
      </c>
      <c r="B8" s="37">
        <v>2</v>
      </c>
      <c r="C8" s="37">
        <v>-2.1749000000000009</v>
      </c>
      <c r="D8" s="37">
        <v>2.3169638597673632E-3</v>
      </c>
      <c r="F8" s="37">
        <v>1.4607425928115845</v>
      </c>
    </row>
    <row r="9" spans="1:6" x14ac:dyDescent="0.25">
      <c r="A9" s="37" t="s">
        <v>149</v>
      </c>
      <c r="B9" s="37">
        <v>2</v>
      </c>
      <c r="C9" s="37">
        <v>-2.1146000000000011</v>
      </c>
      <c r="D9" s="37">
        <v>2.7088051875621146E-3</v>
      </c>
      <c r="F9" s="37">
        <v>2.0045340061187744</v>
      </c>
    </row>
    <row r="10" spans="1:6" x14ac:dyDescent="0.25">
      <c r="A10" s="37" t="s">
        <v>150</v>
      </c>
      <c r="B10" s="37">
        <v>2</v>
      </c>
      <c r="C10" s="37">
        <v>-2.0543000000000013</v>
      </c>
      <c r="D10" s="37">
        <v>3.1590067149434436E-3</v>
      </c>
      <c r="F10" s="37">
        <v>4.4785852432250977</v>
      </c>
    </row>
    <row r="11" spans="1:6" x14ac:dyDescent="0.25">
      <c r="A11" s="37" t="s">
        <v>151</v>
      </c>
      <c r="B11" s="37">
        <v>0</v>
      </c>
      <c r="C11" s="37">
        <v>-1.9940000000000013</v>
      </c>
      <c r="D11" s="37">
        <v>3.6748328457197311E-3</v>
      </c>
      <c r="F11" s="37">
        <v>0</v>
      </c>
    </row>
    <row r="12" spans="1:6" x14ac:dyDescent="0.25">
      <c r="A12" s="37" t="s">
        <v>152</v>
      </c>
      <c r="B12" s="37">
        <v>1</v>
      </c>
      <c r="C12" s="37">
        <v>-1.9337000000000013</v>
      </c>
      <c r="D12" s="37">
        <v>4.2642130373581472E-3</v>
      </c>
      <c r="F12" s="37">
        <v>2.3822414875030518</v>
      </c>
    </row>
    <row r="13" spans="1:6" x14ac:dyDescent="0.25">
      <c r="A13" s="37" t="s">
        <v>153</v>
      </c>
      <c r="B13" s="37">
        <v>0</v>
      </c>
      <c r="C13" s="37">
        <v>-1.8734000000000013</v>
      </c>
      <c r="D13" s="37">
        <v>4.9357648588522658E-3</v>
      </c>
      <c r="F13" s="37">
        <v>1.8850903511047363</v>
      </c>
    </row>
    <row r="14" spans="1:6" x14ac:dyDescent="0.25">
      <c r="A14" s="37" t="s">
        <v>154</v>
      </c>
      <c r="B14" s="37">
        <v>0</v>
      </c>
      <c r="C14" s="37">
        <v>-1.8131000000000013</v>
      </c>
      <c r="D14" s="37">
        <v>5.6988115179220124E-3</v>
      </c>
      <c r="F14" s="37">
        <v>7.9575598239898682E-2</v>
      </c>
    </row>
    <row r="15" spans="1:6" x14ac:dyDescent="0.25">
      <c r="C15" s="37">
        <v>-1.7528000000000012</v>
      </c>
      <c r="D15" s="37">
        <v>6.5633926890380917E-3</v>
      </c>
      <c r="F15" s="37">
        <v>1.1570035219192505</v>
      </c>
    </row>
    <row r="16" spans="1:6" x14ac:dyDescent="0.25">
      <c r="C16" s="37">
        <v>-1.6925000000000012</v>
      </c>
      <c r="D16" s="37">
        <v>7.5402674142545784E-3</v>
      </c>
      <c r="F16" s="37">
        <v>0.56185966730117798</v>
      </c>
    </row>
    <row r="17" spans="3:6" x14ac:dyDescent="0.25">
      <c r="C17" s="37">
        <v>-1.6322000000000012</v>
      </c>
      <c r="D17" s="37">
        <v>8.6409078063205257E-3</v>
      </c>
      <c r="F17" s="37">
        <v>2.0320613384246826</v>
      </c>
    </row>
    <row r="18" spans="3:6" x14ac:dyDescent="0.25">
      <c r="C18" s="37">
        <v>-1.5719000000000012</v>
      </c>
      <c r="D18" s="37">
        <v>9.8774822616958056E-3</v>
      </c>
      <c r="F18" s="37">
        <v>0.9910888671875</v>
      </c>
    </row>
    <row r="19" spans="3:6" x14ac:dyDescent="0.25">
      <c r="C19" s="37">
        <v>-1.5116000000000012</v>
      </c>
      <c r="D19" s="37">
        <v>1.1262826893603304E-2</v>
      </c>
      <c r="F19" s="37">
        <v>1.2485764026641846</v>
      </c>
    </row>
    <row r="20" spans="3:6" x14ac:dyDescent="0.25">
      <c r="C20" s="37">
        <v>-1.4513000000000011</v>
      </c>
      <c r="D20" s="37">
        <v>1.2810403925700769E-2</v>
      </c>
      <c r="F20" s="37">
        <v>3.5133376121520996</v>
      </c>
    </row>
    <row r="21" spans="3:6" x14ac:dyDescent="0.25">
      <c r="C21" s="37">
        <v>-1.3910000000000011</v>
      </c>
      <c r="D21" s="37">
        <v>1.4534245848730079E-2</v>
      </c>
      <c r="F21" s="37">
        <v>1.0203522443771362</v>
      </c>
    </row>
    <row r="22" spans="3:6" x14ac:dyDescent="0.25">
      <c r="C22" s="37">
        <v>-1.3307000000000011</v>
      </c>
      <c r="D22" s="37">
        <v>1.6448884238636215E-2</v>
      </c>
      <c r="F22" s="37">
        <v>1.4437950849533081</v>
      </c>
    </row>
    <row r="23" spans="3:6" x14ac:dyDescent="0.25">
      <c r="C23" s="37">
        <v>-1.2704000000000011</v>
      </c>
      <c r="D23" s="37">
        <v>1.8569262267697222E-2</v>
      </c>
      <c r="F23" s="37">
        <v>3.1002411842346191</v>
      </c>
    </row>
    <row r="24" spans="3:6" x14ac:dyDescent="0.25">
      <c r="C24" s="37">
        <v>-1.2101000000000011</v>
      </c>
      <c r="D24" s="37">
        <v>2.0910630112101442E-2</v>
      </c>
      <c r="F24" s="37">
        <v>3.3255918025970459</v>
      </c>
    </row>
    <row r="25" spans="3:6" x14ac:dyDescent="0.25">
      <c r="C25" s="37">
        <v>-1.149800000000001</v>
      </c>
      <c r="D25" s="37">
        <v>2.3488422671311029E-2</v>
      </c>
    </row>
    <row r="26" spans="3:6" x14ac:dyDescent="0.25">
      <c r="C26" s="37">
        <v>-1.089500000000001</v>
      </c>
      <c r="D26" s="37">
        <v>2.631811926672252E-2</v>
      </c>
    </row>
    <row r="27" spans="3:6" x14ac:dyDescent="0.25">
      <c r="C27" s="37">
        <v>-1.029200000000001</v>
      </c>
      <c r="D27" s="37">
        <v>2.9415085278798832E-2</v>
      </c>
    </row>
    <row r="28" spans="3:6" x14ac:dyDescent="0.25">
      <c r="C28" s="37">
        <v>-0.96890000000000098</v>
      </c>
      <c r="D28" s="37">
        <v>3.2794396011086364E-2</v>
      </c>
    </row>
    <row r="29" spans="3:6" x14ac:dyDescent="0.25">
      <c r="C29" s="37">
        <v>-0.90860000000000096</v>
      </c>
      <c r="D29" s="37">
        <v>3.6470643433189981E-2</v>
      </c>
    </row>
    <row r="30" spans="3:6" x14ac:dyDescent="0.25">
      <c r="C30" s="37">
        <v>-0.84830000000000094</v>
      </c>
      <c r="D30" s="37">
        <v>4.0457726848410147E-2</v>
      </c>
    </row>
    <row r="31" spans="3:6" x14ac:dyDescent="0.25">
      <c r="C31" s="37">
        <v>-0.78800000000000092</v>
      </c>
      <c r="D31" s="37">
        <v>4.4768628949575423E-2</v>
      </c>
    </row>
    <row r="32" spans="3:6" x14ac:dyDescent="0.25">
      <c r="C32" s="37">
        <v>-0.7277000000000009</v>
      </c>
      <c r="D32" s="37">
        <v>4.9415179161538952E-2</v>
      </c>
    </row>
    <row r="33" spans="3:4" x14ac:dyDescent="0.25">
      <c r="C33" s="37">
        <v>-0.66740000000000088</v>
      </c>
      <c r="D33" s="37">
        <v>5.4407806612501212E-2</v>
      </c>
    </row>
    <row r="34" spans="3:4" x14ac:dyDescent="0.25">
      <c r="C34" s="37">
        <v>-0.60710000000000086</v>
      </c>
      <c r="D34" s="37">
        <v>5.9755285519251987E-2</v>
      </c>
    </row>
    <row r="35" spans="3:4" x14ac:dyDescent="0.25">
      <c r="C35" s="37">
        <v>-0.54680000000000084</v>
      </c>
      <c r="D35" s="37">
        <v>6.5464476203063074E-2</v>
      </c>
    </row>
    <row r="36" spans="3:4" x14ac:dyDescent="0.25">
      <c r="C36" s="37">
        <v>-0.48650000000000082</v>
      </c>
      <c r="D36" s="37">
        <v>7.1540065361949734E-2</v>
      </c>
    </row>
    <row r="37" spans="3:4" x14ac:dyDescent="0.25">
      <c r="C37" s="37">
        <v>-0.4262000000000008</v>
      </c>
      <c r="D37" s="37">
        <v>7.7984309599408594E-2</v>
      </c>
    </row>
    <row r="38" spans="3:4" x14ac:dyDescent="0.25">
      <c r="C38" s="37">
        <v>-0.36590000000000078</v>
      </c>
      <c r="D38" s="37">
        <v>8.4796786537295082E-2</v>
      </c>
    </row>
    <row r="39" spans="3:4" x14ac:dyDescent="0.25">
      <c r="C39" s="37">
        <v>-0.30560000000000076</v>
      </c>
      <c r="D39" s="37">
        <v>9.1974158109001197E-2</v>
      </c>
    </row>
    <row r="40" spans="3:4" x14ac:dyDescent="0.25">
      <c r="C40" s="37">
        <v>-0.24530000000000077</v>
      </c>
      <c r="D40" s="37">
        <v>9.9509950826687787E-2</v>
      </c>
    </row>
    <row r="41" spans="3:4" x14ac:dyDescent="0.25">
      <c r="C41" s="37">
        <v>-0.18500000000000077</v>
      </c>
      <c r="D41" s="37">
        <v>0.10739435793191678</v>
      </c>
    </row>
    <row r="42" spans="3:4" x14ac:dyDescent="0.25">
      <c r="C42" s="37">
        <v>-0.12470000000000078</v>
      </c>
      <c r="D42" s="37">
        <v>0.11561406836265353</v>
      </c>
    </row>
    <row r="43" spans="3:4" x14ac:dyDescent="0.25">
      <c r="C43" s="37">
        <v>-6.440000000000079E-2</v>
      </c>
      <c r="D43" s="37">
        <v>0.12415212739282314</v>
      </c>
    </row>
    <row r="44" spans="3:4" x14ac:dyDescent="0.25">
      <c r="C44" s="37">
        <v>-4.1000000000007905E-3</v>
      </c>
      <c r="D44" s="37">
        <v>0.13298783361684863</v>
      </c>
    </row>
    <row r="45" spans="3:4" x14ac:dyDescent="0.25">
      <c r="C45" s="37">
        <v>5.6199999999999209E-2</v>
      </c>
      <c r="D45" s="37">
        <v>0.14209667665655654</v>
      </c>
    </row>
    <row r="46" spans="3:4" x14ac:dyDescent="0.25">
      <c r="C46" s="37">
        <v>0.11649999999999922</v>
      </c>
      <c r="D46" s="37">
        <v>0.15145031955971949</v>
      </c>
    </row>
    <row r="47" spans="3:4" x14ac:dyDescent="0.25">
      <c r="C47" s="37">
        <v>0.17679999999999921</v>
      </c>
      <c r="D47" s="37">
        <v>0.16101662933931407</v>
      </c>
    </row>
    <row r="48" spans="3:4" x14ac:dyDescent="0.25">
      <c r="C48" s="37">
        <v>0.2370999999999992</v>
      </c>
      <c r="D48" s="37">
        <v>0.1707597584742741</v>
      </c>
    </row>
    <row r="49" spans="3:4" x14ac:dyDescent="0.25">
      <c r="C49" s="37">
        <v>0.29739999999999922</v>
      </c>
      <c r="D49" s="37">
        <v>0.18064027946314293</v>
      </c>
    </row>
    <row r="50" spans="3:4" x14ac:dyDescent="0.25">
      <c r="C50" s="37">
        <v>0.35769999999999924</v>
      </c>
      <c r="D50" s="37">
        <v>0.1906153737016856</v>
      </c>
    </row>
    <row r="51" spans="3:4" x14ac:dyDescent="0.25">
      <c r="C51" s="37">
        <v>0.41799999999999926</v>
      </c>
      <c r="D51" s="37">
        <v>0.20063907505733267</v>
      </c>
    </row>
    <row r="52" spans="3:4" x14ac:dyDescent="0.25">
      <c r="C52" s="37">
        <v>0.47829999999999928</v>
      </c>
      <c r="D52" s="37">
        <v>0.21066256755322454</v>
      </c>
    </row>
    <row r="53" spans="3:4" x14ac:dyDescent="0.25">
      <c r="C53" s="37">
        <v>0.5385999999999993</v>
      </c>
      <c r="D53" s="37">
        <v>0.22063453557110671</v>
      </c>
    </row>
    <row r="54" spans="3:4" x14ac:dyDescent="0.25">
      <c r="C54" s="37">
        <v>0.59889999999999932</v>
      </c>
      <c r="D54" s="37">
        <v>0.23050156395605001</v>
      </c>
    </row>
    <row r="55" spans="3:4" x14ac:dyDescent="0.25">
      <c r="C55" s="37">
        <v>0.65919999999999934</v>
      </c>
      <c r="D55" s="37">
        <v>0.24020858437933881</v>
      </c>
    </row>
    <row r="56" spans="3:4" x14ac:dyDescent="0.25">
      <c r="C56" s="37">
        <v>0.71949999999999936</v>
      </c>
      <c r="D56" s="37">
        <v>0.24969936331244139</v>
      </c>
    </row>
    <row r="57" spans="3:4" x14ac:dyDescent="0.25">
      <c r="C57" s="37">
        <v>0.77979999999999938</v>
      </c>
      <c r="D57" s="37">
        <v>0.25891702600892302</v>
      </c>
    </row>
    <row r="58" spans="3:4" x14ac:dyDescent="0.25">
      <c r="C58" s="37">
        <v>0.8400999999999994</v>
      </c>
      <c r="D58" s="37">
        <v>0.26780461000656236</v>
      </c>
    </row>
    <row r="59" spans="3:4" x14ac:dyDescent="0.25">
      <c r="C59" s="37">
        <v>0.90039999999999942</v>
      </c>
      <c r="D59" s="37">
        <v>0.27630564087213888</v>
      </c>
    </row>
    <row r="60" spans="3:4" x14ac:dyDescent="0.25">
      <c r="C60" s="37">
        <v>0.96069999999999944</v>
      </c>
      <c r="D60" s="37">
        <v>0.28436472223829501</v>
      </c>
    </row>
    <row r="61" spans="3:4" x14ac:dyDescent="0.25">
      <c r="C61" s="37">
        <v>1.0209999999999995</v>
      </c>
      <c r="D61" s="37">
        <v>0.29192813164535603</v>
      </c>
    </row>
    <row r="62" spans="3:4" x14ac:dyDescent="0.25">
      <c r="C62" s="37">
        <v>1.0812999999999995</v>
      </c>
      <c r="D62" s="37">
        <v>0.29894441331811594</v>
      </c>
    </row>
    <row r="63" spans="3:4" x14ac:dyDescent="0.25">
      <c r="C63" s="37">
        <v>1.1415999999999995</v>
      </c>
      <c r="D63" s="37">
        <v>0.30536495879214204</v>
      </c>
    </row>
    <row r="64" spans="3:4" x14ac:dyDescent="0.25">
      <c r="C64" s="37">
        <v>1.2018999999999995</v>
      </c>
      <c r="D64" s="37">
        <v>0.31114456626611758</v>
      </c>
    </row>
    <row r="65" spans="3:4" x14ac:dyDescent="0.25">
      <c r="C65" s="37">
        <v>1.2621999999999995</v>
      </c>
      <c r="D65" s="37">
        <v>0.31624196970192708</v>
      </c>
    </row>
    <row r="66" spans="3:4" x14ac:dyDescent="0.25">
      <c r="C66" s="37">
        <v>1.3224999999999996</v>
      </c>
      <c r="D66" s="37">
        <v>0.3206203290239214</v>
      </c>
    </row>
    <row r="67" spans="3:4" x14ac:dyDescent="0.25">
      <c r="C67" s="37">
        <v>1.3827999999999996</v>
      </c>
      <c r="D67" s="37">
        <v>0.32424767327981419</v>
      </c>
    </row>
    <row r="68" spans="3:4" x14ac:dyDescent="0.25">
      <c r="C68" s="37">
        <v>1.4430999999999996</v>
      </c>
      <c r="D68" s="37">
        <v>0.32709728931002396</v>
      </c>
    </row>
    <row r="69" spans="3:4" x14ac:dyDescent="0.25">
      <c r="C69" s="37">
        <v>1.5033999999999996</v>
      </c>
      <c r="D69" s="37">
        <v>0.32914804931758856</v>
      </c>
    </row>
    <row r="70" spans="3:4" x14ac:dyDescent="0.25">
      <c r="C70" s="37">
        <v>1.5636999999999996</v>
      </c>
      <c r="D70" s="37">
        <v>0.33038467172036817</v>
      </c>
    </row>
    <row r="71" spans="3:4" x14ac:dyDescent="0.25">
      <c r="C71" s="37">
        <v>1.6239999999999997</v>
      </c>
      <c r="D71" s="37">
        <v>0.33079791078062415</v>
      </c>
    </row>
    <row r="72" spans="3:4" x14ac:dyDescent="0.25">
      <c r="C72" s="37">
        <v>1.6842999999999997</v>
      </c>
      <c r="D72" s="37">
        <v>0.33038467172036823</v>
      </c>
    </row>
    <row r="73" spans="3:4" x14ac:dyDescent="0.25">
      <c r="C73" s="37">
        <v>1.7445999999999997</v>
      </c>
      <c r="D73" s="37">
        <v>0.32914804931758856</v>
      </c>
    </row>
    <row r="74" spans="3:4" x14ac:dyDescent="0.25">
      <c r="C74" s="37">
        <v>1.8048999999999997</v>
      </c>
      <c r="D74" s="37">
        <v>0.32709728931002402</v>
      </c>
    </row>
    <row r="75" spans="3:4" x14ac:dyDescent="0.25">
      <c r="C75" s="37">
        <v>1.8651999999999997</v>
      </c>
      <c r="D75" s="37">
        <v>0.32424767327981424</v>
      </c>
    </row>
    <row r="76" spans="3:4" x14ac:dyDescent="0.25">
      <c r="C76" s="37">
        <v>1.9254999999999998</v>
      </c>
      <c r="D76" s="37">
        <v>0.32062032902392146</v>
      </c>
    </row>
    <row r="77" spans="3:4" x14ac:dyDescent="0.25">
      <c r="C77" s="37">
        <v>1.9857999999999998</v>
      </c>
      <c r="D77" s="37">
        <v>0.31624196970192714</v>
      </c>
    </row>
    <row r="78" spans="3:4" x14ac:dyDescent="0.25">
      <c r="C78" s="37">
        <v>2.0460999999999996</v>
      </c>
      <c r="D78" s="37">
        <v>0.31114456626611775</v>
      </c>
    </row>
    <row r="79" spans="3:4" x14ac:dyDescent="0.25">
      <c r="C79" s="37">
        <v>2.1063999999999994</v>
      </c>
      <c r="D79" s="37">
        <v>0.30536495879214215</v>
      </c>
    </row>
    <row r="80" spans="3:4" x14ac:dyDescent="0.25">
      <c r="C80" s="37">
        <v>2.1666999999999992</v>
      </c>
      <c r="D80" s="37">
        <v>0.29894441331811616</v>
      </c>
    </row>
    <row r="81" spans="3:4" x14ac:dyDescent="0.25">
      <c r="C81" s="37">
        <v>2.226999999999999</v>
      </c>
      <c r="D81" s="37">
        <v>0.29192813164535625</v>
      </c>
    </row>
    <row r="82" spans="3:4" x14ac:dyDescent="0.25">
      <c r="C82" s="37">
        <v>2.2872999999999988</v>
      </c>
      <c r="D82" s="37">
        <v>0.28436472223829529</v>
      </c>
    </row>
    <row r="83" spans="3:4" x14ac:dyDescent="0.25">
      <c r="C83" s="37">
        <v>2.3475999999999986</v>
      </c>
      <c r="D83" s="37">
        <v>0.27630564087213927</v>
      </c>
    </row>
    <row r="84" spans="3:4" x14ac:dyDescent="0.25">
      <c r="C84" s="37">
        <v>2.4078999999999984</v>
      </c>
      <c r="D84" s="37">
        <v>0.26780461000656269</v>
      </c>
    </row>
    <row r="85" spans="3:4" x14ac:dyDescent="0.25">
      <c r="C85" s="37">
        <v>2.4681999999999982</v>
      </c>
      <c r="D85" s="37">
        <v>0.25891702600892341</v>
      </c>
    </row>
    <row r="86" spans="3:4" x14ac:dyDescent="0.25">
      <c r="C86" s="37">
        <v>2.528499999999998</v>
      </c>
      <c r="D86" s="37">
        <v>0.24969936331244183</v>
      </c>
    </row>
    <row r="87" spans="3:4" x14ac:dyDescent="0.25">
      <c r="C87" s="37">
        <v>2.5887999999999978</v>
      </c>
      <c r="D87" s="37">
        <v>0.24020858437933928</v>
      </c>
    </row>
    <row r="88" spans="3:4" x14ac:dyDescent="0.25">
      <c r="C88" s="37">
        <v>2.6490999999999976</v>
      </c>
      <c r="D88" s="37">
        <v>0.23050156395605054</v>
      </c>
    </row>
    <row r="89" spans="3:4" x14ac:dyDescent="0.25">
      <c r="C89" s="37">
        <v>2.7093999999999974</v>
      </c>
      <c r="D89" s="37">
        <v>0.22063453557110727</v>
      </c>
    </row>
    <row r="90" spans="3:4" x14ac:dyDescent="0.25">
      <c r="C90" s="37">
        <v>2.7696999999999972</v>
      </c>
      <c r="D90" s="37">
        <v>0.21066256755322518</v>
      </c>
    </row>
    <row r="91" spans="3:4" x14ac:dyDescent="0.25">
      <c r="C91" s="37">
        <v>2.829999999999997</v>
      </c>
      <c r="D91" s="37">
        <v>0.2006390750573333</v>
      </c>
    </row>
    <row r="92" spans="3:4" x14ac:dyDescent="0.25">
      <c r="C92" s="37">
        <v>2.8902999999999968</v>
      </c>
      <c r="D92" s="37">
        <v>0.19061537370168635</v>
      </c>
    </row>
    <row r="93" spans="3:4" x14ac:dyDescent="0.25">
      <c r="C93" s="37">
        <v>2.9505999999999966</v>
      </c>
      <c r="D93" s="37">
        <v>0.18064027946314368</v>
      </c>
    </row>
    <row r="94" spans="3:4" x14ac:dyDescent="0.25">
      <c r="C94" s="37">
        <v>3.0108999999999964</v>
      </c>
      <c r="D94" s="37">
        <v>0.17075975847427483</v>
      </c>
    </row>
    <row r="95" spans="3:4" x14ac:dyDescent="0.25">
      <c r="C95" s="37">
        <v>3.0711999999999962</v>
      </c>
      <c r="D95" s="37">
        <v>0.16101662933931485</v>
      </c>
    </row>
    <row r="96" spans="3:4" x14ac:dyDescent="0.25">
      <c r="C96" s="37">
        <v>3.131499999999996</v>
      </c>
      <c r="D96" s="37">
        <v>0.15145031955972033</v>
      </c>
    </row>
    <row r="97" spans="3:4" x14ac:dyDescent="0.25">
      <c r="C97" s="37">
        <v>3.1917999999999958</v>
      </c>
      <c r="D97" s="37">
        <v>0.14209667665655734</v>
      </c>
    </row>
    <row r="98" spans="3:4" x14ac:dyDescent="0.25">
      <c r="C98" s="37">
        <v>3.2520999999999955</v>
      </c>
      <c r="D98" s="37">
        <v>0.13298783361684943</v>
      </c>
    </row>
    <row r="99" spans="3:4" x14ac:dyDescent="0.25">
      <c r="C99" s="37">
        <v>3.3123999999999953</v>
      </c>
      <c r="D99" s="37">
        <v>0.12415212739282394</v>
      </c>
    </row>
    <row r="100" spans="3:4" x14ac:dyDescent="0.25">
      <c r="C100" s="37">
        <v>3.3726999999999951</v>
      </c>
      <c r="D100" s="37">
        <v>0.11561406836265428</v>
      </c>
    </row>
    <row r="101" spans="3:4" x14ac:dyDescent="0.25">
      <c r="C101" s="37">
        <v>3.4329999999999949</v>
      </c>
      <c r="D101" s="37">
        <v>0.10739435793191754</v>
      </c>
    </row>
    <row r="102" spans="3:4" x14ac:dyDescent="0.25">
      <c r="C102" s="37">
        <v>3.4932999999999947</v>
      </c>
      <c r="D102" s="37">
        <v>9.9509950826688565E-2</v>
      </c>
    </row>
    <row r="103" spans="3:4" x14ac:dyDescent="0.25">
      <c r="C103" s="37">
        <v>3.5535999999999945</v>
      </c>
      <c r="D103" s="37">
        <v>9.1974158109001961E-2</v>
      </c>
    </row>
    <row r="104" spans="3:4" x14ac:dyDescent="0.25">
      <c r="C104" s="37">
        <v>3.6138999999999943</v>
      </c>
      <c r="D104" s="37">
        <v>8.4796786537295873E-2</v>
      </c>
    </row>
    <row r="105" spans="3:4" x14ac:dyDescent="0.25">
      <c r="C105" s="37">
        <v>3.6741999999999941</v>
      </c>
      <c r="D105" s="37">
        <v>7.7984309599409385E-2</v>
      </c>
    </row>
    <row r="106" spans="3:4" x14ac:dyDescent="0.25">
      <c r="C106" s="37">
        <v>3.7344999999999939</v>
      </c>
      <c r="D106" s="37">
        <v>7.1540065361950497E-2</v>
      </c>
    </row>
    <row r="107" spans="3:4" x14ac:dyDescent="0.25">
      <c r="C107" s="37">
        <v>3.7947999999999937</v>
      </c>
      <c r="D107" s="37">
        <v>6.5464476203063768E-2</v>
      </c>
    </row>
    <row r="108" spans="3:4" x14ac:dyDescent="0.25">
      <c r="C108" s="37">
        <v>3.8550999999999935</v>
      </c>
      <c r="D108" s="37">
        <v>5.9755285519252674E-2</v>
      </c>
    </row>
    <row r="109" spans="3:4" x14ac:dyDescent="0.25">
      <c r="C109" s="37">
        <v>3.9153999999999933</v>
      </c>
      <c r="D109" s="37">
        <v>5.4407806612501899E-2</v>
      </c>
    </row>
    <row r="110" spans="3:4" x14ac:dyDescent="0.25">
      <c r="C110" s="37">
        <v>3.9756999999999931</v>
      </c>
      <c r="D110" s="37">
        <v>4.9415179161539598E-2</v>
      </c>
    </row>
    <row r="111" spans="3:4" x14ac:dyDescent="0.25">
      <c r="C111" s="37">
        <v>4.0359999999999934</v>
      </c>
      <c r="D111" s="37">
        <v>4.4768628949576006E-2</v>
      </c>
    </row>
    <row r="112" spans="3:4" x14ac:dyDescent="0.25">
      <c r="C112" s="37">
        <v>4.0962999999999932</v>
      </c>
      <c r="D112" s="37">
        <v>4.0457726848410709E-2</v>
      </c>
    </row>
    <row r="113" spans="3:4" x14ac:dyDescent="0.25">
      <c r="C113" s="37">
        <v>4.156599999999993</v>
      </c>
      <c r="D113" s="37">
        <v>3.6470643433190481E-2</v>
      </c>
    </row>
    <row r="114" spans="3:4" x14ac:dyDescent="0.25">
      <c r="C114" s="37">
        <v>4.2168999999999928</v>
      </c>
      <c r="D114" s="37">
        <v>3.2794396011086822E-2</v>
      </c>
    </row>
    <row r="115" spans="3:4" x14ac:dyDescent="0.25">
      <c r="C115" s="37">
        <v>4.2771999999999926</v>
      </c>
      <c r="D115" s="37">
        <v>2.9415085278799265E-2</v>
      </c>
    </row>
    <row r="116" spans="3:4" x14ac:dyDescent="0.25">
      <c r="C116" s="37">
        <v>4.3374999999999924</v>
      </c>
      <c r="D116" s="37">
        <v>2.631811926672294E-2</v>
      </c>
    </row>
    <row r="117" spans="3:4" x14ac:dyDescent="0.25">
      <c r="C117" s="37">
        <v>4.3977999999999922</v>
      </c>
      <c r="D117" s="37">
        <v>2.3488422671311435E-2</v>
      </c>
    </row>
    <row r="118" spans="3:4" x14ac:dyDescent="0.25">
      <c r="C118" s="37">
        <v>4.458099999999992</v>
      </c>
      <c r="D118" s="37">
        <v>2.0910630112101813E-2</v>
      </c>
    </row>
    <row r="119" spans="3:4" x14ac:dyDescent="0.25">
      <c r="C119" s="37">
        <v>4.5183999999999918</v>
      </c>
      <c r="D119" s="37">
        <v>1.8569262267697562E-2</v>
      </c>
    </row>
    <row r="120" spans="3:4" x14ac:dyDescent="0.25">
      <c r="C120" s="37">
        <v>4.5786999999999916</v>
      </c>
      <c r="D120" s="37">
        <v>1.6448884238636538E-2</v>
      </c>
    </row>
    <row r="121" spans="3:4" x14ac:dyDescent="0.25">
      <c r="C121" s="37">
        <v>4.6389999999999914</v>
      </c>
      <c r="D121" s="37">
        <v>1.4534245848730389E-2</v>
      </c>
    </row>
    <row r="122" spans="3:4" x14ac:dyDescent="0.25">
      <c r="C122" s="37">
        <v>4.6992999999999912</v>
      </c>
      <c r="D122" s="37">
        <v>1.2810403925701043E-2</v>
      </c>
    </row>
    <row r="123" spans="3:4" x14ac:dyDescent="0.25">
      <c r="C123" s="37">
        <v>4.7595999999999909</v>
      </c>
      <c r="D123" s="37">
        <v>1.1262826893603549E-2</v>
      </c>
    </row>
    <row r="124" spans="3:4" x14ac:dyDescent="0.25">
      <c r="C124" s="37">
        <v>4.8198999999999907</v>
      </c>
      <c r="D124" s="37">
        <v>9.877482261696038E-3</v>
      </c>
    </row>
    <row r="125" spans="3:4" x14ac:dyDescent="0.25">
      <c r="C125" s="37">
        <v>4.8801999999999905</v>
      </c>
      <c r="D125" s="37">
        <v>8.6409078063207443E-3</v>
      </c>
    </row>
    <row r="126" spans="3:4" x14ac:dyDescent="0.25">
      <c r="C126" s="37">
        <v>4.9404999999999903</v>
      </c>
      <c r="D126" s="37">
        <v>7.5402674142547726E-3</v>
      </c>
    </row>
    <row r="127" spans="3:4" x14ac:dyDescent="0.25">
      <c r="C127" s="37">
        <v>5.0007999999999901</v>
      </c>
      <c r="D127" s="37">
        <v>6.5633926890382626E-3</v>
      </c>
    </row>
    <row r="128" spans="3:4" x14ac:dyDescent="0.25">
      <c r="C128" s="37">
        <v>5.0610999999999899</v>
      </c>
      <c r="D128" s="37">
        <v>5.6988115179221694E-3</v>
      </c>
    </row>
    <row r="129" spans="3:4" x14ac:dyDescent="0.25">
      <c r="C129" s="37">
        <v>5.1213999999999897</v>
      </c>
      <c r="D129" s="37">
        <v>4.9357648588524063E-3</v>
      </c>
    </row>
    <row r="130" spans="3:4" x14ac:dyDescent="0.25">
      <c r="C130" s="37">
        <v>5.1816999999999895</v>
      </c>
      <c r="D130" s="37">
        <v>4.2642130373582686E-3</v>
      </c>
    </row>
    <row r="131" spans="3:4" x14ac:dyDescent="0.25">
      <c r="C131" s="37">
        <v>5.2419999999999893</v>
      </c>
      <c r="D131" s="37">
        <v>3.6748328457198391E-3</v>
      </c>
    </row>
    <row r="132" spans="3:4" x14ac:dyDescent="0.25">
      <c r="C132" s="37">
        <v>5.3022999999999891</v>
      </c>
      <c r="D132" s="37">
        <v>3.1590067149435421E-3</v>
      </c>
    </row>
    <row r="133" spans="3:4" x14ac:dyDescent="0.25">
      <c r="C133" s="37">
        <v>5.3625999999999889</v>
      </c>
      <c r="D133" s="37">
        <v>2.7088051875622013E-3</v>
      </c>
    </row>
    <row r="134" spans="3:4" x14ac:dyDescent="0.25">
      <c r="C134" s="37">
        <v>5.4228999999999887</v>
      </c>
      <c r="D134" s="37">
        <v>2.3169638597674369E-3</v>
      </c>
    </row>
    <row r="135" spans="3:4" x14ac:dyDescent="0.25">
      <c r="C135" s="37">
        <v>5.4831999999999885</v>
      </c>
      <c r="D135" s="37">
        <v>1.9768558884452046E-3</v>
      </c>
    </row>
    <row r="136" spans="3:4" x14ac:dyDescent="0.25">
      <c r="C136" s="37">
        <v>5.5434999999999883</v>
      </c>
      <c r="D136" s="37">
        <v>1.6824610757046705E-3</v>
      </c>
    </row>
    <row r="137" spans="3:4" x14ac:dyDescent="0.25">
      <c r="C137" s="37">
        <v>5.6037999999999881</v>
      </c>
      <c r="D137" s="37">
        <v>1.4283324536100634E-3</v>
      </c>
    </row>
    <row r="138" spans="3:4" x14ac:dyDescent="0.25">
      <c r="C138" s="37">
        <v>5.6640999999999879</v>
      </c>
      <c r="D138" s="37">
        <v>1.2095611978994974E-3</v>
      </c>
    </row>
    <row r="139" spans="3:4" x14ac:dyDescent="0.25">
      <c r="C139" s="37">
        <v>5.7243999999999877</v>
      </c>
      <c r="D139" s="37">
        <v>1.0217406040406803E-3</v>
      </c>
    </row>
    <row r="140" spans="3:4" x14ac:dyDescent="0.25">
      <c r="C140" s="37">
        <v>5.7846999999999875</v>
      </c>
      <c r="D140" s="37">
        <v>8.6092976423005584E-4</v>
      </c>
    </row>
    <row r="141" spans="3:4" x14ac:dyDescent="0.25">
      <c r="C141" s="37">
        <v>5.8449999999999873</v>
      </c>
      <c r="D141" s="37">
        <v>7.2361749174609542E-4</v>
      </c>
    </row>
    <row r="142" spans="3:4" x14ac:dyDescent="0.25">
      <c r="C142" s="37">
        <v>5.9052999999999871</v>
      </c>
      <c r="D142" s="37">
        <v>6.066869509372616E-4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B2" sqref="B2"/>
    </sheetView>
  </sheetViews>
  <sheetFormatPr defaultRowHeight="15" x14ac:dyDescent="0.25"/>
  <cols>
    <col min="1" max="1" width="18.7109375" bestFit="1" customWidth="1"/>
    <col min="2" max="2" width="14.7109375" bestFit="1" customWidth="1"/>
    <col min="3" max="4" width="12" bestFit="1" customWidth="1"/>
  </cols>
  <sheetData>
    <row r="1" spans="1:4" x14ac:dyDescent="0.25">
      <c r="A1" t="s">
        <v>105</v>
      </c>
      <c r="B1" t="s">
        <v>116</v>
      </c>
      <c r="C1" t="s">
        <v>119</v>
      </c>
      <c r="D1" t="s">
        <v>122</v>
      </c>
    </row>
    <row r="2" spans="1:4" x14ac:dyDescent="0.25">
      <c r="A2">
        <v>0.38338658146964855</v>
      </c>
      <c r="B2">
        <v>2.7272727272727271</v>
      </c>
      <c r="C2">
        <v>2.6689746789581741</v>
      </c>
      <c r="D2">
        <v>1.4607425441265978</v>
      </c>
    </row>
    <row r="3" spans="1:4" x14ac:dyDescent="0.25">
      <c r="A3">
        <v>0</v>
      </c>
      <c r="C3">
        <v>0.73475385745775168</v>
      </c>
      <c r="D3">
        <v>0</v>
      </c>
    </row>
    <row r="4" spans="1:4" x14ac:dyDescent="0.25">
      <c r="A4">
        <v>1.0249554367201426</v>
      </c>
      <c r="C4">
        <v>4.4785854047394738</v>
      </c>
      <c r="D4">
        <v>2.3822414726583649</v>
      </c>
    </row>
    <row r="5" spans="1:4" x14ac:dyDescent="0.25">
      <c r="A5">
        <v>0.75770054356778127</v>
      </c>
      <c r="C5">
        <v>1.4437951185974562</v>
      </c>
      <c r="D5">
        <v>7.9575596816976124E-2</v>
      </c>
    </row>
    <row r="6" spans="1:4" x14ac:dyDescent="0.25">
      <c r="A6">
        <v>2.0045340651473573</v>
      </c>
      <c r="D6">
        <v>3.100241129865656</v>
      </c>
    </row>
    <row r="7" spans="1:4" x14ac:dyDescent="0.25">
      <c r="A7">
        <v>1.8850903661305876</v>
      </c>
    </row>
    <row r="8" spans="1:4" x14ac:dyDescent="0.25">
      <c r="A8">
        <v>1.1570035444711759</v>
      </c>
    </row>
    <row r="9" spans="1:4" x14ac:dyDescent="0.25">
      <c r="A9">
        <v>0.56185964525724363</v>
      </c>
    </row>
    <row r="10" spans="1:4" x14ac:dyDescent="0.25">
      <c r="A10">
        <v>2.0320614134116055</v>
      </c>
    </row>
    <row r="11" spans="1:4" x14ac:dyDescent="0.25">
      <c r="A11">
        <v>0.99108889371875675</v>
      </c>
    </row>
    <row r="12" spans="1:4" x14ac:dyDescent="0.25">
      <c r="A12">
        <v>1.2485763698485679</v>
      </c>
    </row>
    <row r="13" spans="1:4" x14ac:dyDescent="0.25">
      <c r="A13">
        <v>3.5133376707872479</v>
      </c>
    </row>
    <row r="14" spans="1:4" x14ac:dyDescent="0.25">
      <c r="A14">
        <v>1.0203521860771299</v>
      </c>
    </row>
    <row r="15" spans="1:4" x14ac:dyDescent="0.25">
      <c r="A15">
        <v>3.3255918343449324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showGridLines="0" zoomScale="90" zoomScaleNormal="90" workbookViewId="0"/>
  </sheetViews>
  <sheetFormatPr defaultRowHeight="15" x14ac:dyDescent="0.25"/>
  <cols>
    <col min="1" max="1" width="18.42578125" style="40" bestFit="1" customWidth="1"/>
    <col min="2" max="2" width="11.7109375" style="40" customWidth="1"/>
    <col min="3" max="3" width="9.7109375" style="40" customWidth="1"/>
    <col min="4" max="7" width="7.42578125" style="40" customWidth="1"/>
    <col min="8" max="11" width="7.7109375" style="40" customWidth="1"/>
    <col min="12" max="16384" width="9.140625" style="41"/>
  </cols>
  <sheetData>
    <row r="1" spans="1:14" ht="15.75" x14ac:dyDescent="0.25">
      <c r="A1" s="39" t="s">
        <v>168</v>
      </c>
    </row>
    <row r="3" spans="1:14" x14ac:dyDescent="0.25">
      <c r="A3" s="63" t="s">
        <v>156</v>
      </c>
      <c r="B3" s="63" t="s">
        <v>158</v>
      </c>
      <c r="C3" s="63" t="s">
        <v>159</v>
      </c>
      <c r="D3" s="63" t="s">
        <v>160</v>
      </c>
      <c r="E3" s="83" t="s">
        <v>242</v>
      </c>
    </row>
    <row r="4" spans="1:14" x14ac:dyDescent="0.25">
      <c r="A4" s="40">
        <v>1.1570035444711759</v>
      </c>
      <c r="B4" s="43">
        <v>4.2510204081632654</v>
      </c>
      <c r="C4" s="44">
        <v>3.721937279402137E-2</v>
      </c>
      <c r="D4" s="40">
        <v>1</v>
      </c>
    </row>
    <row r="6" spans="1:14" x14ac:dyDescent="0.25">
      <c r="A6" s="63"/>
      <c r="B6" s="63"/>
      <c r="C6" s="63"/>
      <c r="D6" s="76" t="s">
        <v>166</v>
      </c>
      <c r="E6" s="76"/>
      <c r="F6" s="76" t="s">
        <v>167</v>
      </c>
      <c r="G6" s="76"/>
      <c r="H6" s="77" t="s">
        <v>165</v>
      </c>
      <c r="I6" s="77"/>
      <c r="J6" s="78" t="s">
        <v>169</v>
      </c>
      <c r="K6" s="79"/>
    </row>
    <row r="7" spans="1:14" x14ac:dyDescent="0.25">
      <c r="A7" s="63" t="s">
        <v>155</v>
      </c>
      <c r="B7" s="63" t="s">
        <v>161</v>
      </c>
      <c r="C7" s="63" t="s">
        <v>162</v>
      </c>
      <c r="D7" s="63" t="s">
        <v>163</v>
      </c>
      <c r="E7" s="63" t="s">
        <v>164</v>
      </c>
      <c r="F7" s="63" t="s">
        <v>163</v>
      </c>
      <c r="G7" s="63" t="s">
        <v>164</v>
      </c>
      <c r="H7" s="77"/>
      <c r="I7" s="77"/>
      <c r="J7" s="64" t="s">
        <v>170</v>
      </c>
      <c r="K7" s="64" t="s">
        <v>171</v>
      </c>
    </row>
    <row r="8" spans="1:14" x14ac:dyDescent="0.25">
      <c r="A8" s="40" t="s">
        <v>108</v>
      </c>
      <c r="B8" s="45">
        <v>1.664442742364022</v>
      </c>
      <c r="C8" s="45">
        <v>1.7142934983857387</v>
      </c>
      <c r="D8" s="40">
        <v>8</v>
      </c>
      <c r="E8" s="40">
        <v>12</v>
      </c>
      <c r="F8" s="40">
        <v>10.37037037037037</v>
      </c>
      <c r="G8" s="40">
        <v>9.6296296296296298</v>
      </c>
      <c r="H8" s="45">
        <v>0.54179894179894172</v>
      </c>
      <c r="I8" s="45">
        <v>0.25608465608465614</v>
      </c>
      <c r="J8" s="45">
        <v>1.0203522443771362</v>
      </c>
      <c r="K8" s="45">
        <v>2.6689746379852295</v>
      </c>
      <c r="L8" s="46">
        <v>1</v>
      </c>
      <c r="M8" s="46">
        <v>0.64409049798688578</v>
      </c>
      <c r="N8" s="46">
        <v>1.0045318956212075</v>
      </c>
    </row>
    <row r="9" spans="1:14" x14ac:dyDescent="0.25">
      <c r="A9" s="40" t="s">
        <v>109</v>
      </c>
      <c r="B9" s="45">
        <v>0.42811273635390651</v>
      </c>
      <c r="C9" s="45">
        <v>0.65517826064077556</v>
      </c>
      <c r="D9" s="40">
        <v>6</v>
      </c>
      <c r="E9" s="40">
        <v>1</v>
      </c>
      <c r="F9" s="40">
        <v>3.6296296296296298</v>
      </c>
      <c r="G9" s="40">
        <v>3.3703703703703702</v>
      </c>
      <c r="H9" s="45">
        <v>1.547996976568405</v>
      </c>
      <c r="I9" s="45">
        <v>1.9051398337112624</v>
      </c>
      <c r="J9" s="45">
        <v>0</v>
      </c>
      <c r="K9" s="45">
        <v>1.4607425928115845</v>
      </c>
      <c r="L9" s="46">
        <v>2</v>
      </c>
      <c r="M9" s="46">
        <v>0.42811273635390651</v>
      </c>
      <c r="N9" s="46">
        <v>1.0326298564576779</v>
      </c>
    </row>
  </sheetData>
  <mergeCells count="4">
    <mergeCell ref="D6:E6"/>
    <mergeCell ref="F6:G6"/>
    <mergeCell ref="H6:I7"/>
    <mergeCell ref="J6:K6"/>
  </mergeCells>
  <conditionalFormatting sqref="C3:C4">
    <cfRule type="expression" dxfId="3" priority="1" stopIfTrue="1">
      <formula>C4&lt;0.05</formula>
    </cfRule>
    <cfRule type="expression" dxfId="2" priority="2" stopIfTrue="1">
      <formula>C4&gt;=0.05</formula>
    </cfRule>
  </conditionalFormatting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28"/>
  <sheetViews>
    <sheetView tabSelected="1" workbookViewId="0">
      <selection activeCell="S24" sqref="S24"/>
    </sheetView>
  </sheetViews>
  <sheetFormatPr defaultColWidth="12.42578125" defaultRowHeight="15" x14ac:dyDescent="0.25"/>
  <cols>
    <col min="1" max="1" width="14.140625" bestFit="1" customWidth="1"/>
    <col min="2" max="2" width="6.7109375" bestFit="1" customWidth="1"/>
    <col min="7" max="7" width="18.7109375" bestFit="1" customWidth="1"/>
  </cols>
  <sheetData>
    <row r="1" spans="1:19" ht="105" x14ac:dyDescent="0.25">
      <c r="A1" t="s">
        <v>5</v>
      </c>
      <c r="B1" t="s">
        <v>6</v>
      </c>
      <c r="D1" s="21" t="s">
        <v>5</v>
      </c>
      <c r="E1" s="33" t="s">
        <v>6</v>
      </c>
      <c r="F1" t="s">
        <v>5</v>
      </c>
      <c r="G1" s="60" t="s">
        <v>203</v>
      </c>
      <c r="J1" s="35" t="s">
        <v>138</v>
      </c>
      <c r="K1" s="36" t="s">
        <v>139</v>
      </c>
      <c r="L1" s="33" t="s">
        <v>11</v>
      </c>
      <c r="M1" s="34" t="s">
        <v>107</v>
      </c>
      <c r="N1" s="34" t="s">
        <v>17</v>
      </c>
      <c r="O1" s="34" t="s">
        <v>21</v>
      </c>
      <c r="Q1" s="21" t="s">
        <v>5</v>
      </c>
      <c r="R1" s="1" t="s">
        <v>11</v>
      </c>
      <c r="S1" s="4" t="s">
        <v>107</v>
      </c>
    </row>
    <row r="2" spans="1:19" x14ac:dyDescent="0.25">
      <c r="A2">
        <v>0.38338658146964855</v>
      </c>
      <c r="B2" t="s">
        <v>104</v>
      </c>
      <c r="D2" s="11">
        <v>2.7272727272727271</v>
      </c>
      <c r="E2" t="s">
        <v>117</v>
      </c>
      <c r="F2">
        <v>0.38338658146964855</v>
      </c>
      <c r="G2" t="s">
        <v>105</v>
      </c>
      <c r="J2" t="s">
        <v>106</v>
      </c>
      <c r="K2" t="s">
        <v>106</v>
      </c>
      <c r="L2" t="s">
        <v>108</v>
      </c>
      <c r="M2" t="s">
        <v>108</v>
      </c>
      <c r="N2" t="s">
        <v>109</v>
      </c>
      <c r="O2" t="s">
        <v>109</v>
      </c>
      <c r="Q2" s="11">
        <v>0.38338658146964855</v>
      </c>
      <c r="R2" s="11" t="s">
        <v>108</v>
      </c>
      <c r="S2" s="11" t="s">
        <v>108</v>
      </c>
    </row>
    <row r="3" spans="1:19" x14ac:dyDescent="0.25">
      <c r="A3">
        <v>0</v>
      </c>
      <c r="B3" t="s">
        <v>104</v>
      </c>
      <c r="D3" s="11">
        <v>2.6689746789581741</v>
      </c>
      <c r="E3" t="s">
        <v>115</v>
      </c>
      <c r="F3">
        <v>0</v>
      </c>
      <c r="G3" t="s">
        <v>105</v>
      </c>
      <c r="J3" t="s">
        <v>106</v>
      </c>
      <c r="K3" t="s">
        <v>106</v>
      </c>
      <c r="L3" t="s">
        <v>108</v>
      </c>
      <c r="M3" t="s">
        <v>108</v>
      </c>
      <c r="N3" t="s">
        <v>109</v>
      </c>
      <c r="O3" t="s">
        <v>109</v>
      </c>
      <c r="Q3" s="11">
        <v>0</v>
      </c>
      <c r="R3" s="11" t="s">
        <v>108</v>
      </c>
      <c r="S3" s="11" t="s">
        <v>108</v>
      </c>
    </row>
    <row r="4" spans="1:19" x14ac:dyDescent="0.25">
      <c r="A4">
        <v>1.0249554367201426</v>
      </c>
      <c r="B4" t="s">
        <v>104</v>
      </c>
      <c r="D4" s="11">
        <v>0.73475385745775168</v>
      </c>
      <c r="E4" t="s">
        <v>115</v>
      </c>
      <c r="F4">
        <v>1.0249554367201426</v>
      </c>
      <c r="G4" t="s">
        <v>105</v>
      </c>
      <c r="J4" t="s">
        <v>109</v>
      </c>
      <c r="K4" t="s">
        <v>109</v>
      </c>
      <c r="L4" t="s">
        <v>108</v>
      </c>
      <c r="M4" t="s">
        <v>108</v>
      </c>
      <c r="N4" t="s">
        <v>109</v>
      </c>
      <c r="O4" t="s">
        <v>109</v>
      </c>
      <c r="Q4" s="11">
        <v>1.0249554367201426</v>
      </c>
      <c r="R4" s="11" t="s">
        <v>108</v>
      </c>
      <c r="S4" s="11" t="s">
        <v>108</v>
      </c>
    </row>
    <row r="5" spans="1:19" x14ac:dyDescent="0.25">
      <c r="A5">
        <v>0.75770054356778127</v>
      </c>
      <c r="B5" t="s">
        <v>104</v>
      </c>
      <c r="D5" s="11">
        <v>1.4607425441265978</v>
      </c>
      <c r="E5" t="s">
        <v>115</v>
      </c>
      <c r="F5">
        <v>0.75770054356778127</v>
      </c>
      <c r="G5" t="s">
        <v>105</v>
      </c>
      <c r="J5" t="s">
        <v>109</v>
      </c>
      <c r="K5" t="s">
        <v>109</v>
      </c>
      <c r="L5" t="s">
        <v>108</v>
      </c>
      <c r="M5" t="s">
        <v>108</v>
      </c>
      <c r="N5" t="s">
        <v>108</v>
      </c>
      <c r="O5" t="s">
        <v>109</v>
      </c>
      <c r="Q5" s="11">
        <v>0.75770054356778127</v>
      </c>
      <c r="R5" s="11" t="s">
        <v>108</v>
      </c>
      <c r="S5" s="11" t="s">
        <v>108</v>
      </c>
    </row>
    <row r="6" spans="1:19" x14ac:dyDescent="0.25">
      <c r="A6">
        <v>2.7272727272727271</v>
      </c>
      <c r="B6" t="s">
        <v>117</v>
      </c>
      <c r="D6" s="11">
        <v>2.0045340651473573</v>
      </c>
      <c r="E6" t="s">
        <v>115</v>
      </c>
      <c r="F6">
        <v>2.7272727272727271</v>
      </c>
      <c r="G6" t="s">
        <v>122</v>
      </c>
      <c r="J6" t="s">
        <v>109</v>
      </c>
      <c r="K6" t="s">
        <v>106</v>
      </c>
      <c r="L6" t="s">
        <v>108</v>
      </c>
      <c r="M6" t="s">
        <v>108</v>
      </c>
      <c r="N6" t="s">
        <v>109</v>
      </c>
      <c r="O6" t="s">
        <v>109</v>
      </c>
      <c r="Q6" s="11">
        <v>2.7272727272727271</v>
      </c>
      <c r="R6" s="11" t="s">
        <v>108</v>
      </c>
      <c r="S6" s="11" t="s">
        <v>108</v>
      </c>
    </row>
    <row r="7" spans="1:19" x14ac:dyDescent="0.25">
      <c r="A7">
        <v>2.6689746789581741</v>
      </c>
      <c r="B7" t="s">
        <v>115</v>
      </c>
      <c r="D7" s="11">
        <v>4.4785854047394738</v>
      </c>
      <c r="E7" t="s">
        <v>117</v>
      </c>
      <c r="F7">
        <v>2.6689746789581741</v>
      </c>
      <c r="G7" t="s">
        <v>119</v>
      </c>
      <c r="J7" t="s">
        <v>109</v>
      </c>
      <c r="K7" t="s">
        <v>109</v>
      </c>
      <c r="L7" t="s">
        <v>108</v>
      </c>
      <c r="M7" t="s">
        <v>108</v>
      </c>
      <c r="N7" t="s">
        <v>108</v>
      </c>
      <c r="O7" t="s">
        <v>109</v>
      </c>
      <c r="Q7" s="11">
        <v>2.6689746789581741</v>
      </c>
      <c r="R7" s="11" t="s">
        <v>108</v>
      </c>
      <c r="S7" s="11" t="s">
        <v>108</v>
      </c>
    </row>
    <row r="8" spans="1:19" x14ac:dyDescent="0.25">
      <c r="A8">
        <v>0.73475385745775168</v>
      </c>
      <c r="B8" t="s">
        <v>115</v>
      </c>
      <c r="D8" s="11">
        <v>0</v>
      </c>
      <c r="E8" t="s">
        <v>115</v>
      </c>
      <c r="F8">
        <v>0.73475385745775168</v>
      </c>
      <c r="G8" s="32" t="s">
        <v>119</v>
      </c>
      <c r="J8" t="s">
        <v>108</v>
      </c>
      <c r="K8" t="s">
        <v>106</v>
      </c>
      <c r="L8" t="s">
        <v>109</v>
      </c>
      <c r="M8" t="s">
        <v>109</v>
      </c>
      <c r="N8" t="s">
        <v>109</v>
      </c>
      <c r="O8" t="s">
        <v>108</v>
      </c>
      <c r="Q8" s="11">
        <v>0.73475385745775168</v>
      </c>
      <c r="R8" s="11" t="s">
        <v>109</v>
      </c>
      <c r="S8" s="11" t="s">
        <v>109</v>
      </c>
    </row>
    <row r="9" spans="1:19" x14ac:dyDescent="0.25">
      <c r="A9">
        <v>1.4607425441265978</v>
      </c>
      <c r="B9" t="s">
        <v>115</v>
      </c>
      <c r="D9" s="11">
        <v>2.3822414726583649</v>
      </c>
      <c r="E9" t="s">
        <v>115</v>
      </c>
      <c r="F9">
        <v>1.4607425441265978</v>
      </c>
      <c r="G9" s="32" t="s">
        <v>122</v>
      </c>
      <c r="J9" t="s">
        <v>108</v>
      </c>
      <c r="K9" t="s">
        <v>109</v>
      </c>
      <c r="L9" t="s">
        <v>109</v>
      </c>
      <c r="M9" t="s">
        <v>109</v>
      </c>
      <c r="N9" t="s">
        <v>109</v>
      </c>
      <c r="O9" t="s">
        <v>109</v>
      </c>
      <c r="Q9" s="11">
        <v>1.4607425441265978</v>
      </c>
      <c r="R9" s="11" t="s">
        <v>109</v>
      </c>
      <c r="S9" s="11" t="s">
        <v>109</v>
      </c>
    </row>
    <row r="10" spans="1:19" x14ac:dyDescent="0.25">
      <c r="A10">
        <v>2.0045340651473573</v>
      </c>
      <c r="B10" t="s">
        <v>115</v>
      </c>
      <c r="D10" s="11">
        <v>7.9575596816976124E-2</v>
      </c>
      <c r="E10" t="s">
        <v>115</v>
      </c>
      <c r="F10">
        <v>2.0045340651473573</v>
      </c>
      <c r="G10" t="s">
        <v>105</v>
      </c>
      <c r="J10" t="s">
        <v>108</v>
      </c>
      <c r="K10" t="s">
        <v>106</v>
      </c>
      <c r="L10" t="s">
        <v>108</v>
      </c>
      <c r="M10" t="s">
        <v>108</v>
      </c>
      <c r="N10" t="s">
        <v>109</v>
      </c>
      <c r="O10" t="s">
        <v>109</v>
      </c>
      <c r="Q10" s="11">
        <v>2.0045340651473573</v>
      </c>
      <c r="R10" s="11" t="s">
        <v>108</v>
      </c>
      <c r="S10" s="11" t="s">
        <v>108</v>
      </c>
    </row>
    <row r="11" spans="1:19" x14ac:dyDescent="0.25">
      <c r="A11">
        <v>4.4785854047394738</v>
      </c>
      <c r="B11" t="s">
        <v>117</v>
      </c>
      <c r="D11" s="11">
        <v>2.0320614134116055</v>
      </c>
      <c r="E11" t="s">
        <v>117</v>
      </c>
      <c r="F11">
        <v>4.4785854047394738</v>
      </c>
      <c r="G11" t="s">
        <v>119</v>
      </c>
      <c r="J11" t="s">
        <v>109</v>
      </c>
      <c r="K11" t="s">
        <v>106</v>
      </c>
      <c r="L11" t="s">
        <v>108</v>
      </c>
      <c r="M11" t="s">
        <v>108</v>
      </c>
      <c r="N11" t="s">
        <v>109</v>
      </c>
      <c r="O11" t="s">
        <v>109</v>
      </c>
      <c r="Q11" s="11">
        <v>4.4785854047394738</v>
      </c>
      <c r="R11" s="11" t="s">
        <v>108</v>
      </c>
      <c r="S11" s="11" t="s">
        <v>108</v>
      </c>
    </row>
    <row r="12" spans="1:19" x14ac:dyDescent="0.25">
      <c r="A12">
        <v>0</v>
      </c>
      <c r="B12" t="s">
        <v>115</v>
      </c>
      <c r="D12" s="11">
        <v>0.99108889371875675</v>
      </c>
      <c r="E12" t="s">
        <v>115</v>
      </c>
      <c r="F12">
        <v>0</v>
      </c>
      <c r="G12" s="32" t="s">
        <v>122</v>
      </c>
      <c r="J12" t="s">
        <v>108</v>
      </c>
      <c r="K12" t="s">
        <v>106</v>
      </c>
      <c r="L12" t="s">
        <v>109</v>
      </c>
      <c r="M12" t="s">
        <v>108</v>
      </c>
      <c r="N12" t="s">
        <v>109</v>
      </c>
      <c r="O12" t="s">
        <v>108</v>
      </c>
      <c r="Q12" s="11">
        <v>0</v>
      </c>
      <c r="R12" s="11" t="s">
        <v>109</v>
      </c>
      <c r="S12" s="11" t="s">
        <v>108</v>
      </c>
    </row>
    <row r="13" spans="1:19" x14ac:dyDescent="0.25">
      <c r="A13">
        <v>2.3822414726583649</v>
      </c>
      <c r="B13" t="s">
        <v>115</v>
      </c>
      <c r="D13" s="11">
        <v>1.2485763698485679</v>
      </c>
      <c r="E13" t="s">
        <v>115</v>
      </c>
      <c r="F13">
        <v>2.3822414726583649</v>
      </c>
      <c r="G13" t="s">
        <v>122</v>
      </c>
      <c r="J13" t="s">
        <v>109</v>
      </c>
      <c r="K13" t="s">
        <v>109</v>
      </c>
      <c r="L13" t="s">
        <v>108</v>
      </c>
      <c r="M13" t="s">
        <v>108</v>
      </c>
      <c r="N13" t="s">
        <v>109</v>
      </c>
      <c r="O13" t="s">
        <v>109</v>
      </c>
      <c r="Q13" s="11">
        <v>2.3822414726583649</v>
      </c>
      <c r="R13" s="11" t="s">
        <v>108</v>
      </c>
      <c r="S13" s="11" t="s">
        <v>108</v>
      </c>
    </row>
    <row r="14" spans="1:19" x14ac:dyDescent="0.25">
      <c r="A14">
        <v>1.8850903661305876</v>
      </c>
      <c r="B14" t="s">
        <v>104</v>
      </c>
      <c r="D14" s="11">
        <v>1.4437951185974562</v>
      </c>
      <c r="E14" t="s">
        <v>117</v>
      </c>
      <c r="F14">
        <v>1.8850903661305876</v>
      </c>
      <c r="G14" t="s">
        <v>105</v>
      </c>
      <c r="J14" t="s">
        <v>109</v>
      </c>
      <c r="K14" t="s">
        <v>109</v>
      </c>
      <c r="L14" t="s">
        <v>108</v>
      </c>
      <c r="M14" t="s">
        <v>108</v>
      </c>
      <c r="N14" t="s">
        <v>109</v>
      </c>
      <c r="O14" t="s">
        <v>109</v>
      </c>
      <c r="Q14" s="11">
        <v>1.8850903661305876</v>
      </c>
      <c r="R14" s="11" t="s">
        <v>108</v>
      </c>
      <c r="S14" s="11" t="s">
        <v>108</v>
      </c>
    </row>
    <row r="15" spans="1:19" x14ac:dyDescent="0.25">
      <c r="A15">
        <v>7.9575596816976124E-2</v>
      </c>
      <c r="B15" t="s">
        <v>115</v>
      </c>
      <c r="F15">
        <v>7.9575596816976124E-2</v>
      </c>
      <c r="G15" t="s">
        <v>122</v>
      </c>
      <c r="J15" t="s">
        <v>108</v>
      </c>
      <c r="K15" t="s">
        <v>106</v>
      </c>
      <c r="L15" t="s">
        <v>109</v>
      </c>
      <c r="M15" t="s">
        <v>108</v>
      </c>
      <c r="N15" t="s">
        <v>109</v>
      </c>
      <c r="O15" t="s">
        <v>108</v>
      </c>
      <c r="Q15" s="11">
        <v>7.9575596816976124E-2</v>
      </c>
      <c r="R15" s="11" t="s">
        <v>109</v>
      </c>
      <c r="S15" s="11" t="s">
        <v>108</v>
      </c>
    </row>
    <row r="16" spans="1:19" x14ac:dyDescent="0.25">
      <c r="A16">
        <v>1.1570035444711759</v>
      </c>
      <c r="B16" t="s">
        <v>104</v>
      </c>
      <c r="F16">
        <v>1.1570035444711759</v>
      </c>
      <c r="G16" t="s">
        <v>105</v>
      </c>
      <c r="J16" t="s">
        <v>109</v>
      </c>
      <c r="K16" t="s">
        <v>109</v>
      </c>
      <c r="L16" t="s">
        <v>108</v>
      </c>
      <c r="M16" t="s">
        <v>108</v>
      </c>
      <c r="N16" t="s">
        <v>109</v>
      </c>
      <c r="O16" t="s">
        <v>109</v>
      </c>
      <c r="Q16" s="11">
        <v>0.38204393505253104</v>
      </c>
      <c r="R16" s="11" t="s">
        <v>109</v>
      </c>
      <c r="S16" s="11" t="s">
        <v>109</v>
      </c>
    </row>
    <row r="17" spans="1:19" x14ac:dyDescent="0.25">
      <c r="A17">
        <v>0.56185964525724363</v>
      </c>
      <c r="B17" t="s">
        <v>104</v>
      </c>
      <c r="F17">
        <v>0.56185964525724363</v>
      </c>
      <c r="G17" t="s">
        <v>105</v>
      </c>
      <c r="J17" t="s">
        <v>109</v>
      </c>
      <c r="K17" t="s">
        <v>109</v>
      </c>
      <c r="L17" t="s">
        <v>108</v>
      </c>
      <c r="M17" t="s">
        <v>108</v>
      </c>
      <c r="N17" t="s">
        <v>108</v>
      </c>
      <c r="O17" t="s">
        <v>109</v>
      </c>
      <c r="Q17" s="11">
        <v>1.1570035444711759</v>
      </c>
      <c r="R17" s="11" t="s">
        <v>108</v>
      </c>
      <c r="S17" s="11" t="s">
        <v>108</v>
      </c>
    </row>
    <row r="18" spans="1:19" x14ac:dyDescent="0.25">
      <c r="A18">
        <v>2.0320614134116055</v>
      </c>
      <c r="B18" t="s">
        <v>117</v>
      </c>
      <c r="F18">
        <v>2.0320614134116055</v>
      </c>
      <c r="G18" t="s">
        <v>105</v>
      </c>
      <c r="J18" t="s">
        <v>109</v>
      </c>
      <c r="K18" t="s">
        <v>109</v>
      </c>
      <c r="L18" t="s">
        <v>108</v>
      </c>
      <c r="M18" t="s">
        <v>108</v>
      </c>
      <c r="N18" t="s">
        <v>109</v>
      </c>
      <c r="O18" t="s">
        <v>109</v>
      </c>
      <c r="Q18" s="11">
        <v>0.56185964525724363</v>
      </c>
      <c r="R18" s="11" t="s">
        <v>108</v>
      </c>
      <c r="S18" s="11" t="s">
        <v>108</v>
      </c>
    </row>
    <row r="19" spans="1:19" x14ac:dyDescent="0.25">
      <c r="A19">
        <v>0.99108889371875675</v>
      </c>
      <c r="B19" t="s">
        <v>115</v>
      </c>
      <c r="F19">
        <v>0.99108889371875675</v>
      </c>
      <c r="G19" t="s">
        <v>105</v>
      </c>
      <c r="J19" t="s">
        <v>109</v>
      </c>
      <c r="K19" t="s">
        <v>109</v>
      </c>
      <c r="L19" t="s">
        <v>108</v>
      </c>
      <c r="M19" t="s">
        <v>108</v>
      </c>
      <c r="N19" t="s">
        <v>109</v>
      </c>
      <c r="O19" t="s">
        <v>109</v>
      </c>
      <c r="Q19" s="11">
        <v>2.0320614134116055</v>
      </c>
      <c r="R19" s="11" t="s">
        <v>108</v>
      </c>
      <c r="S19" s="11" t="s">
        <v>108</v>
      </c>
    </row>
    <row r="20" spans="1:19" x14ac:dyDescent="0.25">
      <c r="A20">
        <v>1.2485763698485679</v>
      </c>
      <c r="B20" t="s">
        <v>115</v>
      </c>
      <c r="F20">
        <v>1.2485763698485679</v>
      </c>
      <c r="G20" t="s">
        <v>105</v>
      </c>
      <c r="J20" t="s">
        <v>109</v>
      </c>
      <c r="K20" t="s">
        <v>109</v>
      </c>
      <c r="L20" t="s">
        <v>108</v>
      </c>
      <c r="M20" t="s">
        <v>108</v>
      </c>
      <c r="N20" t="s">
        <v>109</v>
      </c>
      <c r="O20" t="s">
        <v>109</v>
      </c>
      <c r="Q20" s="11">
        <v>0.65278670688887785</v>
      </c>
      <c r="R20" s="11" t="s">
        <v>109</v>
      </c>
      <c r="S20" s="11" t="s">
        <v>108</v>
      </c>
    </row>
    <row r="21" spans="1:19" x14ac:dyDescent="0.25">
      <c r="A21">
        <v>3.5133376707872479</v>
      </c>
      <c r="B21" t="s">
        <v>104</v>
      </c>
      <c r="F21">
        <v>3.5133376707872479</v>
      </c>
      <c r="G21" t="s">
        <v>105</v>
      </c>
      <c r="J21" t="s">
        <v>109</v>
      </c>
      <c r="K21" t="s">
        <v>109</v>
      </c>
      <c r="L21" t="s">
        <v>108</v>
      </c>
      <c r="M21" t="s">
        <v>108</v>
      </c>
      <c r="N21" t="s">
        <v>109</v>
      </c>
      <c r="O21" t="s">
        <v>109</v>
      </c>
      <c r="Q21" s="11">
        <v>0.42811273635390651</v>
      </c>
      <c r="R21" s="11" t="s">
        <v>109</v>
      </c>
      <c r="S21" s="11" t="s">
        <v>108</v>
      </c>
    </row>
    <row r="22" spans="1:19" x14ac:dyDescent="0.25">
      <c r="A22">
        <v>1.0203521860771299</v>
      </c>
      <c r="B22" t="s">
        <v>104</v>
      </c>
      <c r="F22">
        <v>1.0203521860771299</v>
      </c>
      <c r="G22" t="s">
        <v>105</v>
      </c>
      <c r="J22" t="s">
        <v>108</v>
      </c>
      <c r="K22" t="s">
        <v>106</v>
      </c>
      <c r="L22" t="s">
        <v>108</v>
      </c>
      <c r="M22" t="s">
        <v>108</v>
      </c>
      <c r="N22" t="s">
        <v>109</v>
      </c>
      <c r="O22" t="s">
        <v>108</v>
      </c>
      <c r="Q22" s="11">
        <v>0.99108889371875675</v>
      </c>
      <c r="R22" s="11" t="s">
        <v>108</v>
      </c>
      <c r="S22" s="11" t="s">
        <v>108</v>
      </c>
    </row>
    <row r="23" spans="1:19" x14ac:dyDescent="0.25">
      <c r="A23">
        <v>1.4437951185974562</v>
      </c>
      <c r="B23" t="s">
        <v>117</v>
      </c>
      <c r="F23">
        <v>1.4437951185974562</v>
      </c>
      <c r="G23" t="s">
        <v>119</v>
      </c>
      <c r="J23" t="s">
        <v>109</v>
      </c>
      <c r="K23" t="s">
        <v>109</v>
      </c>
      <c r="L23" t="s">
        <v>108</v>
      </c>
      <c r="M23" t="s">
        <v>108</v>
      </c>
      <c r="N23" t="s">
        <v>109</v>
      </c>
      <c r="O23" t="s">
        <v>109</v>
      </c>
      <c r="Q23" s="11">
        <v>1.2485763698485679</v>
      </c>
      <c r="R23" s="11" t="s">
        <v>108</v>
      </c>
      <c r="S23" s="11" t="s">
        <v>108</v>
      </c>
    </row>
    <row r="24" spans="1:19" x14ac:dyDescent="0.25">
      <c r="A24">
        <v>3.100241129865656</v>
      </c>
      <c r="B24" t="s">
        <v>104</v>
      </c>
      <c r="F24">
        <v>3.100241129865656</v>
      </c>
      <c r="G24" t="s">
        <v>122</v>
      </c>
      <c r="J24" t="s">
        <v>109</v>
      </c>
      <c r="K24" t="s">
        <v>106</v>
      </c>
      <c r="L24" t="s">
        <v>108</v>
      </c>
      <c r="M24" t="s">
        <v>108</v>
      </c>
      <c r="N24" t="s">
        <v>109</v>
      </c>
      <c r="O24" t="s">
        <v>108</v>
      </c>
      <c r="Q24" s="11">
        <v>3.5133376707872479</v>
      </c>
      <c r="R24" s="11" t="s">
        <v>108</v>
      </c>
      <c r="S24" s="11" t="s">
        <v>108</v>
      </c>
    </row>
    <row r="25" spans="1:19" x14ac:dyDescent="0.25">
      <c r="A25">
        <v>3.3255918343449324</v>
      </c>
      <c r="B25" t="s">
        <v>104</v>
      </c>
      <c r="F25">
        <v>3.3255918343449324</v>
      </c>
      <c r="G25" t="s">
        <v>105</v>
      </c>
      <c r="J25" t="s">
        <v>109</v>
      </c>
      <c r="K25" t="s">
        <v>109</v>
      </c>
      <c r="L25" t="s">
        <v>108</v>
      </c>
      <c r="M25" t="s">
        <v>108</v>
      </c>
      <c r="N25" t="s">
        <v>108</v>
      </c>
      <c r="O25" t="s">
        <v>109</v>
      </c>
      <c r="Q25" s="11">
        <v>1.0203521860771299</v>
      </c>
      <c r="R25" s="11" t="s">
        <v>108</v>
      </c>
      <c r="S25" s="11" t="s">
        <v>108</v>
      </c>
    </row>
    <row r="26" spans="1:19" x14ac:dyDescent="0.25">
      <c r="Q26" s="11">
        <v>1.4437951185974562</v>
      </c>
      <c r="R26" s="11" t="s">
        <v>108</v>
      </c>
      <c r="S26" s="11" t="s">
        <v>108</v>
      </c>
    </row>
    <row r="27" spans="1:19" x14ac:dyDescent="0.25">
      <c r="Q27" s="11">
        <v>3.100241129865656</v>
      </c>
      <c r="R27" s="11" t="s">
        <v>108</v>
      </c>
      <c r="S27" s="11" t="s">
        <v>108</v>
      </c>
    </row>
    <row r="28" spans="1:19" x14ac:dyDescent="0.25">
      <c r="Q28" s="11">
        <v>3.3255918343449324</v>
      </c>
      <c r="R28" s="11" t="s">
        <v>108</v>
      </c>
      <c r="S28" s="11" t="s">
        <v>108</v>
      </c>
    </row>
  </sheetData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showGridLines="0" zoomScale="90" zoomScaleNormal="90" workbookViewId="0"/>
  </sheetViews>
  <sheetFormatPr defaultRowHeight="15" x14ac:dyDescent="0.25"/>
  <cols>
    <col min="1" max="1" width="18.42578125" style="40" bestFit="1" customWidth="1"/>
    <col min="2" max="2" width="11.7109375" style="40" customWidth="1"/>
    <col min="3" max="3" width="9.7109375" style="40" customWidth="1"/>
    <col min="4" max="7" width="7.42578125" style="40" customWidth="1"/>
    <col min="8" max="11" width="7.7109375" style="40" customWidth="1"/>
    <col min="12" max="16384" width="9.140625" style="41"/>
  </cols>
  <sheetData>
    <row r="1" spans="1:14" ht="15.75" x14ac:dyDescent="0.25">
      <c r="A1" s="39" t="s">
        <v>168</v>
      </c>
    </row>
    <row r="3" spans="1:14" x14ac:dyDescent="0.25">
      <c r="A3" s="63" t="s">
        <v>156</v>
      </c>
      <c r="B3" s="63" t="s">
        <v>158</v>
      </c>
      <c r="C3" s="63" t="s">
        <v>159</v>
      </c>
      <c r="D3" s="63" t="s">
        <v>160</v>
      </c>
      <c r="E3" s="48" t="s">
        <v>172</v>
      </c>
    </row>
    <row r="4" spans="1:14" x14ac:dyDescent="0.25">
      <c r="A4" s="40">
        <v>1.1570035444711759</v>
      </c>
      <c r="B4" s="43">
        <v>0.35714285714285715</v>
      </c>
      <c r="C4" s="44">
        <v>0.58595657719465244</v>
      </c>
      <c r="D4" s="40">
        <v>1</v>
      </c>
    </row>
    <row r="6" spans="1:14" x14ac:dyDescent="0.25">
      <c r="A6" s="63"/>
      <c r="B6" s="63"/>
      <c r="C6" s="63"/>
      <c r="D6" s="76" t="s">
        <v>166</v>
      </c>
      <c r="E6" s="76"/>
      <c r="F6" s="76" t="s">
        <v>167</v>
      </c>
      <c r="G6" s="76"/>
      <c r="H6" s="77" t="s">
        <v>165</v>
      </c>
      <c r="I6" s="77"/>
      <c r="J6" s="78" t="s">
        <v>169</v>
      </c>
      <c r="K6" s="79"/>
    </row>
    <row r="7" spans="1:14" x14ac:dyDescent="0.25">
      <c r="A7" s="63" t="s">
        <v>155</v>
      </c>
      <c r="B7" s="63" t="s">
        <v>161</v>
      </c>
      <c r="C7" s="63" t="s">
        <v>162</v>
      </c>
      <c r="D7" s="63" t="s">
        <v>163</v>
      </c>
      <c r="E7" s="63" t="s">
        <v>164</v>
      </c>
      <c r="F7" s="63" t="s">
        <v>163</v>
      </c>
      <c r="G7" s="63" t="s">
        <v>164</v>
      </c>
      <c r="H7" s="77"/>
      <c r="I7" s="77"/>
      <c r="J7" s="64" t="s">
        <v>170</v>
      </c>
      <c r="K7" s="64" t="s">
        <v>171</v>
      </c>
    </row>
    <row r="8" spans="1:14" x14ac:dyDescent="0.25">
      <c r="A8" s="40" t="s">
        <v>108</v>
      </c>
      <c r="B8" s="45">
        <v>1.2027899571598719</v>
      </c>
      <c r="C8" s="45">
        <v>2.0126999667180696</v>
      </c>
      <c r="D8" s="40">
        <v>12</v>
      </c>
      <c r="E8" s="40">
        <v>12</v>
      </c>
      <c r="F8" s="40">
        <v>12.444444444444445</v>
      </c>
      <c r="G8" s="40">
        <v>11.555555555555555</v>
      </c>
      <c r="H8" s="45">
        <v>1.5873015873015886E-2</v>
      </c>
      <c r="I8" s="45">
        <v>1.5873015873015886E-2</v>
      </c>
      <c r="J8" s="45">
        <v>0.6527867317199707</v>
      </c>
      <c r="K8" s="45">
        <v>2.3822414875030518</v>
      </c>
      <c r="L8" s="46">
        <v>1</v>
      </c>
      <c r="M8" s="46">
        <v>0.55000322543990121</v>
      </c>
      <c r="N8" s="46">
        <v>1.1794515303431798</v>
      </c>
    </row>
    <row r="9" spans="1:14" x14ac:dyDescent="0.25">
      <c r="A9" s="40" t="s">
        <v>109</v>
      </c>
      <c r="B9" s="45">
        <v>0.73475385745775168</v>
      </c>
      <c r="C9" s="45">
        <v>1.0786986090740667</v>
      </c>
      <c r="D9" s="40">
        <v>2</v>
      </c>
      <c r="E9" s="40">
        <v>1</v>
      </c>
      <c r="F9" s="40">
        <v>1.5555555555555556</v>
      </c>
      <c r="G9" s="40">
        <v>1.4444444444444444</v>
      </c>
      <c r="H9" s="45">
        <v>0.12698412698412698</v>
      </c>
      <c r="I9" s="45">
        <v>0.19841269841269843</v>
      </c>
      <c r="J9" s="45">
        <v>0.73475385745775168</v>
      </c>
      <c r="K9" s="45">
        <v>0.73475385745775168</v>
      </c>
      <c r="L9" s="46">
        <v>2</v>
      </c>
      <c r="M9" s="46"/>
      <c r="N9" s="46"/>
    </row>
  </sheetData>
  <mergeCells count="4">
    <mergeCell ref="D6:E6"/>
    <mergeCell ref="F6:G6"/>
    <mergeCell ref="H6:I7"/>
    <mergeCell ref="J6:K6"/>
  </mergeCells>
  <conditionalFormatting sqref="C3:C4">
    <cfRule type="expression" dxfId="1" priority="1" stopIfTrue="1">
      <formula>C4&lt;0.05</formula>
    </cfRule>
    <cfRule type="expression" dxfId="0" priority="2" stopIfTrue="1">
      <formula>C4&gt;=0.05</formula>
    </cfRule>
  </conditionalFormatting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3"/>
  <sheetViews>
    <sheetView workbookViewId="0">
      <selection activeCell="B2" sqref="B2:E2"/>
    </sheetView>
  </sheetViews>
  <sheetFormatPr defaultRowHeight="15" x14ac:dyDescent="0.25"/>
  <sheetData>
    <row r="2" spans="1:5" x14ac:dyDescent="0.25">
      <c r="B2" t="s">
        <v>105</v>
      </c>
      <c r="C2" t="s">
        <v>116</v>
      </c>
      <c r="D2" t="s">
        <v>119</v>
      </c>
      <c r="E2" t="s">
        <v>122</v>
      </c>
    </row>
    <row r="3" spans="1:5" x14ac:dyDescent="0.25">
      <c r="A3" t="s">
        <v>197</v>
      </c>
      <c r="B3">
        <v>0</v>
      </c>
      <c r="C3">
        <v>0</v>
      </c>
    </row>
    <row r="4" spans="1:5" x14ac:dyDescent="0.25">
      <c r="A4" t="s">
        <v>198</v>
      </c>
      <c r="B4">
        <v>0.70874031899014689</v>
      </c>
    </row>
    <row r="5" spans="1:5" x14ac:dyDescent="0.25">
      <c r="A5" t="s">
        <v>161</v>
      </c>
      <c r="B5">
        <v>1.0909794905956591</v>
      </c>
    </row>
    <row r="6" spans="1:5" x14ac:dyDescent="0.25">
      <c r="A6" t="s">
        <v>199</v>
      </c>
      <c r="B6">
        <v>2.0114159022134195</v>
      </c>
    </row>
    <row r="7" spans="1:5" x14ac:dyDescent="0.25">
      <c r="A7" t="s">
        <v>200</v>
      </c>
      <c r="B7">
        <v>3.5133376707872479</v>
      </c>
    </row>
    <row r="8" spans="1:5" x14ac:dyDescent="0.25">
      <c r="A8" t="s">
        <v>201</v>
      </c>
      <c r="B8">
        <v>1.3026755832232726</v>
      </c>
    </row>
    <row r="9" spans="1:5" x14ac:dyDescent="0.25">
      <c r="A9" t="s">
        <v>170</v>
      </c>
      <c r="B9">
        <v>0</v>
      </c>
    </row>
    <row r="10" spans="1:5" x14ac:dyDescent="0.25">
      <c r="A10" t="s">
        <v>171</v>
      </c>
      <c r="B10">
        <v>3.5133376707872479</v>
      </c>
    </row>
    <row r="11" spans="1:5" x14ac:dyDescent="0.25">
      <c r="A11" t="s">
        <v>161</v>
      </c>
      <c r="B11">
        <v>1.0909794905956591</v>
      </c>
    </row>
    <row r="12" spans="1:5" x14ac:dyDescent="0.25">
      <c r="A12" t="s">
        <v>187</v>
      </c>
      <c r="B12">
        <v>1.4218241822108699</v>
      </c>
    </row>
    <row r="13" spans="1:5" x14ac:dyDescent="0.25">
      <c r="A13" t="s">
        <v>202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showGridLines="0" showRowColHeaders="0" zoomScale="70" zoomScaleNormal="70" workbookViewId="0">
      <selection activeCell="B1" sqref="B1:D13"/>
    </sheetView>
  </sheetViews>
  <sheetFormatPr defaultRowHeight="15" x14ac:dyDescent="0.25"/>
  <cols>
    <col min="1" max="27" width="0.140625" customWidth="1"/>
  </cols>
  <sheetData>
    <row r="1" spans="1:4" x14ac:dyDescent="0.25">
      <c r="B1">
        <v>1</v>
      </c>
      <c r="C1">
        <v>2</v>
      </c>
      <c r="D1">
        <v>3</v>
      </c>
    </row>
    <row r="2" spans="1:4" x14ac:dyDescent="0.25">
      <c r="B2" t="s">
        <v>105</v>
      </c>
      <c r="C2" t="s">
        <v>122</v>
      </c>
      <c r="D2" t="s">
        <v>119</v>
      </c>
    </row>
    <row r="3" spans="1:4" x14ac:dyDescent="0.25">
      <c r="A3" t="s">
        <v>197</v>
      </c>
      <c r="B3">
        <v>0</v>
      </c>
      <c r="C3">
        <v>0</v>
      </c>
      <c r="D3">
        <v>0</v>
      </c>
    </row>
    <row r="4" spans="1:4" x14ac:dyDescent="0.25">
      <c r="A4" t="s">
        <v>198</v>
      </c>
      <c r="B4">
        <v>0.70874031899014689</v>
      </c>
      <c r="C4">
        <v>5.9681697612732093E-2</v>
      </c>
      <c r="D4">
        <v>0.91201417274267782</v>
      </c>
    </row>
    <row r="5" spans="1:4" x14ac:dyDescent="0.25">
      <c r="A5" t="s">
        <v>161</v>
      </c>
      <c r="B5">
        <v>0.38223917160551224</v>
      </c>
      <c r="C5">
        <v>1.8618103107797492</v>
      </c>
      <c r="D5">
        <v>1.1443707260351375</v>
      </c>
    </row>
    <row r="6" spans="1:4" x14ac:dyDescent="0.25">
      <c r="A6" t="s">
        <v>199</v>
      </c>
      <c r="B6">
        <v>0.92043641161776035</v>
      </c>
      <c r="C6">
        <v>0.89902281952847818</v>
      </c>
      <c r="D6">
        <v>1.9697978245163332</v>
      </c>
    </row>
    <row r="7" spans="1:4" x14ac:dyDescent="0.25">
      <c r="A7" t="s">
        <v>200</v>
      </c>
      <c r="B7">
        <v>1.5019217685738284</v>
      </c>
      <c r="C7">
        <v>0.2797263019446965</v>
      </c>
      <c r="D7">
        <v>0.45240268144532525</v>
      </c>
    </row>
    <row r="8" spans="1:4" x14ac:dyDescent="0.25">
      <c r="A8" t="s">
        <v>201</v>
      </c>
      <c r="B8">
        <v>1.3026755832232726</v>
      </c>
      <c r="C8">
        <v>2.7608331303082276</v>
      </c>
      <c r="D8">
        <v>3.1141685505514705</v>
      </c>
    </row>
    <row r="9" spans="1:4" x14ac:dyDescent="0.25">
      <c r="A9" t="s">
        <v>170</v>
      </c>
      <c r="B9">
        <v>0.70874031899014689</v>
      </c>
      <c r="C9">
        <v>5.9681697612732093E-2</v>
      </c>
      <c r="D9">
        <v>0.17726031528492614</v>
      </c>
    </row>
    <row r="10" spans="1:4" x14ac:dyDescent="0.25">
      <c r="A10" t="s">
        <v>171</v>
      </c>
      <c r="B10">
        <v>1.5019217685738284</v>
      </c>
      <c r="C10">
        <v>0.2797263019446965</v>
      </c>
      <c r="D10">
        <v>0.45240268144532525</v>
      </c>
    </row>
    <row r="11" spans="1:4" x14ac:dyDescent="0.25">
      <c r="A11" t="s">
        <v>161</v>
      </c>
      <c r="B11">
        <v>1.0909794905956591</v>
      </c>
      <c r="C11">
        <v>1.9214920083924814</v>
      </c>
      <c r="D11">
        <v>2.0563848987778153</v>
      </c>
    </row>
    <row r="12" spans="1:4" x14ac:dyDescent="0.25">
      <c r="A12" t="s">
        <v>187</v>
      </c>
      <c r="B12">
        <v>1.4218241822108699</v>
      </c>
      <c r="C12">
        <v>1.625012245123387</v>
      </c>
      <c r="D12">
        <v>2.3315272649382139</v>
      </c>
    </row>
    <row r="13" spans="1:4" x14ac:dyDescent="0.25">
      <c r="A13" t="s">
        <v>202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showGridLines="0" workbookViewId="0"/>
  </sheetViews>
  <sheetFormatPr defaultRowHeight="15" x14ac:dyDescent="0.25"/>
  <cols>
    <col min="1" max="1" width="13.7109375" style="41" customWidth="1"/>
    <col min="2" max="16384" width="9.140625" style="41"/>
  </cols>
  <sheetData>
    <row r="1" spans="1:9" s="52" customFormat="1" ht="15.75" x14ac:dyDescent="0.25">
      <c r="A1" s="52" t="s">
        <v>204</v>
      </c>
    </row>
    <row r="3" spans="1:9" x14ac:dyDescent="0.25">
      <c r="A3" s="53" t="s">
        <v>205</v>
      </c>
      <c r="B3" s="54" t="s">
        <v>160</v>
      </c>
      <c r="C3" s="54" t="s">
        <v>208</v>
      </c>
      <c r="D3" s="54" t="s">
        <v>209</v>
      </c>
      <c r="E3" s="54" t="s">
        <v>210</v>
      </c>
      <c r="F3" s="61" t="s">
        <v>211</v>
      </c>
      <c r="G3" s="49"/>
    </row>
    <row r="4" spans="1:9" x14ac:dyDescent="0.25">
      <c r="A4" s="41" t="s">
        <v>206</v>
      </c>
      <c r="B4" s="41">
        <v>2</v>
      </c>
      <c r="C4" s="41">
        <v>2.57</v>
      </c>
      <c r="D4" s="41">
        <v>1.29</v>
      </c>
      <c r="E4" s="41">
        <v>0.88</v>
      </c>
      <c r="F4" s="49">
        <v>0.43</v>
      </c>
      <c r="G4" s="49"/>
    </row>
    <row r="5" spans="1:9" x14ac:dyDescent="0.25">
      <c r="A5" s="41" t="s">
        <v>207</v>
      </c>
      <c r="B5" s="41">
        <v>21</v>
      </c>
      <c r="C5" s="41">
        <v>30.89</v>
      </c>
      <c r="D5" s="41">
        <v>1.47</v>
      </c>
    </row>
    <row r="6" spans="1:9" x14ac:dyDescent="0.25">
      <c r="A6" s="41" t="s">
        <v>157</v>
      </c>
      <c r="B6" s="41">
        <v>23</v>
      </c>
      <c r="C6" s="41">
        <v>33.47</v>
      </c>
    </row>
    <row r="8" spans="1:9" x14ac:dyDescent="0.25">
      <c r="A8" s="41" t="s">
        <v>212</v>
      </c>
      <c r="C8" s="41" t="s">
        <v>213</v>
      </c>
      <c r="E8" s="41" t="s">
        <v>214</v>
      </c>
    </row>
    <row r="10" spans="1:9" x14ac:dyDescent="0.25">
      <c r="A10" s="49" t="s">
        <v>215</v>
      </c>
    </row>
    <row r="11" spans="1:9" x14ac:dyDescent="0.25">
      <c r="A11" s="53"/>
      <c r="B11" s="53"/>
      <c r="C11" s="53"/>
      <c r="D11" s="53"/>
      <c r="E11" s="76" t="s">
        <v>169</v>
      </c>
      <c r="F11" s="82"/>
    </row>
    <row r="12" spans="1:9" x14ac:dyDescent="0.25">
      <c r="A12" s="53" t="s">
        <v>216</v>
      </c>
      <c r="B12" s="54" t="s">
        <v>175</v>
      </c>
      <c r="C12" s="54" t="s">
        <v>187</v>
      </c>
      <c r="D12" s="54" t="s">
        <v>177</v>
      </c>
      <c r="E12" s="54" t="s">
        <v>217</v>
      </c>
      <c r="F12" s="54" t="s">
        <v>217</v>
      </c>
    </row>
    <row r="13" spans="1:9" x14ac:dyDescent="0.25">
      <c r="A13" s="41" t="s">
        <v>105</v>
      </c>
      <c r="B13" s="41">
        <v>14</v>
      </c>
      <c r="C13" s="41">
        <v>1.4219999999999999</v>
      </c>
      <c r="D13" s="41">
        <v>1.0309999999999999</v>
      </c>
      <c r="E13" s="41">
        <v>0.85</v>
      </c>
      <c r="F13" s="41">
        <v>1.99</v>
      </c>
      <c r="G13" s="46">
        <v>1</v>
      </c>
      <c r="H13" s="46">
        <v>0.57199999999999995</v>
      </c>
      <c r="I13" s="46">
        <v>0.56800000000000006</v>
      </c>
    </row>
    <row r="14" spans="1:9" x14ac:dyDescent="0.25">
      <c r="A14" s="41" t="s">
        <v>122</v>
      </c>
      <c r="B14" s="41">
        <v>6</v>
      </c>
      <c r="C14" s="41">
        <v>1.625</v>
      </c>
      <c r="D14" s="41">
        <v>1.343</v>
      </c>
      <c r="E14" s="41">
        <v>0.49</v>
      </c>
      <c r="F14" s="41">
        <v>2.76</v>
      </c>
      <c r="G14" s="46">
        <v>2</v>
      </c>
      <c r="H14" s="46">
        <v>1.135</v>
      </c>
      <c r="I14" s="46">
        <v>1.1349999999999998</v>
      </c>
    </row>
    <row r="15" spans="1:9" x14ac:dyDescent="0.25">
      <c r="A15" s="41" t="s">
        <v>119</v>
      </c>
      <c r="B15" s="41">
        <v>4</v>
      </c>
      <c r="C15" s="41">
        <v>2.3319999999999999</v>
      </c>
      <c r="D15" s="41">
        <v>1.639</v>
      </c>
      <c r="E15" s="41">
        <v>0.64</v>
      </c>
      <c r="F15" s="41">
        <v>4.03</v>
      </c>
      <c r="G15" s="46">
        <v>3</v>
      </c>
      <c r="H15" s="46">
        <v>1.6919999999999997</v>
      </c>
      <c r="I15" s="46">
        <v>1.6980000000000004</v>
      </c>
    </row>
  </sheetData>
  <mergeCells count="1">
    <mergeCell ref="E11:F11"/>
  </mergeCell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showGridLines="0" workbookViewId="0">
      <selection activeCell="C14" sqref="C14"/>
    </sheetView>
  </sheetViews>
  <sheetFormatPr defaultRowHeight="15" x14ac:dyDescent="0.25"/>
  <cols>
    <col min="1" max="1" width="13.7109375" style="41" customWidth="1"/>
    <col min="2" max="16384" width="9.140625" style="41"/>
  </cols>
  <sheetData>
    <row r="1" spans="1:9" s="52" customFormat="1" ht="15.75" x14ac:dyDescent="0.25">
      <c r="A1" s="52" t="s">
        <v>218</v>
      </c>
    </row>
    <row r="3" spans="1:9" x14ac:dyDescent="0.25">
      <c r="A3" s="53" t="s">
        <v>205</v>
      </c>
      <c r="B3" s="54" t="s">
        <v>160</v>
      </c>
      <c r="C3" s="54" t="s">
        <v>208</v>
      </c>
      <c r="D3" s="54" t="s">
        <v>209</v>
      </c>
      <c r="E3" s="54" t="s">
        <v>210</v>
      </c>
      <c r="F3" s="62" t="s">
        <v>211</v>
      </c>
    </row>
    <row r="4" spans="1:9" x14ac:dyDescent="0.25">
      <c r="A4" s="41" t="s">
        <v>206</v>
      </c>
      <c r="B4" s="41">
        <v>1</v>
      </c>
      <c r="C4" s="41">
        <v>6.35</v>
      </c>
      <c r="D4" s="41">
        <v>6.35</v>
      </c>
      <c r="E4" s="41">
        <v>5.16</v>
      </c>
      <c r="F4" s="50">
        <v>3.5999999999999997E-2</v>
      </c>
    </row>
    <row r="5" spans="1:9" x14ac:dyDescent="0.25">
      <c r="A5" s="41" t="s">
        <v>207</v>
      </c>
      <c r="B5" s="41">
        <v>16</v>
      </c>
      <c r="C5" s="41">
        <v>19.670000000000002</v>
      </c>
      <c r="D5" s="41">
        <v>1.23</v>
      </c>
    </row>
    <row r="6" spans="1:9" x14ac:dyDescent="0.25">
      <c r="A6" s="41" t="s">
        <v>157</v>
      </c>
      <c r="B6" s="41">
        <v>17</v>
      </c>
      <c r="C6" s="41">
        <v>26.02</v>
      </c>
    </row>
    <row r="8" spans="1:9" x14ac:dyDescent="0.25">
      <c r="A8" s="41" t="s">
        <v>219</v>
      </c>
      <c r="C8" s="41" t="s">
        <v>220</v>
      </c>
      <c r="E8" s="41" t="s">
        <v>221</v>
      </c>
    </row>
    <row r="10" spans="1:9" x14ac:dyDescent="0.25">
      <c r="A10" s="50" t="s">
        <v>222</v>
      </c>
    </row>
    <row r="11" spans="1:9" x14ac:dyDescent="0.25">
      <c r="A11" s="53"/>
      <c r="B11" s="53"/>
      <c r="C11" s="53"/>
      <c r="D11" s="53"/>
      <c r="E11" s="76" t="s">
        <v>169</v>
      </c>
      <c r="F11" s="82"/>
    </row>
    <row r="12" spans="1:9" x14ac:dyDescent="0.25">
      <c r="A12" s="53" t="s">
        <v>216</v>
      </c>
      <c r="B12" s="54" t="s">
        <v>175</v>
      </c>
      <c r="C12" s="54" t="s">
        <v>187</v>
      </c>
      <c r="D12" s="54" t="s">
        <v>177</v>
      </c>
      <c r="E12" s="54" t="s">
        <v>217</v>
      </c>
      <c r="F12" s="54" t="s">
        <v>217</v>
      </c>
    </row>
    <row r="13" spans="1:9" x14ac:dyDescent="0.25">
      <c r="A13" s="41" t="s">
        <v>106</v>
      </c>
      <c r="B13" s="41">
        <v>2</v>
      </c>
      <c r="C13" s="41">
        <v>0.192</v>
      </c>
      <c r="D13" s="41">
        <v>0.27100000000000002</v>
      </c>
      <c r="E13" s="41">
        <v>-0.21</v>
      </c>
      <c r="F13" s="41">
        <v>0.6</v>
      </c>
      <c r="G13" s="46">
        <v>1</v>
      </c>
      <c r="H13" s="46">
        <v>0.40200000000000002</v>
      </c>
      <c r="I13" s="46">
        <v>0.40799999999999997</v>
      </c>
    </row>
    <row r="14" spans="1:9" x14ac:dyDescent="0.25">
      <c r="A14" s="41" t="s">
        <v>109</v>
      </c>
      <c r="B14" s="41">
        <v>16</v>
      </c>
      <c r="C14" s="41">
        <v>2.081</v>
      </c>
      <c r="D14" s="41">
        <v>1.143</v>
      </c>
      <c r="E14" s="41">
        <v>1.48</v>
      </c>
      <c r="F14" s="41">
        <v>2.68</v>
      </c>
      <c r="G14" s="46">
        <v>2</v>
      </c>
      <c r="H14" s="46">
        <v>0.60099999999999998</v>
      </c>
      <c r="I14" s="46">
        <v>0.5990000000000002</v>
      </c>
    </row>
  </sheetData>
  <mergeCells count="1">
    <mergeCell ref="E11:F11"/>
  </mergeCells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showGridLines="0" workbookViewId="0"/>
  </sheetViews>
  <sheetFormatPr defaultRowHeight="15" x14ac:dyDescent="0.25"/>
  <cols>
    <col min="1" max="1" width="13.7109375" style="41" customWidth="1"/>
    <col min="2" max="16384" width="9.140625" style="41"/>
  </cols>
  <sheetData>
    <row r="1" spans="1:9" s="52" customFormat="1" ht="15.75" x14ac:dyDescent="0.25">
      <c r="A1" s="52" t="s">
        <v>218</v>
      </c>
    </row>
    <row r="3" spans="1:9" x14ac:dyDescent="0.25">
      <c r="A3" s="53" t="s">
        <v>205</v>
      </c>
      <c r="B3" s="54" t="s">
        <v>160</v>
      </c>
      <c r="C3" s="54" t="s">
        <v>208</v>
      </c>
      <c r="D3" s="54" t="s">
        <v>209</v>
      </c>
      <c r="E3" s="54" t="s">
        <v>210</v>
      </c>
      <c r="F3" s="62" t="s">
        <v>211</v>
      </c>
    </row>
    <row r="4" spans="1:9" x14ac:dyDescent="0.25">
      <c r="A4" s="41" t="s">
        <v>206</v>
      </c>
      <c r="B4" s="41">
        <v>1</v>
      </c>
      <c r="C4" s="41">
        <v>4.2300000000000004</v>
      </c>
      <c r="D4" s="41">
        <v>4.2300000000000004</v>
      </c>
      <c r="E4" s="41">
        <v>5.25</v>
      </c>
      <c r="F4" s="50">
        <v>3.6999999999999998E-2</v>
      </c>
    </row>
    <row r="5" spans="1:9" x14ac:dyDescent="0.25">
      <c r="A5" s="41" t="s">
        <v>207</v>
      </c>
      <c r="B5" s="41">
        <v>14</v>
      </c>
      <c r="C5" s="41">
        <v>11.29</v>
      </c>
      <c r="D5" s="41">
        <v>0.81</v>
      </c>
    </row>
    <row r="6" spans="1:9" x14ac:dyDescent="0.25">
      <c r="A6" s="41" t="s">
        <v>157</v>
      </c>
      <c r="B6" s="41">
        <v>15</v>
      </c>
      <c r="C6" s="41">
        <v>15.52</v>
      </c>
    </row>
    <row r="8" spans="1:9" x14ac:dyDescent="0.25">
      <c r="A8" s="41" t="s">
        <v>223</v>
      </c>
      <c r="C8" s="41" t="s">
        <v>224</v>
      </c>
      <c r="E8" s="41" t="s">
        <v>225</v>
      </c>
    </row>
    <row r="10" spans="1:9" x14ac:dyDescent="0.25">
      <c r="A10" s="50" t="s">
        <v>222</v>
      </c>
    </row>
    <row r="11" spans="1:9" x14ac:dyDescent="0.25">
      <c r="A11" s="53"/>
      <c r="B11" s="53"/>
      <c r="C11" s="53"/>
      <c r="D11" s="53"/>
      <c r="E11" s="76" t="s">
        <v>169</v>
      </c>
      <c r="F11" s="82"/>
    </row>
    <row r="12" spans="1:9" x14ac:dyDescent="0.25">
      <c r="A12" s="53" t="s">
        <v>216</v>
      </c>
      <c r="B12" s="54" t="s">
        <v>175</v>
      </c>
      <c r="C12" s="54" t="s">
        <v>187</v>
      </c>
      <c r="D12" s="54" t="s">
        <v>177</v>
      </c>
      <c r="E12" s="54" t="s">
        <v>217</v>
      </c>
      <c r="F12" s="54" t="s">
        <v>217</v>
      </c>
    </row>
    <row r="13" spans="1:9" x14ac:dyDescent="0.25">
      <c r="A13" s="41" t="s">
        <v>106</v>
      </c>
      <c r="B13" s="41">
        <v>2</v>
      </c>
      <c r="C13" s="41">
        <v>0.192</v>
      </c>
      <c r="D13" s="41">
        <v>0.27100000000000002</v>
      </c>
      <c r="E13" s="41">
        <v>-0.22</v>
      </c>
      <c r="F13" s="41">
        <v>0.6</v>
      </c>
      <c r="G13" s="46">
        <v>1</v>
      </c>
      <c r="H13" s="46">
        <v>0.41200000000000003</v>
      </c>
      <c r="I13" s="46">
        <v>0.40799999999999997</v>
      </c>
    </row>
    <row r="14" spans="1:9" x14ac:dyDescent="0.25">
      <c r="A14" s="41" t="s">
        <v>109</v>
      </c>
      <c r="B14" s="41">
        <v>14</v>
      </c>
      <c r="C14" s="41">
        <v>1.7470000000000001</v>
      </c>
      <c r="D14" s="41">
        <v>0.92900000000000005</v>
      </c>
      <c r="E14" s="41">
        <v>1.22</v>
      </c>
      <c r="F14" s="41">
        <v>2.2799999999999998</v>
      </c>
      <c r="G14" s="46">
        <v>2</v>
      </c>
      <c r="H14" s="46">
        <v>0.52700000000000014</v>
      </c>
      <c r="I14" s="46">
        <v>0.5329999999999997</v>
      </c>
    </row>
  </sheetData>
  <mergeCells count="1">
    <mergeCell ref="E11:F1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1"/>
  <sheetViews>
    <sheetView showGridLines="0" showRowColHeaders="0" zoomScale="70" zoomScaleNormal="70" workbookViewId="0"/>
  </sheetViews>
  <sheetFormatPr defaultRowHeight="15" x14ac:dyDescent="0.25"/>
  <cols>
    <col min="1" max="6" width="0.140625" style="37" customWidth="1"/>
  </cols>
  <sheetData>
    <row r="1" spans="1:6" x14ac:dyDescent="0.25">
      <c r="A1" s="37" t="s">
        <v>141</v>
      </c>
      <c r="B1" s="37">
        <v>0</v>
      </c>
      <c r="C1" s="37">
        <v>-2.8494999999999999</v>
      </c>
      <c r="D1" s="37">
        <v>7.6350192042498838E-4</v>
      </c>
      <c r="F1" s="37">
        <v>0.38338658213615417</v>
      </c>
    </row>
    <row r="2" spans="1:6" x14ac:dyDescent="0.25">
      <c r="A2" s="37" t="s">
        <v>142</v>
      </c>
      <c r="B2" s="37">
        <v>0</v>
      </c>
      <c r="C2" s="37">
        <v>-2.7923499999999999</v>
      </c>
      <c r="D2" s="37">
        <v>9.0838258588050048E-4</v>
      </c>
      <c r="F2" s="37">
        <v>0</v>
      </c>
    </row>
    <row r="3" spans="1:6" x14ac:dyDescent="0.25">
      <c r="A3" s="37" t="s">
        <v>143</v>
      </c>
      <c r="B3" s="37">
        <v>19</v>
      </c>
      <c r="C3" s="37">
        <v>-2.7351999999999999</v>
      </c>
      <c r="D3" s="37">
        <v>1.0780570152869823E-3</v>
      </c>
      <c r="F3" s="37">
        <v>0</v>
      </c>
    </row>
    <row r="4" spans="1:6" x14ac:dyDescent="0.25">
      <c r="A4" s="37" t="s">
        <v>144</v>
      </c>
      <c r="B4" s="37">
        <v>10</v>
      </c>
      <c r="C4" s="37">
        <v>-2.6780499999999998</v>
      </c>
      <c r="D4" s="37">
        <v>1.2762299253427358E-3</v>
      </c>
      <c r="F4" s="37">
        <v>1.0249553918838501</v>
      </c>
    </row>
    <row r="5" spans="1:6" x14ac:dyDescent="0.25">
      <c r="A5" s="37" t="s">
        <v>145</v>
      </c>
      <c r="B5" s="37">
        <v>7</v>
      </c>
      <c r="C5" s="37">
        <v>-2.6208999999999998</v>
      </c>
      <c r="D5" s="37">
        <v>1.5070594392420685E-3</v>
      </c>
      <c r="F5" s="37">
        <v>0.75770056247711182</v>
      </c>
    </row>
    <row r="6" spans="1:6" x14ac:dyDescent="0.25">
      <c r="A6" s="37" t="s">
        <v>146</v>
      </c>
      <c r="B6" s="37">
        <v>5</v>
      </c>
      <c r="C6" s="37">
        <v>-2.5637499999999998</v>
      </c>
      <c r="D6" s="37">
        <v>1.775195150743457E-3</v>
      </c>
      <c r="F6" s="37">
        <v>1.4304965734481812</v>
      </c>
    </row>
    <row r="7" spans="1:6" x14ac:dyDescent="0.25">
      <c r="A7" s="37" t="s">
        <v>147</v>
      </c>
      <c r="B7" s="37">
        <v>3</v>
      </c>
      <c r="C7" s="37">
        <v>-2.5065999999999997</v>
      </c>
      <c r="D7" s="37">
        <v>2.0858164492255859E-3</v>
      </c>
      <c r="F7" s="37">
        <v>2.7272727489471436</v>
      </c>
    </row>
    <row r="8" spans="1:6" x14ac:dyDescent="0.25">
      <c r="A8" s="37" t="s">
        <v>148</v>
      </c>
      <c r="B8" s="37">
        <v>3</v>
      </c>
      <c r="C8" s="37">
        <v>-2.4494499999999997</v>
      </c>
      <c r="D8" s="37">
        <v>2.4446705292033703E-3</v>
      </c>
      <c r="F8" s="37">
        <v>2.6689746379852295</v>
      </c>
    </row>
    <row r="9" spans="1:6" x14ac:dyDescent="0.25">
      <c r="A9" s="37" t="s">
        <v>149</v>
      </c>
      <c r="B9" s="37">
        <v>3</v>
      </c>
      <c r="C9" s="37">
        <v>-2.3922999999999996</v>
      </c>
      <c r="D9" s="37">
        <v>2.8581094104986218E-3</v>
      </c>
      <c r="F9" s="37">
        <v>0.73475384712219238</v>
      </c>
    </row>
    <row r="10" spans="1:6" x14ac:dyDescent="0.25">
      <c r="A10" s="37" t="s">
        <v>150</v>
      </c>
      <c r="B10" s="37">
        <v>3</v>
      </c>
      <c r="C10" s="37">
        <v>-2.3351499999999996</v>
      </c>
      <c r="D10" s="37">
        <v>3.3331251952946755E-3</v>
      </c>
      <c r="F10" s="37">
        <v>1.4607425928115845</v>
      </c>
    </row>
    <row r="11" spans="1:6" x14ac:dyDescent="0.25">
      <c r="A11" s="37" t="s">
        <v>151</v>
      </c>
      <c r="B11" s="37">
        <v>0</v>
      </c>
      <c r="C11" s="37">
        <v>-2.2779999999999996</v>
      </c>
      <c r="D11" s="37">
        <v>3.8773826876098124E-3</v>
      </c>
      <c r="F11" s="37">
        <v>2.6845638751983643</v>
      </c>
    </row>
    <row r="12" spans="1:6" x14ac:dyDescent="0.25">
      <c r="A12" s="37" t="s">
        <v>152</v>
      </c>
      <c r="B12" s="37">
        <v>1</v>
      </c>
      <c r="C12" s="37">
        <v>-2.2208499999999995</v>
      </c>
      <c r="D12" s="37">
        <v>4.4992484016220056E-3</v>
      </c>
      <c r="F12" s="37">
        <v>2.0045340061187744</v>
      </c>
    </row>
    <row r="13" spans="1:6" x14ac:dyDescent="0.25">
      <c r="A13" s="37" t="s">
        <v>153</v>
      </c>
      <c r="B13" s="37">
        <v>0</v>
      </c>
      <c r="C13" s="37">
        <v>-2.1636999999999995</v>
      </c>
      <c r="D13" s="37">
        <v>5.2078148904425763E-3</v>
      </c>
      <c r="F13" s="37">
        <v>0.89001905918121338</v>
      </c>
    </row>
    <row r="14" spans="1:6" x14ac:dyDescent="0.25">
      <c r="A14" s="37" t="s">
        <v>154</v>
      </c>
      <c r="B14" s="37">
        <v>0</v>
      </c>
      <c r="C14" s="37">
        <v>-2.1065499999999995</v>
      </c>
      <c r="D14" s="37">
        <v>6.0129192393823172E-3</v>
      </c>
      <c r="F14" s="37">
        <v>0</v>
      </c>
    </row>
    <row r="15" spans="1:6" x14ac:dyDescent="0.25">
      <c r="C15" s="37">
        <v>-2.0493999999999994</v>
      </c>
      <c r="D15" s="37">
        <v>6.9251544907961314E-3</v>
      </c>
      <c r="F15" s="37">
        <v>0</v>
      </c>
    </row>
    <row r="16" spans="1:6" x14ac:dyDescent="0.25">
      <c r="C16" s="37">
        <v>-1.9922499999999994</v>
      </c>
      <c r="D16" s="37">
        <v>7.9558727048040928E-3</v>
      </c>
      <c r="F16" s="37">
        <v>0.87495440244674683</v>
      </c>
    </row>
    <row r="17" spans="3:6" x14ac:dyDescent="0.25">
      <c r="C17" s="37">
        <v>-1.9350999999999994</v>
      </c>
      <c r="D17" s="37">
        <v>9.1171783153303713E-3</v>
      </c>
      <c r="F17" s="37">
        <v>0</v>
      </c>
    </row>
    <row r="18" spans="3:6" x14ac:dyDescent="0.25">
      <c r="C18" s="37">
        <v>-1.8779499999999993</v>
      </c>
      <c r="D18" s="37">
        <v>1.0421910417852327E-2</v>
      </c>
      <c r="F18" s="37">
        <v>4.4785852432250977</v>
      </c>
    </row>
    <row r="19" spans="3:6" x14ac:dyDescent="0.25">
      <c r="C19" s="37">
        <v>-1.8207999999999993</v>
      </c>
      <c r="D19" s="37">
        <v>1.1883612627896452E-2</v>
      </c>
      <c r="F19" s="37">
        <v>0</v>
      </c>
    </row>
    <row r="20" spans="3:6" x14ac:dyDescent="0.25">
      <c r="C20" s="37">
        <v>-1.7636499999999993</v>
      </c>
      <c r="D20" s="37">
        <v>1.3516489181448134E-2</v>
      </c>
      <c r="F20" s="37">
        <v>0</v>
      </c>
    </row>
    <row r="21" spans="3:6" x14ac:dyDescent="0.25">
      <c r="C21" s="37">
        <v>-1.7064999999999992</v>
      </c>
      <c r="D21" s="37">
        <v>1.5335346013620804E-2</v>
      </c>
      <c r="F21" s="37">
        <v>0</v>
      </c>
    </row>
    <row r="22" spans="3:6" x14ac:dyDescent="0.25">
      <c r="C22" s="37">
        <v>-1.6493499999999992</v>
      </c>
      <c r="D22" s="37">
        <v>1.7355515653364267E-2</v>
      </c>
      <c r="F22" s="37">
        <v>2.3822414875030518</v>
      </c>
    </row>
    <row r="23" spans="3:6" x14ac:dyDescent="0.25">
      <c r="C23" s="37">
        <v>-1.5921999999999992</v>
      </c>
      <c r="D23" s="37">
        <v>1.9592764912373533E-2</v>
      </c>
      <c r="F23" s="37">
        <v>1.6988416910171509</v>
      </c>
    </row>
    <row r="24" spans="3:6" x14ac:dyDescent="0.25">
      <c r="C24" s="37">
        <v>-1.5350499999999991</v>
      </c>
      <c r="D24" s="37">
        <v>2.2063184527729165E-2</v>
      </c>
      <c r="F24" s="37">
        <v>1.8850903511047363</v>
      </c>
    </row>
    <row r="25" spans="3:6" x14ac:dyDescent="0.25">
      <c r="C25" s="37">
        <v>-1.4778999999999991</v>
      </c>
      <c r="D25" s="37">
        <v>2.4783060141383418E-2</v>
      </c>
      <c r="F25" s="37">
        <v>0</v>
      </c>
    </row>
    <row r="26" spans="3:6" x14ac:dyDescent="0.25">
      <c r="C26" s="37">
        <v>-1.4207499999999991</v>
      </c>
      <c r="D26" s="37">
        <v>2.7768724265675834E-2</v>
      </c>
      <c r="F26" s="37">
        <v>7.9575598239898682E-2</v>
      </c>
    </row>
    <row r="27" spans="3:6" x14ac:dyDescent="0.25">
      <c r="C27" s="37">
        <v>-1.363599999999999</v>
      </c>
      <c r="D27" s="37">
        <v>3.1036389191803619E-2</v>
      </c>
      <c r="F27" s="37">
        <v>0.38204392790794373</v>
      </c>
    </row>
    <row r="28" spans="3:6" x14ac:dyDescent="0.25">
      <c r="C28" s="37">
        <v>-1.306449999999999</v>
      </c>
      <c r="D28" s="37">
        <v>3.4601961145555811E-2</v>
      </c>
      <c r="F28" s="37">
        <v>1.1570035219192505</v>
      </c>
    </row>
    <row r="29" spans="3:6" x14ac:dyDescent="0.25">
      <c r="C29" s="37">
        <v>-1.249299999999999</v>
      </c>
      <c r="D29" s="37">
        <v>3.8480836378326604E-2</v>
      </c>
      <c r="F29" s="37">
        <v>0.56185966730117798</v>
      </c>
    </row>
    <row r="30" spans="3:6" x14ac:dyDescent="0.25">
      <c r="C30" s="37">
        <v>-1.1921499999999989</v>
      </c>
      <c r="D30" s="37">
        <v>4.2687680296747924E-2</v>
      </c>
      <c r="F30" s="37">
        <v>2.0320613384246826</v>
      </c>
    </row>
    <row r="31" spans="3:6" x14ac:dyDescent="0.25">
      <c r="C31" s="37">
        <v>-1.1349999999999989</v>
      </c>
      <c r="D31" s="37">
        <v>4.7236191175142751E-2</v>
      </c>
      <c r="F31" s="37">
        <v>1.662135124206543</v>
      </c>
    </row>
    <row r="32" spans="3:6" x14ac:dyDescent="0.25">
      <c r="C32" s="37">
        <v>-1.0778499999999989</v>
      </c>
      <c r="D32" s="37">
        <v>5.2138850453907447E-2</v>
      </c>
      <c r="F32" s="37">
        <v>0</v>
      </c>
    </row>
    <row r="33" spans="3:6" x14ac:dyDescent="0.25">
      <c r="C33" s="37">
        <v>-1.0206999999999988</v>
      </c>
      <c r="D33" s="37">
        <v>5.7406662095080267E-2</v>
      </c>
      <c r="F33" s="37">
        <v>2.9809632301330566</v>
      </c>
    </row>
    <row r="34" spans="3:6" x14ac:dyDescent="0.25">
      <c r="C34" s="37">
        <v>-0.9635499999999988</v>
      </c>
      <c r="D34" s="37">
        <v>6.3048883933699187E-2</v>
      </c>
      <c r="F34" s="37">
        <v>0</v>
      </c>
    </row>
    <row r="35" spans="3:6" x14ac:dyDescent="0.25">
      <c r="C35" s="37">
        <v>-0.90639999999999876</v>
      </c>
      <c r="D35" s="37">
        <v>6.9072754418980184E-2</v>
      </c>
      <c r="F35" s="37">
        <v>0.6527867317199707</v>
      </c>
    </row>
    <row r="36" spans="3:6" x14ac:dyDescent="0.25">
      <c r="C36" s="37">
        <v>-0.84924999999999873</v>
      </c>
      <c r="D36" s="37">
        <v>7.5483218570876379E-2</v>
      </c>
      <c r="F36" s="37">
        <v>1.3026958703994751</v>
      </c>
    </row>
    <row r="37" spans="3:6" x14ac:dyDescent="0.25">
      <c r="C37" s="37">
        <v>-0.79209999999999869</v>
      </c>
      <c r="D37" s="37">
        <v>8.2282657372604637E-2</v>
      </c>
      <c r="F37" s="37">
        <v>3.5450518131256104</v>
      </c>
    </row>
    <row r="38" spans="3:6" x14ac:dyDescent="0.25">
      <c r="C38" s="37">
        <v>-0.73494999999999866</v>
      </c>
      <c r="D38" s="37">
        <v>8.9470625165335271E-2</v>
      </c>
      <c r="F38" s="37">
        <v>0.69605571031570435</v>
      </c>
    </row>
    <row r="39" spans="3:6" x14ac:dyDescent="0.25">
      <c r="C39" s="37">
        <v>-0.67779999999999863</v>
      </c>
      <c r="D39" s="37">
        <v>9.7043599894536994E-2</v>
      </c>
      <c r="F39" s="37">
        <v>0</v>
      </c>
    </row>
    <row r="40" spans="3:6" x14ac:dyDescent="0.25">
      <c r="C40" s="37">
        <v>-0.62064999999999859</v>
      </c>
      <c r="D40" s="37">
        <v>0.10499475126595437</v>
      </c>
      <c r="F40" s="37">
        <v>0.42811274528503418</v>
      </c>
    </row>
    <row r="41" spans="3:6" x14ac:dyDescent="0.25">
      <c r="C41" s="37">
        <v>-0.56349999999999856</v>
      </c>
      <c r="D41" s="37">
        <v>0.1133137319911566</v>
      </c>
      <c r="F41" s="37">
        <v>0.67700988054275513</v>
      </c>
    </row>
    <row r="42" spans="3:6" x14ac:dyDescent="0.25">
      <c r="C42" s="37">
        <v>-0.50634999999999852</v>
      </c>
      <c r="D42" s="37">
        <v>0.12198649732752453</v>
      </c>
      <c r="F42" s="37">
        <v>1.2711864709854126</v>
      </c>
    </row>
    <row r="43" spans="3:6" x14ac:dyDescent="0.25">
      <c r="C43" s="37">
        <v>-0.44919999999999854</v>
      </c>
      <c r="D43" s="37">
        <v>0.13099515803652245</v>
      </c>
      <c r="F43" s="37">
        <v>0.30387440323829651</v>
      </c>
    </row>
    <row r="44" spans="3:6" x14ac:dyDescent="0.25">
      <c r="C44" s="37">
        <v>-0.39204999999999857</v>
      </c>
      <c r="D44" s="37">
        <v>0.14031787169021859</v>
      </c>
      <c r="F44" s="37">
        <v>0.58939820528030396</v>
      </c>
    </row>
    <row r="45" spans="3:6" x14ac:dyDescent="0.25">
      <c r="C45" s="37">
        <v>-0.33489999999999859</v>
      </c>
      <c r="D45" s="37">
        <v>0.1499287769447136</v>
      </c>
      <c r="F45" s="37">
        <v>0.9910888671875</v>
      </c>
    </row>
    <row r="46" spans="3:6" x14ac:dyDescent="0.25">
      <c r="C46" s="37">
        <v>-0.27774999999999861</v>
      </c>
      <c r="D46" s="37">
        <v>0.15979797496852333</v>
      </c>
      <c r="F46" s="37">
        <v>1.2485764026641846</v>
      </c>
    </row>
    <row r="47" spans="3:6" x14ac:dyDescent="0.25">
      <c r="C47" s="37">
        <v>-0.2205999999999986</v>
      </c>
      <c r="D47" s="37">
        <v>0.16989156166510341</v>
      </c>
      <c r="F47" s="37">
        <v>0</v>
      </c>
    </row>
    <row r="48" spans="3:6" x14ac:dyDescent="0.25">
      <c r="C48" s="37">
        <v>-0.1634499999999986</v>
      </c>
      <c r="D48" s="37">
        <v>0.18017171366576995</v>
      </c>
      <c r="F48" s="37">
        <v>3.5133376121520996</v>
      </c>
    </row>
    <row r="49" spans="3:6" x14ac:dyDescent="0.25">
      <c r="C49" s="37">
        <v>-0.10629999999999859</v>
      </c>
      <c r="D49" s="37">
        <v>0.19059683029969451</v>
      </c>
      <c r="F49" s="37">
        <v>1.0203522443771362</v>
      </c>
    </row>
    <row r="50" spans="3:6" x14ac:dyDescent="0.25">
      <c r="C50" s="37">
        <v>-4.9149999999998591E-2</v>
      </c>
      <c r="D50" s="37">
        <v>0.20112173288209387</v>
      </c>
      <c r="F50" s="37">
        <v>0.65573769807815552</v>
      </c>
    </row>
    <row r="51" spans="3:6" x14ac:dyDescent="0.25">
      <c r="C51" s="37">
        <v>8.0000000000014088E-3</v>
      </c>
      <c r="D51" s="37">
        <v>0.21169792171403642</v>
      </c>
      <c r="F51" s="37">
        <v>1.4437950849533081</v>
      </c>
    </row>
    <row r="52" spans="3:6" x14ac:dyDescent="0.25">
      <c r="C52" s="37">
        <v>6.5150000000001401E-2</v>
      </c>
      <c r="D52" s="37">
        <v>0.22227389017426885</v>
      </c>
      <c r="F52" s="37">
        <v>3.1002411842346191</v>
      </c>
    </row>
    <row r="53" spans="3:6" x14ac:dyDescent="0.25">
      <c r="C53" s="37">
        <v>0.12230000000000141</v>
      </c>
      <c r="D53" s="37">
        <v>0.23279549422463264</v>
      </c>
      <c r="F53" s="37">
        <v>0.42357924580574036</v>
      </c>
    </row>
    <row r="54" spans="3:6" x14ac:dyDescent="0.25">
      <c r="C54" s="37">
        <v>0.17945000000000141</v>
      </c>
      <c r="D54" s="37">
        <v>0.24320637456780117</v>
      </c>
      <c r="F54" s="37">
        <v>3.3255918025970459</v>
      </c>
    </row>
    <row r="55" spans="3:6" x14ac:dyDescent="0.25">
      <c r="C55" s="37">
        <v>0.23660000000000142</v>
      </c>
      <c r="D55" s="37">
        <v>0.25344842761284608</v>
      </c>
    </row>
    <row r="56" spans="3:6" x14ac:dyDescent="0.25">
      <c r="C56" s="37">
        <v>0.2937500000000014</v>
      </c>
      <c r="D56" s="37">
        <v>0.26346232034541095</v>
      </c>
    </row>
    <row r="57" spans="3:6" x14ac:dyDescent="0.25">
      <c r="C57" s="37">
        <v>0.35090000000000138</v>
      </c>
      <c r="D57" s="37">
        <v>0.27318804319051754</v>
      </c>
    </row>
    <row r="58" spans="3:6" x14ac:dyDescent="0.25">
      <c r="C58" s="37">
        <v>0.40805000000000136</v>
      </c>
      <c r="D58" s="37">
        <v>0.28256549402267239</v>
      </c>
    </row>
    <row r="59" spans="3:6" x14ac:dyDescent="0.25">
      <c r="C59" s="37">
        <v>0.46520000000000133</v>
      </c>
      <c r="D59" s="37">
        <v>0.29153508564461939</v>
      </c>
    </row>
    <row r="60" spans="3:6" x14ac:dyDescent="0.25">
      <c r="C60" s="37">
        <v>0.52235000000000131</v>
      </c>
      <c r="D60" s="37">
        <v>0.30003836834591791</v>
      </c>
    </row>
    <row r="61" spans="3:6" x14ac:dyDescent="0.25">
      <c r="C61" s="37">
        <v>0.57950000000000135</v>
      </c>
      <c r="D61" s="37">
        <v>0.30801865858643895</v>
      </c>
    </row>
    <row r="62" spans="3:6" x14ac:dyDescent="0.25">
      <c r="C62" s="37">
        <v>0.63665000000000138</v>
      </c>
      <c r="D62" s="37">
        <v>0.31542166444588637</v>
      </c>
    </row>
    <row r="63" spans="3:6" x14ac:dyDescent="0.25">
      <c r="C63" s="37">
        <v>0.69380000000000142</v>
      </c>
      <c r="D63" s="37">
        <v>0.3221960982531264</v>
      </c>
    </row>
    <row r="64" spans="3:6" x14ac:dyDescent="0.25">
      <c r="C64" s="37">
        <v>0.75095000000000145</v>
      </c>
      <c r="D64" s="37">
        <v>0.32829426676897472</v>
      </c>
    </row>
    <row r="65" spans="3:4" x14ac:dyDescent="0.25">
      <c r="C65" s="37">
        <v>0.80810000000000148</v>
      </c>
      <c r="D65" s="37">
        <v>0.33367262944927756</v>
      </c>
    </row>
    <row r="66" spans="3:4" x14ac:dyDescent="0.25">
      <c r="C66" s="37">
        <v>0.86525000000000152</v>
      </c>
      <c r="D66" s="37">
        <v>0.3382923156630353</v>
      </c>
    </row>
    <row r="67" spans="3:4" x14ac:dyDescent="0.25">
      <c r="C67" s="37">
        <v>0.92240000000000155</v>
      </c>
      <c r="D67" s="37">
        <v>0.34211959227948907</v>
      </c>
    </row>
    <row r="68" spans="3:4" x14ac:dyDescent="0.25">
      <c r="C68" s="37">
        <v>0.97955000000000159</v>
      </c>
      <c r="D68" s="37">
        <v>0.34512627376018284</v>
      </c>
    </row>
    <row r="69" spans="3:4" x14ac:dyDescent="0.25">
      <c r="C69" s="37">
        <v>1.0367000000000015</v>
      </c>
      <c r="D69" s="37">
        <v>0.34729006778391236</v>
      </c>
    </row>
    <row r="70" spans="3:4" x14ac:dyDescent="0.25">
      <c r="C70" s="37">
        <v>1.0938500000000015</v>
      </c>
      <c r="D70" s="37">
        <v>0.34859485047660893</v>
      </c>
    </row>
    <row r="71" spans="3:4" x14ac:dyDescent="0.25">
      <c r="C71" s="37">
        <v>1.1510000000000016</v>
      </c>
      <c r="D71" s="37">
        <v>0.34903086649294202</v>
      </c>
    </row>
    <row r="72" spans="3:4" x14ac:dyDescent="0.25">
      <c r="C72" s="37">
        <v>1.2081500000000016</v>
      </c>
      <c r="D72" s="37">
        <v>0.34859485047660888</v>
      </c>
    </row>
    <row r="73" spans="3:4" x14ac:dyDescent="0.25">
      <c r="C73" s="37">
        <v>1.2653000000000016</v>
      </c>
      <c r="D73" s="37">
        <v>0.3472900677839123</v>
      </c>
    </row>
    <row r="74" spans="3:4" x14ac:dyDescent="0.25">
      <c r="C74" s="37">
        <v>1.3224500000000017</v>
      </c>
      <c r="D74" s="37">
        <v>0.34512627376018273</v>
      </c>
    </row>
    <row r="75" spans="3:4" x14ac:dyDescent="0.25">
      <c r="C75" s="37">
        <v>1.3796000000000017</v>
      </c>
      <c r="D75" s="37">
        <v>0.34211959227948885</v>
      </c>
    </row>
    <row r="76" spans="3:4" x14ac:dyDescent="0.25">
      <c r="C76" s="37">
        <v>1.4367500000000017</v>
      </c>
      <c r="D76" s="37">
        <v>0.33829231566303503</v>
      </c>
    </row>
    <row r="77" spans="3:4" x14ac:dyDescent="0.25">
      <c r="C77" s="37">
        <v>1.4939000000000018</v>
      </c>
      <c r="D77" s="37">
        <v>0.33367262944927728</v>
      </c>
    </row>
    <row r="78" spans="3:4" x14ac:dyDescent="0.25">
      <c r="C78" s="37">
        <v>1.5510500000000018</v>
      </c>
      <c r="D78" s="37">
        <v>0.32829426676897433</v>
      </c>
    </row>
    <row r="79" spans="3:4" x14ac:dyDescent="0.25">
      <c r="C79" s="37">
        <v>1.6082000000000019</v>
      </c>
      <c r="D79" s="37">
        <v>0.32219609825312606</v>
      </c>
    </row>
    <row r="80" spans="3:4" x14ac:dyDescent="0.25">
      <c r="C80" s="37">
        <v>1.6653500000000019</v>
      </c>
      <c r="D80" s="37">
        <v>0.31542166444588599</v>
      </c>
    </row>
    <row r="81" spans="3:4" x14ac:dyDescent="0.25">
      <c r="C81" s="37">
        <v>1.7225000000000019</v>
      </c>
      <c r="D81" s="37">
        <v>0.30801865858643851</v>
      </c>
    </row>
    <row r="82" spans="3:4" x14ac:dyDescent="0.25">
      <c r="C82" s="37">
        <v>1.779650000000002</v>
      </c>
      <c r="D82" s="37">
        <v>0.30003836834591735</v>
      </c>
    </row>
    <row r="83" spans="3:4" x14ac:dyDescent="0.25">
      <c r="C83" s="37">
        <v>1.836800000000002</v>
      </c>
      <c r="D83" s="37">
        <v>0.29153508564461877</v>
      </c>
    </row>
    <row r="84" spans="3:4" x14ac:dyDescent="0.25">
      <c r="C84" s="37">
        <v>1.893950000000002</v>
      </c>
      <c r="D84" s="37">
        <v>0.28256549402267184</v>
      </c>
    </row>
    <row r="85" spans="3:4" x14ac:dyDescent="0.25">
      <c r="C85" s="37">
        <v>1.9511000000000021</v>
      </c>
      <c r="D85" s="37">
        <v>0.27318804319051698</v>
      </c>
    </row>
    <row r="86" spans="3:4" x14ac:dyDescent="0.25">
      <c r="C86" s="37">
        <v>2.0082500000000021</v>
      </c>
      <c r="D86" s="37">
        <v>0.26346232034541034</v>
      </c>
    </row>
    <row r="87" spans="3:4" x14ac:dyDescent="0.25">
      <c r="C87" s="37">
        <v>2.0654000000000021</v>
      </c>
      <c r="D87" s="37">
        <v>0.25344842761284542</v>
      </c>
    </row>
    <row r="88" spans="3:4" x14ac:dyDescent="0.25">
      <c r="C88" s="37">
        <v>2.1225500000000022</v>
      </c>
      <c r="D88" s="37">
        <v>0.24320637456780056</v>
      </c>
    </row>
    <row r="89" spans="3:4" x14ac:dyDescent="0.25">
      <c r="C89" s="37">
        <v>2.1797000000000022</v>
      </c>
      <c r="D89" s="37">
        <v>0.23279549422463203</v>
      </c>
    </row>
    <row r="90" spans="3:4" x14ac:dyDescent="0.25">
      <c r="C90" s="37">
        <v>2.2368500000000022</v>
      </c>
      <c r="D90" s="37">
        <v>0.22227389017426818</v>
      </c>
    </row>
    <row r="91" spans="3:4" x14ac:dyDescent="0.25">
      <c r="C91" s="37">
        <v>2.2940000000000023</v>
      </c>
      <c r="D91" s="37">
        <v>0.21169792171403576</v>
      </c>
    </row>
    <row r="92" spans="3:4" x14ac:dyDescent="0.25">
      <c r="C92" s="37">
        <v>2.3511500000000023</v>
      </c>
      <c r="D92" s="37">
        <v>0.20112173288209326</v>
      </c>
    </row>
    <row r="93" spans="3:4" x14ac:dyDescent="0.25">
      <c r="C93" s="37">
        <v>2.4083000000000023</v>
      </c>
      <c r="D93" s="37">
        <v>0.19059683029969385</v>
      </c>
    </row>
    <row r="94" spans="3:4" x14ac:dyDescent="0.25">
      <c r="C94" s="37">
        <v>2.4654500000000024</v>
      </c>
      <c r="D94" s="37">
        <v>0.18017171366576926</v>
      </c>
    </row>
    <row r="95" spans="3:4" x14ac:dyDescent="0.25">
      <c r="C95" s="37">
        <v>2.5226000000000024</v>
      </c>
      <c r="D95" s="37">
        <v>0.1698915616651028</v>
      </c>
    </row>
    <row r="96" spans="3:4" x14ac:dyDescent="0.25">
      <c r="C96" s="37">
        <v>2.5797500000000024</v>
      </c>
      <c r="D96" s="37">
        <v>0.15979797496852274</v>
      </c>
    </row>
    <row r="97" spans="3:4" x14ac:dyDescent="0.25">
      <c r="C97" s="37">
        <v>2.6369000000000025</v>
      </c>
      <c r="D97" s="37">
        <v>0.14992877694471296</v>
      </c>
    </row>
    <row r="98" spans="3:4" x14ac:dyDescent="0.25">
      <c r="C98" s="37">
        <v>2.6940500000000025</v>
      </c>
      <c r="D98" s="37">
        <v>0.14031787169021798</v>
      </c>
    </row>
    <row r="99" spans="3:4" x14ac:dyDescent="0.25">
      <c r="C99" s="37">
        <v>2.7512000000000025</v>
      </c>
      <c r="D99" s="37">
        <v>0.13099515803652181</v>
      </c>
    </row>
    <row r="100" spans="3:4" x14ac:dyDescent="0.25">
      <c r="C100" s="37">
        <v>2.8083500000000026</v>
      </c>
      <c r="D100" s="37">
        <v>0.12198649732752391</v>
      </c>
    </row>
    <row r="101" spans="3:4" x14ac:dyDescent="0.25">
      <c r="C101" s="37">
        <v>2.8655000000000026</v>
      </c>
      <c r="D101" s="37">
        <v>0.11331373199115599</v>
      </c>
    </row>
    <row r="102" spans="3:4" x14ac:dyDescent="0.25">
      <c r="C102" s="37">
        <v>2.9226500000000026</v>
      </c>
      <c r="D102" s="37">
        <v>0.1049947512659538</v>
      </c>
    </row>
    <row r="103" spans="3:4" x14ac:dyDescent="0.25">
      <c r="C103" s="37">
        <v>2.9798000000000027</v>
      </c>
      <c r="D103" s="37">
        <v>9.7043599894536439E-2</v>
      </c>
    </row>
    <row r="104" spans="3:4" x14ac:dyDescent="0.25">
      <c r="C104" s="37">
        <v>3.0369500000000027</v>
      </c>
      <c r="D104" s="37">
        <v>8.9470625165334744E-2</v>
      </c>
    </row>
    <row r="105" spans="3:4" x14ac:dyDescent="0.25">
      <c r="C105" s="37">
        <v>3.0941000000000027</v>
      </c>
      <c r="D105" s="37">
        <v>8.2282657372604151E-2</v>
      </c>
    </row>
    <row r="106" spans="3:4" x14ac:dyDescent="0.25">
      <c r="C106" s="37">
        <v>3.1512500000000028</v>
      </c>
      <c r="D106" s="37">
        <v>7.5483218570875865E-2</v>
      </c>
    </row>
    <row r="107" spans="3:4" x14ac:dyDescent="0.25">
      <c r="C107" s="37">
        <v>3.2084000000000028</v>
      </c>
      <c r="D107" s="37">
        <v>6.9072754418979684E-2</v>
      </c>
    </row>
    <row r="108" spans="3:4" x14ac:dyDescent="0.25">
      <c r="C108" s="37">
        <v>3.2655500000000028</v>
      </c>
      <c r="D108" s="37">
        <v>6.3048883933698743E-2</v>
      </c>
    </row>
    <row r="109" spans="3:4" x14ac:dyDescent="0.25">
      <c r="C109" s="37">
        <v>3.3227000000000029</v>
      </c>
      <c r="D109" s="37">
        <v>5.7406662095079858E-2</v>
      </c>
    </row>
    <row r="110" spans="3:4" x14ac:dyDescent="0.25">
      <c r="C110" s="37">
        <v>3.3798500000000029</v>
      </c>
      <c r="D110" s="37">
        <v>5.2138850453907058E-2</v>
      </c>
    </row>
    <row r="111" spans="3:4" x14ac:dyDescent="0.25">
      <c r="C111" s="37">
        <v>3.4370000000000029</v>
      </c>
      <c r="D111" s="37">
        <v>4.7236191175142404E-2</v>
      </c>
    </row>
    <row r="112" spans="3:4" x14ac:dyDescent="0.25">
      <c r="C112" s="37">
        <v>3.494150000000003</v>
      </c>
      <c r="D112" s="37">
        <v>4.2687680296747563E-2</v>
      </c>
    </row>
    <row r="113" spans="3:4" x14ac:dyDescent="0.25">
      <c r="C113" s="37">
        <v>3.551300000000003</v>
      </c>
      <c r="D113" s="37">
        <v>3.8480836378326277E-2</v>
      </c>
    </row>
    <row r="114" spans="3:4" x14ac:dyDescent="0.25">
      <c r="C114" s="37">
        <v>3.608450000000003</v>
      </c>
      <c r="D114" s="37">
        <v>3.460196114555552E-2</v>
      </c>
    </row>
    <row r="115" spans="3:4" x14ac:dyDescent="0.25">
      <c r="C115" s="37">
        <v>3.6656000000000031</v>
      </c>
      <c r="D115" s="37">
        <v>3.1036389191803342E-2</v>
      </c>
    </row>
    <row r="116" spans="3:4" x14ac:dyDescent="0.25">
      <c r="C116" s="37">
        <v>3.7227500000000031</v>
      </c>
      <c r="D116" s="37">
        <v>2.7768724265675605E-2</v>
      </c>
    </row>
    <row r="117" spans="3:4" x14ac:dyDescent="0.25">
      <c r="C117" s="37">
        <v>3.7799000000000031</v>
      </c>
      <c r="D117" s="37">
        <v>2.4783060141383186E-2</v>
      </c>
    </row>
    <row r="118" spans="3:4" x14ac:dyDescent="0.25">
      <c r="C118" s="37">
        <v>3.8370500000000032</v>
      </c>
      <c r="D118" s="37">
        <v>2.2063184527728978E-2</v>
      </c>
    </row>
    <row r="119" spans="3:4" x14ac:dyDescent="0.25">
      <c r="C119" s="37">
        <v>3.8942000000000032</v>
      </c>
      <c r="D119" s="37">
        <v>1.9592764912373342E-2</v>
      </c>
    </row>
    <row r="120" spans="3:4" x14ac:dyDescent="0.25">
      <c r="C120" s="37">
        <v>3.9513500000000032</v>
      </c>
      <c r="D120" s="37">
        <v>1.7355515653364118E-2</v>
      </c>
    </row>
    <row r="121" spans="3:4" x14ac:dyDescent="0.25">
      <c r="C121" s="37">
        <v>4.0085000000000033</v>
      </c>
      <c r="D121" s="37">
        <v>1.5335346013620646E-2</v>
      </c>
    </row>
    <row r="122" spans="3:4" x14ac:dyDescent="0.25">
      <c r="C122" s="37">
        <v>4.0656500000000033</v>
      </c>
      <c r="D122" s="37">
        <v>1.3516489181447995E-2</v>
      </c>
    </row>
    <row r="123" spans="3:4" x14ac:dyDescent="0.25">
      <c r="C123" s="37">
        <v>4.1228000000000034</v>
      </c>
      <c r="D123" s="37">
        <v>1.188361262789633E-2</v>
      </c>
    </row>
    <row r="124" spans="3:4" x14ac:dyDescent="0.25">
      <c r="C124" s="37">
        <v>4.1799500000000034</v>
      </c>
      <c r="D124" s="37">
        <v>1.0421910417852216E-2</v>
      </c>
    </row>
    <row r="125" spans="3:4" x14ac:dyDescent="0.25">
      <c r="C125" s="37">
        <v>4.2371000000000034</v>
      </c>
      <c r="D125" s="37">
        <v>9.1171783153302724E-3</v>
      </c>
    </row>
    <row r="126" spans="3:4" x14ac:dyDescent="0.25">
      <c r="C126" s="37">
        <v>4.2942500000000035</v>
      </c>
      <c r="D126" s="37">
        <v>7.9558727048040043E-3</v>
      </c>
    </row>
    <row r="127" spans="3:4" x14ac:dyDescent="0.25">
      <c r="C127" s="37">
        <v>4.3514000000000035</v>
      </c>
      <c r="D127" s="37">
        <v>6.925154490796055E-3</v>
      </c>
    </row>
    <row r="128" spans="3:4" x14ac:dyDescent="0.25">
      <c r="C128" s="37">
        <v>4.4085500000000035</v>
      </c>
      <c r="D128" s="37">
        <v>6.0129192393822478E-3</v>
      </c>
    </row>
    <row r="129" spans="3:4" x14ac:dyDescent="0.25">
      <c r="C129" s="37">
        <v>4.4657000000000036</v>
      </c>
      <c r="D129" s="37">
        <v>5.2078148904425156E-3</v>
      </c>
    </row>
    <row r="130" spans="3:4" x14ac:dyDescent="0.25">
      <c r="C130" s="37">
        <v>4.5228500000000036</v>
      </c>
      <c r="D130" s="37">
        <v>4.4992484016219501E-3</v>
      </c>
    </row>
    <row r="131" spans="3:4" x14ac:dyDescent="0.25">
      <c r="C131" s="37">
        <v>4.5800000000000036</v>
      </c>
      <c r="D131" s="37">
        <v>3.8773826876097703E-3</v>
      </c>
    </row>
    <row r="132" spans="3:4" x14ac:dyDescent="0.25">
      <c r="C132" s="37">
        <v>4.6371500000000037</v>
      </c>
      <c r="D132" s="37">
        <v>3.3331251952946369E-3</v>
      </c>
    </row>
    <row r="133" spans="3:4" x14ac:dyDescent="0.25">
      <c r="C133" s="37">
        <v>4.6943000000000037</v>
      </c>
      <c r="D133" s="37">
        <v>2.858109410498591E-3</v>
      </c>
    </row>
    <row r="134" spans="3:4" x14ac:dyDescent="0.25">
      <c r="C134" s="37">
        <v>4.7514500000000037</v>
      </c>
      <c r="D134" s="37">
        <v>2.4446705292033378E-3</v>
      </c>
    </row>
    <row r="135" spans="3:4" x14ac:dyDescent="0.25">
      <c r="C135" s="37">
        <v>4.8086000000000038</v>
      </c>
      <c r="D135" s="37">
        <v>2.0858164492255616E-3</v>
      </c>
    </row>
    <row r="136" spans="3:4" x14ac:dyDescent="0.25">
      <c r="C136" s="37">
        <v>4.8657500000000038</v>
      </c>
      <c r="D136" s="37">
        <v>1.7751951507434336E-3</v>
      </c>
    </row>
    <row r="137" spans="3:4" x14ac:dyDescent="0.25">
      <c r="C137" s="37">
        <v>4.9229000000000038</v>
      </c>
      <c r="D137" s="37">
        <v>1.5070594392420484E-3</v>
      </c>
    </row>
    <row r="138" spans="3:4" x14ac:dyDescent="0.25">
      <c r="C138" s="37">
        <v>4.9800500000000039</v>
      </c>
      <c r="D138" s="37">
        <v>1.2762299253427189E-3</v>
      </c>
    </row>
    <row r="139" spans="3:4" x14ac:dyDescent="0.25">
      <c r="C139" s="37">
        <v>5.0372000000000039</v>
      </c>
      <c r="D139" s="37">
        <v>1.078057015286968E-3</v>
      </c>
    </row>
    <row r="140" spans="3:4" x14ac:dyDescent="0.25">
      <c r="C140" s="37">
        <v>5.0943500000000039</v>
      </c>
      <c r="D140" s="37">
        <v>9.0838258588048768E-4</v>
      </c>
    </row>
    <row r="141" spans="3:4" x14ac:dyDescent="0.25">
      <c r="C141" s="37">
        <v>5.151500000000004</v>
      </c>
      <c r="D141" s="37">
        <v>7.6350192042497743E-4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showGridLines="0" showRowColHeaders="0" zoomScale="70" zoomScaleNormal="70" workbookViewId="0">
      <selection activeCell="B1" sqref="B1:C13"/>
    </sheetView>
  </sheetViews>
  <sheetFormatPr defaultRowHeight="15" x14ac:dyDescent="0.25"/>
  <cols>
    <col min="1" max="27" width="0.140625" customWidth="1"/>
  </cols>
  <sheetData>
    <row r="1" spans="1:3" x14ac:dyDescent="0.25">
      <c r="B1">
        <v>1</v>
      </c>
      <c r="C1">
        <v>2</v>
      </c>
    </row>
    <row r="2" spans="1:3" x14ac:dyDescent="0.25">
      <c r="B2" t="s">
        <v>106</v>
      </c>
      <c r="C2" t="s">
        <v>109</v>
      </c>
    </row>
    <row r="3" spans="1:3" x14ac:dyDescent="0.25">
      <c r="A3" t="s">
        <v>197</v>
      </c>
      <c r="B3">
        <v>0</v>
      </c>
      <c r="C3">
        <v>0</v>
      </c>
    </row>
    <row r="4" spans="1:3" x14ac:dyDescent="0.25">
      <c r="A4" t="s">
        <v>198</v>
      </c>
      <c r="B4">
        <v>5.9681697612732093E-2</v>
      </c>
      <c r="C4">
        <v>1.0164888009697961</v>
      </c>
    </row>
    <row r="5" spans="1:3" x14ac:dyDescent="0.25">
      <c r="A5" t="s">
        <v>161</v>
      </c>
      <c r="B5">
        <v>0.81787132415470865</v>
      </c>
      <c r="C5">
        <v>0.43578003039223079</v>
      </c>
    </row>
    <row r="6" spans="1:3" x14ac:dyDescent="0.25">
      <c r="A6" t="s">
        <v>199</v>
      </c>
      <c r="B6">
        <v>1.9429618061535188</v>
      </c>
      <c r="C6">
        <v>1.0016559428712903</v>
      </c>
    </row>
    <row r="7" spans="1:3" x14ac:dyDescent="0.25">
      <c r="A7" t="s">
        <v>200</v>
      </c>
      <c r="B7">
        <v>1.6580705768185142</v>
      </c>
      <c r="C7">
        <v>1.0594128965539307</v>
      </c>
    </row>
    <row r="8" spans="1:3" x14ac:dyDescent="0.25">
      <c r="A8" t="s">
        <v>201</v>
      </c>
      <c r="B8">
        <v>2.7608331303082276</v>
      </c>
      <c r="C8">
        <v>1.4374359732635211</v>
      </c>
    </row>
    <row r="9" spans="1:3" x14ac:dyDescent="0.25">
      <c r="A9" t="s">
        <v>170</v>
      </c>
      <c r="B9">
        <v>5.9681697612732093E-2</v>
      </c>
      <c r="C9">
        <v>0.45462915571255247</v>
      </c>
    </row>
    <row r="10" spans="1:3" x14ac:dyDescent="0.25">
      <c r="A10" t="s">
        <v>171</v>
      </c>
      <c r="B10">
        <v>1.6580705768185142</v>
      </c>
      <c r="C10">
        <v>1.0594128965539307</v>
      </c>
    </row>
    <row r="11" spans="1:3" x14ac:dyDescent="0.25">
      <c r="A11" t="s">
        <v>161</v>
      </c>
      <c r="B11">
        <v>0.87755302176744077</v>
      </c>
      <c r="C11">
        <v>1.4522688313620269</v>
      </c>
    </row>
    <row r="12" spans="1:3" x14ac:dyDescent="0.25">
      <c r="A12" t="s">
        <v>187</v>
      </c>
      <c r="B12">
        <v>1.4528701548846721</v>
      </c>
      <c r="C12">
        <v>1.746644252328474</v>
      </c>
    </row>
    <row r="13" spans="1:3" x14ac:dyDescent="0.25">
      <c r="A13" t="s">
        <v>202</v>
      </c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showGridLines="0" workbookViewId="0"/>
  </sheetViews>
  <sheetFormatPr defaultRowHeight="15" x14ac:dyDescent="0.25"/>
  <cols>
    <col min="1" max="1" width="13.7109375" style="41" customWidth="1"/>
    <col min="2" max="16384" width="9.140625" style="41"/>
  </cols>
  <sheetData>
    <row r="1" spans="1:9" s="52" customFormat="1" ht="15.75" x14ac:dyDescent="0.25">
      <c r="A1" s="52" t="s">
        <v>226</v>
      </c>
    </row>
    <row r="3" spans="1:9" x14ac:dyDescent="0.25">
      <c r="A3" s="53" t="s">
        <v>205</v>
      </c>
      <c r="B3" s="54" t="s">
        <v>160</v>
      </c>
      <c r="C3" s="54" t="s">
        <v>208</v>
      </c>
      <c r="D3" s="54" t="s">
        <v>209</v>
      </c>
      <c r="E3" s="54" t="s">
        <v>210</v>
      </c>
      <c r="F3" s="61" t="s">
        <v>211</v>
      </c>
      <c r="G3" s="49"/>
    </row>
    <row r="4" spans="1:9" x14ac:dyDescent="0.25">
      <c r="A4" s="41" t="s">
        <v>206</v>
      </c>
      <c r="B4" s="41">
        <v>1</v>
      </c>
      <c r="C4" s="41">
        <v>5.35</v>
      </c>
      <c r="D4" s="41">
        <v>5.35</v>
      </c>
      <c r="E4" s="41">
        <v>4.18</v>
      </c>
      <c r="F4" s="49">
        <v>5.1999999999999998E-2</v>
      </c>
      <c r="G4" s="49"/>
    </row>
    <row r="5" spans="1:9" x14ac:dyDescent="0.25">
      <c r="A5" s="41" t="s">
        <v>207</v>
      </c>
      <c r="B5" s="41">
        <v>22</v>
      </c>
      <c r="C5" s="41">
        <v>28.12</v>
      </c>
      <c r="D5" s="41">
        <v>1.28</v>
      </c>
    </row>
    <row r="6" spans="1:9" x14ac:dyDescent="0.25">
      <c r="A6" s="41" t="s">
        <v>157</v>
      </c>
      <c r="B6" s="41">
        <v>23</v>
      </c>
      <c r="C6" s="41">
        <v>33.47</v>
      </c>
    </row>
    <row r="8" spans="1:9" x14ac:dyDescent="0.25">
      <c r="A8" s="41" t="s">
        <v>227</v>
      </c>
      <c r="C8" s="41" t="s">
        <v>228</v>
      </c>
      <c r="E8" s="41" t="s">
        <v>229</v>
      </c>
    </row>
    <row r="10" spans="1:9" x14ac:dyDescent="0.25">
      <c r="A10" s="49" t="s">
        <v>215</v>
      </c>
    </row>
    <row r="11" spans="1:9" x14ac:dyDescent="0.25">
      <c r="A11" s="53"/>
      <c r="B11" s="53"/>
      <c r="C11" s="53"/>
      <c r="D11" s="53"/>
      <c r="E11" s="76" t="s">
        <v>169</v>
      </c>
      <c r="F11" s="82"/>
    </row>
    <row r="12" spans="1:9" x14ac:dyDescent="0.25">
      <c r="A12" s="53" t="s">
        <v>216</v>
      </c>
      <c r="B12" s="54" t="s">
        <v>175</v>
      </c>
      <c r="C12" s="54" t="s">
        <v>187</v>
      </c>
      <c r="D12" s="54" t="s">
        <v>177</v>
      </c>
      <c r="E12" s="54" t="s">
        <v>217</v>
      </c>
      <c r="F12" s="54" t="s">
        <v>217</v>
      </c>
    </row>
    <row r="13" spans="1:9" x14ac:dyDescent="0.25">
      <c r="A13" s="41" t="s">
        <v>108</v>
      </c>
      <c r="B13" s="41">
        <v>20</v>
      </c>
      <c r="C13" s="41">
        <v>1.835</v>
      </c>
      <c r="D13" s="41">
        <v>1.1859999999999999</v>
      </c>
      <c r="E13" s="41">
        <v>1.29</v>
      </c>
      <c r="F13" s="41">
        <v>2.38</v>
      </c>
      <c r="G13" s="46">
        <v>1</v>
      </c>
      <c r="H13" s="46">
        <v>0.54499999999999993</v>
      </c>
      <c r="I13" s="46">
        <v>0.54499999999999993</v>
      </c>
    </row>
    <row r="14" spans="1:9" x14ac:dyDescent="0.25">
      <c r="A14" s="41" t="s">
        <v>109</v>
      </c>
      <c r="B14" s="41">
        <v>4</v>
      </c>
      <c r="C14" s="41">
        <v>0.56899999999999995</v>
      </c>
      <c r="D14" s="41">
        <v>0.68</v>
      </c>
      <c r="E14" s="41">
        <v>-0.13</v>
      </c>
      <c r="F14" s="41">
        <v>1.27</v>
      </c>
      <c r="G14" s="46">
        <v>2</v>
      </c>
      <c r="H14" s="46">
        <v>0.69899999999999995</v>
      </c>
      <c r="I14" s="46">
        <v>0.70100000000000007</v>
      </c>
    </row>
  </sheetData>
  <mergeCells count="1">
    <mergeCell ref="E11:F11"/>
  </mergeCell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showGridLines="0" workbookViewId="0"/>
  </sheetViews>
  <sheetFormatPr defaultRowHeight="15" x14ac:dyDescent="0.25"/>
  <cols>
    <col min="1" max="1" width="13.7109375" style="41" customWidth="1"/>
    <col min="2" max="16384" width="9.140625" style="41"/>
  </cols>
  <sheetData>
    <row r="1" spans="1:9" s="52" customFormat="1" ht="15.75" x14ac:dyDescent="0.25">
      <c r="A1" s="52" t="s">
        <v>226</v>
      </c>
    </row>
    <row r="3" spans="1:9" x14ac:dyDescent="0.25">
      <c r="A3" s="53" t="s">
        <v>205</v>
      </c>
      <c r="B3" s="54" t="s">
        <v>160</v>
      </c>
      <c r="C3" s="54" t="s">
        <v>208</v>
      </c>
      <c r="D3" s="54" t="s">
        <v>209</v>
      </c>
      <c r="E3" s="54" t="s">
        <v>210</v>
      </c>
      <c r="F3" s="61" t="s">
        <v>211</v>
      </c>
      <c r="G3" s="49"/>
    </row>
    <row r="4" spans="1:9" x14ac:dyDescent="0.25">
      <c r="A4" s="41" t="s">
        <v>206</v>
      </c>
      <c r="B4" s="41">
        <v>1</v>
      </c>
      <c r="C4" s="41">
        <v>4.66</v>
      </c>
      <c r="D4" s="41">
        <v>4.66</v>
      </c>
      <c r="E4" s="41">
        <v>3.8</v>
      </c>
      <c r="F4" s="49">
        <v>6.4000000000000001E-2</v>
      </c>
      <c r="G4" s="49"/>
    </row>
    <row r="5" spans="1:9" x14ac:dyDescent="0.25">
      <c r="A5" s="41" t="s">
        <v>207</v>
      </c>
      <c r="B5" s="41">
        <v>21</v>
      </c>
      <c r="C5" s="41">
        <v>25.78</v>
      </c>
      <c r="D5" s="41">
        <v>1.23</v>
      </c>
    </row>
    <row r="6" spans="1:9" x14ac:dyDescent="0.25">
      <c r="A6" s="41" t="s">
        <v>157</v>
      </c>
      <c r="B6" s="41">
        <v>22</v>
      </c>
      <c r="C6" s="41">
        <v>30.45</v>
      </c>
    </row>
    <row r="8" spans="1:9" x14ac:dyDescent="0.25">
      <c r="A8" s="41" t="s">
        <v>230</v>
      </c>
      <c r="C8" s="41" t="s">
        <v>231</v>
      </c>
      <c r="E8" s="41" t="s">
        <v>232</v>
      </c>
    </row>
    <row r="10" spans="1:9" x14ac:dyDescent="0.25">
      <c r="A10" s="49" t="s">
        <v>215</v>
      </c>
    </row>
    <row r="11" spans="1:9" x14ac:dyDescent="0.25">
      <c r="A11" s="53"/>
      <c r="B11" s="53"/>
      <c r="C11" s="53"/>
      <c r="D11" s="53"/>
      <c r="E11" s="76" t="s">
        <v>169</v>
      </c>
      <c r="F11" s="82"/>
    </row>
    <row r="12" spans="1:9" x14ac:dyDescent="0.25">
      <c r="A12" s="53" t="s">
        <v>216</v>
      </c>
      <c r="B12" s="54" t="s">
        <v>175</v>
      </c>
      <c r="C12" s="54" t="s">
        <v>187</v>
      </c>
      <c r="D12" s="54" t="s">
        <v>177</v>
      </c>
      <c r="E12" s="54" t="s">
        <v>217</v>
      </c>
      <c r="F12" s="54" t="s">
        <v>217</v>
      </c>
    </row>
    <row r="13" spans="1:9" x14ac:dyDescent="0.25">
      <c r="A13" s="41" t="s">
        <v>108</v>
      </c>
      <c r="B13" s="41">
        <v>19</v>
      </c>
      <c r="C13" s="41">
        <v>1.7569999999999999</v>
      </c>
      <c r="D13" s="41">
        <v>1.1639999999999999</v>
      </c>
      <c r="E13" s="41">
        <v>1.2</v>
      </c>
      <c r="F13" s="41">
        <v>2.31</v>
      </c>
      <c r="G13" s="46">
        <v>1</v>
      </c>
      <c r="H13" s="46">
        <v>0.55699999999999994</v>
      </c>
      <c r="I13" s="46">
        <v>0.55300000000000016</v>
      </c>
    </row>
    <row r="14" spans="1:9" x14ac:dyDescent="0.25">
      <c r="A14" s="41" t="s">
        <v>109</v>
      </c>
      <c r="B14" s="41">
        <v>4</v>
      </c>
      <c r="C14" s="41">
        <v>0.56899999999999995</v>
      </c>
      <c r="D14" s="41">
        <v>0.68</v>
      </c>
      <c r="E14" s="41">
        <v>-0.14000000000000001</v>
      </c>
      <c r="F14" s="41">
        <v>1.27</v>
      </c>
      <c r="G14" s="46">
        <v>2</v>
      </c>
      <c r="H14" s="46">
        <v>0.70899999999999996</v>
      </c>
      <c r="I14" s="46">
        <v>0.70100000000000007</v>
      </c>
    </row>
  </sheetData>
  <mergeCells count="1">
    <mergeCell ref="E11:F11"/>
  </mergeCells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showGridLines="0" workbookViewId="0">
      <selection activeCell="K18" sqref="K18"/>
    </sheetView>
  </sheetViews>
  <sheetFormatPr defaultRowHeight="15" x14ac:dyDescent="0.25"/>
  <cols>
    <col min="1" max="1" width="13.7109375" style="41" customWidth="1"/>
    <col min="2" max="16384" width="9.140625" style="41"/>
  </cols>
  <sheetData>
    <row r="1" spans="1:9" s="52" customFormat="1" ht="15.75" x14ac:dyDescent="0.25">
      <c r="A1" s="52" t="s">
        <v>233</v>
      </c>
    </row>
    <row r="3" spans="1:9" x14ac:dyDescent="0.25">
      <c r="A3" s="53" t="s">
        <v>205</v>
      </c>
      <c r="B3" s="54" t="s">
        <v>160</v>
      </c>
      <c r="C3" s="54" t="s">
        <v>208</v>
      </c>
      <c r="D3" s="54" t="s">
        <v>209</v>
      </c>
      <c r="E3" s="54" t="s">
        <v>210</v>
      </c>
      <c r="F3" s="61" t="s">
        <v>211</v>
      </c>
      <c r="G3" s="49"/>
    </row>
    <row r="4" spans="1:9" x14ac:dyDescent="0.25">
      <c r="A4" s="41" t="s">
        <v>206</v>
      </c>
      <c r="B4" s="41">
        <v>1</v>
      </c>
      <c r="C4" s="41">
        <v>0.17</v>
      </c>
      <c r="D4" s="41">
        <v>0.17</v>
      </c>
      <c r="E4" s="41">
        <v>0.12</v>
      </c>
      <c r="F4" s="49">
        <v>0.73599999999999999</v>
      </c>
      <c r="G4" s="49"/>
    </row>
    <row r="5" spans="1:9" x14ac:dyDescent="0.25">
      <c r="A5" s="41" t="s">
        <v>207</v>
      </c>
      <c r="B5" s="41">
        <v>21</v>
      </c>
      <c r="C5" s="41">
        <v>30.28</v>
      </c>
      <c r="D5" s="41">
        <v>1.44</v>
      </c>
    </row>
    <row r="6" spans="1:9" x14ac:dyDescent="0.25">
      <c r="A6" s="41" t="s">
        <v>157</v>
      </c>
      <c r="B6" s="41">
        <v>22</v>
      </c>
      <c r="C6" s="41">
        <v>30.45</v>
      </c>
    </row>
    <row r="8" spans="1:9" x14ac:dyDescent="0.25">
      <c r="A8" s="41" t="s">
        <v>234</v>
      </c>
      <c r="C8" s="41" t="s">
        <v>235</v>
      </c>
      <c r="E8" s="41" t="s">
        <v>236</v>
      </c>
    </row>
    <row r="10" spans="1:9" x14ac:dyDescent="0.25">
      <c r="A10" s="49" t="s">
        <v>215</v>
      </c>
    </row>
    <row r="11" spans="1:9" x14ac:dyDescent="0.25">
      <c r="A11" s="53"/>
      <c r="B11" s="53"/>
      <c r="C11" s="53"/>
      <c r="D11" s="53"/>
      <c r="E11" s="76" t="s">
        <v>169</v>
      </c>
      <c r="F11" s="82"/>
    </row>
    <row r="12" spans="1:9" x14ac:dyDescent="0.25">
      <c r="A12" s="53" t="s">
        <v>216</v>
      </c>
      <c r="B12" s="54" t="s">
        <v>175</v>
      </c>
      <c r="C12" s="54" t="s">
        <v>187</v>
      </c>
      <c r="D12" s="54" t="s">
        <v>177</v>
      </c>
      <c r="E12" s="54" t="s">
        <v>217</v>
      </c>
      <c r="F12" s="54" t="s">
        <v>217</v>
      </c>
    </row>
    <row r="13" spans="1:9" x14ac:dyDescent="0.25">
      <c r="A13" s="41" t="s">
        <v>109</v>
      </c>
      <c r="B13" s="41">
        <v>20</v>
      </c>
      <c r="C13" s="41">
        <v>1.583</v>
      </c>
      <c r="D13" s="41">
        <v>1.2050000000000001</v>
      </c>
      <c r="E13" s="41">
        <v>1.02</v>
      </c>
      <c r="F13" s="41">
        <v>2.14</v>
      </c>
      <c r="G13" s="46">
        <v>1</v>
      </c>
      <c r="H13" s="46">
        <v>0.56299999999999994</v>
      </c>
      <c r="I13" s="46">
        <v>0.55700000000000016</v>
      </c>
    </row>
    <row r="14" spans="1:9" x14ac:dyDescent="0.25">
      <c r="A14" s="41" t="s">
        <v>108</v>
      </c>
      <c r="B14" s="41">
        <v>3</v>
      </c>
      <c r="C14" s="41">
        <v>1.33</v>
      </c>
      <c r="D14" s="41">
        <v>1.1639999999999999</v>
      </c>
      <c r="E14" s="41">
        <v>-0.06</v>
      </c>
      <c r="F14" s="41">
        <v>2.72</v>
      </c>
      <c r="G14" s="46">
        <v>2</v>
      </c>
      <c r="H14" s="46">
        <v>1.3900000000000001</v>
      </c>
      <c r="I14" s="46">
        <v>1.3900000000000001</v>
      </c>
    </row>
  </sheetData>
  <mergeCells count="1">
    <mergeCell ref="E11:F11"/>
  </mergeCells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1"/>
  <sheetViews>
    <sheetView showGridLines="0" showRowColHeaders="0" zoomScale="70" zoomScaleNormal="70" workbookViewId="0"/>
  </sheetViews>
  <sheetFormatPr defaultRowHeight="15" x14ac:dyDescent="0.25"/>
  <cols>
    <col min="1" max="6" width="0.140625" style="37" customWidth="1"/>
  </cols>
  <sheetData>
    <row r="1" spans="1:6" x14ac:dyDescent="0.25">
      <c r="A1" s="37" t="s">
        <v>141</v>
      </c>
      <c r="B1" s="37">
        <v>0</v>
      </c>
      <c r="C1" s="37">
        <v>-2.8494999999999999</v>
      </c>
      <c r="D1" s="37">
        <v>7.6350192042498838E-4</v>
      </c>
      <c r="F1" s="37">
        <v>0.38338658213615417</v>
      </c>
    </row>
    <row r="2" spans="1:6" x14ac:dyDescent="0.25">
      <c r="A2" s="37" t="s">
        <v>142</v>
      </c>
      <c r="B2" s="37">
        <v>0</v>
      </c>
      <c r="C2" s="37">
        <v>-2.7923499999999999</v>
      </c>
      <c r="D2" s="37">
        <v>9.0838258588050048E-4</v>
      </c>
      <c r="F2" s="37">
        <v>0</v>
      </c>
    </row>
    <row r="3" spans="1:6" x14ac:dyDescent="0.25">
      <c r="A3" s="37" t="s">
        <v>143</v>
      </c>
      <c r="B3" s="37">
        <v>19</v>
      </c>
      <c r="C3" s="37">
        <v>-2.7351999999999999</v>
      </c>
      <c r="D3" s="37">
        <v>1.0780570152869823E-3</v>
      </c>
      <c r="F3" s="37">
        <v>0</v>
      </c>
    </row>
    <row r="4" spans="1:6" x14ac:dyDescent="0.25">
      <c r="A4" s="37" t="s">
        <v>144</v>
      </c>
      <c r="B4" s="37">
        <v>10</v>
      </c>
      <c r="C4" s="37">
        <v>-2.6780499999999998</v>
      </c>
      <c r="D4" s="37">
        <v>1.2762299253427358E-3</v>
      </c>
      <c r="F4" s="37">
        <v>1.0249553918838501</v>
      </c>
    </row>
    <row r="5" spans="1:6" x14ac:dyDescent="0.25">
      <c r="A5" s="37" t="s">
        <v>145</v>
      </c>
      <c r="B5" s="37">
        <v>7</v>
      </c>
      <c r="C5" s="37">
        <v>-2.6208999999999998</v>
      </c>
      <c r="D5" s="37">
        <v>1.5070594392420685E-3</v>
      </c>
      <c r="F5" s="37">
        <v>0.75770056247711182</v>
      </c>
    </row>
    <row r="6" spans="1:6" x14ac:dyDescent="0.25">
      <c r="A6" s="37" t="s">
        <v>146</v>
      </c>
      <c r="B6" s="37">
        <v>5</v>
      </c>
      <c r="C6" s="37">
        <v>-2.5637499999999998</v>
      </c>
      <c r="D6" s="37">
        <v>1.775195150743457E-3</v>
      </c>
      <c r="F6" s="37">
        <v>1.4304965734481812</v>
      </c>
    </row>
    <row r="7" spans="1:6" x14ac:dyDescent="0.25">
      <c r="A7" s="37" t="s">
        <v>147</v>
      </c>
      <c r="B7" s="37">
        <v>3</v>
      </c>
      <c r="C7" s="37">
        <v>-2.5065999999999997</v>
      </c>
      <c r="D7" s="37">
        <v>2.0858164492255859E-3</v>
      </c>
      <c r="F7" s="37">
        <v>2.7272727489471436</v>
      </c>
    </row>
    <row r="8" spans="1:6" x14ac:dyDescent="0.25">
      <c r="A8" s="37" t="s">
        <v>148</v>
      </c>
      <c r="B8" s="37">
        <v>3</v>
      </c>
      <c r="C8" s="37">
        <v>-2.4494499999999997</v>
      </c>
      <c r="D8" s="37">
        <v>2.4446705292033703E-3</v>
      </c>
      <c r="F8" s="37">
        <v>2.6689746379852295</v>
      </c>
    </row>
    <row r="9" spans="1:6" x14ac:dyDescent="0.25">
      <c r="A9" s="37" t="s">
        <v>149</v>
      </c>
      <c r="B9" s="37">
        <v>3</v>
      </c>
      <c r="C9" s="37">
        <v>-2.3922999999999996</v>
      </c>
      <c r="D9" s="37">
        <v>2.8581094104986218E-3</v>
      </c>
      <c r="F9" s="37">
        <v>0.73475384712219238</v>
      </c>
    </row>
    <row r="10" spans="1:6" x14ac:dyDescent="0.25">
      <c r="A10" s="37" t="s">
        <v>150</v>
      </c>
      <c r="B10" s="37">
        <v>3</v>
      </c>
      <c r="C10" s="37">
        <v>-2.3351499999999996</v>
      </c>
      <c r="D10" s="37">
        <v>3.3331251952946755E-3</v>
      </c>
      <c r="F10" s="37">
        <v>1.4607425928115845</v>
      </c>
    </row>
    <row r="11" spans="1:6" x14ac:dyDescent="0.25">
      <c r="A11" s="37" t="s">
        <v>151</v>
      </c>
      <c r="B11" s="37">
        <v>0</v>
      </c>
      <c r="C11" s="37">
        <v>-2.2779999999999996</v>
      </c>
      <c r="D11" s="37">
        <v>3.8773826876098124E-3</v>
      </c>
      <c r="F11" s="37">
        <v>2.6845638751983643</v>
      </c>
    </row>
    <row r="12" spans="1:6" x14ac:dyDescent="0.25">
      <c r="A12" s="37" t="s">
        <v>152</v>
      </c>
      <c r="B12" s="37">
        <v>1</v>
      </c>
      <c r="C12" s="37">
        <v>-2.2208499999999995</v>
      </c>
      <c r="D12" s="37">
        <v>4.4992484016220056E-3</v>
      </c>
      <c r="F12" s="37">
        <v>2.0045340061187744</v>
      </c>
    </row>
    <row r="13" spans="1:6" x14ac:dyDescent="0.25">
      <c r="A13" s="37" t="s">
        <v>153</v>
      </c>
      <c r="B13" s="37">
        <v>0</v>
      </c>
      <c r="C13" s="37">
        <v>-2.1636999999999995</v>
      </c>
      <c r="D13" s="37">
        <v>5.2078148904425763E-3</v>
      </c>
      <c r="F13" s="37">
        <v>0.89001905918121338</v>
      </c>
    </row>
    <row r="14" spans="1:6" x14ac:dyDescent="0.25">
      <c r="A14" s="37" t="s">
        <v>154</v>
      </c>
      <c r="B14" s="37">
        <v>0</v>
      </c>
      <c r="C14" s="37">
        <v>-2.1065499999999995</v>
      </c>
      <c r="D14" s="37">
        <v>6.0129192393823172E-3</v>
      </c>
      <c r="F14" s="37">
        <v>0</v>
      </c>
    </row>
    <row r="15" spans="1:6" x14ac:dyDescent="0.25">
      <c r="C15" s="37">
        <v>-2.0493999999999994</v>
      </c>
      <c r="D15" s="37">
        <v>6.9251544907961314E-3</v>
      </c>
      <c r="F15" s="37">
        <v>0</v>
      </c>
    </row>
    <row r="16" spans="1:6" x14ac:dyDescent="0.25">
      <c r="C16" s="37">
        <v>-1.9922499999999994</v>
      </c>
      <c r="D16" s="37">
        <v>7.9558727048040928E-3</v>
      </c>
      <c r="F16" s="37">
        <v>0.87495440244674683</v>
      </c>
    </row>
    <row r="17" spans="3:6" x14ac:dyDescent="0.25">
      <c r="C17" s="37">
        <v>-1.9350999999999994</v>
      </c>
      <c r="D17" s="37">
        <v>9.1171783153303713E-3</v>
      </c>
      <c r="F17" s="37">
        <v>0</v>
      </c>
    </row>
    <row r="18" spans="3:6" x14ac:dyDescent="0.25">
      <c r="C18" s="37">
        <v>-1.8779499999999993</v>
      </c>
      <c r="D18" s="37">
        <v>1.0421910417852327E-2</v>
      </c>
      <c r="F18" s="37">
        <v>4.4785852432250977</v>
      </c>
    </row>
    <row r="19" spans="3:6" x14ac:dyDescent="0.25">
      <c r="C19" s="37">
        <v>-1.8207999999999993</v>
      </c>
      <c r="D19" s="37">
        <v>1.1883612627896452E-2</v>
      </c>
      <c r="F19" s="37">
        <v>0</v>
      </c>
    </row>
    <row r="20" spans="3:6" x14ac:dyDescent="0.25">
      <c r="C20" s="37">
        <v>-1.7636499999999993</v>
      </c>
      <c r="D20" s="37">
        <v>1.3516489181448134E-2</v>
      </c>
      <c r="F20" s="37">
        <v>0</v>
      </c>
    </row>
    <row r="21" spans="3:6" x14ac:dyDescent="0.25">
      <c r="C21" s="37">
        <v>-1.7064999999999992</v>
      </c>
      <c r="D21" s="37">
        <v>1.5335346013620804E-2</v>
      </c>
      <c r="F21" s="37">
        <v>0</v>
      </c>
    </row>
    <row r="22" spans="3:6" x14ac:dyDescent="0.25">
      <c r="C22" s="37">
        <v>-1.6493499999999992</v>
      </c>
      <c r="D22" s="37">
        <v>1.7355515653364267E-2</v>
      </c>
      <c r="F22" s="37">
        <v>2.3822414875030518</v>
      </c>
    </row>
    <row r="23" spans="3:6" x14ac:dyDescent="0.25">
      <c r="C23" s="37">
        <v>-1.5921999999999992</v>
      </c>
      <c r="D23" s="37">
        <v>1.9592764912373533E-2</v>
      </c>
      <c r="F23" s="37">
        <v>1.6988416910171509</v>
      </c>
    </row>
    <row r="24" spans="3:6" x14ac:dyDescent="0.25">
      <c r="C24" s="37">
        <v>-1.5350499999999991</v>
      </c>
      <c r="D24" s="37">
        <v>2.2063184527729165E-2</v>
      </c>
      <c r="F24" s="37">
        <v>1.8850903511047363</v>
      </c>
    </row>
    <row r="25" spans="3:6" x14ac:dyDescent="0.25">
      <c r="C25" s="37">
        <v>-1.4778999999999991</v>
      </c>
      <c r="D25" s="37">
        <v>2.4783060141383418E-2</v>
      </c>
      <c r="F25" s="37">
        <v>0</v>
      </c>
    </row>
    <row r="26" spans="3:6" x14ac:dyDescent="0.25">
      <c r="C26" s="37">
        <v>-1.4207499999999991</v>
      </c>
      <c r="D26" s="37">
        <v>2.7768724265675834E-2</v>
      </c>
      <c r="F26" s="37">
        <v>7.9575598239898682E-2</v>
      </c>
    </row>
    <row r="27" spans="3:6" x14ac:dyDescent="0.25">
      <c r="C27" s="37">
        <v>-1.363599999999999</v>
      </c>
      <c r="D27" s="37">
        <v>3.1036389191803619E-2</v>
      </c>
      <c r="F27" s="37">
        <v>0.38204392790794373</v>
      </c>
    </row>
    <row r="28" spans="3:6" x14ac:dyDescent="0.25">
      <c r="C28" s="37">
        <v>-1.306449999999999</v>
      </c>
      <c r="D28" s="37">
        <v>3.4601961145555811E-2</v>
      </c>
      <c r="F28" s="37">
        <v>1.1570035219192505</v>
      </c>
    </row>
    <row r="29" spans="3:6" x14ac:dyDescent="0.25">
      <c r="C29" s="37">
        <v>-1.249299999999999</v>
      </c>
      <c r="D29" s="37">
        <v>3.8480836378326604E-2</v>
      </c>
      <c r="F29" s="37">
        <v>0.56185966730117798</v>
      </c>
    </row>
    <row r="30" spans="3:6" x14ac:dyDescent="0.25">
      <c r="C30" s="37">
        <v>-1.1921499999999989</v>
      </c>
      <c r="D30" s="37">
        <v>4.2687680296747924E-2</v>
      </c>
      <c r="F30" s="37">
        <v>2.0320613384246826</v>
      </c>
    </row>
    <row r="31" spans="3:6" x14ac:dyDescent="0.25">
      <c r="C31" s="37">
        <v>-1.1349999999999989</v>
      </c>
      <c r="D31" s="37">
        <v>4.7236191175142751E-2</v>
      </c>
      <c r="F31" s="37">
        <v>1.662135124206543</v>
      </c>
    </row>
    <row r="32" spans="3:6" x14ac:dyDescent="0.25">
      <c r="C32" s="37">
        <v>-1.0778499999999989</v>
      </c>
      <c r="D32" s="37">
        <v>5.2138850453907447E-2</v>
      </c>
      <c r="F32" s="37">
        <v>0</v>
      </c>
    </row>
    <row r="33" spans="3:6" x14ac:dyDescent="0.25">
      <c r="C33" s="37">
        <v>-1.0206999999999988</v>
      </c>
      <c r="D33" s="37">
        <v>5.7406662095080267E-2</v>
      </c>
      <c r="F33" s="37">
        <v>2.9809632301330566</v>
      </c>
    </row>
    <row r="34" spans="3:6" x14ac:dyDescent="0.25">
      <c r="C34" s="37">
        <v>-0.9635499999999988</v>
      </c>
      <c r="D34" s="37">
        <v>6.3048883933699187E-2</v>
      </c>
      <c r="F34" s="37">
        <v>0</v>
      </c>
    </row>
    <row r="35" spans="3:6" x14ac:dyDescent="0.25">
      <c r="C35" s="37">
        <v>-0.90639999999999876</v>
      </c>
      <c r="D35" s="37">
        <v>6.9072754418980184E-2</v>
      </c>
      <c r="F35" s="37">
        <v>0.6527867317199707</v>
      </c>
    </row>
    <row r="36" spans="3:6" x14ac:dyDescent="0.25">
      <c r="C36" s="37">
        <v>-0.84924999999999873</v>
      </c>
      <c r="D36" s="37">
        <v>7.5483218570876379E-2</v>
      </c>
      <c r="F36" s="37">
        <v>1.3026958703994751</v>
      </c>
    </row>
    <row r="37" spans="3:6" x14ac:dyDescent="0.25">
      <c r="C37" s="37">
        <v>-0.79209999999999869</v>
      </c>
      <c r="D37" s="37">
        <v>8.2282657372604637E-2</v>
      </c>
      <c r="F37" s="37">
        <v>3.5450518131256104</v>
      </c>
    </row>
    <row r="38" spans="3:6" x14ac:dyDescent="0.25">
      <c r="C38" s="37">
        <v>-0.73494999999999866</v>
      </c>
      <c r="D38" s="37">
        <v>8.9470625165335271E-2</v>
      </c>
      <c r="F38" s="37">
        <v>0.69605571031570435</v>
      </c>
    </row>
    <row r="39" spans="3:6" x14ac:dyDescent="0.25">
      <c r="C39" s="37">
        <v>-0.67779999999999863</v>
      </c>
      <c r="D39" s="37">
        <v>9.7043599894536994E-2</v>
      </c>
      <c r="F39" s="37">
        <v>0</v>
      </c>
    </row>
    <row r="40" spans="3:6" x14ac:dyDescent="0.25">
      <c r="C40" s="37">
        <v>-0.62064999999999859</v>
      </c>
      <c r="D40" s="37">
        <v>0.10499475126595437</v>
      </c>
      <c r="F40" s="37">
        <v>0.42811274528503418</v>
      </c>
    </row>
    <row r="41" spans="3:6" x14ac:dyDescent="0.25">
      <c r="C41" s="37">
        <v>-0.56349999999999856</v>
      </c>
      <c r="D41" s="37">
        <v>0.1133137319911566</v>
      </c>
      <c r="F41" s="37">
        <v>0.67700988054275513</v>
      </c>
    </row>
    <row r="42" spans="3:6" x14ac:dyDescent="0.25">
      <c r="C42" s="37">
        <v>-0.50634999999999852</v>
      </c>
      <c r="D42" s="37">
        <v>0.12198649732752453</v>
      </c>
      <c r="F42" s="37">
        <v>1.2711864709854126</v>
      </c>
    </row>
    <row r="43" spans="3:6" x14ac:dyDescent="0.25">
      <c r="C43" s="37">
        <v>-0.44919999999999854</v>
      </c>
      <c r="D43" s="37">
        <v>0.13099515803652245</v>
      </c>
      <c r="F43" s="37">
        <v>0.30387440323829651</v>
      </c>
    </row>
    <row r="44" spans="3:6" x14ac:dyDescent="0.25">
      <c r="C44" s="37">
        <v>-0.39204999999999857</v>
      </c>
      <c r="D44" s="37">
        <v>0.14031787169021859</v>
      </c>
      <c r="F44" s="37">
        <v>0.58939820528030396</v>
      </c>
    </row>
    <row r="45" spans="3:6" x14ac:dyDescent="0.25">
      <c r="C45" s="37">
        <v>-0.33489999999999859</v>
      </c>
      <c r="D45" s="37">
        <v>0.1499287769447136</v>
      </c>
      <c r="F45" s="37">
        <v>0.9910888671875</v>
      </c>
    </row>
    <row r="46" spans="3:6" x14ac:dyDescent="0.25">
      <c r="C46" s="37">
        <v>-0.27774999999999861</v>
      </c>
      <c r="D46" s="37">
        <v>0.15979797496852333</v>
      </c>
      <c r="F46" s="37">
        <v>1.2485764026641846</v>
      </c>
    </row>
    <row r="47" spans="3:6" x14ac:dyDescent="0.25">
      <c r="C47" s="37">
        <v>-0.2205999999999986</v>
      </c>
      <c r="D47" s="37">
        <v>0.16989156166510341</v>
      </c>
      <c r="F47" s="37">
        <v>0</v>
      </c>
    </row>
    <row r="48" spans="3:6" x14ac:dyDescent="0.25">
      <c r="C48" s="37">
        <v>-0.1634499999999986</v>
      </c>
      <c r="D48" s="37">
        <v>0.18017171366576995</v>
      </c>
      <c r="F48" s="37">
        <v>3.5133376121520996</v>
      </c>
    </row>
    <row r="49" spans="3:6" x14ac:dyDescent="0.25">
      <c r="C49" s="37">
        <v>-0.10629999999999859</v>
      </c>
      <c r="D49" s="37">
        <v>0.19059683029969451</v>
      </c>
      <c r="F49" s="37">
        <v>1.0203522443771362</v>
      </c>
    </row>
    <row r="50" spans="3:6" x14ac:dyDescent="0.25">
      <c r="C50" s="37">
        <v>-4.9149999999998591E-2</v>
      </c>
      <c r="D50" s="37">
        <v>0.20112173288209387</v>
      </c>
      <c r="F50" s="37">
        <v>0.65573769807815552</v>
      </c>
    </row>
    <row r="51" spans="3:6" x14ac:dyDescent="0.25">
      <c r="C51" s="37">
        <v>8.0000000000014088E-3</v>
      </c>
      <c r="D51" s="37">
        <v>0.21169792171403642</v>
      </c>
      <c r="F51" s="37">
        <v>1.4437950849533081</v>
      </c>
    </row>
    <row r="52" spans="3:6" x14ac:dyDescent="0.25">
      <c r="C52" s="37">
        <v>6.5150000000001401E-2</v>
      </c>
      <c r="D52" s="37">
        <v>0.22227389017426885</v>
      </c>
      <c r="F52" s="37">
        <v>3.1002411842346191</v>
      </c>
    </row>
    <row r="53" spans="3:6" x14ac:dyDescent="0.25">
      <c r="C53" s="37">
        <v>0.12230000000000141</v>
      </c>
      <c r="D53" s="37">
        <v>0.23279549422463264</v>
      </c>
      <c r="F53" s="37">
        <v>0.42357924580574036</v>
      </c>
    </row>
    <row r="54" spans="3:6" x14ac:dyDescent="0.25">
      <c r="C54" s="37">
        <v>0.17945000000000141</v>
      </c>
      <c r="D54" s="37">
        <v>0.24320637456780117</v>
      </c>
      <c r="F54" s="37">
        <v>3.3255918025970459</v>
      </c>
    </row>
    <row r="55" spans="3:6" x14ac:dyDescent="0.25">
      <c r="C55" s="37">
        <v>0.23660000000000142</v>
      </c>
      <c r="D55" s="37">
        <v>0.25344842761284608</v>
      </c>
    </row>
    <row r="56" spans="3:6" x14ac:dyDescent="0.25">
      <c r="C56" s="37">
        <v>0.2937500000000014</v>
      </c>
      <c r="D56" s="37">
        <v>0.26346232034541095</v>
      </c>
    </row>
    <row r="57" spans="3:6" x14ac:dyDescent="0.25">
      <c r="C57" s="37">
        <v>0.35090000000000138</v>
      </c>
      <c r="D57" s="37">
        <v>0.27318804319051754</v>
      </c>
    </row>
    <row r="58" spans="3:6" x14ac:dyDescent="0.25">
      <c r="C58" s="37">
        <v>0.40805000000000136</v>
      </c>
      <c r="D58" s="37">
        <v>0.28256549402267239</v>
      </c>
    </row>
    <row r="59" spans="3:6" x14ac:dyDescent="0.25">
      <c r="C59" s="37">
        <v>0.46520000000000133</v>
      </c>
      <c r="D59" s="37">
        <v>0.29153508564461939</v>
      </c>
    </row>
    <row r="60" spans="3:6" x14ac:dyDescent="0.25">
      <c r="C60" s="37">
        <v>0.52235000000000131</v>
      </c>
      <c r="D60" s="37">
        <v>0.30003836834591791</v>
      </c>
    </row>
    <row r="61" spans="3:6" x14ac:dyDescent="0.25">
      <c r="C61" s="37">
        <v>0.57950000000000135</v>
      </c>
      <c r="D61" s="37">
        <v>0.30801865858643895</v>
      </c>
    </row>
    <row r="62" spans="3:6" x14ac:dyDescent="0.25">
      <c r="C62" s="37">
        <v>0.63665000000000138</v>
      </c>
      <c r="D62" s="37">
        <v>0.31542166444588637</v>
      </c>
    </row>
    <row r="63" spans="3:6" x14ac:dyDescent="0.25">
      <c r="C63" s="37">
        <v>0.69380000000000142</v>
      </c>
      <c r="D63" s="37">
        <v>0.3221960982531264</v>
      </c>
    </row>
    <row r="64" spans="3:6" x14ac:dyDescent="0.25">
      <c r="C64" s="37">
        <v>0.75095000000000145</v>
      </c>
      <c r="D64" s="37">
        <v>0.32829426676897472</v>
      </c>
    </row>
    <row r="65" spans="3:4" x14ac:dyDescent="0.25">
      <c r="C65" s="37">
        <v>0.80810000000000148</v>
      </c>
      <c r="D65" s="37">
        <v>0.33367262944927756</v>
      </c>
    </row>
    <row r="66" spans="3:4" x14ac:dyDescent="0.25">
      <c r="C66" s="37">
        <v>0.86525000000000152</v>
      </c>
      <c r="D66" s="37">
        <v>0.3382923156630353</v>
      </c>
    </row>
    <row r="67" spans="3:4" x14ac:dyDescent="0.25">
      <c r="C67" s="37">
        <v>0.92240000000000155</v>
      </c>
      <c r="D67" s="37">
        <v>0.34211959227948907</v>
      </c>
    </row>
    <row r="68" spans="3:4" x14ac:dyDescent="0.25">
      <c r="C68" s="37">
        <v>0.97955000000000159</v>
      </c>
      <c r="D68" s="37">
        <v>0.34512627376018284</v>
      </c>
    </row>
    <row r="69" spans="3:4" x14ac:dyDescent="0.25">
      <c r="C69" s="37">
        <v>1.0367000000000015</v>
      </c>
      <c r="D69" s="37">
        <v>0.34729006778391236</v>
      </c>
    </row>
    <row r="70" spans="3:4" x14ac:dyDescent="0.25">
      <c r="C70" s="37">
        <v>1.0938500000000015</v>
      </c>
      <c r="D70" s="37">
        <v>0.34859485047660893</v>
      </c>
    </row>
    <row r="71" spans="3:4" x14ac:dyDescent="0.25">
      <c r="C71" s="37">
        <v>1.1510000000000016</v>
      </c>
      <c r="D71" s="37">
        <v>0.34903086649294202</v>
      </c>
    </row>
    <row r="72" spans="3:4" x14ac:dyDescent="0.25">
      <c r="C72" s="37">
        <v>1.2081500000000016</v>
      </c>
      <c r="D72" s="37">
        <v>0.34859485047660888</v>
      </c>
    </row>
    <row r="73" spans="3:4" x14ac:dyDescent="0.25">
      <c r="C73" s="37">
        <v>1.2653000000000016</v>
      </c>
      <c r="D73" s="37">
        <v>0.3472900677839123</v>
      </c>
    </row>
    <row r="74" spans="3:4" x14ac:dyDescent="0.25">
      <c r="C74" s="37">
        <v>1.3224500000000017</v>
      </c>
      <c r="D74" s="37">
        <v>0.34512627376018273</v>
      </c>
    </row>
    <row r="75" spans="3:4" x14ac:dyDescent="0.25">
      <c r="C75" s="37">
        <v>1.3796000000000017</v>
      </c>
      <c r="D75" s="37">
        <v>0.34211959227948885</v>
      </c>
    </row>
    <row r="76" spans="3:4" x14ac:dyDescent="0.25">
      <c r="C76" s="37">
        <v>1.4367500000000017</v>
      </c>
      <c r="D76" s="37">
        <v>0.33829231566303503</v>
      </c>
    </row>
    <row r="77" spans="3:4" x14ac:dyDescent="0.25">
      <c r="C77" s="37">
        <v>1.4939000000000018</v>
      </c>
      <c r="D77" s="37">
        <v>0.33367262944927728</v>
      </c>
    </row>
    <row r="78" spans="3:4" x14ac:dyDescent="0.25">
      <c r="C78" s="37">
        <v>1.5510500000000018</v>
      </c>
      <c r="D78" s="37">
        <v>0.32829426676897433</v>
      </c>
    </row>
    <row r="79" spans="3:4" x14ac:dyDescent="0.25">
      <c r="C79" s="37">
        <v>1.6082000000000019</v>
      </c>
      <c r="D79" s="37">
        <v>0.32219609825312606</v>
      </c>
    </row>
    <row r="80" spans="3:4" x14ac:dyDescent="0.25">
      <c r="C80" s="37">
        <v>1.6653500000000019</v>
      </c>
      <c r="D80" s="37">
        <v>0.31542166444588599</v>
      </c>
    </row>
    <row r="81" spans="3:4" x14ac:dyDescent="0.25">
      <c r="C81" s="37">
        <v>1.7225000000000019</v>
      </c>
      <c r="D81" s="37">
        <v>0.30801865858643851</v>
      </c>
    </row>
    <row r="82" spans="3:4" x14ac:dyDescent="0.25">
      <c r="C82" s="37">
        <v>1.779650000000002</v>
      </c>
      <c r="D82" s="37">
        <v>0.30003836834591735</v>
      </c>
    </row>
    <row r="83" spans="3:4" x14ac:dyDescent="0.25">
      <c r="C83" s="37">
        <v>1.836800000000002</v>
      </c>
      <c r="D83" s="37">
        <v>0.29153508564461877</v>
      </c>
    </row>
    <row r="84" spans="3:4" x14ac:dyDescent="0.25">
      <c r="C84" s="37">
        <v>1.893950000000002</v>
      </c>
      <c r="D84" s="37">
        <v>0.28256549402267184</v>
      </c>
    </row>
    <row r="85" spans="3:4" x14ac:dyDescent="0.25">
      <c r="C85" s="37">
        <v>1.9511000000000021</v>
      </c>
      <c r="D85" s="37">
        <v>0.27318804319051698</v>
      </c>
    </row>
    <row r="86" spans="3:4" x14ac:dyDescent="0.25">
      <c r="C86" s="37">
        <v>2.0082500000000021</v>
      </c>
      <c r="D86" s="37">
        <v>0.26346232034541034</v>
      </c>
    </row>
    <row r="87" spans="3:4" x14ac:dyDescent="0.25">
      <c r="C87" s="37">
        <v>2.0654000000000021</v>
      </c>
      <c r="D87" s="37">
        <v>0.25344842761284542</v>
      </c>
    </row>
    <row r="88" spans="3:4" x14ac:dyDescent="0.25">
      <c r="C88" s="37">
        <v>2.1225500000000022</v>
      </c>
      <c r="D88" s="37">
        <v>0.24320637456780056</v>
      </c>
    </row>
    <row r="89" spans="3:4" x14ac:dyDescent="0.25">
      <c r="C89" s="37">
        <v>2.1797000000000022</v>
      </c>
      <c r="D89" s="37">
        <v>0.23279549422463203</v>
      </c>
    </row>
    <row r="90" spans="3:4" x14ac:dyDescent="0.25">
      <c r="C90" s="37">
        <v>2.2368500000000022</v>
      </c>
      <c r="D90" s="37">
        <v>0.22227389017426818</v>
      </c>
    </row>
    <row r="91" spans="3:4" x14ac:dyDescent="0.25">
      <c r="C91" s="37">
        <v>2.2940000000000023</v>
      </c>
      <c r="D91" s="37">
        <v>0.21169792171403576</v>
      </c>
    </row>
    <row r="92" spans="3:4" x14ac:dyDescent="0.25">
      <c r="C92" s="37">
        <v>2.3511500000000023</v>
      </c>
      <c r="D92" s="37">
        <v>0.20112173288209326</v>
      </c>
    </row>
    <row r="93" spans="3:4" x14ac:dyDescent="0.25">
      <c r="C93" s="37">
        <v>2.4083000000000023</v>
      </c>
      <c r="D93" s="37">
        <v>0.19059683029969385</v>
      </c>
    </row>
    <row r="94" spans="3:4" x14ac:dyDescent="0.25">
      <c r="C94" s="37">
        <v>2.4654500000000024</v>
      </c>
      <c r="D94" s="37">
        <v>0.18017171366576926</v>
      </c>
    </row>
    <row r="95" spans="3:4" x14ac:dyDescent="0.25">
      <c r="C95" s="37">
        <v>2.5226000000000024</v>
      </c>
      <c r="D95" s="37">
        <v>0.1698915616651028</v>
      </c>
    </row>
    <row r="96" spans="3:4" x14ac:dyDescent="0.25">
      <c r="C96" s="37">
        <v>2.5797500000000024</v>
      </c>
      <c r="D96" s="37">
        <v>0.15979797496852274</v>
      </c>
    </row>
    <row r="97" spans="3:4" x14ac:dyDescent="0.25">
      <c r="C97" s="37">
        <v>2.6369000000000025</v>
      </c>
      <c r="D97" s="37">
        <v>0.14992877694471296</v>
      </c>
    </row>
    <row r="98" spans="3:4" x14ac:dyDescent="0.25">
      <c r="C98" s="37">
        <v>2.6940500000000025</v>
      </c>
      <c r="D98" s="37">
        <v>0.14031787169021798</v>
      </c>
    </row>
    <row r="99" spans="3:4" x14ac:dyDescent="0.25">
      <c r="C99" s="37">
        <v>2.7512000000000025</v>
      </c>
      <c r="D99" s="37">
        <v>0.13099515803652181</v>
      </c>
    </row>
    <row r="100" spans="3:4" x14ac:dyDescent="0.25">
      <c r="C100" s="37">
        <v>2.8083500000000026</v>
      </c>
      <c r="D100" s="37">
        <v>0.12198649732752391</v>
      </c>
    </row>
    <row r="101" spans="3:4" x14ac:dyDescent="0.25">
      <c r="C101" s="37">
        <v>2.8655000000000026</v>
      </c>
      <c r="D101" s="37">
        <v>0.11331373199115599</v>
      </c>
    </row>
    <row r="102" spans="3:4" x14ac:dyDescent="0.25">
      <c r="C102" s="37">
        <v>2.9226500000000026</v>
      </c>
      <c r="D102" s="37">
        <v>0.1049947512659538</v>
      </c>
    </row>
    <row r="103" spans="3:4" x14ac:dyDescent="0.25">
      <c r="C103" s="37">
        <v>2.9798000000000027</v>
      </c>
      <c r="D103" s="37">
        <v>9.7043599894536439E-2</v>
      </c>
    </row>
    <row r="104" spans="3:4" x14ac:dyDescent="0.25">
      <c r="C104" s="37">
        <v>3.0369500000000027</v>
      </c>
      <c r="D104" s="37">
        <v>8.9470625165334744E-2</v>
      </c>
    </row>
    <row r="105" spans="3:4" x14ac:dyDescent="0.25">
      <c r="C105" s="37">
        <v>3.0941000000000027</v>
      </c>
      <c r="D105" s="37">
        <v>8.2282657372604151E-2</v>
      </c>
    </row>
    <row r="106" spans="3:4" x14ac:dyDescent="0.25">
      <c r="C106" s="37">
        <v>3.1512500000000028</v>
      </c>
      <c r="D106" s="37">
        <v>7.5483218570875865E-2</v>
      </c>
    </row>
    <row r="107" spans="3:4" x14ac:dyDescent="0.25">
      <c r="C107" s="37">
        <v>3.2084000000000028</v>
      </c>
      <c r="D107" s="37">
        <v>6.9072754418979684E-2</v>
      </c>
    </row>
    <row r="108" spans="3:4" x14ac:dyDescent="0.25">
      <c r="C108" s="37">
        <v>3.2655500000000028</v>
      </c>
      <c r="D108" s="37">
        <v>6.3048883933698743E-2</v>
      </c>
    </row>
    <row r="109" spans="3:4" x14ac:dyDescent="0.25">
      <c r="C109" s="37">
        <v>3.3227000000000029</v>
      </c>
      <c r="D109" s="37">
        <v>5.7406662095079858E-2</v>
      </c>
    </row>
    <row r="110" spans="3:4" x14ac:dyDescent="0.25">
      <c r="C110" s="37">
        <v>3.3798500000000029</v>
      </c>
      <c r="D110" s="37">
        <v>5.2138850453907058E-2</v>
      </c>
    </row>
    <row r="111" spans="3:4" x14ac:dyDescent="0.25">
      <c r="C111" s="37">
        <v>3.4370000000000029</v>
      </c>
      <c r="D111" s="37">
        <v>4.7236191175142404E-2</v>
      </c>
    </row>
    <row r="112" spans="3:4" x14ac:dyDescent="0.25">
      <c r="C112" s="37">
        <v>3.494150000000003</v>
      </c>
      <c r="D112" s="37">
        <v>4.2687680296747563E-2</v>
      </c>
    </row>
    <row r="113" spans="3:4" x14ac:dyDescent="0.25">
      <c r="C113" s="37">
        <v>3.551300000000003</v>
      </c>
      <c r="D113" s="37">
        <v>3.8480836378326277E-2</v>
      </c>
    </row>
    <row r="114" spans="3:4" x14ac:dyDescent="0.25">
      <c r="C114" s="37">
        <v>3.608450000000003</v>
      </c>
      <c r="D114" s="37">
        <v>3.460196114555552E-2</v>
      </c>
    </row>
    <row r="115" spans="3:4" x14ac:dyDescent="0.25">
      <c r="C115" s="37">
        <v>3.6656000000000031</v>
      </c>
      <c r="D115" s="37">
        <v>3.1036389191803342E-2</v>
      </c>
    </row>
    <row r="116" spans="3:4" x14ac:dyDescent="0.25">
      <c r="C116" s="37">
        <v>3.7227500000000031</v>
      </c>
      <c r="D116" s="37">
        <v>2.7768724265675605E-2</v>
      </c>
    </row>
    <row r="117" spans="3:4" x14ac:dyDescent="0.25">
      <c r="C117" s="37">
        <v>3.7799000000000031</v>
      </c>
      <c r="D117" s="37">
        <v>2.4783060141383186E-2</v>
      </c>
    </row>
    <row r="118" spans="3:4" x14ac:dyDescent="0.25">
      <c r="C118" s="37">
        <v>3.8370500000000032</v>
      </c>
      <c r="D118" s="37">
        <v>2.2063184527728978E-2</v>
      </c>
    </row>
    <row r="119" spans="3:4" x14ac:dyDescent="0.25">
      <c r="C119" s="37">
        <v>3.8942000000000032</v>
      </c>
      <c r="D119" s="37">
        <v>1.9592764912373342E-2</v>
      </c>
    </row>
    <row r="120" spans="3:4" x14ac:dyDescent="0.25">
      <c r="C120" s="37">
        <v>3.9513500000000032</v>
      </c>
      <c r="D120" s="37">
        <v>1.7355515653364118E-2</v>
      </c>
    </row>
    <row r="121" spans="3:4" x14ac:dyDescent="0.25">
      <c r="C121" s="37">
        <v>4.0085000000000033</v>
      </c>
      <c r="D121" s="37">
        <v>1.5335346013620646E-2</v>
      </c>
    </row>
    <row r="122" spans="3:4" x14ac:dyDescent="0.25">
      <c r="C122" s="37">
        <v>4.0656500000000033</v>
      </c>
      <c r="D122" s="37">
        <v>1.3516489181447995E-2</v>
      </c>
    </row>
    <row r="123" spans="3:4" x14ac:dyDescent="0.25">
      <c r="C123" s="37">
        <v>4.1228000000000034</v>
      </c>
      <c r="D123" s="37">
        <v>1.188361262789633E-2</v>
      </c>
    </row>
    <row r="124" spans="3:4" x14ac:dyDescent="0.25">
      <c r="C124" s="37">
        <v>4.1799500000000034</v>
      </c>
      <c r="D124" s="37">
        <v>1.0421910417852216E-2</v>
      </c>
    </row>
    <row r="125" spans="3:4" x14ac:dyDescent="0.25">
      <c r="C125" s="37">
        <v>4.2371000000000034</v>
      </c>
      <c r="D125" s="37">
        <v>9.1171783153302724E-3</v>
      </c>
    </row>
    <row r="126" spans="3:4" x14ac:dyDescent="0.25">
      <c r="C126" s="37">
        <v>4.2942500000000035</v>
      </c>
      <c r="D126" s="37">
        <v>7.9558727048040043E-3</v>
      </c>
    </row>
    <row r="127" spans="3:4" x14ac:dyDescent="0.25">
      <c r="C127" s="37">
        <v>4.3514000000000035</v>
      </c>
      <c r="D127" s="37">
        <v>6.925154490796055E-3</v>
      </c>
    </row>
    <row r="128" spans="3:4" x14ac:dyDescent="0.25">
      <c r="C128" s="37">
        <v>4.4085500000000035</v>
      </c>
      <c r="D128" s="37">
        <v>6.0129192393822478E-3</v>
      </c>
    </row>
    <row r="129" spans="3:4" x14ac:dyDescent="0.25">
      <c r="C129" s="37">
        <v>4.4657000000000036</v>
      </c>
      <c r="D129" s="37">
        <v>5.2078148904425156E-3</v>
      </c>
    </row>
    <row r="130" spans="3:4" x14ac:dyDescent="0.25">
      <c r="C130" s="37">
        <v>4.5228500000000036</v>
      </c>
      <c r="D130" s="37">
        <v>4.4992484016219501E-3</v>
      </c>
    </row>
    <row r="131" spans="3:4" x14ac:dyDescent="0.25">
      <c r="C131" s="37">
        <v>4.5800000000000036</v>
      </c>
      <c r="D131" s="37">
        <v>3.8773826876097703E-3</v>
      </c>
    </row>
    <row r="132" spans="3:4" x14ac:dyDescent="0.25">
      <c r="C132" s="37">
        <v>4.6371500000000037</v>
      </c>
      <c r="D132" s="37">
        <v>3.3331251952946369E-3</v>
      </c>
    </row>
    <row r="133" spans="3:4" x14ac:dyDescent="0.25">
      <c r="C133" s="37">
        <v>4.6943000000000037</v>
      </c>
      <c r="D133" s="37">
        <v>2.858109410498591E-3</v>
      </c>
    </row>
    <row r="134" spans="3:4" x14ac:dyDescent="0.25">
      <c r="C134" s="37">
        <v>4.7514500000000037</v>
      </c>
      <c r="D134" s="37">
        <v>2.4446705292033378E-3</v>
      </c>
    </row>
    <row r="135" spans="3:4" x14ac:dyDescent="0.25">
      <c r="C135" s="37">
        <v>4.8086000000000038</v>
      </c>
      <c r="D135" s="37">
        <v>2.0858164492255616E-3</v>
      </c>
    </row>
    <row r="136" spans="3:4" x14ac:dyDescent="0.25">
      <c r="C136" s="37">
        <v>4.8657500000000038</v>
      </c>
      <c r="D136" s="37">
        <v>1.7751951507434336E-3</v>
      </c>
    </row>
    <row r="137" spans="3:4" x14ac:dyDescent="0.25">
      <c r="C137" s="37">
        <v>4.9229000000000038</v>
      </c>
      <c r="D137" s="37">
        <v>1.5070594392420484E-3</v>
      </c>
    </row>
    <row r="138" spans="3:4" x14ac:dyDescent="0.25">
      <c r="C138" s="37">
        <v>4.9800500000000039</v>
      </c>
      <c r="D138" s="37">
        <v>1.2762299253427189E-3</v>
      </c>
    </row>
    <row r="139" spans="3:4" x14ac:dyDescent="0.25">
      <c r="C139" s="37">
        <v>5.0372000000000039</v>
      </c>
      <c r="D139" s="37">
        <v>1.078057015286968E-3</v>
      </c>
    </row>
    <row r="140" spans="3:4" x14ac:dyDescent="0.25">
      <c r="C140" s="37">
        <v>5.0943500000000039</v>
      </c>
      <c r="D140" s="37">
        <v>9.0838258588048768E-4</v>
      </c>
    </row>
    <row r="141" spans="3:4" x14ac:dyDescent="0.25">
      <c r="C141" s="37">
        <v>5.151500000000004</v>
      </c>
      <c r="D141" s="37">
        <v>7.6350192042497743E-4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Q58"/>
  <sheetViews>
    <sheetView topLeftCell="G1" workbookViewId="0">
      <pane ySplit="1" topLeftCell="A26" activePane="bottomLeft" state="frozen"/>
      <selection activeCell="E1" sqref="E1"/>
      <selection pane="bottomLeft" activeCell="M1" sqref="M1:N56"/>
    </sheetView>
  </sheetViews>
  <sheetFormatPr defaultColWidth="25.28515625" defaultRowHeight="15" x14ac:dyDescent="0.25"/>
  <cols>
    <col min="1" max="1" width="10.7109375" customWidth="1"/>
    <col min="2" max="2" width="10" bestFit="1" customWidth="1"/>
    <col min="3" max="3" width="10" customWidth="1"/>
    <col min="4" max="4" width="25.140625" bestFit="1" customWidth="1"/>
    <col min="5" max="5" width="12.28515625" bestFit="1" customWidth="1"/>
    <col min="6" max="6" width="16.28515625" bestFit="1" customWidth="1"/>
    <col min="7" max="7" width="31.85546875" bestFit="1" customWidth="1"/>
    <col min="8" max="8" width="14.140625" bestFit="1" customWidth="1"/>
    <col min="9" max="9" width="6.5703125" bestFit="1" customWidth="1"/>
    <col min="10" max="10" width="20.28515625" bestFit="1" customWidth="1"/>
    <col min="11" max="11" width="13.7109375" bestFit="1" customWidth="1"/>
    <col min="12" max="12" width="22.7109375" bestFit="1" customWidth="1"/>
    <col min="13" max="13" width="11.7109375" bestFit="1" customWidth="1"/>
    <col min="14" max="14" width="21.7109375" bestFit="1" customWidth="1"/>
    <col min="15" max="15" width="16.42578125" bestFit="1" customWidth="1"/>
    <col min="16" max="16" width="28.42578125" bestFit="1" customWidth="1"/>
    <col min="17" max="17" width="94.7109375" bestFit="1" customWidth="1"/>
  </cols>
  <sheetData>
    <row r="1" spans="1:17" ht="45" customHeight="1" x14ac:dyDescent="0.25">
      <c r="A1" s="17" t="s">
        <v>4</v>
      </c>
      <c r="B1" s="18" t="s">
        <v>0</v>
      </c>
      <c r="C1" s="18" t="s">
        <v>103</v>
      </c>
      <c r="D1" s="19" t="s">
        <v>1</v>
      </c>
      <c r="E1" s="19" t="s">
        <v>2</v>
      </c>
      <c r="F1" s="20" t="s">
        <v>3</v>
      </c>
      <c r="G1" s="21" t="s">
        <v>92</v>
      </c>
      <c r="H1" s="21" t="s">
        <v>5</v>
      </c>
      <c r="I1" s="33" t="s">
        <v>6</v>
      </c>
      <c r="J1" s="34" t="s">
        <v>7</v>
      </c>
      <c r="K1" s="35" t="s">
        <v>138</v>
      </c>
      <c r="L1" s="36" t="s">
        <v>139</v>
      </c>
      <c r="M1" s="33" t="s">
        <v>11</v>
      </c>
      <c r="N1" s="34" t="s">
        <v>107</v>
      </c>
      <c r="O1" s="34" t="s">
        <v>17</v>
      </c>
      <c r="P1" s="34" t="s">
        <v>21</v>
      </c>
      <c r="Q1" s="34" t="s">
        <v>22</v>
      </c>
    </row>
    <row r="2" spans="1:17" hidden="1" x14ac:dyDescent="0.25">
      <c r="A2" s="9">
        <v>40950</v>
      </c>
      <c r="B2" s="11">
        <v>400033231</v>
      </c>
      <c r="C2" s="11" t="s">
        <v>102</v>
      </c>
      <c r="D2" s="22" t="s">
        <v>29</v>
      </c>
      <c r="E2" s="11">
        <v>0</v>
      </c>
      <c r="F2" s="23">
        <v>251.5</v>
      </c>
      <c r="G2" s="11"/>
      <c r="H2" s="11">
        <f>(E2*150)/F2</f>
        <v>0</v>
      </c>
    </row>
    <row r="3" spans="1:17" x14ac:dyDescent="0.25">
      <c r="A3" s="9">
        <v>40950</v>
      </c>
      <c r="B3" s="11">
        <v>400041737</v>
      </c>
      <c r="C3" s="11" t="s">
        <v>102</v>
      </c>
      <c r="D3" s="22" t="s">
        <v>30</v>
      </c>
      <c r="E3" s="11">
        <v>3</v>
      </c>
      <c r="F3" s="14">
        <v>1173.75</v>
      </c>
      <c r="G3" s="11"/>
      <c r="H3" s="11">
        <f t="shared" ref="H3:H57" si="0">(E3*150)/F3</f>
        <v>0.38338658146964855</v>
      </c>
      <c r="I3" t="s">
        <v>104</v>
      </c>
      <c r="J3" t="s">
        <v>105</v>
      </c>
      <c r="K3" t="s">
        <v>106</v>
      </c>
      <c r="L3" t="s">
        <v>106</v>
      </c>
      <c r="M3" t="s">
        <v>108</v>
      </c>
      <c r="N3" t="s">
        <v>108</v>
      </c>
      <c r="O3" t="s">
        <v>109</v>
      </c>
      <c r="P3" t="s">
        <v>109</v>
      </c>
      <c r="Q3" t="s">
        <v>110</v>
      </c>
    </row>
    <row r="4" spans="1:17" ht="22.5" x14ac:dyDescent="0.25">
      <c r="A4" s="9">
        <v>40950</v>
      </c>
      <c r="B4" s="11">
        <v>400042795</v>
      </c>
      <c r="C4" s="11" t="s">
        <v>111</v>
      </c>
      <c r="D4" s="22" t="s">
        <v>31</v>
      </c>
      <c r="E4" s="11">
        <v>0</v>
      </c>
      <c r="F4" s="14">
        <v>1046.5</v>
      </c>
      <c r="G4" s="11"/>
      <c r="H4" s="11">
        <f t="shared" si="0"/>
        <v>0</v>
      </c>
      <c r="I4" t="s">
        <v>104</v>
      </c>
      <c r="J4" t="s">
        <v>105</v>
      </c>
      <c r="K4" t="s">
        <v>106</v>
      </c>
      <c r="L4" t="s">
        <v>106</v>
      </c>
      <c r="M4" t="s">
        <v>108</v>
      </c>
      <c r="N4" t="s">
        <v>108</v>
      </c>
      <c r="O4" t="s">
        <v>109</v>
      </c>
      <c r="P4" t="s">
        <v>109</v>
      </c>
    </row>
    <row r="5" spans="1:17" ht="22.5" hidden="1" x14ac:dyDescent="0.25">
      <c r="A5" s="9">
        <v>40950</v>
      </c>
      <c r="B5" s="11">
        <v>400043359</v>
      </c>
      <c r="C5" s="11"/>
      <c r="D5" s="22" t="s">
        <v>36</v>
      </c>
      <c r="E5" s="11">
        <v>0</v>
      </c>
      <c r="F5" s="23">
        <v>729</v>
      </c>
      <c r="G5" s="11"/>
      <c r="H5" s="11">
        <f t="shared" si="0"/>
        <v>0</v>
      </c>
    </row>
    <row r="6" spans="1:17" ht="22.5" x14ac:dyDescent="0.25">
      <c r="A6" s="9">
        <v>40950</v>
      </c>
      <c r="B6" s="11">
        <v>400044267</v>
      </c>
      <c r="C6" s="11" t="s">
        <v>112</v>
      </c>
      <c r="D6" s="22" t="s">
        <v>37</v>
      </c>
      <c r="E6" s="11">
        <v>92</v>
      </c>
      <c r="F6" s="14">
        <f>13053.25+410.75</f>
        <v>13464</v>
      </c>
      <c r="G6" s="11"/>
      <c r="H6" s="11">
        <f t="shared" si="0"/>
        <v>1.0249554367201426</v>
      </c>
      <c r="I6" t="s">
        <v>104</v>
      </c>
      <c r="J6" t="s">
        <v>105</v>
      </c>
      <c r="K6" t="s">
        <v>109</v>
      </c>
      <c r="L6" t="s">
        <v>109</v>
      </c>
      <c r="M6" t="s">
        <v>108</v>
      </c>
      <c r="N6" t="s">
        <v>108</v>
      </c>
      <c r="O6" t="s">
        <v>109</v>
      </c>
      <c r="P6" t="s">
        <v>109</v>
      </c>
    </row>
    <row r="7" spans="1:17" ht="30" x14ac:dyDescent="0.25">
      <c r="A7" s="9">
        <v>40950</v>
      </c>
      <c r="B7" s="11">
        <v>400045320</v>
      </c>
      <c r="C7" s="11" t="s">
        <v>113</v>
      </c>
      <c r="D7" s="22" t="s">
        <v>38</v>
      </c>
      <c r="E7" s="11">
        <v>69</v>
      </c>
      <c r="F7" s="14">
        <v>13659.75</v>
      </c>
      <c r="G7" s="11" t="s">
        <v>93</v>
      </c>
      <c r="H7" s="11">
        <f t="shared" si="0"/>
        <v>0.75770054356778127</v>
      </c>
      <c r="I7" t="s">
        <v>104</v>
      </c>
      <c r="J7" t="s">
        <v>105</v>
      </c>
      <c r="K7" t="s">
        <v>109</v>
      </c>
      <c r="L7" t="s">
        <v>109</v>
      </c>
      <c r="M7" t="s">
        <v>108</v>
      </c>
      <c r="N7" t="s">
        <v>108</v>
      </c>
      <c r="O7" t="s">
        <v>108</v>
      </c>
      <c r="P7" t="s">
        <v>109</v>
      </c>
      <c r="Q7" s="31" t="s">
        <v>114</v>
      </c>
    </row>
    <row r="8" spans="1:17" ht="30" hidden="1" x14ac:dyDescent="0.25">
      <c r="A8" s="9">
        <v>40950</v>
      </c>
      <c r="B8" s="11">
        <v>400048089</v>
      </c>
      <c r="C8" s="11"/>
      <c r="D8" s="24" t="s">
        <v>40</v>
      </c>
      <c r="E8" s="11">
        <v>23</v>
      </c>
      <c r="F8" s="14">
        <v>2411.75</v>
      </c>
      <c r="G8" s="11"/>
      <c r="H8" s="11">
        <f t="shared" si="0"/>
        <v>1.4304965274178501</v>
      </c>
    </row>
    <row r="9" spans="1:17" ht="22.5" x14ac:dyDescent="0.25">
      <c r="A9" s="9">
        <v>40950</v>
      </c>
      <c r="B9" s="11">
        <v>400048981</v>
      </c>
      <c r="C9" s="11"/>
      <c r="D9" s="22" t="s">
        <v>41</v>
      </c>
      <c r="E9" s="11">
        <v>3</v>
      </c>
      <c r="F9" s="14">
        <v>165</v>
      </c>
      <c r="G9" s="11"/>
      <c r="H9" s="11">
        <f t="shared" si="0"/>
        <v>2.7272727272727271</v>
      </c>
      <c r="I9" t="s">
        <v>117</v>
      </c>
      <c r="J9" t="s">
        <v>116</v>
      </c>
      <c r="K9" t="s">
        <v>109</v>
      </c>
      <c r="L9" t="s">
        <v>108</v>
      </c>
      <c r="M9" t="s">
        <v>108</v>
      </c>
      <c r="N9" t="s">
        <v>108</v>
      </c>
      <c r="O9" t="s">
        <v>109</v>
      </c>
      <c r="P9" t="s">
        <v>109</v>
      </c>
      <c r="Q9" t="s">
        <v>118</v>
      </c>
    </row>
    <row r="10" spans="1:17" ht="22.5" x14ac:dyDescent="0.25">
      <c r="A10" s="9">
        <v>40978</v>
      </c>
      <c r="B10" s="11">
        <v>400037224</v>
      </c>
      <c r="C10" s="11" t="s">
        <v>113</v>
      </c>
      <c r="D10" s="22" t="s">
        <v>44</v>
      </c>
      <c r="E10" s="11">
        <v>221</v>
      </c>
      <c r="F10" s="14">
        <v>12420.5</v>
      </c>
      <c r="G10" s="9"/>
      <c r="H10" s="11">
        <f t="shared" si="0"/>
        <v>2.6689746789581741</v>
      </c>
      <c r="I10" t="s">
        <v>115</v>
      </c>
      <c r="J10" t="s">
        <v>119</v>
      </c>
      <c r="K10" t="s">
        <v>109</v>
      </c>
      <c r="L10" t="s">
        <v>109</v>
      </c>
      <c r="M10" t="s">
        <v>108</v>
      </c>
      <c r="N10" t="s">
        <v>108</v>
      </c>
      <c r="O10" t="s">
        <v>108</v>
      </c>
      <c r="P10" t="s">
        <v>109</v>
      </c>
      <c r="Q10" t="s">
        <v>120</v>
      </c>
    </row>
    <row r="11" spans="1:17" ht="22.5" x14ac:dyDescent="0.25">
      <c r="A11" s="9">
        <v>40978</v>
      </c>
      <c r="B11" s="11">
        <v>400042400</v>
      </c>
      <c r="C11" s="11" t="s">
        <v>113</v>
      </c>
      <c r="D11" s="22" t="s">
        <v>45</v>
      </c>
      <c r="E11" s="11">
        <v>10</v>
      </c>
      <c r="F11" s="14">
        <v>2041.5</v>
      </c>
      <c r="G11" s="11"/>
      <c r="H11" s="11">
        <f t="shared" si="0"/>
        <v>0.73475385745775168</v>
      </c>
      <c r="I11" t="s">
        <v>115</v>
      </c>
      <c r="J11" s="32" t="s">
        <v>119</v>
      </c>
      <c r="K11" t="s">
        <v>108</v>
      </c>
      <c r="L11" t="s">
        <v>108</v>
      </c>
      <c r="M11" t="s">
        <v>109</v>
      </c>
      <c r="N11" t="s">
        <v>109</v>
      </c>
      <c r="O11" t="s">
        <v>109</v>
      </c>
      <c r="P11" t="s">
        <v>108</v>
      </c>
    </row>
    <row r="12" spans="1:17" ht="25.5" x14ac:dyDescent="0.25">
      <c r="A12" s="9">
        <v>40978</v>
      </c>
      <c r="B12" s="6">
        <v>400044267</v>
      </c>
      <c r="C12" s="6"/>
      <c r="D12" s="6" t="s">
        <v>37</v>
      </c>
      <c r="E12" s="7">
        <v>4</v>
      </c>
      <c r="F12" s="8">
        <v>410.75</v>
      </c>
      <c r="G12" s="11"/>
      <c r="H12" s="11">
        <f t="shared" si="0"/>
        <v>1.4607425441265978</v>
      </c>
      <c r="I12" t="s">
        <v>115</v>
      </c>
      <c r="J12" s="32" t="s">
        <v>122</v>
      </c>
      <c r="K12" t="s">
        <v>108</v>
      </c>
      <c r="L12" t="s">
        <v>109</v>
      </c>
      <c r="M12" t="s">
        <v>109</v>
      </c>
      <c r="N12" t="s">
        <v>109</v>
      </c>
      <c r="O12" t="s">
        <v>109</v>
      </c>
      <c r="P12" t="s">
        <v>109</v>
      </c>
      <c r="Q12" t="s">
        <v>121</v>
      </c>
    </row>
    <row r="13" spans="1:17" ht="22.5" hidden="1" x14ac:dyDescent="0.25">
      <c r="A13" s="9">
        <v>40978</v>
      </c>
      <c r="B13" s="11">
        <v>400048984</v>
      </c>
      <c r="C13" s="11"/>
      <c r="D13" s="22" t="s">
        <v>48</v>
      </c>
      <c r="E13" s="11">
        <v>4</v>
      </c>
      <c r="F13" s="14">
        <v>223.5</v>
      </c>
      <c r="G13" s="11"/>
      <c r="H13" s="11">
        <f t="shared" si="0"/>
        <v>2.6845637583892619</v>
      </c>
    </row>
    <row r="14" spans="1:17" ht="22.5" x14ac:dyDescent="0.25">
      <c r="A14" s="9">
        <v>41041</v>
      </c>
      <c r="B14" s="11">
        <v>400037224</v>
      </c>
      <c r="C14" s="11" t="s">
        <v>123</v>
      </c>
      <c r="D14" s="22" t="s">
        <v>44</v>
      </c>
      <c r="E14" s="11">
        <v>28</v>
      </c>
      <c r="F14" s="14">
        <v>2095.25</v>
      </c>
      <c r="G14" s="11"/>
      <c r="H14" s="11">
        <f t="shared" si="0"/>
        <v>2.0045340651473573</v>
      </c>
      <c r="I14" t="s">
        <v>115</v>
      </c>
      <c r="J14" t="s">
        <v>105</v>
      </c>
      <c r="K14" t="s">
        <v>108</v>
      </c>
      <c r="L14" t="s">
        <v>108</v>
      </c>
      <c r="M14" t="s">
        <v>108</v>
      </c>
      <c r="N14" t="s">
        <v>108</v>
      </c>
      <c r="O14" t="s">
        <v>109</v>
      </c>
      <c r="P14" t="s">
        <v>109</v>
      </c>
      <c r="Q14" t="s">
        <v>124</v>
      </c>
    </row>
    <row r="15" spans="1:17" ht="22.5" hidden="1" x14ac:dyDescent="0.25">
      <c r="A15" s="9">
        <v>41041</v>
      </c>
      <c r="B15" s="11">
        <v>400041452</v>
      </c>
      <c r="C15" s="11"/>
      <c r="D15" s="22" t="s">
        <v>51</v>
      </c>
      <c r="E15" s="11">
        <v>7</v>
      </c>
      <c r="F15" s="14">
        <v>1179.75</v>
      </c>
      <c r="G15" s="11"/>
      <c r="H15" s="11">
        <f t="shared" si="0"/>
        <v>0.89001907183725371</v>
      </c>
    </row>
    <row r="16" spans="1:17" hidden="1" x14ac:dyDescent="0.25">
      <c r="A16" s="9">
        <v>41041</v>
      </c>
      <c r="B16" s="11">
        <v>400043123</v>
      </c>
      <c r="C16" s="11"/>
      <c r="D16" s="22" t="s">
        <v>52</v>
      </c>
      <c r="E16" s="11">
        <v>0</v>
      </c>
      <c r="F16" s="23">
        <v>608.25</v>
      </c>
      <c r="G16" s="11"/>
      <c r="H16" s="11">
        <f t="shared" si="0"/>
        <v>0</v>
      </c>
    </row>
    <row r="17" spans="1:17" ht="22.5" hidden="1" x14ac:dyDescent="0.25">
      <c r="A17" s="9">
        <v>41041</v>
      </c>
      <c r="B17" s="11">
        <v>400043969</v>
      </c>
      <c r="C17" s="11"/>
      <c r="D17" s="22" t="s">
        <v>53</v>
      </c>
      <c r="E17" s="11">
        <v>0</v>
      </c>
      <c r="F17" s="23">
        <v>696.25</v>
      </c>
      <c r="G17" s="11"/>
      <c r="H17" s="11">
        <f t="shared" si="0"/>
        <v>0</v>
      </c>
    </row>
    <row r="18" spans="1:17" hidden="1" x14ac:dyDescent="0.25">
      <c r="A18" s="9">
        <v>41041</v>
      </c>
      <c r="B18" s="11">
        <v>400045320</v>
      </c>
      <c r="C18" s="11" t="s">
        <v>125</v>
      </c>
      <c r="D18" s="22" t="s">
        <v>38</v>
      </c>
      <c r="E18" s="11">
        <v>4</v>
      </c>
      <c r="F18" s="14">
        <v>685.75</v>
      </c>
      <c r="G18" s="11"/>
      <c r="H18" s="11">
        <f t="shared" si="0"/>
        <v>0.87495442945679913</v>
      </c>
    </row>
    <row r="19" spans="1:17" hidden="1" x14ac:dyDescent="0.25">
      <c r="A19" s="9">
        <v>41041</v>
      </c>
      <c r="B19" s="11">
        <v>400046103</v>
      </c>
      <c r="C19" s="11"/>
      <c r="D19" s="22" t="s">
        <v>54</v>
      </c>
      <c r="E19" s="11">
        <v>0</v>
      </c>
      <c r="F19" s="14">
        <v>784</v>
      </c>
      <c r="G19" s="11"/>
      <c r="H19" s="11">
        <f t="shared" si="0"/>
        <v>0</v>
      </c>
    </row>
    <row r="20" spans="1:17" ht="22.5" x14ac:dyDescent="0.25">
      <c r="A20" s="9">
        <v>41083</v>
      </c>
      <c r="B20" s="11">
        <v>400032790</v>
      </c>
      <c r="C20" s="11"/>
      <c r="D20" s="22" t="s">
        <v>55</v>
      </c>
      <c r="E20" s="11">
        <v>103</v>
      </c>
      <c r="F20" s="14">
        <f>(3304.75 + 145)</f>
        <v>3449.75</v>
      </c>
      <c r="G20" s="11"/>
      <c r="H20" s="11">
        <f t="shared" si="0"/>
        <v>4.4785854047394738</v>
      </c>
      <c r="I20" t="s">
        <v>117</v>
      </c>
      <c r="J20" t="s">
        <v>119</v>
      </c>
      <c r="K20" t="s">
        <v>109</v>
      </c>
      <c r="L20" t="s">
        <v>108</v>
      </c>
      <c r="M20" t="s">
        <v>108</v>
      </c>
      <c r="N20" t="s">
        <v>108</v>
      </c>
      <c r="O20" t="s">
        <v>109</v>
      </c>
      <c r="P20" t="s">
        <v>109</v>
      </c>
      <c r="Q20" t="s">
        <v>126</v>
      </c>
    </row>
    <row r="21" spans="1:17" hidden="1" x14ac:dyDescent="0.25">
      <c r="A21" s="9">
        <v>41083</v>
      </c>
      <c r="B21" s="11">
        <v>400042122</v>
      </c>
      <c r="C21" s="11" t="s">
        <v>101</v>
      </c>
      <c r="D21" s="22" t="s">
        <v>56</v>
      </c>
      <c r="E21" s="11">
        <v>0</v>
      </c>
      <c r="F21" s="23">
        <v>567.5</v>
      </c>
      <c r="G21" s="11"/>
      <c r="H21" s="11">
        <f t="shared" si="0"/>
        <v>0</v>
      </c>
    </row>
    <row r="22" spans="1:17" hidden="1" x14ac:dyDescent="0.25">
      <c r="A22" s="9">
        <v>41083</v>
      </c>
      <c r="B22" s="11">
        <v>400047477</v>
      </c>
      <c r="C22" s="11" t="s">
        <v>101</v>
      </c>
      <c r="D22" s="22" t="s">
        <v>57</v>
      </c>
      <c r="E22" s="11">
        <v>0</v>
      </c>
      <c r="F22" s="23">
        <v>477</v>
      </c>
      <c r="G22" s="11"/>
      <c r="H22" s="11">
        <f t="shared" si="0"/>
        <v>0</v>
      </c>
    </row>
    <row r="23" spans="1:17" x14ac:dyDescent="0.25">
      <c r="A23" s="9">
        <v>41083</v>
      </c>
      <c r="B23" s="11">
        <v>400047648</v>
      </c>
      <c r="C23" s="11"/>
      <c r="D23" s="22" t="s">
        <v>58</v>
      </c>
      <c r="E23" s="11">
        <v>0</v>
      </c>
      <c r="F23" s="14">
        <v>684.25</v>
      </c>
      <c r="G23" s="11"/>
      <c r="H23" s="11">
        <f t="shared" si="0"/>
        <v>0</v>
      </c>
      <c r="I23" t="s">
        <v>115</v>
      </c>
      <c r="J23" s="32" t="s">
        <v>122</v>
      </c>
      <c r="K23" t="s">
        <v>108</v>
      </c>
      <c r="L23" t="s">
        <v>108</v>
      </c>
      <c r="M23" t="s">
        <v>109</v>
      </c>
      <c r="N23" t="s">
        <v>108</v>
      </c>
      <c r="O23" t="s">
        <v>109</v>
      </c>
      <c r="P23" t="s">
        <v>108</v>
      </c>
    </row>
    <row r="24" spans="1:17" ht="22.5" x14ac:dyDescent="0.25">
      <c r="A24" s="9">
        <v>41083</v>
      </c>
      <c r="B24" s="11">
        <v>400049237</v>
      </c>
      <c r="C24" s="11"/>
      <c r="D24" s="22" t="s">
        <v>59</v>
      </c>
      <c r="E24" s="11">
        <v>22</v>
      </c>
      <c r="F24" s="14">
        <v>1385.25</v>
      </c>
      <c r="G24" s="11"/>
      <c r="H24" s="11">
        <f t="shared" si="0"/>
        <v>2.3822414726583649</v>
      </c>
      <c r="I24" t="s">
        <v>115</v>
      </c>
      <c r="J24" t="s">
        <v>122</v>
      </c>
      <c r="K24" t="s">
        <v>109</v>
      </c>
      <c r="L24" t="s">
        <v>109</v>
      </c>
      <c r="M24" t="s">
        <v>108</v>
      </c>
      <c r="N24" t="s">
        <v>108</v>
      </c>
      <c r="O24" t="s">
        <v>109</v>
      </c>
      <c r="P24" t="s">
        <v>109</v>
      </c>
      <c r="Q24" t="s">
        <v>127</v>
      </c>
    </row>
    <row r="25" spans="1:17" ht="22.5" hidden="1" x14ac:dyDescent="0.25">
      <c r="A25" s="9">
        <v>41083</v>
      </c>
      <c r="B25" s="11">
        <v>400049238</v>
      </c>
      <c r="C25" s="11"/>
      <c r="D25" s="22" t="s">
        <v>60</v>
      </c>
      <c r="E25" s="11">
        <v>11</v>
      </c>
      <c r="F25" s="14">
        <v>971.25</v>
      </c>
      <c r="G25" s="11"/>
      <c r="H25" s="11">
        <f t="shared" si="0"/>
        <v>1.6988416988416988</v>
      </c>
    </row>
    <row r="26" spans="1:17" ht="30" x14ac:dyDescent="0.25">
      <c r="A26" s="9">
        <v>41090</v>
      </c>
      <c r="B26" s="11">
        <v>400047682</v>
      </c>
      <c r="C26" s="11"/>
      <c r="D26" s="22" t="s">
        <v>61</v>
      </c>
      <c r="E26" s="11">
        <v>101</v>
      </c>
      <c r="F26" s="14">
        <v>8036.75</v>
      </c>
      <c r="G26" s="11"/>
      <c r="H26" s="11">
        <f t="shared" si="0"/>
        <v>1.8850903661305876</v>
      </c>
      <c r="I26" t="s">
        <v>104</v>
      </c>
      <c r="J26" t="s">
        <v>105</v>
      </c>
      <c r="K26" t="s">
        <v>109</v>
      </c>
      <c r="L26" t="s">
        <v>109</v>
      </c>
      <c r="M26" t="s">
        <v>108</v>
      </c>
      <c r="N26" t="s">
        <v>108</v>
      </c>
      <c r="O26" t="s">
        <v>109</v>
      </c>
      <c r="P26" t="s">
        <v>109</v>
      </c>
      <c r="Q26" s="31" t="s">
        <v>114</v>
      </c>
    </row>
    <row r="27" spans="1:17" ht="22.5" hidden="1" x14ac:dyDescent="0.25">
      <c r="A27" s="9">
        <v>41090</v>
      </c>
      <c r="B27" s="11">
        <v>400049235</v>
      </c>
      <c r="C27" s="11" t="s">
        <v>101</v>
      </c>
      <c r="D27" s="22" t="s">
        <v>62</v>
      </c>
      <c r="E27" s="11">
        <v>0</v>
      </c>
      <c r="F27" s="23">
        <v>983</v>
      </c>
      <c r="G27" s="11"/>
      <c r="H27" s="11">
        <f t="shared" si="0"/>
        <v>0</v>
      </c>
    </row>
    <row r="28" spans="1:17" ht="22.5" x14ac:dyDescent="0.25">
      <c r="A28" s="9">
        <v>41132</v>
      </c>
      <c r="B28" s="11">
        <v>400045746</v>
      </c>
      <c r="C28" s="11"/>
      <c r="D28" s="22" t="s">
        <v>63</v>
      </c>
      <c r="E28" s="11">
        <v>1</v>
      </c>
      <c r="F28" s="23">
        <v>1885</v>
      </c>
      <c r="G28" s="11"/>
      <c r="H28" s="11">
        <f t="shared" si="0"/>
        <v>7.9575596816976124E-2</v>
      </c>
      <c r="I28" t="s">
        <v>115</v>
      </c>
      <c r="J28" t="s">
        <v>122</v>
      </c>
      <c r="K28" t="s">
        <v>108</v>
      </c>
      <c r="L28" t="s">
        <v>108</v>
      </c>
      <c r="M28" t="s">
        <v>109</v>
      </c>
      <c r="N28" t="s">
        <v>108</v>
      </c>
      <c r="O28" t="s">
        <v>109</v>
      </c>
      <c r="P28" t="s">
        <v>108</v>
      </c>
    </row>
    <row r="29" spans="1:17" ht="22.5" x14ac:dyDescent="0.25">
      <c r="A29" s="9">
        <v>41132</v>
      </c>
      <c r="B29" s="11">
        <v>400047206</v>
      </c>
      <c r="C29" s="11" t="s">
        <v>128</v>
      </c>
      <c r="D29" s="22" t="s">
        <v>64</v>
      </c>
      <c r="E29" s="11">
        <v>2</v>
      </c>
      <c r="F29" s="14">
        <v>785.25</v>
      </c>
      <c r="G29" s="11"/>
      <c r="H29" s="11">
        <f t="shared" si="0"/>
        <v>0.38204393505253104</v>
      </c>
      <c r="I29" s="11" t="s">
        <v>42</v>
      </c>
      <c r="J29" s="11" t="s">
        <v>239</v>
      </c>
      <c r="K29" s="11" t="s">
        <v>109</v>
      </c>
      <c r="L29" s="11" t="s">
        <v>109</v>
      </c>
      <c r="M29" s="11" t="s">
        <v>109</v>
      </c>
      <c r="N29" s="11" t="s">
        <v>109</v>
      </c>
      <c r="O29" s="11" t="s">
        <v>108</v>
      </c>
      <c r="P29" s="11" t="s">
        <v>109</v>
      </c>
      <c r="Q29" s="11" t="s">
        <v>240</v>
      </c>
    </row>
    <row r="30" spans="1:17" ht="22.5" x14ac:dyDescent="0.25">
      <c r="A30" s="9">
        <v>41132</v>
      </c>
      <c r="B30" s="11">
        <v>400047776</v>
      </c>
      <c r="C30" s="11"/>
      <c r="D30" s="22" t="s">
        <v>65</v>
      </c>
      <c r="E30" s="11">
        <v>105</v>
      </c>
      <c r="F30" s="14">
        <f>1720+10564+1328.75</f>
        <v>13612.75</v>
      </c>
      <c r="G30" s="11" t="s">
        <v>94</v>
      </c>
      <c r="H30" s="11">
        <f t="shared" si="0"/>
        <v>1.1570035444711759</v>
      </c>
      <c r="I30" t="s">
        <v>104</v>
      </c>
      <c r="J30" t="s">
        <v>105</v>
      </c>
      <c r="K30" t="s">
        <v>109</v>
      </c>
      <c r="L30" t="s">
        <v>109</v>
      </c>
      <c r="M30" t="s">
        <v>108</v>
      </c>
      <c r="N30" t="s">
        <v>108</v>
      </c>
      <c r="O30" t="s">
        <v>109</v>
      </c>
      <c r="P30" t="s">
        <v>109</v>
      </c>
      <c r="Q30" t="s">
        <v>129</v>
      </c>
    </row>
    <row r="31" spans="1:17" ht="30" x14ac:dyDescent="0.25">
      <c r="A31" s="9">
        <v>41132</v>
      </c>
      <c r="B31" s="11">
        <v>400048088</v>
      </c>
      <c r="C31" s="11"/>
      <c r="D31" s="22" t="s">
        <v>66</v>
      </c>
      <c r="E31" s="11">
        <v>34</v>
      </c>
      <c r="F31" s="14">
        <v>9077</v>
      </c>
      <c r="G31" s="11"/>
      <c r="H31" s="11">
        <f t="shared" si="0"/>
        <v>0.56185964525724363</v>
      </c>
      <c r="I31" t="s">
        <v>104</v>
      </c>
      <c r="J31" t="s">
        <v>105</v>
      </c>
      <c r="K31" t="s">
        <v>109</v>
      </c>
      <c r="L31" t="s">
        <v>109</v>
      </c>
      <c r="M31" t="s">
        <v>108</v>
      </c>
      <c r="N31" t="s">
        <v>108</v>
      </c>
      <c r="O31" t="s">
        <v>108</v>
      </c>
      <c r="P31" t="s">
        <v>109</v>
      </c>
      <c r="Q31" s="31" t="s">
        <v>130</v>
      </c>
    </row>
    <row r="32" spans="1:17" ht="30" x14ac:dyDescent="0.25">
      <c r="A32" s="9">
        <v>41132</v>
      </c>
      <c r="B32" s="11">
        <v>400048226</v>
      </c>
      <c r="C32" s="11" t="s">
        <v>128</v>
      </c>
      <c r="D32" s="22" t="s">
        <v>67</v>
      </c>
      <c r="E32" s="11">
        <v>60</v>
      </c>
      <c r="F32" s="14">
        <v>4429</v>
      </c>
      <c r="G32" s="11"/>
      <c r="H32" s="11">
        <f t="shared" si="0"/>
        <v>2.0320614134116055</v>
      </c>
      <c r="I32" t="s">
        <v>117</v>
      </c>
      <c r="J32" t="s">
        <v>105</v>
      </c>
      <c r="K32" t="s">
        <v>109</v>
      </c>
      <c r="L32" t="s">
        <v>109</v>
      </c>
      <c r="M32" t="s">
        <v>108</v>
      </c>
      <c r="N32" t="s">
        <v>108</v>
      </c>
      <c r="O32" t="s">
        <v>109</v>
      </c>
      <c r="P32" t="s">
        <v>109</v>
      </c>
      <c r="Q32" s="31" t="s">
        <v>131</v>
      </c>
    </row>
    <row r="33" spans="1:17" ht="22.5" hidden="1" x14ac:dyDescent="0.25">
      <c r="A33" s="9">
        <v>41132</v>
      </c>
      <c r="B33" s="11">
        <v>400048660</v>
      </c>
      <c r="C33" s="11"/>
      <c r="D33" s="22" t="s">
        <v>69</v>
      </c>
      <c r="E33" s="11">
        <v>54</v>
      </c>
      <c r="F33" s="14">
        <v>4873.25</v>
      </c>
      <c r="G33" s="11"/>
      <c r="H33" s="11">
        <f t="shared" si="0"/>
        <v>1.6621351254296415</v>
      </c>
    </row>
    <row r="34" spans="1:17" ht="22.5" hidden="1" x14ac:dyDescent="0.25">
      <c r="A34" s="9">
        <v>41132</v>
      </c>
      <c r="B34" s="11">
        <v>400050564</v>
      </c>
      <c r="C34" s="11"/>
      <c r="D34" s="22" t="s">
        <v>70</v>
      </c>
      <c r="E34" s="11">
        <v>0</v>
      </c>
      <c r="F34" s="23">
        <v>402</v>
      </c>
      <c r="G34" s="11"/>
      <c r="H34" s="11">
        <f t="shared" si="0"/>
        <v>0</v>
      </c>
    </row>
    <row r="35" spans="1:17" ht="22.5" hidden="1" x14ac:dyDescent="0.25">
      <c r="A35" s="9">
        <v>41132</v>
      </c>
      <c r="B35" s="11">
        <v>400050954</v>
      </c>
      <c r="C35" s="11" t="s">
        <v>241</v>
      </c>
      <c r="D35" s="22" t="s">
        <v>71</v>
      </c>
      <c r="E35" s="11">
        <v>101</v>
      </c>
      <c r="F35" s="14">
        <v>5082.25</v>
      </c>
      <c r="G35" s="11"/>
      <c r="H35" s="11">
        <f t="shared" si="0"/>
        <v>2.9809631560824439</v>
      </c>
    </row>
    <row r="36" spans="1:17" ht="22.5" hidden="1" x14ac:dyDescent="0.25">
      <c r="A36" s="9">
        <v>41132</v>
      </c>
      <c r="B36" s="11">
        <v>400052244</v>
      </c>
      <c r="C36" s="11"/>
      <c r="D36" s="22" t="s">
        <v>73</v>
      </c>
      <c r="E36" s="11">
        <v>0</v>
      </c>
      <c r="F36" s="23">
        <v>585.25</v>
      </c>
      <c r="G36" s="11"/>
      <c r="H36" s="11">
        <f t="shared" si="0"/>
        <v>0</v>
      </c>
    </row>
    <row r="37" spans="1:17" x14ac:dyDescent="0.25">
      <c r="A37" s="9">
        <v>41174</v>
      </c>
      <c r="B37" s="11">
        <v>400040360</v>
      </c>
      <c r="C37" s="11" t="s">
        <v>128</v>
      </c>
      <c r="D37" s="22" t="s">
        <v>74</v>
      </c>
      <c r="E37" s="11">
        <v>66</v>
      </c>
      <c r="F37" s="23">
        <f>13978+1187.75</f>
        <v>15165.75</v>
      </c>
      <c r="G37" s="11"/>
      <c r="H37" s="11">
        <f t="shared" si="0"/>
        <v>0.65278670688887785</v>
      </c>
      <c r="I37" s="11" t="s">
        <v>237</v>
      </c>
      <c r="J37" s="11" t="s">
        <v>238</v>
      </c>
      <c r="K37" s="11" t="s">
        <v>109</v>
      </c>
      <c r="L37" s="11" t="s">
        <v>109</v>
      </c>
      <c r="M37" s="11" t="s">
        <v>109</v>
      </c>
      <c r="N37" s="11" t="s">
        <v>108</v>
      </c>
      <c r="O37" s="11" t="s">
        <v>109</v>
      </c>
      <c r="P37" s="11" t="s">
        <v>109</v>
      </c>
      <c r="Q37" s="11"/>
    </row>
    <row r="38" spans="1:17" hidden="1" x14ac:dyDescent="0.25">
      <c r="A38" s="9">
        <v>41174</v>
      </c>
      <c r="B38" s="11">
        <v>400047682</v>
      </c>
      <c r="C38" s="11" t="s">
        <v>101</v>
      </c>
      <c r="D38" s="22" t="s">
        <v>61</v>
      </c>
      <c r="E38" s="11">
        <v>12</v>
      </c>
      <c r="F38" s="14">
        <v>1381.75</v>
      </c>
      <c r="G38" s="11"/>
      <c r="H38" s="11">
        <f t="shared" si="0"/>
        <v>1.3026958567034557</v>
      </c>
    </row>
    <row r="39" spans="1:17" ht="22.5" hidden="1" x14ac:dyDescent="0.25">
      <c r="A39" s="9">
        <v>41174</v>
      </c>
      <c r="B39" s="11">
        <v>400050954</v>
      </c>
      <c r="C39" s="11"/>
      <c r="D39" s="22" t="s">
        <v>71</v>
      </c>
      <c r="E39" s="11">
        <v>16</v>
      </c>
      <c r="F39" s="14">
        <v>677</v>
      </c>
      <c r="G39" s="11"/>
      <c r="H39" s="11">
        <f t="shared" si="0"/>
        <v>3.5450516986706058</v>
      </c>
    </row>
    <row r="40" spans="1:17" hidden="1" x14ac:dyDescent="0.25">
      <c r="A40" s="9">
        <v>41174</v>
      </c>
      <c r="B40" s="11">
        <v>400053105</v>
      </c>
      <c r="C40" s="11" t="s">
        <v>132</v>
      </c>
      <c r="D40" s="22" t="s">
        <v>76</v>
      </c>
      <c r="E40" s="11">
        <v>2</v>
      </c>
      <c r="F40" s="23">
        <v>431</v>
      </c>
      <c r="G40" s="11"/>
      <c r="H40" s="11">
        <f t="shared" si="0"/>
        <v>0.69605568445475641</v>
      </c>
    </row>
    <row r="41" spans="1:17" ht="22.5" hidden="1" x14ac:dyDescent="0.25">
      <c r="A41" s="9">
        <v>41206</v>
      </c>
      <c r="B41" s="11">
        <v>400049798</v>
      </c>
      <c r="C41" s="11" t="s">
        <v>101</v>
      </c>
      <c r="D41" s="22" t="s">
        <v>77</v>
      </c>
      <c r="E41" s="11">
        <v>0</v>
      </c>
      <c r="F41" s="14">
        <v>855.25</v>
      </c>
      <c r="G41" s="11"/>
      <c r="H41" s="11">
        <f t="shared" si="0"/>
        <v>0</v>
      </c>
    </row>
    <row r="42" spans="1:17" x14ac:dyDescent="0.25">
      <c r="A42" s="9">
        <v>41223</v>
      </c>
      <c r="B42" s="11">
        <v>400040360</v>
      </c>
      <c r="C42" s="11" t="s">
        <v>128</v>
      </c>
      <c r="D42" s="22" t="s">
        <v>74</v>
      </c>
      <c r="E42" s="11">
        <v>2</v>
      </c>
      <c r="F42" s="23">
        <v>700.75</v>
      </c>
      <c r="G42" s="11"/>
      <c r="H42" s="11">
        <f t="shared" si="0"/>
        <v>0.42811273635390651</v>
      </c>
      <c r="I42" s="11" t="s">
        <v>237</v>
      </c>
      <c r="J42" s="11" t="s">
        <v>238</v>
      </c>
      <c r="K42" s="11" t="s">
        <v>109</v>
      </c>
      <c r="L42" s="11" t="s">
        <v>109</v>
      </c>
      <c r="M42" s="11" t="s">
        <v>109</v>
      </c>
      <c r="N42" s="11" t="s">
        <v>108</v>
      </c>
      <c r="O42" s="11" t="s">
        <v>109</v>
      </c>
      <c r="P42" s="11" t="s">
        <v>109</v>
      </c>
      <c r="Q42" s="11"/>
    </row>
    <row r="43" spans="1:17" hidden="1" x14ac:dyDescent="0.25">
      <c r="A43" s="9">
        <v>41223</v>
      </c>
      <c r="B43" s="11">
        <v>400048140</v>
      </c>
      <c r="C43" s="11" t="s">
        <v>101</v>
      </c>
      <c r="D43" s="22" t="s">
        <v>78</v>
      </c>
      <c r="E43" s="11">
        <v>20</v>
      </c>
      <c r="F43" s="14">
        <v>4431.25</v>
      </c>
      <c r="G43" s="11"/>
      <c r="H43" s="11">
        <f t="shared" si="0"/>
        <v>0.67700987306064875</v>
      </c>
    </row>
    <row r="44" spans="1:17" ht="22.5" hidden="1" x14ac:dyDescent="0.25">
      <c r="A44" s="9">
        <v>41223</v>
      </c>
      <c r="B44" s="11">
        <v>400050954</v>
      </c>
      <c r="C44" s="11"/>
      <c r="D44" s="22" t="s">
        <v>71</v>
      </c>
      <c r="E44" s="11">
        <v>3</v>
      </c>
      <c r="F44" s="14">
        <v>354</v>
      </c>
      <c r="G44" s="11"/>
      <c r="H44" s="11">
        <f t="shared" si="0"/>
        <v>1.271186440677966</v>
      </c>
    </row>
    <row r="45" spans="1:17" ht="22.5" hidden="1" x14ac:dyDescent="0.25">
      <c r="A45" s="9">
        <v>41251</v>
      </c>
      <c r="B45" s="11">
        <v>400048416</v>
      </c>
      <c r="C45" s="11"/>
      <c r="D45" s="22" t="s">
        <v>80</v>
      </c>
      <c r="E45" s="11">
        <v>2</v>
      </c>
      <c r="F45" s="23">
        <v>987.25</v>
      </c>
      <c r="G45" s="11"/>
      <c r="H45" s="11">
        <f t="shared" si="0"/>
        <v>0.30387439858191945</v>
      </c>
    </row>
    <row r="46" spans="1:17" ht="22.5" hidden="1" x14ac:dyDescent="0.25">
      <c r="A46" s="9">
        <v>41251</v>
      </c>
      <c r="B46" s="11">
        <v>400050155</v>
      </c>
      <c r="C46" s="11"/>
      <c r="D46" s="22" t="s">
        <v>81</v>
      </c>
      <c r="E46" s="11">
        <v>80</v>
      </c>
      <c r="F46" s="14">
        <v>20359.75</v>
      </c>
      <c r="G46" s="11"/>
      <c r="H46" s="11">
        <f t="shared" si="0"/>
        <v>0.58939819987966457</v>
      </c>
    </row>
    <row r="47" spans="1:17" ht="22.5" x14ac:dyDescent="0.25">
      <c r="A47" s="9">
        <v>41251</v>
      </c>
      <c r="B47" s="11">
        <v>400050630</v>
      </c>
      <c r="C47" s="11"/>
      <c r="D47" s="22" t="s">
        <v>82</v>
      </c>
      <c r="E47" s="11">
        <v>152</v>
      </c>
      <c r="F47" s="14">
        <v>23005</v>
      </c>
      <c r="G47" s="11"/>
      <c r="H47" s="11">
        <f t="shared" si="0"/>
        <v>0.99108889371875675</v>
      </c>
      <c r="I47" t="s">
        <v>115</v>
      </c>
      <c r="J47" t="s">
        <v>105</v>
      </c>
      <c r="K47" t="s">
        <v>109</v>
      </c>
      <c r="L47" t="s">
        <v>109</v>
      </c>
      <c r="M47" t="s">
        <v>108</v>
      </c>
      <c r="N47" t="s">
        <v>108</v>
      </c>
      <c r="O47" t="s">
        <v>109</v>
      </c>
      <c r="P47" t="s">
        <v>109</v>
      </c>
      <c r="Q47" t="s">
        <v>133</v>
      </c>
    </row>
    <row r="48" spans="1:17" ht="22.5" x14ac:dyDescent="0.25">
      <c r="A48" s="9">
        <v>41251</v>
      </c>
      <c r="B48" s="11">
        <v>400053723</v>
      </c>
      <c r="C48" s="11"/>
      <c r="D48" s="22" t="s">
        <v>79</v>
      </c>
      <c r="E48" s="11">
        <v>148</v>
      </c>
      <c r="F48" s="23">
        <v>17780.25</v>
      </c>
      <c r="G48" s="11" t="s">
        <v>95</v>
      </c>
      <c r="H48" s="11">
        <f t="shared" si="0"/>
        <v>1.2485763698485679</v>
      </c>
      <c r="I48" t="s">
        <v>115</v>
      </c>
      <c r="J48" t="s">
        <v>105</v>
      </c>
      <c r="K48" t="s">
        <v>109</v>
      </c>
      <c r="L48" t="s">
        <v>109</v>
      </c>
      <c r="M48" t="s">
        <v>108</v>
      </c>
      <c r="N48" t="s">
        <v>108</v>
      </c>
      <c r="O48" t="s">
        <v>109</v>
      </c>
      <c r="P48" t="s">
        <v>109</v>
      </c>
      <c r="Q48" t="s">
        <v>133</v>
      </c>
    </row>
    <row r="49" spans="1:17" hidden="1" x14ac:dyDescent="0.25">
      <c r="A49" s="9">
        <v>41297</v>
      </c>
      <c r="B49" s="11">
        <v>400052619</v>
      </c>
      <c r="C49" s="11" t="s">
        <v>101</v>
      </c>
      <c r="D49" s="22" t="s">
        <v>83</v>
      </c>
      <c r="E49" s="11">
        <v>0</v>
      </c>
      <c r="F49" s="23">
        <v>3201.5</v>
      </c>
      <c r="G49" s="11"/>
      <c r="H49" s="11">
        <f t="shared" si="0"/>
        <v>0</v>
      </c>
    </row>
    <row r="50" spans="1:17" ht="22.5" x14ac:dyDescent="0.25">
      <c r="A50" s="9">
        <v>41300</v>
      </c>
      <c r="B50" s="11">
        <v>400050630</v>
      </c>
      <c r="C50" s="11" t="s">
        <v>128</v>
      </c>
      <c r="D50" s="22" t="s">
        <v>82</v>
      </c>
      <c r="E50" s="11">
        <v>63</v>
      </c>
      <c r="F50" s="14">
        <v>2689.75</v>
      </c>
      <c r="G50" s="11"/>
      <c r="H50" s="11">
        <f t="shared" si="0"/>
        <v>3.5133376707872479</v>
      </c>
      <c r="I50" t="s">
        <v>104</v>
      </c>
      <c r="J50" t="s">
        <v>105</v>
      </c>
      <c r="K50" t="s">
        <v>109</v>
      </c>
      <c r="L50" t="s">
        <v>109</v>
      </c>
      <c r="M50" t="s">
        <v>108</v>
      </c>
      <c r="N50" t="s">
        <v>108</v>
      </c>
      <c r="O50" t="s">
        <v>109</v>
      </c>
      <c r="P50" t="s">
        <v>109</v>
      </c>
      <c r="Q50" t="s">
        <v>134</v>
      </c>
    </row>
    <row r="51" spans="1:17" ht="22.5" x14ac:dyDescent="0.25">
      <c r="A51" s="9">
        <v>41321</v>
      </c>
      <c r="B51" s="11">
        <v>400046131</v>
      </c>
      <c r="C51" s="11" t="s">
        <v>135</v>
      </c>
      <c r="D51" s="22" t="s">
        <v>85</v>
      </c>
      <c r="E51" s="11">
        <v>62</v>
      </c>
      <c r="F51" s="14">
        <v>9114.5</v>
      </c>
      <c r="G51" s="11"/>
      <c r="H51" s="11">
        <f t="shared" si="0"/>
        <v>1.0203521860771299</v>
      </c>
      <c r="I51" t="s">
        <v>104</v>
      </c>
      <c r="J51" t="s">
        <v>105</v>
      </c>
      <c r="K51" t="s">
        <v>108</v>
      </c>
      <c r="L51" t="s">
        <v>108</v>
      </c>
      <c r="M51" t="s">
        <v>108</v>
      </c>
      <c r="N51" t="s">
        <v>108</v>
      </c>
      <c r="O51" t="s">
        <v>109</v>
      </c>
      <c r="P51" t="s">
        <v>108</v>
      </c>
      <c r="Q51" t="s">
        <v>136</v>
      </c>
    </row>
    <row r="52" spans="1:17" hidden="1" x14ac:dyDescent="0.25">
      <c r="A52" s="9">
        <v>41321</v>
      </c>
      <c r="B52" s="11">
        <v>400046410</v>
      </c>
      <c r="C52" s="11"/>
      <c r="D52" s="22" t="s">
        <v>87</v>
      </c>
      <c r="E52" s="11">
        <v>2</v>
      </c>
      <c r="F52" s="23">
        <v>457.5</v>
      </c>
      <c r="G52" s="11"/>
      <c r="H52" s="11">
        <f t="shared" si="0"/>
        <v>0.65573770491803274</v>
      </c>
    </row>
    <row r="53" spans="1:17" x14ac:dyDescent="0.25">
      <c r="A53" s="9">
        <v>41321</v>
      </c>
      <c r="B53" s="11">
        <v>400047477</v>
      </c>
      <c r="C53" s="11" t="s">
        <v>101</v>
      </c>
      <c r="D53" s="22" t="s">
        <v>57</v>
      </c>
      <c r="E53" s="11">
        <v>14</v>
      </c>
      <c r="F53" s="14">
        <v>1454.5</v>
      </c>
      <c r="G53" s="11"/>
      <c r="H53" s="11">
        <f t="shared" si="0"/>
        <v>1.4437951185974562</v>
      </c>
      <c r="I53" t="s">
        <v>117</v>
      </c>
      <c r="J53" t="s">
        <v>119</v>
      </c>
      <c r="K53" t="s">
        <v>109</v>
      </c>
      <c r="L53" t="s">
        <v>109</v>
      </c>
      <c r="M53" t="s">
        <v>108</v>
      </c>
      <c r="N53" t="s">
        <v>108</v>
      </c>
      <c r="O53" t="s">
        <v>109</v>
      </c>
      <c r="P53" t="s">
        <v>109</v>
      </c>
      <c r="Q53" t="s">
        <v>137</v>
      </c>
    </row>
    <row r="54" spans="1:17" x14ac:dyDescent="0.25">
      <c r="A54" s="9">
        <v>41321</v>
      </c>
      <c r="B54" s="11">
        <v>400049913</v>
      </c>
      <c r="C54" s="11"/>
      <c r="D54" s="22" t="s">
        <v>89</v>
      </c>
      <c r="E54" s="11">
        <v>30</v>
      </c>
      <c r="F54" s="14">
        <v>1451.5</v>
      </c>
      <c r="G54" s="11" t="s">
        <v>96</v>
      </c>
      <c r="H54" s="11">
        <f t="shared" si="0"/>
        <v>3.100241129865656</v>
      </c>
      <c r="I54" t="s">
        <v>104</v>
      </c>
      <c r="J54" t="s">
        <v>122</v>
      </c>
      <c r="K54" t="s">
        <v>109</v>
      </c>
      <c r="L54" t="s">
        <v>108</v>
      </c>
      <c r="M54" t="s">
        <v>108</v>
      </c>
      <c r="N54" t="s">
        <v>108</v>
      </c>
      <c r="O54" t="s">
        <v>109</v>
      </c>
      <c r="P54" t="s">
        <v>108</v>
      </c>
    </row>
    <row r="55" spans="1:17" hidden="1" x14ac:dyDescent="0.25">
      <c r="A55" s="9">
        <v>41321</v>
      </c>
      <c r="B55" s="11">
        <v>400051300</v>
      </c>
      <c r="C55" s="11"/>
      <c r="D55" s="22" t="s">
        <v>90</v>
      </c>
      <c r="E55" s="11">
        <v>2</v>
      </c>
      <c r="F55" s="14">
        <v>708.25</v>
      </c>
      <c r="G55" s="11"/>
      <c r="H55" s="11">
        <f t="shared" si="0"/>
        <v>0.42357924461701374</v>
      </c>
    </row>
    <row r="56" spans="1:17" ht="22.5" x14ac:dyDescent="0.25">
      <c r="A56" s="9">
        <v>41321</v>
      </c>
      <c r="B56" s="11">
        <v>400053723</v>
      </c>
      <c r="C56" s="11"/>
      <c r="D56" s="22" t="s">
        <v>79</v>
      </c>
      <c r="E56" s="11">
        <v>852</v>
      </c>
      <c r="F56" s="23">
        <v>38429.25</v>
      </c>
      <c r="G56" s="11" t="s">
        <v>97</v>
      </c>
      <c r="H56" s="11">
        <f t="shared" si="0"/>
        <v>3.3255918343449324</v>
      </c>
      <c r="I56" t="s">
        <v>104</v>
      </c>
      <c r="J56" t="s">
        <v>105</v>
      </c>
      <c r="K56" t="s">
        <v>109</v>
      </c>
      <c r="L56" t="s">
        <v>109</v>
      </c>
      <c r="M56" t="s">
        <v>108</v>
      </c>
      <c r="N56" t="s">
        <v>108</v>
      </c>
      <c r="O56" t="s">
        <v>108</v>
      </c>
      <c r="P56" t="s">
        <v>109</v>
      </c>
      <c r="Q56" t="s">
        <v>140</v>
      </c>
    </row>
    <row r="57" spans="1:17" hidden="1" x14ac:dyDescent="0.25">
      <c r="A57" s="9">
        <v>41335</v>
      </c>
      <c r="B57" s="11">
        <v>400054445</v>
      </c>
      <c r="C57" s="11"/>
      <c r="D57" s="25" t="s">
        <v>98</v>
      </c>
      <c r="E57" s="26">
        <v>0</v>
      </c>
      <c r="F57" s="27">
        <v>572.5</v>
      </c>
      <c r="G57" s="11"/>
      <c r="H57" s="11">
        <f t="shared" si="0"/>
        <v>0</v>
      </c>
    </row>
    <row r="58" spans="1:17" hidden="1" x14ac:dyDescent="0.25">
      <c r="A58" s="9"/>
      <c r="B58" s="11"/>
      <c r="C58" s="11"/>
      <c r="D58" s="11"/>
      <c r="E58" s="11"/>
      <c r="F58" s="28"/>
      <c r="G58" s="11"/>
      <c r="H58" s="29">
        <f>AVERAGE(H2:H57)</f>
        <v>1.1094862022992804</v>
      </c>
    </row>
  </sheetData>
  <autoFilter ref="A1:Q58">
    <filterColumn colId="8">
      <customFilters>
        <customFilter operator="notEqual" val=" "/>
      </customFilters>
    </filterColumn>
  </autoFilter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showGridLines="0" workbookViewId="0"/>
  </sheetViews>
  <sheetFormatPr defaultRowHeight="15" x14ac:dyDescent="0.25"/>
  <cols>
    <col min="1" max="1" width="18.42578125" style="40" bestFit="1" customWidth="1"/>
    <col min="2" max="2" width="11.7109375" style="40" customWidth="1"/>
    <col min="3" max="3" width="9.7109375" style="40" customWidth="1"/>
    <col min="4" max="7" width="7.42578125" style="40" customWidth="1"/>
    <col min="8" max="11" width="7.7109375" style="40" customWidth="1"/>
    <col min="12" max="16384" width="9.140625" style="41"/>
  </cols>
  <sheetData>
    <row r="1" spans="1:14" ht="15.75" x14ac:dyDescent="0.25">
      <c r="A1" s="39" t="s">
        <v>168</v>
      </c>
    </row>
    <row r="3" spans="1:14" x14ac:dyDescent="0.25">
      <c r="A3" s="42" t="s">
        <v>156</v>
      </c>
      <c r="B3" s="42" t="s">
        <v>158</v>
      </c>
      <c r="C3" s="42" t="s">
        <v>159</v>
      </c>
      <c r="D3" s="42" t="s">
        <v>160</v>
      </c>
      <c r="E3" s="48" t="s">
        <v>172</v>
      </c>
    </row>
    <row r="4" spans="1:14" x14ac:dyDescent="0.25">
      <c r="A4" s="40">
        <v>1.3461857442230121</v>
      </c>
      <c r="B4" s="43">
        <v>4.9292929292929291</v>
      </c>
      <c r="C4" s="44">
        <v>0.23115970015934426</v>
      </c>
      <c r="D4" s="40">
        <v>2</v>
      </c>
    </row>
    <row r="6" spans="1:14" x14ac:dyDescent="0.25">
      <c r="A6" s="42"/>
      <c r="B6" s="42"/>
      <c r="C6" s="42"/>
      <c r="D6" s="76" t="s">
        <v>166</v>
      </c>
      <c r="E6" s="76"/>
      <c r="F6" s="76" t="s">
        <v>167</v>
      </c>
      <c r="G6" s="76"/>
      <c r="H6" s="77" t="s">
        <v>165</v>
      </c>
      <c r="I6" s="77"/>
      <c r="J6" s="78" t="s">
        <v>169</v>
      </c>
      <c r="K6" s="79"/>
    </row>
    <row r="7" spans="1:14" x14ac:dyDescent="0.25">
      <c r="A7" s="42" t="s">
        <v>155</v>
      </c>
      <c r="B7" s="42" t="s">
        <v>161</v>
      </c>
      <c r="C7" s="42" t="s">
        <v>162</v>
      </c>
      <c r="D7" s="42" t="s">
        <v>163</v>
      </c>
      <c r="E7" s="42" t="s">
        <v>164</v>
      </c>
      <c r="F7" s="42" t="s">
        <v>163</v>
      </c>
      <c r="G7" s="42" t="s">
        <v>164</v>
      </c>
      <c r="H7" s="77"/>
      <c r="I7" s="77"/>
      <c r="J7" s="47" t="s">
        <v>170</v>
      </c>
      <c r="K7" s="47" t="s">
        <v>171</v>
      </c>
    </row>
    <row r="8" spans="1:14" x14ac:dyDescent="0.25">
      <c r="A8" s="40" t="s">
        <v>115</v>
      </c>
      <c r="B8" s="45">
        <v>1.2485763698485679</v>
      </c>
      <c r="C8" s="45">
        <v>1.786223041765497</v>
      </c>
      <c r="D8" s="40">
        <v>5</v>
      </c>
      <c r="E8" s="40">
        <v>4</v>
      </c>
      <c r="F8" s="40">
        <v>4.5</v>
      </c>
      <c r="G8" s="40">
        <v>4.5</v>
      </c>
      <c r="H8" s="45">
        <v>5.5555555555555552E-2</v>
      </c>
      <c r="I8" s="45">
        <v>5.5555555555555552E-2</v>
      </c>
      <c r="J8" s="45">
        <v>7.9575598239898682E-2</v>
      </c>
      <c r="K8" s="45">
        <v>2.3822414875030518</v>
      </c>
      <c r="L8" s="46">
        <v>1</v>
      </c>
      <c r="M8" s="46">
        <v>1.1690007716086692</v>
      </c>
      <c r="N8" s="46">
        <v>1.1336651176544839</v>
      </c>
    </row>
    <row r="9" spans="1:14" x14ac:dyDescent="0.25">
      <c r="A9" s="40" t="s">
        <v>104</v>
      </c>
      <c r="B9" s="45">
        <v>1.0249554367201426</v>
      </c>
      <c r="C9" s="45">
        <v>2.5383814846084123</v>
      </c>
      <c r="D9" s="40">
        <v>7</v>
      </c>
      <c r="E9" s="40">
        <v>4</v>
      </c>
      <c r="F9" s="40">
        <v>5.5</v>
      </c>
      <c r="G9" s="40">
        <v>5.5</v>
      </c>
      <c r="H9" s="45">
        <v>0.40909090909090912</v>
      </c>
      <c r="I9" s="45">
        <v>0.40909090909090912</v>
      </c>
      <c r="J9" s="45">
        <v>0.38338658146964855</v>
      </c>
      <c r="K9" s="45">
        <v>3.3255918025970459</v>
      </c>
      <c r="L9" s="46">
        <v>2</v>
      </c>
      <c r="M9" s="46">
        <v>0.64156885525049401</v>
      </c>
      <c r="N9" s="46">
        <v>2.3006363658769033</v>
      </c>
    </row>
    <row r="10" spans="1:14" x14ac:dyDescent="0.25">
      <c r="A10" s="40" t="s">
        <v>117</v>
      </c>
      <c r="B10" s="45">
        <v>2.3796670703421663</v>
      </c>
      <c r="C10" s="45">
        <v>2.4498955430717935</v>
      </c>
      <c r="E10" s="40">
        <v>4</v>
      </c>
      <c r="F10" s="40">
        <v>2</v>
      </c>
      <c r="G10" s="40">
        <v>2</v>
      </c>
      <c r="H10" s="45">
        <v>2</v>
      </c>
      <c r="I10" s="45">
        <v>2</v>
      </c>
      <c r="J10" s="45">
        <v>2.3796670703421663</v>
      </c>
      <c r="K10" s="45">
        <v>2.3796670703421663</v>
      </c>
      <c r="L10" s="46">
        <v>3</v>
      </c>
      <c r="M10" s="46"/>
      <c r="N10" s="46"/>
    </row>
  </sheetData>
  <mergeCells count="4">
    <mergeCell ref="D6:E6"/>
    <mergeCell ref="F6:G6"/>
    <mergeCell ref="H6:I7"/>
    <mergeCell ref="J6:K6"/>
  </mergeCells>
  <conditionalFormatting sqref="C3:C4">
    <cfRule type="expression" dxfId="7" priority="1" stopIfTrue="1">
      <formula>C4&lt;0.05</formula>
    </cfRule>
    <cfRule type="expression" dxfId="6" priority="2" stopIfTrue="1">
      <formula>C4&gt;=0.05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showGridLines="0" workbookViewId="0"/>
  </sheetViews>
  <sheetFormatPr defaultRowHeight="15" x14ac:dyDescent="0.25"/>
  <cols>
    <col min="1" max="16384" width="9.140625" style="41"/>
  </cols>
  <sheetData>
    <row r="1" spans="1:9" s="52" customFormat="1" ht="15.75" x14ac:dyDescent="0.25">
      <c r="A1" s="52" t="s">
        <v>173</v>
      </c>
    </row>
    <row r="3" spans="1:9" x14ac:dyDescent="0.25">
      <c r="A3" s="53" t="s">
        <v>174</v>
      </c>
      <c r="B3" s="54" t="s">
        <v>175</v>
      </c>
      <c r="C3" s="54" t="s">
        <v>176</v>
      </c>
      <c r="D3" s="54" t="s">
        <v>177</v>
      </c>
      <c r="E3" s="54" t="s">
        <v>178</v>
      </c>
      <c r="F3" s="54"/>
      <c r="G3" s="46"/>
      <c r="H3" s="46"/>
      <c r="I3" s="46"/>
    </row>
    <row r="4" spans="1:9" x14ac:dyDescent="0.25">
      <c r="A4" s="41" t="s">
        <v>104</v>
      </c>
      <c r="B4" s="41">
        <v>11</v>
      </c>
      <c r="C4" s="41">
        <v>0.81</v>
      </c>
      <c r="D4" s="41">
        <v>1.2490000000000001</v>
      </c>
      <c r="E4" s="41">
        <v>2.5259999999999998</v>
      </c>
      <c r="G4" s="46">
        <v>1</v>
      </c>
      <c r="H4" s="46">
        <v>0.43900000000000006</v>
      </c>
      <c r="I4" s="46">
        <v>1.2769999999999997</v>
      </c>
    </row>
    <row r="5" spans="1:9" x14ac:dyDescent="0.25">
      <c r="A5" s="41" t="s">
        <v>117</v>
      </c>
      <c r="B5" s="41">
        <v>4</v>
      </c>
      <c r="C5" s="41">
        <v>0.66500000000000004</v>
      </c>
      <c r="D5" s="41">
        <v>1.3149999999999999</v>
      </c>
      <c r="E5" s="41">
        <v>7.15</v>
      </c>
      <c r="G5" s="46">
        <v>2</v>
      </c>
      <c r="H5" s="46">
        <v>0.64999999999999991</v>
      </c>
      <c r="I5" s="46">
        <v>5.8350000000000009</v>
      </c>
    </row>
    <row r="6" spans="1:9" x14ac:dyDescent="0.25">
      <c r="A6" s="41" t="s">
        <v>115</v>
      </c>
      <c r="B6" s="41">
        <v>9</v>
      </c>
      <c r="C6" s="41">
        <v>0.59</v>
      </c>
      <c r="D6" s="41">
        <v>0.94599999999999995</v>
      </c>
      <c r="E6" s="41">
        <v>2.1429999999999998</v>
      </c>
      <c r="G6" s="46">
        <v>3</v>
      </c>
      <c r="H6" s="46">
        <v>0.35599999999999998</v>
      </c>
      <c r="I6" s="46">
        <v>1.1969999999999998</v>
      </c>
    </row>
    <row r="8" spans="1:9" x14ac:dyDescent="0.25">
      <c r="A8" s="53" t="s">
        <v>179</v>
      </c>
    </row>
    <row r="9" spans="1:9" x14ac:dyDescent="0.25">
      <c r="A9" s="41" t="s">
        <v>180</v>
      </c>
    </row>
    <row r="10" spans="1:9" x14ac:dyDescent="0.25">
      <c r="A10" s="41" t="s">
        <v>181</v>
      </c>
      <c r="B10" s="41">
        <v>0.69299999999999995</v>
      </c>
    </row>
    <row r="12" spans="1:9" x14ac:dyDescent="0.25">
      <c r="A12" s="53" t="s">
        <v>182</v>
      </c>
    </row>
    <row r="13" spans="1:9" x14ac:dyDescent="0.25">
      <c r="A13" s="41" t="s">
        <v>183</v>
      </c>
    </row>
    <row r="14" spans="1:9" x14ac:dyDescent="0.25">
      <c r="A14" s="41" t="s">
        <v>181</v>
      </c>
      <c r="B14" s="41">
        <v>0.85399999999999998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2"/>
  <sheetViews>
    <sheetView showGridLines="0" showRowColHeaders="0" zoomScale="70" zoomScaleNormal="70" workbookViewId="0"/>
  </sheetViews>
  <sheetFormatPr defaultRowHeight="15" x14ac:dyDescent="0.25"/>
  <cols>
    <col min="1" max="6" width="0.140625" style="37" customWidth="1"/>
  </cols>
  <sheetData>
    <row r="1" spans="1:6" x14ac:dyDescent="0.25">
      <c r="A1" s="37" t="s">
        <v>141</v>
      </c>
      <c r="B1" s="37">
        <v>0</v>
      </c>
      <c r="C1" s="37">
        <v>-2.5335000000000001</v>
      </c>
      <c r="D1" s="37">
        <v>7.194416282322849E-4</v>
      </c>
      <c r="F1" s="37">
        <v>2.7272727489471436</v>
      </c>
    </row>
    <row r="2" spans="1:6" x14ac:dyDescent="0.25">
      <c r="A2" s="37" t="s">
        <v>142</v>
      </c>
      <c r="B2" s="37">
        <v>0</v>
      </c>
      <c r="C2" s="37">
        <v>-2.4728500000000002</v>
      </c>
      <c r="D2" s="37">
        <v>8.559614968354593E-4</v>
      </c>
      <c r="F2" s="37">
        <v>2.6689746379852295</v>
      </c>
    </row>
    <row r="3" spans="1:6" x14ac:dyDescent="0.25">
      <c r="A3" s="37" t="s">
        <v>143</v>
      </c>
      <c r="B3" s="37">
        <v>2</v>
      </c>
      <c r="C3" s="37">
        <v>-2.4122000000000003</v>
      </c>
      <c r="D3" s="37">
        <v>1.0158443268532727E-3</v>
      </c>
      <c r="F3" s="37">
        <v>0.73475384712219238</v>
      </c>
    </row>
    <row r="4" spans="1:6" x14ac:dyDescent="0.25">
      <c r="A4" s="37" t="s">
        <v>144</v>
      </c>
      <c r="B4" s="37">
        <v>1</v>
      </c>
      <c r="C4" s="37">
        <v>-2.3515500000000005</v>
      </c>
      <c r="D4" s="37">
        <v>1.2025810425941846E-3</v>
      </c>
      <c r="F4" s="37">
        <v>1.4607425928115845</v>
      </c>
    </row>
    <row r="5" spans="1:6" x14ac:dyDescent="0.25">
      <c r="A5" s="37" t="s">
        <v>145</v>
      </c>
      <c r="B5" s="37">
        <v>2</v>
      </c>
      <c r="C5" s="37">
        <v>-2.2909000000000006</v>
      </c>
      <c r="D5" s="37">
        <v>1.4200898096073191E-3</v>
      </c>
      <c r="F5" s="37">
        <v>2.0045340061187744</v>
      </c>
    </row>
    <row r="6" spans="1:6" x14ac:dyDescent="0.25">
      <c r="A6" s="37" t="s">
        <v>146</v>
      </c>
      <c r="B6" s="37">
        <v>2</v>
      </c>
      <c r="C6" s="37">
        <v>-2.2302500000000007</v>
      </c>
      <c r="D6" s="37">
        <v>1.6727519021432547E-3</v>
      </c>
      <c r="F6" s="37">
        <v>4.4785852432250977</v>
      </c>
    </row>
    <row r="7" spans="1:6" x14ac:dyDescent="0.25">
      <c r="A7" s="37" t="s">
        <v>147</v>
      </c>
      <c r="B7" s="37">
        <v>2</v>
      </c>
      <c r="C7" s="37">
        <v>-2.1696000000000009</v>
      </c>
      <c r="D7" s="37">
        <v>1.9654478165415006E-3</v>
      </c>
      <c r="F7" s="37">
        <v>0</v>
      </c>
    </row>
    <row r="8" spans="1:6" x14ac:dyDescent="0.25">
      <c r="A8" s="37" t="s">
        <v>148</v>
      </c>
      <c r="B8" s="37">
        <v>2</v>
      </c>
      <c r="C8" s="37">
        <v>-2.108950000000001</v>
      </c>
      <c r="D8" s="37">
        <v>2.3035930872872565E-3</v>
      </c>
      <c r="F8" s="37">
        <v>2.3822414875030518</v>
      </c>
    </row>
    <row r="9" spans="1:6" x14ac:dyDescent="0.25">
      <c r="A9" s="37" t="s">
        <v>149</v>
      </c>
      <c r="B9" s="37">
        <v>1</v>
      </c>
      <c r="C9" s="37">
        <v>-2.0483000000000011</v>
      </c>
      <c r="D9" s="37">
        <v>2.6931731708160884E-3</v>
      </c>
      <c r="F9" s="37">
        <v>7.9575598239898682E-2</v>
      </c>
    </row>
    <row r="10" spans="1:6" x14ac:dyDescent="0.25">
      <c r="A10" s="37" t="s">
        <v>150</v>
      </c>
      <c r="B10" s="37">
        <v>0</v>
      </c>
      <c r="C10" s="37">
        <v>-1.987650000000001</v>
      </c>
      <c r="D10" s="37">
        <v>3.140776667948722E-3</v>
      </c>
      <c r="F10" s="37">
        <v>2.0320613384246826</v>
      </c>
    </row>
    <row r="11" spans="1:6" x14ac:dyDescent="0.25">
      <c r="A11" s="37" t="s">
        <v>151</v>
      </c>
      <c r="B11" s="37">
        <v>0</v>
      </c>
      <c r="C11" s="37">
        <v>-1.9270000000000009</v>
      </c>
      <c r="D11" s="37">
        <v>3.6536260609546537E-3</v>
      </c>
      <c r="F11" s="37">
        <v>0.9910888671875</v>
      </c>
    </row>
    <row r="12" spans="1:6" x14ac:dyDescent="0.25">
      <c r="A12" s="37" t="s">
        <v>152</v>
      </c>
      <c r="B12" s="37">
        <v>1</v>
      </c>
      <c r="C12" s="37">
        <v>-1.8663500000000008</v>
      </c>
      <c r="D12" s="37">
        <v>4.2396050478597938E-3</v>
      </c>
      <c r="F12" s="37">
        <v>1.2485764026641846</v>
      </c>
    </row>
    <row r="13" spans="1:6" x14ac:dyDescent="0.25">
      <c r="A13" s="37" t="s">
        <v>153</v>
      </c>
      <c r="B13" s="37">
        <v>0</v>
      </c>
      <c r="C13" s="37">
        <v>-1.8057000000000007</v>
      </c>
      <c r="D13" s="37">
        <v>4.9072814672513169E-3</v>
      </c>
      <c r="F13" s="37">
        <v>1.4437950849533081</v>
      </c>
    </row>
    <row r="14" spans="1:6" x14ac:dyDescent="0.25">
      <c r="A14" s="37" t="s">
        <v>154</v>
      </c>
      <c r="B14" s="37">
        <v>0</v>
      </c>
      <c r="C14" s="37">
        <v>-1.7450500000000007</v>
      </c>
      <c r="D14" s="37">
        <v>5.6659247243313806E-3</v>
      </c>
    </row>
    <row r="15" spans="1:6" x14ac:dyDescent="0.25">
      <c r="C15" s="37">
        <v>-1.6844000000000006</v>
      </c>
      <c r="D15" s="37">
        <v>6.5255165564550343E-3</v>
      </c>
    </row>
    <row r="16" spans="1:6" x14ac:dyDescent="0.25">
      <c r="C16" s="37">
        <v>-1.6237500000000005</v>
      </c>
      <c r="D16" s="37">
        <v>7.4967539172226313E-3</v>
      </c>
    </row>
    <row r="17" spans="3:4" x14ac:dyDescent="0.25">
      <c r="C17" s="37">
        <v>-1.5631000000000004</v>
      </c>
      <c r="D17" s="37">
        <v>8.5910427159296004E-3</v>
      </c>
    </row>
    <row r="18" spans="3:4" x14ac:dyDescent="0.25">
      <c r="C18" s="37">
        <v>-1.5024500000000003</v>
      </c>
      <c r="D18" s="37">
        <v>9.8204811274568652E-3</v>
      </c>
    </row>
    <row r="19" spans="3:4" x14ac:dyDescent="0.25">
      <c r="C19" s="37">
        <v>-1.4418000000000002</v>
      </c>
      <c r="D19" s="37">
        <v>1.1197831190177752E-2</v>
      </c>
    </row>
    <row r="20" spans="3:4" x14ac:dyDescent="0.25">
      <c r="C20" s="37">
        <v>-1.3811500000000001</v>
      </c>
      <c r="D20" s="37">
        <v>1.2736477439732212E-2</v>
      </c>
    </row>
    <row r="21" spans="3:4" x14ac:dyDescent="0.25">
      <c r="C21" s="37">
        <v>-1.3205</v>
      </c>
      <c r="D21" s="37">
        <v>1.4450371387937802E-2</v>
      </c>
    </row>
    <row r="22" spans="3:4" x14ac:dyDescent="0.25">
      <c r="C22" s="37">
        <v>-1.2598499999999999</v>
      </c>
      <c r="D22" s="37">
        <v>1.6353960751686179E-2</v>
      </c>
    </row>
    <row r="23" spans="3:4" x14ac:dyDescent="0.25">
      <c r="C23" s="37">
        <v>-1.1991999999999998</v>
      </c>
      <c r="D23" s="37">
        <v>1.84621024689554E-2</v>
      </c>
    </row>
    <row r="24" spans="3:4" x14ac:dyDescent="0.25">
      <c r="C24" s="37">
        <v>-1.1385499999999997</v>
      </c>
      <c r="D24" s="37">
        <v>2.0789958709970663E-2</v>
      </c>
    </row>
    <row r="25" spans="3:4" x14ac:dyDescent="0.25">
      <c r="C25" s="37">
        <v>-1.0778999999999996</v>
      </c>
      <c r="D25" s="37">
        <v>2.3352875302226881E-2</v>
      </c>
    </row>
    <row r="26" spans="3:4" x14ac:dyDescent="0.25">
      <c r="C26" s="37">
        <v>-1.0172499999999995</v>
      </c>
      <c r="D26" s="37">
        <v>2.6166242238802508E-2</v>
      </c>
    </row>
    <row r="27" spans="3:4" x14ac:dyDescent="0.25">
      <c r="C27" s="37">
        <v>-0.95659999999999956</v>
      </c>
      <c r="D27" s="37">
        <v>2.9245336229374655E-2</v>
      </c>
    </row>
    <row r="28" spans="3:4" x14ac:dyDescent="0.25">
      <c r="C28" s="37">
        <v>-0.89594999999999958</v>
      </c>
      <c r="D28" s="37">
        <v>3.2605145580684468E-2</v>
      </c>
    </row>
    <row r="29" spans="3:4" x14ac:dyDescent="0.25">
      <c r="C29" s="37">
        <v>-0.8352999999999996</v>
      </c>
      <c r="D29" s="37">
        <v>3.6260178054762796E-2</v>
      </c>
    </row>
    <row r="30" spans="3:4" x14ac:dyDescent="0.25">
      <c r="C30" s="37">
        <v>-0.77464999999999962</v>
      </c>
      <c r="D30" s="37">
        <v>4.0224252744586006E-2</v>
      </c>
    </row>
    <row r="31" spans="3:4" x14ac:dyDescent="0.25">
      <c r="C31" s="37">
        <v>-0.71399999999999963</v>
      </c>
      <c r="D31" s="37">
        <v>4.4510277422249049E-2</v>
      </c>
    </row>
    <row r="32" spans="3:4" x14ac:dyDescent="0.25">
      <c r="C32" s="37">
        <v>-0.65334999999999965</v>
      </c>
      <c r="D32" s="37">
        <v>4.9130013247169133E-2</v>
      </c>
    </row>
    <row r="33" spans="3:4" x14ac:dyDescent="0.25">
      <c r="C33" s="37">
        <v>-0.59269999999999967</v>
      </c>
      <c r="D33" s="37">
        <v>5.4093829162965096E-2</v>
      </c>
    </row>
    <row r="34" spans="3:4" x14ac:dyDescent="0.25">
      <c r="C34" s="37">
        <v>-0.53204999999999969</v>
      </c>
      <c r="D34" s="37">
        <v>5.9410448752034661E-2</v>
      </c>
    </row>
    <row r="35" spans="3:4" x14ac:dyDescent="0.25">
      <c r="C35" s="37">
        <v>-0.47139999999999971</v>
      </c>
      <c r="D35" s="37">
        <v>6.5086692745996877E-2</v>
      </c>
    </row>
    <row r="36" spans="3:4" x14ac:dyDescent="0.25">
      <c r="C36" s="37">
        <v>-0.41074999999999973</v>
      </c>
      <c r="D36" s="37">
        <v>7.1127220796794358E-2</v>
      </c>
    </row>
    <row r="37" spans="3:4" x14ac:dyDescent="0.25">
      <c r="C37" s="37">
        <v>-0.35009999999999974</v>
      </c>
      <c r="D37" s="37">
        <v>7.7534276485479808E-2</v>
      </c>
    </row>
    <row r="38" spans="3:4" x14ac:dyDescent="0.25">
      <c r="C38" s="37">
        <v>-0.28944999999999976</v>
      </c>
      <c r="D38" s="37">
        <v>8.4307439871375164E-2</v>
      </c>
    </row>
    <row r="39" spans="3:4" x14ac:dyDescent="0.25">
      <c r="C39" s="37">
        <v>-0.22879999999999975</v>
      </c>
      <c r="D39" s="37">
        <v>9.144339215124124E-2</v>
      </c>
    </row>
    <row r="40" spans="3:4" x14ac:dyDescent="0.25">
      <c r="C40" s="37">
        <v>-0.16814999999999974</v>
      </c>
      <c r="D40" s="37">
        <v>9.8935697194547131E-2</v>
      </c>
    </row>
    <row r="41" spans="3:4" x14ac:dyDescent="0.25">
      <c r="C41" s="37">
        <v>-0.10749999999999973</v>
      </c>
      <c r="D41" s="37">
        <v>0.10677460483585476</v>
      </c>
    </row>
    <row r="42" spans="3:4" x14ac:dyDescent="0.25">
      <c r="C42" s="37">
        <v>-4.6849999999999732E-2</v>
      </c>
      <c r="D42" s="37">
        <v>0.11494688082882137</v>
      </c>
    </row>
    <row r="43" spans="3:4" x14ac:dyDescent="0.25">
      <c r="C43" s="37">
        <v>1.380000000000027E-2</v>
      </c>
      <c r="D43" s="37">
        <v>0.12343566828997933</v>
      </c>
    </row>
    <row r="44" spans="3:4" x14ac:dyDescent="0.25">
      <c r="C44" s="37">
        <v>7.4450000000000266E-2</v>
      </c>
      <c r="D44" s="37">
        <v>0.13222038527775737</v>
      </c>
    </row>
    <row r="45" spans="3:4" x14ac:dyDescent="0.25">
      <c r="C45" s="37">
        <v>0.13510000000000028</v>
      </c>
      <c r="D45" s="37">
        <v>0.14127666285886847</v>
      </c>
    </row>
    <row r="46" spans="3:4" x14ac:dyDescent="0.25">
      <c r="C46" s="37">
        <v>0.19575000000000028</v>
      </c>
      <c r="D46" s="37">
        <v>0.15057632760842704</v>
      </c>
    </row>
    <row r="47" spans="3:4" x14ac:dyDescent="0.25">
      <c r="C47" s="37">
        <v>0.25640000000000029</v>
      </c>
      <c r="D47" s="37">
        <v>0.16008743197297037</v>
      </c>
    </row>
    <row r="48" spans="3:4" x14ac:dyDescent="0.25">
      <c r="C48" s="37">
        <v>0.31705000000000028</v>
      </c>
      <c r="D48" s="37">
        <v>0.16977433530088609</v>
      </c>
    </row>
    <row r="49" spans="3:4" x14ac:dyDescent="0.25">
      <c r="C49" s="37">
        <v>0.37770000000000026</v>
      </c>
      <c r="D49" s="37">
        <v>0.17959783761958004</v>
      </c>
    </row>
    <row r="50" spans="3:4" x14ac:dyDescent="0.25">
      <c r="C50" s="37">
        <v>0.43835000000000024</v>
      </c>
      <c r="D50" s="37">
        <v>0.18951536742311059</v>
      </c>
    </row>
    <row r="51" spans="3:4" x14ac:dyDescent="0.25">
      <c r="C51" s="37">
        <v>0.49900000000000022</v>
      </c>
      <c r="D51" s="37">
        <v>0.19948122384100858</v>
      </c>
    </row>
    <row r="52" spans="3:4" x14ac:dyDescent="0.25">
      <c r="C52" s="37">
        <v>0.5596500000000002</v>
      </c>
      <c r="D52" s="37">
        <v>0.20944687260444272</v>
      </c>
    </row>
    <row r="53" spans="3:4" x14ac:dyDescent="0.25">
      <c r="C53" s="37">
        <v>0.62030000000000018</v>
      </c>
      <c r="D53" s="37">
        <v>0.21936129422815734</v>
      </c>
    </row>
    <row r="54" spans="3:4" x14ac:dyDescent="0.25">
      <c r="C54" s="37">
        <v>0.68095000000000017</v>
      </c>
      <c r="D54" s="37">
        <v>0.22917138180626259</v>
      </c>
    </row>
    <row r="55" spans="3:4" x14ac:dyDescent="0.25">
      <c r="C55" s="37">
        <v>0.74160000000000015</v>
      </c>
      <c r="D55" s="37">
        <v>0.23882238479924384</v>
      </c>
    </row>
    <row r="56" spans="3:4" x14ac:dyDescent="0.25">
      <c r="C56" s="37">
        <v>0.80225000000000013</v>
      </c>
      <c r="D56" s="37">
        <v>0.24825839419192453</v>
      </c>
    </row>
    <row r="57" spans="3:4" x14ac:dyDescent="0.25">
      <c r="C57" s="37">
        <v>0.86290000000000011</v>
      </c>
      <c r="D57" s="37">
        <v>0.25742286345157567</v>
      </c>
    </row>
    <row r="58" spans="3:4" x14ac:dyDescent="0.25">
      <c r="C58" s="37">
        <v>0.92355000000000009</v>
      </c>
      <c r="D58" s="37">
        <v>0.26625915883587331</v>
      </c>
    </row>
    <row r="59" spans="3:4" x14ac:dyDescent="0.25">
      <c r="C59" s="37">
        <v>0.98420000000000007</v>
      </c>
      <c r="D59" s="37">
        <v>0.27471113181516876</v>
      </c>
    </row>
    <row r="60" spans="3:4" x14ac:dyDescent="0.25">
      <c r="C60" s="37">
        <v>1.0448500000000001</v>
      </c>
      <c r="D60" s="37">
        <v>0.28272370570435607</v>
      </c>
    </row>
    <row r="61" spans="3:4" x14ac:dyDescent="0.25">
      <c r="C61" s="37">
        <v>1.1055000000000001</v>
      </c>
      <c r="D61" s="37">
        <v>0.29024346806619905</v>
      </c>
    </row>
    <row r="62" spans="3:4" x14ac:dyDescent="0.25">
      <c r="C62" s="37">
        <v>1.1661500000000002</v>
      </c>
      <c r="D62" s="37">
        <v>0.29721926006731075</v>
      </c>
    </row>
    <row r="63" spans="3:4" x14ac:dyDescent="0.25">
      <c r="C63" s="37">
        <v>1.2268000000000003</v>
      </c>
      <c r="D63" s="37">
        <v>0.30360275375377027</v>
      </c>
    </row>
    <row r="64" spans="3:4" x14ac:dyDescent="0.25">
      <c r="C64" s="37">
        <v>1.2874500000000004</v>
      </c>
      <c r="D64" s="37">
        <v>0.3093490081755465</v>
      </c>
    </row>
    <row r="65" spans="3:4" x14ac:dyDescent="0.25">
      <c r="C65" s="37">
        <v>1.3481000000000005</v>
      </c>
      <c r="D65" s="37">
        <v>0.31441699543324331</v>
      </c>
    </row>
    <row r="66" spans="3:4" x14ac:dyDescent="0.25">
      <c r="C66" s="37">
        <v>1.4087500000000006</v>
      </c>
      <c r="D66" s="37">
        <v>0.31877008804851548</v>
      </c>
    </row>
    <row r="67" spans="3:4" x14ac:dyDescent="0.25">
      <c r="C67" s="37">
        <v>1.4694000000000007</v>
      </c>
      <c r="D67" s="37">
        <v>0.32237649956756464</v>
      </c>
    </row>
    <row r="68" spans="3:4" x14ac:dyDescent="0.25">
      <c r="C68" s="37">
        <v>1.5300500000000008</v>
      </c>
      <c r="D68" s="37">
        <v>0.32520967098754244</v>
      </c>
    </row>
    <row r="69" spans="3:4" x14ac:dyDescent="0.25">
      <c r="C69" s="37">
        <v>1.5907000000000009</v>
      </c>
      <c r="D69" s="37">
        <v>0.32724859643611859</v>
      </c>
    </row>
    <row r="70" spans="3:4" x14ac:dyDescent="0.25">
      <c r="C70" s="37">
        <v>1.651350000000001</v>
      </c>
      <c r="D70" s="37">
        <v>0.32847808251835453</v>
      </c>
    </row>
    <row r="71" spans="3:4" x14ac:dyDescent="0.25">
      <c r="C71" s="37">
        <v>1.7120000000000011</v>
      </c>
      <c r="D71" s="37">
        <v>0.32888893685196424</v>
      </c>
    </row>
    <row r="72" spans="3:4" x14ac:dyDescent="0.25">
      <c r="C72" s="37">
        <v>1.7726500000000012</v>
      </c>
      <c r="D72" s="37">
        <v>0.32847808251835448</v>
      </c>
    </row>
    <row r="73" spans="3:4" x14ac:dyDescent="0.25">
      <c r="C73" s="37">
        <v>1.8333000000000013</v>
      </c>
      <c r="D73" s="37">
        <v>0.32724859643611848</v>
      </c>
    </row>
    <row r="74" spans="3:4" x14ac:dyDescent="0.25">
      <c r="C74" s="37">
        <v>1.8939500000000014</v>
      </c>
      <c r="D74" s="37">
        <v>0.32520967098754228</v>
      </c>
    </row>
    <row r="75" spans="3:4" x14ac:dyDescent="0.25">
      <c r="C75" s="37">
        <v>1.9546000000000014</v>
      </c>
      <c r="D75" s="37">
        <v>0.32237649956756453</v>
      </c>
    </row>
    <row r="76" spans="3:4" x14ac:dyDescent="0.25">
      <c r="C76" s="37">
        <v>2.0152500000000013</v>
      </c>
      <c r="D76" s="37">
        <v>0.31877008804851537</v>
      </c>
    </row>
    <row r="77" spans="3:4" x14ac:dyDescent="0.25">
      <c r="C77" s="37">
        <v>2.0759000000000012</v>
      </c>
      <c r="D77" s="37">
        <v>0.3144169954332432</v>
      </c>
    </row>
    <row r="78" spans="3:4" x14ac:dyDescent="0.25">
      <c r="C78" s="37">
        <v>2.1365500000000011</v>
      </c>
      <c r="D78" s="37">
        <v>0.30934900817554639</v>
      </c>
    </row>
    <row r="79" spans="3:4" x14ac:dyDescent="0.25">
      <c r="C79" s="37">
        <v>2.1972000000000009</v>
      </c>
      <c r="D79" s="37">
        <v>0.30360275375377016</v>
      </c>
    </row>
    <row r="80" spans="3:4" x14ac:dyDescent="0.25">
      <c r="C80" s="37">
        <v>2.2578500000000008</v>
      </c>
      <c r="D80" s="37">
        <v>0.2972192600673107</v>
      </c>
    </row>
    <row r="81" spans="3:4" x14ac:dyDescent="0.25">
      <c r="C81" s="37">
        <v>2.3185000000000007</v>
      </c>
      <c r="D81" s="37">
        <v>0.290243468066199</v>
      </c>
    </row>
    <row r="82" spans="3:4" x14ac:dyDescent="0.25">
      <c r="C82" s="37">
        <v>2.3791500000000005</v>
      </c>
      <c r="D82" s="37">
        <v>0.28272370570435601</v>
      </c>
    </row>
    <row r="83" spans="3:4" x14ac:dyDescent="0.25">
      <c r="C83" s="37">
        <v>2.4398000000000004</v>
      </c>
      <c r="D83" s="37">
        <v>0.27471113181516865</v>
      </c>
    </row>
    <row r="84" spans="3:4" x14ac:dyDescent="0.25">
      <c r="C84" s="37">
        <v>2.5004500000000003</v>
      </c>
      <c r="D84" s="37">
        <v>0.26625915883587326</v>
      </c>
    </row>
    <row r="85" spans="3:4" x14ac:dyDescent="0.25">
      <c r="C85" s="37">
        <v>2.5611000000000002</v>
      </c>
      <c r="D85" s="37">
        <v>0.25742286345157567</v>
      </c>
    </row>
    <row r="86" spans="3:4" x14ac:dyDescent="0.25">
      <c r="C86" s="37">
        <v>2.62175</v>
      </c>
      <c r="D86" s="37">
        <v>0.24825839419192447</v>
      </c>
    </row>
    <row r="87" spans="3:4" x14ac:dyDescent="0.25">
      <c r="C87" s="37">
        <v>2.6823999999999999</v>
      </c>
      <c r="D87" s="37">
        <v>0.23882238479924384</v>
      </c>
    </row>
    <row r="88" spans="3:4" x14ac:dyDescent="0.25">
      <c r="C88" s="37">
        <v>2.7430499999999998</v>
      </c>
      <c r="D88" s="37">
        <v>0.22917138180626259</v>
      </c>
    </row>
    <row r="89" spans="3:4" x14ac:dyDescent="0.25">
      <c r="C89" s="37">
        <v>2.8036999999999996</v>
      </c>
      <c r="D89" s="37">
        <v>0.21936129422815737</v>
      </c>
    </row>
    <row r="90" spans="3:4" x14ac:dyDescent="0.25">
      <c r="C90" s="37">
        <v>2.8643499999999995</v>
      </c>
      <c r="D90" s="37">
        <v>0.20944687260444278</v>
      </c>
    </row>
    <row r="91" spans="3:4" x14ac:dyDescent="0.25">
      <c r="C91" s="37">
        <v>2.9249999999999994</v>
      </c>
      <c r="D91" s="37">
        <v>0.19948122384100864</v>
      </c>
    </row>
    <row r="92" spans="3:4" x14ac:dyDescent="0.25">
      <c r="C92" s="37">
        <v>2.9856499999999992</v>
      </c>
      <c r="D92" s="37">
        <v>0.18951536742311059</v>
      </c>
    </row>
    <row r="93" spans="3:4" x14ac:dyDescent="0.25">
      <c r="C93" s="37">
        <v>3.0462999999999991</v>
      </c>
      <c r="D93" s="37">
        <v>0.17959783761958015</v>
      </c>
    </row>
    <row r="94" spans="3:4" x14ac:dyDescent="0.25">
      <c r="C94" s="37">
        <v>3.106949999999999</v>
      </c>
      <c r="D94" s="37">
        <v>0.16977433530088623</v>
      </c>
    </row>
    <row r="95" spans="3:4" x14ac:dyDescent="0.25">
      <c r="C95" s="37">
        <v>3.1675999999999989</v>
      </c>
      <c r="D95" s="37">
        <v>0.16008743197297046</v>
      </c>
    </row>
    <row r="96" spans="3:4" x14ac:dyDescent="0.25">
      <c r="C96" s="37">
        <v>3.2282499999999987</v>
      </c>
      <c r="D96" s="37">
        <v>0.15057632760842718</v>
      </c>
    </row>
    <row r="97" spans="3:4" x14ac:dyDescent="0.25">
      <c r="C97" s="37">
        <v>3.2888999999999986</v>
      </c>
      <c r="D97" s="37">
        <v>0.14127666285886861</v>
      </c>
    </row>
    <row r="98" spans="3:4" x14ac:dyDescent="0.25">
      <c r="C98" s="37">
        <v>3.3495499999999985</v>
      </c>
      <c r="D98" s="37">
        <v>0.13222038527775748</v>
      </c>
    </row>
    <row r="99" spans="3:4" x14ac:dyDescent="0.25">
      <c r="C99" s="37">
        <v>3.4101999999999983</v>
      </c>
      <c r="D99" s="37">
        <v>0.12343566828997951</v>
      </c>
    </row>
    <row r="100" spans="3:4" x14ac:dyDescent="0.25">
      <c r="C100" s="37">
        <v>3.4708499999999982</v>
      </c>
      <c r="D100" s="37">
        <v>0.1149468808288216</v>
      </c>
    </row>
    <row r="101" spans="3:4" x14ac:dyDescent="0.25">
      <c r="C101" s="37">
        <v>3.5314999999999981</v>
      </c>
      <c r="D101" s="37">
        <v>0.10677460483585491</v>
      </c>
    </row>
    <row r="102" spans="3:4" x14ac:dyDescent="0.25">
      <c r="C102" s="37">
        <v>3.592149999999998</v>
      </c>
      <c r="D102" s="37">
        <v>9.893569719454734E-2</v>
      </c>
    </row>
    <row r="103" spans="3:4" x14ac:dyDescent="0.25">
      <c r="C103" s="37">
        <v>3.6527999999999978</v>
      </c>
      <c r="D103" s="37">
        <v>9.1443392151241462E-2</v>
      </c>
    </row>
    <row r="104" spans="3:4" x14ac:dyDescent="0.25">
      <c r="C104" s="37">
        <v>3.7134499999999977</v>
      </c>
      <c r="D104" s="37">
        <v>8.43074398713754E-2</v>
      </c>
    </row>
    <row r="105" spans="3:4" x14ac:dyDescent="0.25">
      <c r="C105" s="37">
        <v>3.7740999999999976</v>
      </c>
      <c r="D105" s="37">
        <v>7.7534276485480044E-2</v>
      </c>
    </row>
    <row r="106" spans="3:4" x14ac:dyDescent="0.25">
      <c r="C106" s="37">
        <v>3.8347499999999974</v>
      </c>
      <c r="D106" s="37">
        <v>7.1127220796794621E-2</v>
      </c>
    </row>
    <row r="107" spans="3:4" x14ac:dyDescent="0.25">
      <c r="C107" s="37">
        <v>3.8953999999999973</v>
      </c>
      <c r="D107" s="37">
        <v>6.5086692745997113E-2</v>
      </c>
    </row>
    <row r="108" spans="3:4" x14ac:dyDescent="0.25">
      <c r="C108" s="37">
        <v>3.9560499999999972</v>
      </c>
      <c r="D108" s="37">
        <v>5.9410448752034897E-2</v>
      </c>
    </row>
    <row r="109" spans="3:4" x14ac:dyDescent="0.25">
      <c r="C109" s="37">
        <v>4.0166999999999975</v>
      </c>
      <c r="D109" s="37">
        <v>5.4093829162965262E-2</v>
      </c>
    </row>
    <row r="110" spans="3:4" x14ac:dyDescent="0.25">
      <c r="C110" s="37">
        <v>4.0773499999999974</v>
      </c>
      <c r="D110" s="37">
        <v>4.9130013247169251E-2</v>
      </c>
    </row>
    <row r="111" spans="3:4" x14ac:dyDescent="0.25">
      <c r="C111" s="37">
        <v>4.1379999999999972</v>
      </c>
      <c r="D111" s="37">
        <v>4.4510277422249209E-2</v>
      </c>
    </row>
    <row r="112" spans="3:4" x14ac:dyDescent="0.25">
      <c r="C112" s="37">
        <v>4.1986499999999971</v>
      </c>
      <c r="D112" s="37">
        <v>4.0224252744586152E-2</v>
      </c>
    </row>
    <row r="113" spans="3:4" x14ac:dyDescent="0.25">
      <c r="C113" s="37">
        <v>4.259299999999997</v>
      </c>
      <c r="D113" s="37">
        <v>3.626017805476292E-2</v>
      </c>
    </row>
    <row r="114" spans="3:4" x14ac:dyDescent="0.25">
      <c r="C114" s="37">
        <v>4.3199499999999968</v>
      </c>
      <c r="D114" s="37">
        <v>3.2605145580684593E-2</v>
      </c>
    </row>
    <row r="115" spans="3:4" x14ac:dyDescent="0.25">
      <c r="C115" s="37">
        <v>4.3805999999999967</v>
      </c>
      <c r="D115" s="37">
        <v>2.9245336229374794E-2</v>
      </c>
    </row>
    <row r="116" spans="3:4" x14ac:dyDescent="0.25">
      <c r="C116" s="37">
        <v>4.4412499999999966</v>
      </c>
      <c r="D116" s="37">
        <v>2.6166242238802647E-2</v>
      </c>
    </row>
    <row r="117" spans="3:4" x14ac:dyDescent="0.25">
      <c r="C117" s="37">
        <v>4.5018999999999965</v>
      </c>
      <c r="D117" s="37">
        <v>2.3352875302227009E-2</v>
      </c>
    </row>
    <row r="118" spans="3:4" x14ac:dyDescent="0.25">
      <c r="C118" s="37">
        <v>4.5625499999999963</v>
      </c>
      <c r="D118" s="37">
        <v>2.0789958709970791E-2</v>
      </c>
    </row>
    <row r="119" spans="3:4" x14ac:dyDescent="0.25">
      <c r="C119" s="37">
        <v>4.6231999999999962</v>
      </c>
      <c r="D119" s="37">
        <v>1.8462102468955539E-2</v>
      </c>
    </row>
    <row r="120" spans="3:4" x14ac:dyDescent="0.25">
      <c r="C120" s="37">
        <v>4.6838499999999961</v>
      </c>
      <c r="D120" s="37">
        <v>1.6353960751686304E-2</v>
      </c>
    </row>
    <row r="121" spans="3:4" x14ac:dyDescent="0.25">
      <c r="C121" s="37">
        <v>4.7444999999999959</v>
      </c>
      <c r="D121" s="37">
        <v>1.4450371387937904E-2</v>
      </c>
    </row>
    <row r="122" spans="3:4" x14ac:dyDescent="0.25">
      <c r="C122" s="37">
        <v>4.8051499999999958</v>
      </c>
      <c r="D122" s="37">
        <v>1.2736477439732314E-2</v>
      </c>
    </row>
    <row r="123" spans="3:4" x14ac:dyDescent="0.25">
      <c r="C123" s="37">
        <v>4.8657999999999957</v>
      </c>
      <c r="D123" s="37">
        <v>1.1197831190177858E-2</v>
      </c>
    </row>
    <row r="124" spans="3:4" x14ac:dyDescent="0.25">
      <c r="C124" s="37">
        <v>4.9264499999999956</v>
      </c>
      <c r="D124" s="37">
        <v>9.8204811274569606E-3</v>
      </c>
    </row>
    <row r="125" spans="3:4" x14ac:dyDescent="0.25">
      <c r="C125" s="37">
        <v>4.9870999999999954</v>
      </c>
      <c r="D125" s="37">
        <v>8.5910427159296785E-3</v>
      </c>
    </row>
    <row r="126" spans="3:4" x14ac:dyDescent="0.25">
      <c r="C126" s="37">
        <v>5.0477499999999953</v>
      </c>
      <c r="D126" s="37">
        <v>7.4967539172227145E-3</v>
      </c>
    </row>
    <row r="127" spans="3:4" x14ac:dyDescent="0.25">
      <c r="C127" s="37">
        <v>5.1083999999999952</v>
      </c>
      <c r="D127" s="37">
        <v>6.5255165564551158E-3</v>
      </c>
    </row>
    <row r="128" spans="3:4" x14ac:dyDescent="0.25">
      <c r="C128" s="37">
        <v>5.169049999999995</v>
      </c>
      <c r="D128" s="37">
        <v>5.6659247243314517E-3</v>
      </c>
    </row>
    <row r="129" spans="3:4" x14ac:dyDescent="0.25">
      <c r="C129" s="37">
        <v>5.2296999999999949</v>
      </c>
      <c r="D129" s="37">
        <v>4.9072814672513785E-3</v>
      </c>
    </row>
    <row r="130" spans="3:4" x14ac:dyDescent="0.25">
      <c r="C130" s="37">
        <v>5.2903499999999948</v>
      </c>
      <c r="D130" s="37">
        <v>4.2396050478598537E-3</v>
      </c>
    </row>
    <row r="131" spans="3:4" x14ac:dyDescent="0.25">
      <c r="C131" s="37">
        <v>5.3509999999999946</v>
      </c>
      <c r="D131" s="37">
        <v>3.6536260609547127E-3</v>
      </c>
    </row>
    <row r="132" spans="3:4" x14ac:dyDescent="0.25">
      <c r="C132" s="37">
        <v>5.4116499999999945</v>
      </c>
      <c r="D132" s="37">
        <v>3.1407766679487719E-3</v>
      </c>
    </row>
    <row r="133" spans="3:4" x14ac:dyDescent="0.25">
      <c r="C133" s="37">
        <v>5.4722999999999944</v>
      </c>
      <c r="D133" s="37">
        <v>2.6931731708161317E-3</v>
      </c>
    </row>
    <row r="134" spans="3:4" x14ac:dyDescent="0.25">
      <c r="C134" s="37">
        <v>5.5329499999999943</v>
      </c>
      <c r="D134" s="37">
        <v>2.3035930872872933E-3</v>
      </c>
    </row>
    <row r="135" spans="3:4" x14ac:dyDescent="0.25">
      <c r="C135" s="37">
        <v>5.5935999999999941</v>
      </c>
      <c r="D135" s="37">
        <v>1.9654478165415318E-3</v>
      </c>
    </row>
    <row r="136" spans="3:4" x14ac:dyDescent="0.25">
      <c r="C136" s="37">
        <v>5.654249999999994</v>
      </c>
      <c r="D136" s="37">
        <v>1.6727519021432812E-3</v>
      </c>
    </row>
    <row r="137" spans="3:4" x14ac:dyDescent="0.25">
      <c r="C137" s="37">
        <v>5.7148999999999939</v>
      </c>
      <c r="D137" s="37">
        <v>1.4200898096073443E-3</v>
      </c>
    </row>
    <row r="138" spans="3:4" x14ac:dyDescent="0.25">
      <c r="C138" s="37">
        <v>5.7755499999999937</v>
      </c>
      <c r="D138" s="37">
        <v>1.2025810425942058E-3</v>
      </c>
    </row>
    <row r="139" spans="3:4" x14ac:dyDescent="0.25">
      <c r="C139" s="37">
        <v>5.8361999999999936</v>
      </c>
      <c r="D139" s="37">
        <v>1.0158443268532906E-3</v>
      </c>
    </row>
    <row r="140" spans="3:4" x14ac:dyDescent="0.25">
      <c r="C140" s="37">
        <v>5.8968499999999935</v>
      </c>
      <c r="D140" s="37">
        <v>8.5596149683547524E-4</v>
      </c>
    </row>
    <row r="141" spans="3:4" x14ac:dyDescent="0.25">
      <c r="C141" s="37">
        <v>5.9574999999999934</v>
      </c>
      <c r="D141" s="37">
        <v>7.1944162823229705E-4</v>
      </c>
    </row>
    <row r="142" spans="3:4" x14ac:dyDescent="0.25">
      <c r="C142" s="37">
        <v>6.0181499999999932</v>
      </c>
      <c r="D142" s="37">
        <v>6.0318587207776179E-4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showGridLines="0" workbookViewId="0"/>
  </sheetViews>
  <sheetFormatPr defaultRowHeight="15" x14ac:dyDescent="0.25"/>
  <cols>
    <col min="1" max="1" width="19.42578125" customWidth="1"/>
    <col min="2" max="2" width="14.7109375" style="38" bestFit="1" customWidth="1"/>
    <col min="3" max="3" width="6.140625" style="38" bestFit="1" customWidth="1"/>
    <col min="4" max="4" width="6.5703125" style="38" bestFit="1" customWidth="1"/>
    <col min="5" max="5" width="8.7109375" style="38" bestFit="1" customWidth="1"/>
    <col min="6" max="6" width="17.42578125" style="38" bestFit="1" customWidth="1"/>
  </cols>
  <sheetData>
    <row r="1" spans="1:6" ht="15.75" x14ac:dyDescent="0.25">
      <c r="A1" s="52" t="s">
        <v>196</v>
      </c>
      <c r="B1" s="40"/>
      <c r="C1" s="40"/>
      <c r="D1" s="40"/>
      <c r="E1" s="40"/>
      <c r="F1" s="40"/>
    </row>
    <row r="2" spans="1:6" x14ac:dyDescent="0.25">
      <c r="A2" s="41" t="s">
        <v>184</v>
      </c>
      <c r="B2" s="40"/>
      <c r="C2" s="40"/>
      <c r="D2" s="40"/>
      <c r="E2" s="40"/>
      <c r="F2" s="40"/>
    </row>
    <row r="3" spans="1:6" x14ac:dyDescent="0.25">
      <c r="A3" s="41"/>
      <c r="B3" s="40"/>
      <c r="C3" s="40"/>
      <c r="D3" s="40"/>
      <c r="E3" s="40"/>
      <c r="F3" s="40"/>
    </row>
    <row r="4" spans="1:6" x14ac:dyDescent="0.25">
      <c r="A4" s="53" t="s">
        <v>185</v>
      </c>
      <c r="B4" s="42" t="s">
        <v>186</v>
      </c>
      <c r="C4" s="42" t="s">
        <v>187</v>
      </c>
      <c r="D4" s="42" t="s">
        <v>188</v>
      </c>
      <c r="E4" s="42" t="s">
        <v>189</v>
      </c>
      <c r="F4" s="42" t="s">
        <v>190</v>
      </c>
    </row>
    <row r="5" spans="1:6" x14ac:dyDescent="0.25">
      <c r="A5" s="57" t="s">
        <v>117</v>
      </c>
      <c r="B5" s="40">
        <v>4</v>
      </c>
      <c r="C5" s="40">
        <v>2.67</v>
      </c>
      <c r="D5" s="40">
        <v>1.3149999999999999</v>
      </c>
      <c r="E5" s="40">
        <v>1.728</v>
      </c>
      <c r="F5" s="40">
        <v>0.65700000000000003</v>
      </c>
    </row>
    <row r="6" spans="1:6" x14ac:dyDescent="0.25">
      <c r="A6" s="57" t="s">
        <v>115</v>
      </c>
      <c r="B6" s="40">
        <v>8</v>
      </c>
      <c r="C6" s="40">
        <v>1.45</v>
      </c>
      <c r="D6" s="40">
        <v>0.87</v>
      </c>
      <c r="E6" s="40">
        <v>0.75800000000000001</v>
      </c>
      <c r="F6" s="40">
        <v>0.308</v>
      </c>
    </row>
    <row r="7" spans="1:6" x14ac:dyDescent="0.25">
      <c r="A7" s="41"/>
      <c r="B7" s="40"/>
      <c r="C7" s="40"/>
      <c r="D7" s="40"/>
      <c r="E7" s="40"/>
      <c r="F7" s="40"/>
    </row>
    <row r="8" spans="1:6" x14ac:dyDescent="0.25">
      <c r="A8" s="41" t="s">
        <v>191</v>
      </c>
      <c r="B8" s="40">
        <v>1.224</v>
      </c>
      <c r="C8" s="40"/>
      <c r="D8" s="40"/>
      <c r="E8" s="40"/>
      <c r="F8" s="40"/>
    </row>
    <row r="9" spans="1:6" x14ac:dyDescent="0.25">
      <c r="A9" s="41" t="s">
        <v>193</v>
      </c>
      <c r="B9" s="40"/>
      <c r="C9" s="40"/>
      <c r="D9" s="40"/>
      <c r="E9" s="40"/>
      <c r="F9" s="40"/>
    </row>
    <row r="10" spans="1:6" x14ac:dyDescent="0.25">
      <c r="A10" s="41" t="s">
        <v>194</v>
      </c>
      <c r="B10" s="40"/>
      <c r="C10" s="40"/>
      <c r="D10" s="40"/>
      <c r="E10" s="40"/>
      <c r="F10" s="40"/>
    </row>
    <row r="11" spans="1:6" x14ac:dyDescent="0.25">
      <c r="A11" s="41" t="s">
        <v>160</v>
      </c>
      <c r="B11" s="40">
        <v>3</v>
      </c>
      <c r="C11" s="40"/>
      <c r="D11" s="40"/>
      <c r="E11" s="40"/>
      <c r="F11" s="40"/>
    </row>
    <row r="12" spans="1:6" x14ac:dyDescent="0.25">
      <c r="A12" s="41" t="s">
        <v>192</v>
      </c>
      <c r="B12" s="40">
        <v>1.69</v>
      </c>
      <c r="C12" s="40"/>
      <c r="D12" s="40"/>
      <c r="E12" s="40"/>
      <c r="F12" s="40"/>
    </row>
    <row r="13" spans="1:6" ht="15.75" x14ac:dyDescent="0.25">
      <c r="A13" s="55" t="s">
        <v>159</v>
      </c>
      <c r="B13" s="58">
        <v>0.19</v>
      </c>
      <c r="C13" s="58"/>
      <c r="D13" s="58"/>
      <c r="E13" s="58"/>
      <c r="F13" s="58"/>
    </row>
    <row r="14" spans="1:6" s="56" customFormat="1" ht="48" customHeight="1" x14ac:dyDescent="0.25">
      <c r="A14" s="80" t="s">
        <v>195</v>
      </c>
      <c r="B14" s="81"/>
      <c r="C14" s="81"/>
      <c r="D14" s="81"/>
      <c r="E14" s="81"/>
      <c r="F14" s="81"/>
    </row>
    <row r="15" spans="1:6" ht="15.75" x14ac:dyDescent="0.25">
      <c r="A15" s="51"/>
      <c r="B15" s="59"/>
      <c r="C15" s="59"/>
      <c r="D15" s="59"/>
      <c r="E15" s="59"/>
      <c r="F15" s="59"/>
    </row>
    <row r="16" spans="1:6" ht="15.75" x14ac:dyDescent="0.25">
      <c r="A16" s="51"/>
      <c r="B16" s="59"/>
      <c r="C16" s="59"/>
      <c r="D16" s="59"/>
      <c r="E16" s="59"/>
      <c r="F16" s="59"/>
    </row>
  </sheetData>
  <mergeCells count="1">
    <mergeCell ref="A14:F1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showGridLines="0" topLeftCell="A2" workbookViewId="0"/>
  </sheetViews>
  <sheetFormatPr defaultRowHeight="15" x14ac:dyDescent="0.25"/>
  <cols>
    <col min="1" max="1" width="18.42578125" style="40" bestFit="1" customWidth="1"/>
    <col min="2" max="2" width="11.7109375" style="40" customWidth="1"/>
    <col min="3" max="3" width="9.7109375" style="40" customWidth="1"/>
    <col min="4" max="7" width="7.42578125" style="40" customWidth="1"/>
    <col min="8" max="11" width="7.7109375" style="40" customWidth="1"/>
    <col min="12" max="16384" width="9.140625" style="41"/>
  </cols>
  <sheetData>
    <row r="1" spans="1:14" ht="15.75" x14ac:dyDescent="0.25">
      <c r="A1" s="39" t="s">
        <v>168</v>
      </c>
    </row>
    <row r="3" spans="1:14" x14ac:dyDescent="0.25">
      <c r="A3" s="42" t="s">
        <v>156</v>
      </c>
      <c r="B3" s="42" t="s">
        <v>158</v>
      </c>
      <c r="C3" s="42" t="s">
        <v>159</v>
      </c>
      <c r="D3" s="42" t="s">
        <v>160</v>
      </c>
      <c r="E3" s="48" t="s">
        <v>172</v>
      </c>
    </row>
    <row r="4" spans="1:14" x14ac:dyDescent="0.25">
      <c r="A4" s="40">
        <v>1.3461857442230121</v>
      </c>
      <c r="B4" s="43">
        <v>3.3428571428571425</v>
      </c>
      <c r="C4" s="44">
        <v>0.41649337463246949</v>
      </c>
      <c r="D4" s="40">
        <v>3</v>
      </c>
    </row>
    <row r="6" spans="1:14" x14ac:dyDescent="0.25">
      <c r="A6" s="42"/>
      <c r="B6" s="42"/>
      <c r="C6" s="42"/>
      <c r="D6" s="76" t="s">
        <v>166</v>
      </c>
      <c r="E6" s="76"/>
      <c r="F6" s="76" t="s">
        <v>167</v>
      </c>
      <c r="G6" s="76"/>
      <c r="H6" s="77" t="s">
        <v>165</v>
      </c>
      <c r="I6" s="77"/>
      <c r="J6" s="78" t="s">
        <v>169</v>
      </c>
      <c r="K6" s="79"/>
    </row>
    <row r="7" spans="1:14" x14ac:dyDescent="0.25">
      <c r="A7" s="42" t="s">
        <v>155</v>
      </c>
      <c r="B7" s="42" t="s">
        <v>161</v>
      </c>
      <c r="C7" s="42" t="s">
        <v>162</v>
      </c>
      <c r="D7" s="42" t="s">
        <v>163</v>
      </c>
      <c r="E7" s="42" t="s">
        <v>164</v>
      </c>
      <c r="F7" s="42" t="s">
        <v>163</v>
      </c>
      <c r="G7" s="42" t="s">
        <v>164</v>
      </c>
      <c r="H7" s="77"/>
      <c r="I7" s="77"/>
      <c r="J7" s="47" t="s">
        <v>170</v>
      </c>
      <c r="K7" s="47" t="s">
        <v>171</v>
      </c>
    </row>
    <row r="8" spans="1:14" x14ac:dyDescent="0.25">
      <c r="A8" s="40" t="s">
        <v>122</v>
      </c>
      <c r="B8" s="45">
        <v>1.4607425441265978</v>
      </c>
      <c r="C8" s="45">
        <v>2.7014535028535223</v>
      </c>
      <c r="D8" s="40">
        <v>2</v>
      </c>
      <c r="E8" s="40">
        <v>3</v>
      </c>
      <c r="F8" s="40">
        <v>2.5</v>
      </c>
      <c r="G8" s="40">
        <v>2.5</v>
      </c>
      <c r="H8" s="45">
        <v>0.1</v>
      </c>
      <c r="I8" s="45">
        <v>0.1</v>
      </c>
      <c r="J8" s="45">
        <v>1.4607425441265978</v>
      </c>
      <c r="K8" s="45">
        <v>1.4607425441265978</v>
      </c>
      <c r="L8" s="46">
        <v>1</v>
      </c>
      <c r="M8" s="46"/>
      <c r="N8" s="46"/>
    </row>
    <row r="9" spans="1:14" x14ac:dyDescent="0.25">
      <c r="A9" s="40" t="s">
        <v>119</v>
      </c>
      <c r="B9" s="45">
        <v>2.0563848987778153</v>
      </c>
      <c r="C9" s="45">
        <v>3.1141685505514705</v>
      </c>
      <c r="D9" s="40">
        <v>1</v>
      </c>
      <c r="E9" s="40">
        <v>3</v>
      </c>
      <c r="F9" s="40">
        <v>2</v>
      </c>
      <c r="G9" s="40">
        <v>2</v>
      </c>
      <c r="H9" s="45">
        <v>0.5</v>
      </c>
      <c r="I9" s="45">
        <v>0.5</v>
      </c>
      <c r="J9" s="45">
        <v>2.0563848987778153</v>
      </c>
      <c r="K9" s="45">
        <v>2.0563848987778153</v>
      </c>
      <c r="L9" s="46">
        <v>2</v>
      </c>
      <c r="M9" s="46"/>
      <c r="N9" s="46"/>
    </row>
    <row r="10" spans="1:14" x14ac:dyDescent="0.25">
      <c r="A10" s="40" t="s">
        <v>105</v>
      </c>
      <c r="B10" s="45">
        <v>1.0909794905956591</v>
      </c>
      <c r="C10" s="45">
        <v>1.3026755832232726</v>
      </c>
      <c r="D10" s="40">
        <v>9</v>
      </c>
      <c r="E10" s="40">
        <v>5</v>
      </c>
      <c r="F10" s="40">
        <v>7</v>
      </c>
      <c r="G10" s="40">
        <v>7</v>
      </c>
      <c r="H10" s="45">
        <v>0.5714285714285714</v>
      </c>
      <c r="I10" s="45">
        <v>0.5714285714285714</v>
      </c>
      <c r="J10" s="45">
        <v>0.56185966730117798</v>
      </c>
      <c r="K10" s="45">
        <v>2.0320613384246826</v>
      </c>
      <c r="L10" s="46">
        <v>3</v>
      </c>
      <c r="M10" s="46">
        <v>0.52911982329448115</v>
      </c>
      <c r="N10" s="46">
        <v>0.94108184782902349</v>
      </c>
    </row>
    <row r="11" spans="1:14" x14ac:dyDescent="0.25">
      <c r="A11" s="40" t="s">
        <v>116</v>
      </c>
      <c r="B11" s="45">
        <v>2.7272727272727271</v>
      </c>
      <c r="C11" s="45"/>
      <c r="E11" s="40">
        <v>1</v>
      </c>
      <c r="F11" s="40">
        <v>0.5</v>
      </c>
      <c r="G11" s="40">
        <v>0.5</v>
      </c>
      <c r="H11" s="45">
        <v>0.5</v>
      </c>
      <c r="I11" s="45">
        <v>0.5</v>
      </c>
      <c r="J11" s="45">
        <v>2.7272727272727271</v>
      </c>
      <c r="K11" s="45">
        <v>2.7272727272727271</v>
      </c>
      <c r="L11" s="46">
        <v>4</v>
      </c>
      <c r="M11" s="46"/>
      <c r="N11" s="46"/>
    </row>
  </sheetData>
  <mergeCells count="4">
    <mergeCell ref="D6:E6"/>
    <mergeCell ref="F6:G6"/>
    <mergeCell ref="H6:I7"/>
    <mergeCell ref="J6:K6"/>
  </mergeCells>
  <conditionalFormatting sqref="C3:C4">
    <cfRule type="expression" dxfId="5" priority="1" stopIfTrue="1">
      <formula>C4&lt;0.05</formula>
    </cfRule>
    <cfRule type="expression" dxfId="4" priority="2" stopIfTrue="1">
      <formula>C4&gt;=0.05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Prev Filled</vt:lpstr>
      <vt:lpstr>Sheet1</vt:lpstr>
      <vt:lpstr>Sheet2</vt:lpstr>
      <vt:lpstr>Updated Input</vt:lpstr>
      <vt:lpstr>Sheet5</vt:lpstr>
      <vt:lpstr>Sheet7</vt:lpstr>
      <vt:lpstr>Sheet8</vt:lpstr>
      <vt:lpstr>Sheet10</vt:lpstr>
      <vt:lpstr>Sheet11</vt:lpstr>
      <vt:lpstr>Sheet12</vt:lpstr>
      <vt:lpstr>Sheet15</vt:lpstr>
      <vt:lpstr>Sheet9</vt:lpstr>
      <vt:lpstr>Sheet4</vt:lpstr>
      <vt:lpstr>Sheet13</vt:lpstr>
      <vt:lpstr>Sheet14</vt:lpstr>
      <vt:lpstr>Sheet16</vt:lpstr>
      <vt:lpstr>Sheet20</vt:lpstr>
      <vt:lpstr>Sheet22</vt:lpstr>
      <vt:lpstr>Sheet23</vt:lpstr>
      <vt:lpstr>Sheet26</vt:lpstr>
      <vt:lpstr>Sheet29</vt:lpstr>
      <vt:lpstr>Sheet30</vt:lpstr>
      <vt:lpstr>Sheet31</vt:lpstr>
      <vt:lpstr>Sheet28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2013-07-24T07:40:44Z</dcterms:modified>
</cp:coreProperties>
</file>