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art\Documents\PGP_BABI\Handouts\Finance and Risk Analytics\grp assignment\"/>
    </mc:Choice>
  </mc:AlternateContent>
  <xr:revisionPtr revIDLastSave="0" documentId="13_ncr:1_{D831F1C1-47D0-4A33-8455-2B22EB29AFBE}" xr6:coauthVersionLast="46" xr6:coauthVersionMax="46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AllNewData" sheetId="7" r:id="rId1"/>
    <sheet name="AllReturns" sheetId="19" r:id="rId2"/>
    <sheet name="Sheet2" sheetId="21" r:id="rId3"/>
    <sheet name="EicherMotor" sheetId="9" r:id="rId4"/>
    <sheet name="HDFC" sheetId="10" r:id="rId5"/>
    <sheet name="Hindustan Uni" sheetId="11" r:id="rId6"/>
    <sheet name="Infy" sheetId="12" r:id="rId7"/>
    <sheet name="ITC" sheetId="13" r:id="rId8"/>
    <sheet name="ONGC" sheetId="14" r:id="rId9"/>
    <sheet name="Reliance" sheetId="2" r:id="rId10"/>
    <sheet name="SBI" sheetId="15" r:id="rId11"/>
    <sheet name="Sun Pharma" sheetId="16" r:id="rId12"/>
    <sheet name="TCS" sheetId="18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3" l="1"/>
  <c r="C113" i="19"/>
  <c r="D113" i="19"/>
  <c r="E113" i="19"/>
  <c r="F113" i="19"/>
  <c r="G113" i="19"/>
  <c r="H113" i="19"/>
  <c r="I113" i="19"/>
  <c r="J113" i="19"/>
  <c r="K113" i="19"/>
  <c r="C111" i="19"/>
  <c r="D111" i="19"/>
  <c r="E111" i="19"/>
  <c r="F111" i="19"/>
  <c r="G111" i="19"/>
  <c r="H111" i="19"/>
  <c r="I111" i="19"/>
  <c r="J111" i="19"/>
  <c r="K111" i="19"/>
  <c r="C109" i="19"/>
  <c r="D109" i="19"/>
  <c r="E109" i="19"/>
  <c r="F109" i="19"/>
  <c r="G109" i="19"/>
  <c r="H109" i="19"/>
  <c r="I109" i="19"/>
  <c r="J109" i="19"/>
  <c r="K109" i="19"/>
  <c r="B113" i="19"/>
  <c r="B111" i="19"/>
  <c r="B109" i="1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K26" i="9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K26" i="18" s="1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K26" i="16" s="1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G4" i="15" s="1"/>
  <c r="F12" i="15" s="1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G4" i="14" s="1"/>
  <c r="F12" i="14" s="1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K26" i="13" s="1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K26" i="12" s="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K26" i="11" s="1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106" i="9"/>
  <c r="C4" i="2"/>
  <c r="C5" i="2"/>
  <c r="C6" i="2"/>
  <c r="J17" i="2" s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G5" i="2" s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3" i="2"/>
  <c r="J5" i="2" s="1" a="1"/>
  <c r="J5" i="2" s="1"/>
  <c r="G5" i="18" l="1"/>
  <c r="J18" i="18"/>
  <c r="J5" i="18" a="1"/>
  <c r="J17" i="18"/>
  <c r="K28" i="18" s="1"/>
  <c r="G4" i="18"/>
  <c r="F12" i="18" s="1"/>
  <c r="G5" i="16"/>
  <c r="J18" i="16"/>
  <c r="J5" i="16" a="1"/>
  <c r="J17" i="16"/>
  <c r="G4" i="16"/>
  <c r="F12" i="16" s="1"/>
  <c r="G5" i="15"/>
  <c r="G8" i="15" s="1"/>
  <c r="G10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J18" i="15"/>
  <c r="J5" i="15" a="1"/>
  <c r="J17" i="15"/>
  <c r="K26" i="15"/>
  <c r="J18" i="2"/>
  <c r="G4" i="2"/>
  <c r="G5" i="14"/>
  <c r="G8" i="14" s="1"/>
  <c r="G10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J5" i="14" a="1"/>
  <c r="J17" i="14"/>
  <c r="K26" i="14"/>
  <c r="J18" i="14"/>
  <c r="G5" i="13"/>
  <c r="J18" i="13"/>
  <c r="J5" i="13" a="1"/>
  <c r="J17" i="13"/>
  <c r="K28" i="13" s="1"/>
  <c r="G4" i="13"/>
  <c r="F12" i="13" s="1"/>
  <c r="G5" i="12"/>
  <c r="J18" i="12"/>
  <c r="J5" i="12" a="1"/>
  <c r="J17" i="12"/>
  <c r="K28" i="12" s="1"/>
  <c r="G4" i="12"/>
  <c r="F12" i="12" s="1"/>
  <c r="G5" i="11"/>
  <c r="J5" i="11" a="1"/>
  <c r="J17" i="11"/>
  <c r="J18" i="11"/>
  <c r="J19" i="11" s="1"/>
  <c r="G4" i="11"/>
  <c r="F12" i="11" s="1"/>
  <c r="G4" i="10"/>
  <c r="F12" i="10" s="1"/>
  <c r="J5" i="10" a="1"/>
  <c r="J14" i="10" s="1"/>
  <c r="K26" i="10"/>
  <c r="G5" i="10"/>
  <c r="G8" i="10" s="1"/>
  <c r="G10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J18" i="10"/>
  <c r="J17" i="10"/>
  <c r="K28" i="10" s="1"/>
  <c r="J18" i="9"/>
  <c r="J5" i="9" a="1"/>
  <c r="J17" i="9"/>
  <c r="G5" i="9"/>
  <c r="G4" i="9"/>
  <c r="F12" i="9" s="1"/>
  <c r="J15" i="2"/>
  <c r="J11" i="2"/>
  <c r="J7" i="2"/>
  <c r="J12" i="2"/>
  <c r="J8" i="2"/>
  <c r="J14" i="2"/>
  <c r="J10" i="2"/>
  <c r="J6" i="2"/>
  <c r="J13" i="2"/>
  <c r="J9" i="2"/>
  <c r="J19" i="2"/>
  <c r="K26" i="2"/>
  <c r="F12" i="2"/>
  <c r="G8" i="9" l="1"/>
  <c r="G10" i="9" s="1"/>
  <c r="K28" i="9"/>
  <c r="J14" i="18"/>
  <c r="J10" i="18"/>
  <c r="J6" i="18"/>
  <c r="J13" i="18"/>
  <c r="J9" i="18"/>
  <c r="J5" i="18"/>
  <c r="J12" i="18"/>
  <c r="J8" i="18"/>
  <c r="J15" i="18"/>
  <c r="J11" i="18"/>
  <c r="J7" i="18"/>
  <c r="J19" i="18"/>
  <c r="G8" i="18"/>
  <c r="G10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J19" i="16"/>
  <c r="G8" i="16"/>
  <c r="G10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K28" i="16"/>
  <c r="J14" i="16"/>
  <c r="J10" i="16"/>
  <c r="J6" i="16"/>
  <c r="J7" i="16"/>
  <c r="J13" i="16"/>
  <c r="J9" i="16"/>
  <c r="J5" i="16"/>
  <c r="J15" i="16"/>
  <c r="J12" i="16"/>
  <c r="J8" i="16"/>
  <c r="J11" i="16"/>
  <c r="J19" i="15"/>
  <c r="J14" i="15"/>
  <c r="J10" i="15"/>
  <c r="J6" i="15"/>
  <c r="J13" i="15"/>
  <c r="J9" i="15"/>
  <c r="J5" i="15"/>
  <c r="J15" i="15"/>
  <c r="J7" i="15"/>
  <c r="J12" i="15"/>
  <c r="J8" i="15"/>
  <c r="J11" i="15"/>
  <c r="K28" i="15"/>
  <c r="K28" i="14"/>
  <c r="J14" i="14"/>
  <c r="J10" i="14"/>
  <c r="J6" i="14"/>
  <c r="J9" i="14"/>
  <c r="J15" i="14"/>
  <c r="J7" i="14"/>
  <c r="J13" i="14"/>
  <c r="J5" i="14"/>
  <c r="J12" i="14"/>
  <c r="J8" i="14"/>
  <c r="J11" i="14"/>
  <c r="J19" i="14"/>
  <c r="J14" i="13"/>
  <c r="J10" i="13"/>
  <c r="J6" i="13"/>
  <c r="J11" i="13"/>
  <c r="J13" i="13"/>
  <c r="J9" i="13"/>
  <c r="J5" i="13"/>
  <c r="J7" i="13"/>
  <c r="J12" i="13"/>
  <c r="J8" i="13"/>
  <c r="J15" i="13"/>
  <c r="J19" i="13"/>
  <c r="G8" i="13"/>
  <c r="G10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J19" i="12"/>
  <c r="J14" i="12"/>
  <c r="J10" i="12"/>
  <c r="J6" i="12"/>
  <c r="J13" i="12"/>
  <c r="J9" i="12"/>
  <c r="J5" i="12"/>
  <c r="J12" i="12"/>
  <c r="J8" i="12"/>
  <c r="J15" i="12"/>
  <c r="J11" i="12"/>
  <c r="J7" i="12"/>
  <c r="G8" i="12"/>
  <c r="G10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K28" i="11"/>
  <c r="J14" i="11"/>
  <c r="J10" i="11"/>
  <c r="J6" i="11"/>
  <c r="J13" i="11"/>
  <c r="J9" i="11"/>
  <c r="J5" i="11"/>
  <c r="J11" i="11"/>
  <c r="J12" i="11"/>
  <c r="J8" i="11"/>
  <c r="J15" i="11"/>
  <c r="J7" i="11"/>
  <c r="G8" i="11"/>
  <c r="G10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J8" i="10"/>
  <c r="J11" i="10"/>
  <c r="J13" i="10"/>
  <c r="J12" i="10"/>
  <c r="J7" i="10"/>
  <c r="J10" i="10"/>
  <c r="J9" i="10"/>
  <c r="J6" i="10"/>
  <c r="J5" i="10"/>
  <c r="J15" i="10"/>
  <c r="J19" i="10"/>
  <c r="J14" i="9"/>
  <c r="J10" i="9"/>
  <c r="J6" i="9"/>
  <c r="J13" i="9"/>
  <c r="J9" i="9"/>
  <c r="J5" i="9"/>
  <c r="J15" i="9"/>
  <c r="J11" i="9"/>
  <c r="J12" i="9"/>
  <c r="J8" i="9"/>
  <c r="J7" i="9"/>
  <c r="F13" i="9"/>
  <c r="F14" i="9" s="1"/>
  <c r="F15" i="9" s="1"/>
  <c r="F16" i="9" s="1"/>
  <c r="F17" i="9" s="1"/>
  <c r="F18" i="9" s="1"/>
  <c r="F19" i="9" s="1"/>
  <c r="F20" i="9" s="1"/>
  <c r="F21" i="9" s="1"/>
  <c r="F22" i="9" s="1"/>
  <c r="J19" i="9"/>
  <c r="G8" i="2"/>
  <c r="G10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K28" i="2"/>
</calcChain>
</file>

<file path=xl/sharedStrings.xml><?xml version="1.0" encoding="utf-8"?>
<sst xmlns="http://schemas.openxmlformats.org/spreadsheetml/2006/main" count="206" uniqueCount="28">
  <si>
    <t>Date</t>
  </si>
  <si>
    <t>Adj Close</t>
  </si>
  <si>
    <t>Returns</t>
  </si>
  <si>
    <t>MIN</t>
  </si>
  <si>
    <t>MAX</t>
  </si>
  <si>
    <t>RANGE</t>
  </si>
  <si>
    <t>BIN</t>
  </si>
  <si>
    <t>FREQ</t>
  </si>
  <si>
    <t>FREQ-DISTRIBUTION</t>
  </si>
  <si>
    <t>MEAN</t>
  </si>
  <si>
    <t>STDEV</t>
  </si>
  <si>
    <t>COV</t>
  </si>
  <si>
    <t>VAR(99)</t>
  </si>
  <si>
    <t>WORST 1% RETURN SCENARIO</t>
  </si>
  <si>
    <t>HISTORICAL SIMULATION</t>
  </si>
  <si>
    <t>PARAMETRIC METHOD</t>
  </si>
  <si>
    <t>EICHERMOT.BO</t>
  </si>
  <si>
    <t>HDFC.BO</t>
  </si>
  <si>
    <t>HINDUNILVR.BO</t>
  </si>
  <si>
    <t>INFY.BO</t>
  </si>
  <si>
    <t>ITC.BO</t>
  </si>
  <si>
    <t>ONGC.BO</t>
  </si>
  <si>
    <t>RELIANCE.BO</t>
  </si>
  <si>
    <t>SBIN.BO</t>
  </si>
  <si>
    <t>SUNPHARMA.BO</t>
  </si>
  <si>
    <t>TCS.BO</t>
  </si>
  <si>
    <t>u</t>
  </si>
  <si>
    <t>Sharpe's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</si>
</sst>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2" borderId="0" xfId="0" applyNumberFormat="1" applyFill="1"/>
    <xf numFmtId="10" fontId="0" fillId="2" borderId="0" xfId="0" applyNumberFormat="1" applyFill="1"/>
    <xf numFmtId="164" fontId="0" fillId="0" borderId="0" xfId="1" applyNumberFormat="1" applyFont="1"/>
    <xf numFmtId="10" fontId="0" fillId="0" borderId="0" xfId="1" applyNumberFormat="1" applyFont="1"/>
    <xf numFmtId="0" fontId="0" fillId="3" borderId="0" xfId="0" applyFill="1"/>
    <xf numFmtId="0" fontId="0" fillId="4" borderId="0" xfId="0" applyFill="1"/>
    <xf numFmtId="10" fontId="0" fillId="4" borderId="0" xfId="0" applyNumberFormat="1" applyFill="1"/>
    <xf numFmtId="10" fontId="0" fillId="4" borderId="0" xfId="1" applyNumberFormat="1" applyFont="1" applyFill="1"/>
    <xf numFmtId="0" fontId="0" fillId="0" borderId="0" xfId="0" applyFill="1"/>
    <xf numFmtId="0" fontId="0" fillId="6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Eicher Motors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EicherMotor!$J$4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EicherMotor!$I$5:$I$15</c:f>
              <c:numCache>
                <c:formatCode>0.00%</c:formatCode>
                <c:ptCount val="11"/>
                <c:pt idx="0">
                  <c:v>-0.11881680565261221</c:v>
                </c:pt>
                <c:pt idx="1">
                  <c:v>-8.7986614190416132E-2</c:v>
                </c:pt>
                <c:pt idx="2">
                  <c:v>-5.7156422728220052E-2</c:v>
                </c:pt>
                <c:pt idx="3">
                  <c:v>-2.6326231266023976E-2</c:v>
                </c:pt>
                <c:pt idx="4">
                  <c:v>4.5039601961721007E-3</c:v>
                </c:pt>
                <c:pt idx="5">
                  <c:v>3.5334151658368174E-2</c:v>
                </c:pt>
                <c:pt idx="6">
                  <c:v>6.6164343120564253E-2</c:v>
                </c:pt>
                <c:pt idx="7">
                  <c:v>9.6994534582760333E-2</c:v>
                </c:pt>
                <c:pt idx="8">
                  <c:v>0.1278247260449564</c:v>
                </c:pt>
                <c:pt idx="9">
                  <c:v>0.15865491750715247</c:v>
                </c:pt>
                <c:pt idx="10">
                  <c:v>0.18948510896934853</c:v>
                </c:pt>
              </c:numCache>
            </c:numRef>
          </c:xVal>
          <c:yVal>
            <c:numRef>
              <c:f>EicherMotor!$J$5:$J$15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19</c:v>
                </c:pt>
                <c:pt idx="4">
                  <c:v>24</c:v>
                </c:pt>
                <c:pt idx="5">
                  <c:v>24</c:v>
                </c:pt>
                <c:pt idx="6">
                  <c:v>12</c:v>
                </c:pt>
                <c:pt idx="7">
                  <c:v>9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28-41C9-B4E0-F09876620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433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4336"/>
        <c:crosses val="autoZero"/>
        <c:crossBetween val="midCat"/>
      </c:valAx>
      <c:valAx>
        <c:axId val="6770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baseline="0">
                <a:effectLst/>
              </a:rPr>
              <a:t>HDFC</a:t>
            </a:r>
            <a:endParaRPr lang="en-US" sz="11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HDFC!$J$4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HDFC!$I$5:$I$15</c:f>
              <c:numCache>
                <c:formatCode>0.00%</c:formatCode>
                <c:ptCount val="11"/>
                <c:pt idx="0">
                  <c:v>-0.15209092992715556</c:v>
                </c:pt>
                <c:pt idx="1">
                  <c:v>-0.11549645558421617</c:v>
                </c:pt>
                <c:pt idx="2">
                  <c:v>-7.8901981241276786E-2</c:v>
                </c:pt>
                <c:pt idx="3">
                  <c:v>-4.2307506898337399E-2</c:v>
                </c:pt>
                <c:pt idx="4">
                  <c:v>-5.7130325553980121E-3</c:v>
                </c:pt>
                <c:pt idx="5">
                  <c:v>3.0881441787541375E-2</c:v>
                </c:pt>
                <c:pt idx="6">
                  <c:v>6.7475916130480762E-2</c:v>
                </c:pt>
                <c:pt idx="7">
                  <c:v>0.10407039047342015</c:v>
                </c:pt>
                <c:pt idx="8">
                  <c:v>0.14066486481635954</c:v>
                </c:pt>
                <c:pt idx="9">
                  <c:v>0.17725933915929892</c:v>
                </c:pt>
                <c:pt idx="10">
                  <c:v>0.21385381350223831</c:v>
                </c:pt>
              </c:numCache>
            </c:numRef>
          </c:xVal>
          <c:yVal>
            <c:numRef>
              <c:f>HDFC!$J$5:$J$15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30</c:v>
                </c:pt>
                <c:pt idx="5">
                  <c:v>37</c:v>
                </c:pt>
                <c:pt idx="6">
                  <c:v>15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F-4AAA-AD71-9DFA14B1B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65352"/>
        <c:axId val="688868304"/>
      </c:scatterChart>
      <c:valAx>
        <c:axId val="68886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8304"/>
        <c:crosses val="autoZero"/>
        <c:crossBetween val="midCat"/>
      </c:valAx>
      <c:valAx>
        <c:axId val="6888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baseline="0"/>
              <a:t>Hindustan uniliver</a:t>
            </a:r>
            <a:endParaRPr lang="en-US" sz="1100" b="1"/>
          </a:p>
        </c:rich>
      </c:tx>
      <c:layout>
        <c:manualLayout>
          <c:xMode val="edge"/>
          <c:yMode val="edge"/>
          <c:x val="0.19747610210646044"/>
          <c:y val="2.24779225207839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5-4DED-8992-A1565ADE9DDB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D5-4DED-8992-A1565ADE9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 Infosys</a:t>
            </a:r>
          </a:p>
        </c:rich>
      </c:tx>
      <c:layout>
        <c:manualLayout>
          <c:xMode val="edge"/>
          <c:yMode val="edge"/>
          <c:x val="0.42464823543712266"/>
          <c:y val="1.6811773006646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Infy!$J$4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Infy!$I$5:$I$15</c:f>
              <c:numCache>
                <c:formatCode>0.00%</c:formatCode>
                <c:ptCount val="11"/>
                <c:pt idx="0">
                  <c:v>-0.15473777586355242</c:v>
                </c:pt>
                <c:pt idx="1">
                  <c:v>-0.12363340395485618</c:v>
                </c:pt>
                <c:pt idx="2">
                  <c:v>-9.2529032046159948E-2</c:v>
                </c:pt>
                <c:pt idx="3">
                  <c:v>-6.1424660137463713E-2</c:v>
                </c:pt>
                <c:pt idx="4">
                  <c:v>-3.0320288228767475E-2</c:v>
                </c:pt>
                <c:pt idx="5">
                  <c:v>7.8408367992876399E-4</c:v>
                </c:pt>
                <c:pt idx="6">
                  <c:v>3.1888455588625006E-2</c:v>
                </c:pt>
                <c:pt idx="7">
                  <c:v>6.2992827497321241E-2</c:v>
                </c:pt>
                <c:pt idx="8">
                  <c:v>9.4097199406017476E-2</c:v>
                </c:pt>
                <c:pt idx="9">
                  <c:v>0.12520157131471371</c:v>
                </c:pt>
                <c:pt idx="10">
                  <c:v>0.15630594322340996</c:v>
                </c:pt>
              </c:numCache>
            </c:numRef>
          </c:xVal>
          <c:yVal>
            <c:numRef>
              <c:f>Infy!$J$5:$J$15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30</c:v>
                </c:pt>
                <c:pt idx="6">
                  <c:v>42</c:v>
                </c:pt>
                <c:pt idx="7">
                  <c:v>14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D-473F-A752-C889FBD78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616"/>
        <c:axId val="706764272"/>
      </c:scatterChart>
      <c:valAx>
        <c:axId val="7067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4272"/>
        <c:crosses val="autoZero"/>
        <c:crossBetween val="midCat"/>
      </c:valAx>
      <c:valAx>
        <c:axId val="7067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ITC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ITC!$J$4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ITC!$I$5:$I$15</c:f>
              <c:numCache>
                <c:formatCode>0.00%</c:formatCode>
                <c:ptCount val="11"/>
                <c:pt idx="0">
                  <c:v>-0.13093600974484143</c:v>
                </c:pt>
                <c:pt idx="1">
                  <c:v>-0.10259025616375449</c:v>
                </c:pt>
                <c:pt idx="2">
                  <c:v>-7.4244502582667543E-2</c:v>
                </c:pt>
                <c:pt idx="3">
                  <c:v>-4.5898749001580599E-2</c:v>
                </c:pt>
                <c:pt idx="4">
                  <c:v>-1.7552995420493659E-2</c:v>
                </c:pt>
                <c:pt idx="5">
                  <c:v>1.0792758160593281E-2</c:v>
                </c:pt>
                <c:pt idx="6">
                  <c:v>3.9138511741680218E-2</c:v>
                </c:pt>
                <c:pt idx="7">
                  <c:v>6.7484265322767162E-2</c:v>
                </c:pt>
                <c:pt idx="8">
                  <c:v>9.5830018903854106E-2</c:v>
                </c:pt>
                <c:pt idx="9">
                  <c:v>0.12417577248494105</c:v>
                </c:pt>
                <c:pt idx="10">
                  <c:v>0.15252152606602798</c:v>
                </c:pt>
              </c:numCache>
            </c:numRef>
          </c:xVal>
          <c:yVal>
            <c:numRef>
              <c:f>ITC!$J$5:$J$15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19</c:v>
                </c:pt>
                <c:pt idx="5">
                  <c:v>38</c:v>
                </c:pt>
                <c:pt idx="6">
                  <c:v>15</c:v>
                </c:pt>
                <c:pt idx="7">
                  <c:v>11</c:v>
                </c:pt>
                <c:pt idx="8">
                  <c:v>5</c:v>
                </c:pt>
                <c:pt idx="9">
                  <c:v>0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4D-4A04-B2E5-8B53D3E63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288"/>
        <c:axId val="706759352"/>
      </c:scatterChart>
      <c:valAx>
        <c:axId val="70676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59352"/>
        <c:crosses val="autoZero"/>
        <c:crossBetween val="midCat"/>
      </c:valAx>
      <c:valAx>
        <c:axId val="7067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ONGC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ONGC!$J$4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ONGC!$I$5:$I$15</c:f>
              <c:numCache>
                <c:formatCode>0.00%</c:formatCode>
                <c:ptCount val="11"/>
                <c:pt idx="0">
                  <c:v>-0.26079641138306553</c:v>
                </c:pt>
                <c:pt idx="1">
                  <c:v>-0.21644754024820165</c:v>
                </c:pt>
                <c:pt idx="2">
                  <c:v>-0.17209866911333777</c:v>
                </c:pt>
                <c:pt idx="3">
                  <c:v>-0.12774979797847388</c:v>
                </c:pt>
                <c:pt idx="4">
                  <c:v>-8.3400926843610002E-2</c:v>
                </c:pt>
                <c:pt idx="5">
                  <c:v>-3.9052055708746113E-2</c:v>
                </c:pt>
                <c:pt idx="6">
                  <c:v>5.2968154261177763E-3</c:v>
                </c:pt>
                <c:pt idx="7">
                  <c:v>4.9645686560981665E-2</c:v>
                </c:pt>
                <c:pt idx="8">
                  <c:v>9.3994557695845554E-2</c:v>
                </c:pt>
                <c:pt idx="9">
                  <c:v>0.13834342883070944</c:v>
                </c:pt>
                <c:pt idx="10">
                  <c:v>0.18269229996557332</c:v>
                </c:pt>
              </c:numCache>
            </c:numRef>
          </c:xVal>
          <c:yVal>
            <c:numRef>
              <c:f>ONGC!$J$5:$J$15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16</c:v>
                </c:pt>
                <c:pt idx="6">
                  <c:v>43</c:v>
                </c:pt>
                <c:pt idx="7">
                  <c:v>24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38-42AF-8DD0-C2AC44C85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5440"/>
        <c:axId val="794704784"/>
      </c:scatterChart>
      <c:valAx>
        <c:axId val="79470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4784"/>
        <c:crosses val="autoZero"/>
        <c:crossBetween val="midCat"/>
      </c:valAx>
      <c:valAx>
        <c:axId val="794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Reliance</a:t>
            </a:r>
          </a:p>
        </c:rich>
      </c:tx>
      <c:layout>
        <c:manualLayout>
          <c:xMode val="edge"/>
          <c:yMode val="edge"/>
          <c:x val="0.41573022122234721"/>
          <c:y val="2.89296418592837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2A-44C6-9876-5A16EAEDB102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2A-44C6-9876-5A16EAEDB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SBI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SBI!$J$4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SBI!$I$5:$I$15</c:f>
              <c:numCache>
                <c:formatCode>0.00%</c:formatCode>
                <c:ptCount val="11"/>
                <c:pt idx="0">
                  <c:v>-0.13457174862132504</c:v>
                </c:pt>
                <c:pt idx="1">
                  <c:v>-8.1759847716276743E-2</c:v>
                </c:pt>
                <c:pt idx="2">
                  <c:v>-2.8947946811228448E-2</c:v>
                </c:pt>
                <c:pt idx="3">
                  <c:v>2.3863954093819847E-2</c:v>
                </c:pt>
                <c:pt idx="4">
                  <c:v>7.6675854998868143E-2</c:v>
                </c:pt>
                <c:pt idx="5">
                  <c:v>0.12948775590391642</c:v>
                </c:pt>
                <c:pt idx="6">
                  <c:v>0.18229965680896471</c:v>
                </c:pt>
                <c:pt idx="7">
                  <c:v>0.23511155771401299</c:v>
                </c:pt>
                <c:pt idx="8">
                  <c:v>0.28792345861906127</c:v>
                </c:pt>
                <c:pt idx="9">
                  <c:v>0.34073535952410955</c:v>
                </c:pt>
                <c:pt idx="10">
                  <c:v>0.39354726042915783</c:v>
                </c:pt>
              </c:numCache>
            </c:numRef>
          </c:xVal>
          <c:yVal>
            <c:numRef>
              <c:f>SBI!$J$5:$J$15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17</c:v>
                </c:pt>
                <c:pt idx="3">
                  <c:v>46</c:v>
                </c:pt>
                <c:pt idx="4">
                  <c:v>26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94-4782-BC6B-60BF3519A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105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1056"/>
        <c:crosses val="autoZero"/>
        <c:crossBetween val="midCat"/>
      </c:valAx>
      <c:valAx>
        <c:axId val="6770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Sun Pharma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'Sun Pharma'!$J$4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'Sun Pharma'!$I$5:$I$15</c:f>
              <c:numCache>
                <c:formatCode>0.00%</c:formatCode>
                <c:ptCount val="11"/>
                <c:pt idx="0">
                  <c:v>-7.8265507665074674E-2</c:v>
                </c:pt>
                <c:pt idx="1">
                  <c:v>-4.9342922482425486E-2</c:v>
                </c:pt>
                <c:pt idx="2">
                  <c:v>-2.0420337299776301E-2</c:v>
                </c:pt>
                <c:pt idx="3">
                  <c:v>8.5022478828728834E-3</c:v>
                </c:pt>
                <c:pt idx="4">
                  <c:v>3.7424833065522065E-2</c:v>
                </c:pt>
                <c:pt idx="5">
                  <c:v>6.6347418248171253E-2</c:v>
                </c:pt>
                <c:pt idx="6">
                  <c:v>9.5270003430820441E-2</c:v>
                </c:pt>
                <c:pt idx="7">
                  <c:v>0.12419258861346963</c:v>
                </c:pt>
                <c:pt idx="8">
                  <c:v>0.1531151737961188</c:v>
                </c:pt>
                <c:pt idx="9">
                  <c:v>0.18203775897876798</c:v>
                </c:pt>
                <c:pt idx="10">
                  <c:v>0.21096034416141715</c:v>
                </c:pt>
              </c:numCache>
            </c:numRef>
          </c:xVal>
          <c:yVal>
            <c:numRef>
              <c:f>'Sun Pharma'!$J$5:$J$15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25</c:v>
                </c:pt>
                <c:pt idx="3">
                  <c:v>27</c:v>
                </c:pt>
                <c:pt idx="4">
                  <c:v>23</c:v>
                </c:pt>
                <c:pt idx="5">
                  <c:v>12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7B-4845-9273-22889C753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653240"/>
        <c:axId val="521653568"/>
      </c:scatterChart>
      <c:valAx>
        <c:axId val="52165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568"/>
        <c:crosses val="autoZero"/>
        <c:crossBetween val="midCat"/>
      </c:valAx>
      <c:valAx>
        <c:axId val="5216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TCS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TCS!$J$4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TCS!$I$5:$I$15</c:f>
              <c:numCache>
                <c:formatCode>0.00%</c:formatCode>
                <c:ptCount val="11"/>
                <c:pt idx="0">
                  <c:v>-0.14665475252474935</c:v>
                </c:pt>
                <c:pt idx="1">
                  <c:v>-0.12040667492028106</c:v>
                </c:pt>
                <c:pt idx="2">
                  <c:v>-9.4158597315812775E-2</c:v>
                </c:pt>
                <c:pt idx="3">
                  <c:v>-6.7910519711344486E-2</c:v>
                </c:pt>
                <c:pt idx="4">
                  <c:v>-4.1662442106876196E-2</c:v>
                </c:pt>
                <c:pt idx="5">
                  <c:v>-1.5414364502407907E-2</c:v>
                </c:pt>
                <c:pt idx="6">
                  <c:v>1.0833713102060383E-2</c:v>
                </c:pt>
                <c:pt idx="7">
                  <c:v>3.7081790706528672E-2</c:v>
                </c:pt>
                <c:pt idx="8">
                  <c:v>6.3329868310996962E-2</c:v>
                </c:pt>
                <c:pt idx="9">
                  <c:v>8.9577945915465251E-2</c:v>
                </c:pt>
                <c:pt idx="10">
                  <c:v>0.11582602351993354</c:v>
                </c:pt>
              </c:numCache>
            </c:numRef>
          </c:xVal>
          <c:yVal>
            <c:numRef>
              <c:f>TCS!$J$5:$J$15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18</c:v>
                </c:pt>
                <c:pt idx="6">
                  <c:v>33</c:v>
                </c:pt>
                <c:pt idx="7">
                  <c:v>23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6A-43BA-987D-9D75F6BC0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117632"/>
        <c:axId val="633117960"/>
      </c:scatterChart>
      <c:valAx>
        <c:axId val="6331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960"/>
        <c:crosses val="autoZero"/>
        <c:crossBetween val="midCat"/>
      </c:valAx>
      <c:valAx>
        <c:axId val="6331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</a:t>
            </a:r>
            <a:r>
              <a:rPr lang="en-US" baseline="0"/>
              <a:t> of Eicher Motors 2019-21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EicherMotor!$J$4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EicherMotor!$I$5:$I$15</c:f>
              <c:numCache>
                <c:formatCode>0.00%</c:formatCode>
                <c:ptCount val="11"/>
                <c:pt idx="0">
                  <c:v>-0.11881680565261221</c:v>
                </c:pt>
                <c:pt idx="1">
                  <c:v>-8.7986614190416132E-2</c:v>
                </c:pt>
                <c:pt idx="2">
                  <c:v>-5.7156422728220052E-2</c:v>
                </c:pt>
                <c:pt idx="3">
                  <c:v>-2.6326231266023976E-2</c:v>
                </c:pt>
                <c:pt idx="4">
                  <c:v>4.5039601961721007E-3</c:v>
                </c:pt>
                <c:pt idx="5">
                  <c:v>3.5334151658368174E-2</c:v>
                </c:pt>
                <c:pt idx="6">
                  <c:v>6.6164343120564253E-2</c:v>
                </c:pt>
                <c:pt idx="7">
                  <c:v>9.6994534582760333E-2</c:v>
                </c:pt>
                <c:pt idx="8">
                  <c:v>0.1278247260449564</c:v>
                </c:pt>
                <c:pt idx="9">
                  <c:v>0.15865491750715247</c:v>
                </c:pt>
                <c:pt idx="10">
                  <c:v>0.18948510896934853</c:v>
                </c:pt>
              </c:numCache>
            </c:numRef>
          </c:xVal>
          <c:yVal>
            <c:numRef>
              <c:f>EicherMotor!$J$5:$J$15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19</c:v>
                </c:pt>
                <c:pt idx="4">
                  <c:v>24</c:v>
                </c:pt>
                <c:pt idx="5">
                  <c:v>24</c:v>
                </c:pt>
                <c:pt idx="6">
                  <c:v>12</c:v>
                </c:pt>
                <c:pt idx="7">
                  <c:v>9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BD-4D6A-9D45-A64FEB6F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433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4336"/>
        <c:crosses val="autoZero"/>
        <c:crossBetween val="midCat"/>
      </c:valAx>
      <c:valAx>
        <c:axId val="6770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FREQ-DISTR OF HDFC STOCK, 2019-2021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HDFC!$J$4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HDFC!$I$5:$I$15</c:f>
              <c:numCache>
                <c:formatCode>0.00%</c:formatCode>
                <c:ptCount val="11"/>
                <c:pt idx="0">
                  <c:v>-0.15209092992715556</c:v>
                </c:pt>
                <c:pt idx="1">
                  <c:v>-0.11549645558421617</c:v>
                </c:pt>
                <c:pt idx="2">
                  <c:v>-7.8901981241276786E-2</c:v>
                </c:pt>
                <c:pt idx="3">
                  <c:v>-4.2307506898337399E-2</c:v>
                </c:pt>
                <c:pt idx="4">
                  <c:v>-5.7130325553980121E-3</c:v>
                </c:pt>
                <c:pt idx="5">
                  <c:v>3.0881441787541375E-2</c:v>
                </c:pt>
                <c:pt idx="6">
                  <c:v>6.7475916130480762E-2</c:v>
                </c:pt>
                <c:pt idx="7">
                  <c:v>0.10407039047342015</c:v>
                </c:pt>
                <c:pt idx="8">
                  <c:v>0.14066486481635954</c:v>
                </c:pt>
                <c:pt idx="9">
                  <c:v>0.17725933915929892</c:v>
                </c:pt>
                <c:pt idx="10">
                  <c:v>0.21385381350223831</c:v>
                </c:pt>
              </c:numCache>
            </c:numRef>
          </c:xVal>
          <c:yVal>
            <c:numRef>
              <c:f>HDFC!$J$5:$J$15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30</c:v>
                </c:pt>
                <c:pt idx="5">
                  <c:v>37</c:v>
                </c:pt>
                <c:pt idx="6">
                  <c:v>15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F3-4E69-8AED-0F6A1B7D8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65352"/>
        <c:axId val="688868304"/>
      </c:scatterChart>
      <c:valAx>
        <c:axId val="68886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8304"/>
        <c:crosses val="autoZero"/>
        <c:crossBetween val="midCat"/>
      </c:valAx>
      <c:valAx>
        <c:axId val="6888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FREQ-DISTR</a:t>
            </a:r>
            <a:r>
              <a:rPr lang="en-US" sz="1100" baseline="0"/>
              <a:t> OF hindustan uniliver STOCK, 2019-2021</a:t>
            </a:r>
            <a:endParaRPr lang="en-US" sz="1100"/>
          </a:p>
        </c:rich>
      </c:tx>
      <c:layout>
        <c:manualLayout>
          <c:xMode val="edge"/>
          <c:yMode val="edge"/>
          <c:x val="0.19747610210646044"/>
          <c:y val="2.24779225207839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7-4AA9-BB0A-1AC3302A4B0F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A7-4AA9-BB0A-1AC3302A4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FREQ</a:t>
            </a:r>
            <a:r>
              <a:rPr lang="en-US" baseline="0"/>
              <a:t> distribution of Infy stock 2019-20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Infy!$J$4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Infy!$I$5:$I$15</c:f>
              <c:numCache>
                <c:formatCode>0.00%</c:formatCode>
                <c:ptCount val="11"/>
                <c:pt idx="0">
                  <c:v>-0.15473777586355242</c:v>
                </c:pt>
                <c:pt idx="1">
                  <c:v>-0.12363340395485618</c:v>
                </c:pt>
                <c:pt idx="2">
                  <c:v>-9.2529032046159948E-2</c:v>
                </c:pt>
                <c:pt idx="3">
                  <c:v>-6.1424660137463713E-2</c:v>
                </c:pt>
                <c:pt idx="4">
                  <c:v>-3.0320288228767475E-2</c:v>
                </c:pt>
                <c:pt idx="5">
                  <c:v>7.8408367992876399E-4</c:v>
                </c:pt>
                <c:pt idx="6">
                  <c:v>3.1888455588625006E-2</c:v>
                </c:pt>
                <c:pt idx="7">
                  <c:v>6.2992827497321241E-2</c:v>
                </c:pt>
                <c:pt idx="8">
                  <c:v>9.4097199406017476E-2</c:v>
                </c:pt>
                <c:pt idx="9">
                  <c:v>0.12520157131471371</c:v>
                </c:pt>
                <c:pt idx="10">
                  <c:v>0.15630594322340996</c:v>
                </c:pt>
              </c:numCache>
            </c:numRef>
          </c:xVal>
          <c:yVal>
            <c:numRef>
              <c:f>Infy!$J$5:$J$15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30</c:v>
                </c:pt>
                <c:pt idx="6">
                  <c:v>42</c:v>
                </c:pt>
                <c:pt idx="7">
                  <c:v>14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EC-4A4E-AA01-77723280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616"/>
        <c:axId val="706764272"/>
      </c:scatterChart>
      <c:valAx>
        <c:axId val="7067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4272"/>
        <c:crosses val="autoZero"/>
        <c:crossBetween val="midCat"/>
      </c:valAx>
      <c:valAx>
        <c:axId val="7067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ITC stock from 2019-20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ITC!$J$4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ITC!$I$5:$I$15</c:f>
              <c:numCache>
                <c:formatCode>0.00%</c:formatCode>
                <c:ptCount val="11"/>
                <c:pt idx="0">
                  <c:v>-0.13093600974484143</c:v>
                </c:pt>
                <c:pt idx="1">
                  <c:v>-0.10259025616375449</c:v>
                </c:pt>
                <c:pt idx="2">
                  <c:v>-7.4244502582667543E-2</c:v>
                </c:pt>
                <c:pt idx="3">
                  <c:v>-4.5898749001580599E-2</c:v>
                </c:pt>
                <c:pt idx="4">
                  <c:v>-1.7552995420493659E-2</c:v>
                </c:pt>
                <c:pt idx="5">
                  <c:v>1.0792758160593281E-2</c:v>
                </c:pt>
                <c:pt idx="6">
                  <c:v>3.9138511741680218E-2</c:v>
                </c:pt>
                <c:pt idx="7">
                  <c:v>6.7484265322767162E-2</c:v>
                </c:pt>
                <c:pt idx="8">
                  <c:v>9.5830018903854106E-2</c:v>
                </c:pt>
                <c:pt idx="9">
                  <c:v>0.12417577248494105</c:v>
                </c:pt>
                <c:pt idx="10">
                  <c:v>0.15252152606602798</c:v>
                </c:pt>
              </c:numCache>
            </c:numRef>
          </c:xVal>
          <c:yVal>
            <c:numRef>
              <c:f>ITC!$J$5:$J$15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19</c:v>
                </c:pt>
                <c:pt idx="5">
                  <c:v>38</c:v>
                </c:pt>
                <c:pt idx="6">
                  <c:v>15</c:v>
                </c:pt>
                <c:pt idx="7">
                  <c:v>11</c:v>
                </c:pt>
                <c:pt idx="8">
                  <c:v>5</c:v>
                </c:pt>
                <c:pt idx="9">
                  <c:v>0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8-4ADC-8ED2-A705A890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763288"/>
        <c:axId val="706759352"/>
      </c:scatterChart>
      <c:valAx>
        <c:axId val="70676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59352"/>
        <c:crosses val="autoZero"/>
        <c:crossBetween val="midCat"/>
      </c:valAx>
      <c:valAx>
        <c:axId val="7067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ONGC</a:t>
            </a:r>
            <a:r>
              <a:rPr lang="en-US" baseline="0"/>
              <a:t> stock from 2019-20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ONGC!$J$4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ONGC!$I$5:$I$15</c:f>
              <c:numCache>
                <c:formatCode>0.00%</c:formatCode>
                <c:ptCount val="11"/>
                <c:pt idx="0">
                  <c:v>-0.26079641138306553</c:v>
                </c:pt>
                <c:pt idx="1">
                  <c:v>-0.21644754024820165</c:v>
                </c:pt>
                <c:pt idx="2">
                  <c:v>-0.17209866911333777</c:v>
                </c:pt>
                <c:pt idx="3">
                  <c:v>-0.12774979797847388</c:v>
                </c:pt>
                <c:pt idx="4">
                  <c:v>-8.3400926843610002E-2</c:v>
                </c:pt>
                <c:pt idx="5">
                  <c:v>-3.9052055708746113E-2</c:v>
                </c:pt>
                <c:pt idx="6">
                  <c:v>5.2968154261177763E-3</c:v>
                </c:pt>
                <c:pt idx="7">
                  <c:v>4.9645686560981665E-2</c:v>
                </c:pt>
                <c:pt idx="8">
                  <c:v>9.3994557695845554E-2</c:v>
                </c:pt>
                <c:pt idx="9">
                  <c:v>0.13834342883070944</c:v>
                </c:pt>
                <c:pt idx="10">
                  <c:v>0.18269229996557332</c:v>
                </c:pt>
              </c:numCache>
            </c:numRef>
          </c:xVal>
          <c:yVal>
            <c:numRef>
              <c:f>ONGC!$J$5:$J$15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16</c:v>
                </c:pt>
                <c:pt idx="6">
                  <c:v>43</c:v>
                </c:pt>
                <c:pt idx="7">
                  <c:v>24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E6-4D21-AF15-058947F1E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5440"/>
        <c:axId val="794704784"/>
      </c:scatterChart>
      <c:valAx>
        <c:axId val="79470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4784"/>
        <c:crosses val="autoZero"/>
        <c:crossBetween val="midCat"/>
      </c:valAx>
      <c:valAx>
        <c:axId val="794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FREQ-DISTR</a:t>
            </a:r>
            <a:r>
              <a:rPr lang="en-US" sz="1100" baseline="0"/>
              <a:t> OF RELIANCE STOCK, 2019-2021</a:t>
            </a:r>
            <a:endParaRPr lang="en-US" sz="1100"/>
          </a:p>
        </c:rich>
      </c:tx>
      <c:layout>
        <c:manualLayout>
          <c:xMode val="edge"/>
          <c:yMode val="edge"/>
          <c:x val="0.19747610210646044"/>
          <c:y val="2.24779225207839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9D-4E73-8CEA-1ABE2D8C3D2A}"/>
            </c:ext>
          </c:extLst>
        </c:ser>
        <c:ser>
          <c:idx val="0"/>
          <c:order val="1"/>
          <c:tx>
            <c:strRef>
              <c:f>Reliance!$J$4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Reliance!$I$5:$I$15</c:f>
              <c:numCache>
                <c:formatCode>0.00%</c:formatCode>
                <c:ptCount val="11"/>
                <c:pt idx="0">
                  <c:v>-0.1284595374005516</c:v>
                </c:pt>
                <c:pt idx="1">
                  <c:v>-9.9916262523118221E-2</c:v>
                </c:pt>
                <c:pt idx="2">
                  <c:v>-7.1372987645684838E-2</c:v>
                </c:pt>
                <c:pt idx="3">
                  <c:v>-4.2829712768251448E-2</c:v>
                </c:pt>
                <c:pt idx="4">
                  <c:v>-1.4286437890818057E-2</c:v>
                </c:pt>
                <c:pt idx="5">
                  <c:v>1.4256836986615333E-2</c:v>
                </c:pt>
                <c:pt idx="6">
                  <c:v>4.2800111864048723E-2</c:v>
                </c:pt>
                <c:pt idx="7">
                  <c:v>7.1343386741482107E-2</c:v>
                </c:pt>
                <c:pt idx="8">
                  <c:v>9.988666161891549E-2</c:v>
                </c:pt>
                <c:pt idx="9">
                  <c:v>0.12842993649634887</c:v>
                </c:pt>
                <c:pt idx="10">
                  <c:v>0.15697321137378226</c:v>
                </c:pt>
              </c:numCache>
            </c:numRef>
          </c:xVal>
          <c:yVal>
            <c:numRef>
              <c:f>Reliance!$J$5:$J$15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  <c:pt idx="5">
                  <c:v>37</c:v>
                </c:pt>
                <c:pt idx="6">
                  <c:v>20</c:v>
                </c:pt>
                <c:pt idx="7">
                  <c:v>11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9D-4E73-8CEA-1ABE2D8C3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36096"/>
        <c:axId val="628639048"/>
      </c:scatterChart>
      <c:valAx>
        <c:axId val="6286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9048"/>
        <c:crosses val="autoZero"/>
        <c:crossBetween val="midCat"/>
      </c:valAx>
      <c:valAx>
        <c:axId val="6286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3609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SBI stock from 2019-20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SBI!$J$4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SBI!$I$5:$I$15</c:f>
              <c:numCache>
                <c:formatCode>0.00%</c:formatCode>
                <c:ptCount val="11"/>
                <c:pt idx="0">
                  <c:v>-0.13457174862132504</c:v>
                </c:pt>
                <c:pt idx="1">
                  <c:v>-8.1759847716276743E-2</c:v>
                </c:pt>
                <c:pt idx="2">
                  <c:v>-2.8947946811228448E-2</c:v>
                </c:pt>
                <c:pt idx="3">
                  <c:v>2.3863954093819847E-2</c:v>
                </c:pt>
                <c:pt idx="4">
                  <c:v>7.6675854998868143E-2</c:v>
                </c:pt>
                <c:pt idx="5">
                  <c:v>0.12948775590391642</c:v>
                </c:pt>
                <c:pt idx="6">
                  <c:v>0.18229965680896471</c:v>
                </c:pt>
                <c:pt idx="7">
                  <c:v>0.23511155771401299</c:v>
                </c:pt>
                <c:pt idx="8">
                  <c:v>0.28792345861906127</c:v>
                </c:pt>
                <c:pt idx="9">
                  <c:v>0.34073535952410955</c:v>
                </c:pt>
                <c:pt idx="10">
                  <c:v>0.39354726042915783</c:v>
                </c:pt>
              </c:numCache>
            </c:numRef>
          </c:xVal>
          <c:yVal>
            <c:numRef>
              <c:f>SBI!$J$5:$J$15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17</c:v>
                </c:pt>
                <c:pt idx="3">
                  <c:v>46</c:v>
                </c:pt>
                <c:pt idx="4">
                  <c:v>26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82-4AB5-BD85-972C69D25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03680"/>
        <c:axId val="677001056"/>
      </c:scatterChart>
      <c:valAx>
        <c:axId val="6770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1056"/>
        <c:crosses val="autoZero"/>
        <c:crossBetween val="midCat"/>
      </c:valAx>
      <c:valAx>
        <c:axId val="6770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</a:t>
            </a:r>
            <a:r>
              <a:rPr lang="en-US" baseline="0"/>
              <a:t> Sun Pharma Stock from 2019-20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'Sun Pharma'!$J$4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'Sun Pharma'!$I$5:$I$15</c:f>
              <c:numCache>
                <c:formatCode>0.00%</c:formatCode>
                <c:ptCount val="11"/>
                <c:pt idx="0">
                  <c:v>-7.8265507665074674E-2</c:v>
                </c:pt>
                <c:pt idx="1">
                  <c:v>-4.9342922482425486E-2</c:v>
                </c:pt>
                <c:pt idx="2">
                  <c:v>-2.0420337299776301E-2</c:v>
                </c:pt>
                <c:pt idx="3">
                  <c:v>8.5022478828728834E-3</c:v>
                </c:pt>
                <c:pt idx="4">
                  <c:v>3.7424833065522065E-2</c:v>
                </c:pt>
                <c:pt idx="5">
                  <c:v>6.6347418248171253E-2</c:v>
                </c:pt>
                <c:pt idx="6">
                  <c:v>9.5270003430820441E-2</c:v>
                </c:pt>
                <c:pt idx="7">
                  <c:v>0.12419258861346963</c:v>
                </c:pt>
                <c:pt idx="8">
                  <c:v>0.1531151737961188</c:v>
                </c:pt>
                <c:pt idx="9">
                  <c:v>0.18203775897876798</c:v>
                </c:pt>
                <c:pt idx="10">
                  <c:v>0.21096034416141715</c:v>
                </c:pt>
              </c:numCache>
            </c:numRef>
          </c:xVal>
          <c:yVal>
            <c:numRef>
              <c:f>'Sun Pharma'!$J$5:$J$15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25</c:v>
                </c:pt>
                <c:pt idx="3">
                  <c:v>27</c:v>
                </c:pt>
                <c:pt idx="4">
                  <c:v>23</c:v>
                </c:pt>
                <c:pt idx="5">
                  <c:v>12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B-4579-82A8-12CFA7751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653240"/>
        <c:axId val="521653568"/>
      </c:scatterChart>
      <c:valAx>
        <c:axId val="52165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568"/>
        <c:crosses val="autoZero"/>
        <c:crossBetween val="midCat"/>
      </c:valAx>
      <c:valAx>
        <c:axId val="5216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5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distribution of TCS stock from 2019-21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TCS!$J$4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TCS!$I$5:$I$15</c:f>
              <c:numCache>
                <c:formatCode>0.00%</c:formatCode>
                <c:ptCount val="11"/>
                <c:pt idx="0">
                  <c:v>-0.14665475252474935</c:v>
                </c:pt>
                <c:pt idx="1">
                  <c:v>-0.12040667492028106</c:v>
                </c:pt>
                <c:pt idx="2">
                  <c:v>-9.4158597315812775E-2</c:v>
                </c:pt>
                <c:pt idx="3">
                  <c:v>-6.7910519711344486E-2</c:v>
                </c:pt>
                <c:pt idx="4">
                  <c:v>-4.1662442106876196E-2</c:v>
                </c:pt>
                <c:pt idx="5">
                  <c:v>-1.5414364502407907E-2</c:v>
                </c:pt>
                <c:pt idx="6">
                  <c:v>1.0833713102060383E-2</c:v>
                </c:pt>
                <c:pt idx="7">
                  <c:v>3.7081790706528672E-2</c:v>
                </c:pt>
                <c:pt idx="8">
                  <c:v>6.3329868310996962E-2</c:v>
                </c:pt>
                <c:pt idx="9">
                  <c:v>8.9577945915465251E-2</c:v>
                </c:pt>
                <c:pt idx="10">
                  <c:v>0.11582602351993354</c:v>
                </c:pt>
              </c:numCache>
            </c:numRef>
          </c:xVal>
          <c:yVal>
            <c:numRef>
              <c:f>TCS!$J$5:$J$15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18</c:v>
                </c:pt>
                <c:pt idx="6">
                  <c:v>33</c:v>
                </c:pt>
                <c:pt idx="7">
                  <c:v>23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C-4AAC-90F8-E92C490AC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117632"/>
        <c:axId val="633117960"/>
      </c:scatterChart>
      <c:valAx>
        <c:axId val="6331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960"/>
        <c:crosses val="autoZero"/>
        <c:crossBetween val="midCat"/>
      </c:valAx>
      <c:valAx>
        <c:axId val="6331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704273</xdr:colOff>
      <xdr:row>46</xdr:row>
      <xdr:rowOff>150092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7B2E4964-1692-48C3-969B-2DEC32CD23DE}"/>
            </a:ext>
          </a:extLst>
        </xdr:cNvPr>
        <xdr:cNvGrpSpPr/>
      </xdr:nvGrpSpPr>
      <xdr:grpSpPr>
        <a:xfrm>
          <a:off x="0" y="0"/>
          <a:ext cx="9661508" cy="8053974"/>
          <a:chOff x="0" y="0"/>
          <a:chExt cx="9661508" cy="805397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8ECB1F7-127A-484C-9039-45277C7EF782}"/>
              </a:ext>
            </a:extLst>
          </xdr:cNvPr>
          <xdr:cNvGraphicFramePr>
            <a:graphicFrameLocks/>
          </xdr:cNvGraphicFramePr>
        </xdr:nvGraphicFramePr>
        <xdr:xfrm>
          <a:off x="1" y="0"/>
          <a:ext cx="3223931" cy="20809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3BA6064D-FDA1-417E-8ADD-94881CEC03FD}"/>
              </a:ext>
            </a:extLst>
          </xdr:cNvPr>
          <xdr:cNvGraphicFramePr>
            <a:graphicFrameLocks/>
          </xdr:cNvGraphicFramePr>
        </xdr:nvGraphicFramePr>
        <xdr:xfrm>
          <a:off x="3225086" y="0"/>
          <a:ext cx="3271609" cy="21080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74EC876A-0031-478F-B6A5-C577CDC8573F}"/>
              </a:ext>
            </a:extLst>
          </xdr:cNvPr>
          <xdr:cNvGraphicFramePr>
            <a:graphicFrameLocks/>
          </xdr:cNvGraphicFramePr>
        </xdr:nvGraphicFramePr>
        <xdr:xfrm>
          <a:off x="6418186" y="0"/>
          <a:ext cx="3223694" cy="20682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4A40690A-7C1F-4930-B93F-61C43DC93E39}"/>
              </a:ext>
            </a:extLst>
          </xdr:cNvPr>
          <xdr:cNvGraphicFramePr>
            <a:graphicFrameLocks/>
          </xdr:cNvGraphicFramePr>
        </xdr:nvGraphicFramePr>
        <xdr:xfrm>
          <a:off x="0" y="2074582"/>
          <a:ext cx="3211232" cy="20297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9EC6639B-2E16-4AF2-9AF0-B05CEFCAB8CA}"/>
              </a:ext>
            </a:extLst>
          </xdr:cNvPr>
          <xdr:cNvGraphicFramePr>
            <a:graphicFrameLocks/>
          </xdr:cNvGraphicFramePr>
        </xdr:nvGraphicFramePr>
        <xdr:xfrm>
          <a:off x="6407795" y="4114732"/>
          <a:ext cx="3250826" cy="19683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1389192C-28C2-4B74-B482-1D66E43A0E68}"/>
              </a:ext>
            </a:extLst>
          </xdr:cNvPr>
          <xdr:cNvGraphicFramePr>
            <a:graphicFrameLocks/>
          </xdr:cNvGraphicFramePr>
        </xdr:nvGraphicFramePr>
        <xdr:xfrm>
          <a:off x="6401445" y="2076891"/>
          <a:ext cx="3260063" cy="20251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659D860-696E-41F8-A024-5E33AC680F41}"/>
              </a:ext>
            </a:extLst>
          </xdr:cNvPr>
          <xdr:cNvGraphicFramePr>
            <a:graphicFrameLocks/>
          </xdr:cNvGraphicFramePr>
        </xdr:nvGraphicFramePr>
        <xdr:xfrm>
          <a:off x="11545" y="4100300"/>
          <a:ext cx="3204882" cy="19712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51A29AD5-A7FB-4411-A570-761F8B0CB54D}"/>
              </a:ext>
            </a:extLst>
          </xdr:cNvPr>
          <xdr:cNvGraphicFramePr>
            <a:graphicFrameLocks/>
          </xdr:cNvGraphicFramePr>
        </xdr:nvGraphicFramePr>
        <xdr:xfrm>
          <a:off x="3219891" y="4105496"/>
          <a:ext cx="3204645" cy="19776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531ABC3F-5805-44C1-810F-DF885AE86837}"/>
              </a:ext>
            </a:extLst>
          </xdr:cNvPr>
          <xdr:cNvGraphicFramePr>
            <a:graphicFrameLocks/>
          </xdr:cNvGraphicFramePr>
        </xdr:nvGraphicFramePr>
        <xdr:xfrm>
          <a:off x="13856" y="6068666"/>
          <a:ext cx="3198532" cy="19853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1FA863F7-06BE-4313-AB1F-E0FCBDE16B07}"/>
              </a:ext>
            </a:extLst>
          </xdr:cNvPr>
          <xdr:cNvGraphicFramePr>
            <a:graphicFrameLocks/>
          </xdr:cNvGraphicFramePr>
        </xdr:nvGraphicFramePr>
        <xdr:xfrm>
          <a:off x="3216428" y="2061883"/>
          <a:ext cx="3204644" cy="20424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9071</xdr:colOff>
      <xdr:row>2</xdr:row>
      <xdr:rowOff>138794</xdr:rowOff>
    </xdr:from>
    <xdr:to>
      <xdr:col>18</xdr:col>
      <xdr:colOff>217714</xdr:colOff>
      <xdr:row>23</xdr:row>
      <xdr:rowOff>99786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76E9D-5440-44E7-ABF1-FBCB03B83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156935</xdr:rowOff>
    </xdr:from>
    <xdr:to>
      <xdr:col>18</xdr:col>
      <xdr:colOff>272143</xdr:colOff>
      <xdr:row>23</xdr:row>
      <xdr:rowOff>81642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4296A-2580-441D-AF37-9D305D56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9070</xdr:colOff>
      <xdr:row>1</xdr:row>
      <xdr:rowOff>166006</xdr:rowOff>
    </xdr:from>
    <xdr:to>
      <xdr:col>18</xdr:col>
      <xdr:colOff>9071</xdr:colOff>
      <xdr:row>22</xdr:row>
      <xdr:rowOff>9072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A75C8-E296-4760-9F65-56F69E219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789213</xdr:colOff>
      <xdr:row>2</xdr:row>
      <xdr:rowOff>129723</xdr:rowOff>
    </xdr:from>
    <xdr:to>
      <xdr:col>18</xdr:col>
      <xdr:colOff>399142</xdr:colOff>
      <xdr:row>22</xdr:row>
      <xdr:rowOff>136072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846D3-2826-45CC-8ED3-7F1B8D674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27214</xdr:colOff>
      <xdr:row>2</xdr:row>
      <xdr:rowOff>11793</xdr:rowOff>
    </xdr:from>
    <xdr:to>
      <xdr:col>18</xdr:col>
      <xdr:colOff>136071</xdr:colOff>
      <xdr:row>21</xdr:row>
      <xdr:rowOff>145142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2F413-B35E-4FD7-A046-07874AB51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18143</xdr:colOff>
      <xdr:row>2</xdr:row>
      <xdr:rowOff>20865</xdr:rowOff>
    </xdr:from>
    <xdr:to>
      <xdr:col>18</xdr:col>
      <xdr:colOff>435428</xdr:colOff>
      <xdr:row>20</xdr:row>
      <xdr:rowOff>154214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2282C-E4C4-4B1E-9BFB-FA33A2F66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9070</xdr:colOff>
      <xdr:row>1</xdr:row>
      <xdr:rowOff>166006</xdr:rowOff>
    </xdr:from>
    <xdr:to>
      <xdr:col>18</xdr:col>
      <xdr:colOff>9071</xdr:colOff>
      <xdr:row>22</xdr:row>
      <xdr:rowOff>9072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D1DF0-14CC-4D58-B7FA-DD376B901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36285</xdr:colOff>
      <xdr:row>2</xdr:row>
      <xdr:rowOff>20865</xdr:rowOff>
    </xdr:from>
    <xdr:to>
      <xdr:col>17</xdr:col>
      <xdr:colOff>616856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A32F6-94AD-4E9B-BFBA-A376B8B06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18143</xdr:colOff>
      <xdr:row>2</xdr:row>
      <xdr:rowOff>2721</xdr:rowOff>
    </xdr:from>
    <xdr:to>
      <xdr:col>17</xdr:col>
      <xdr:colOff>798285</xdr:colOff>
      <xdr:row>21</xdr:row>
      <xdr:rowOff>172356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40E706-BAD3-4FFB-A882-E5698D082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9071</xdr:colOff>
      <xdr:row>1</xdr:row>
      <xdr:rowOff>147864</xdr:rowOff>
    </xdr:from>
    <xdr:to>
      <xdr:col>18</xdr:col>
      <xdr:colOff>208643</xdr:colOff>
      <xdr:row>21</xdr:row>
      <xdr:rowOff>145142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BD4D84-9D09-4E6E-B46E-E304F5D5C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7FEB-9FF8-43E7-BB38-0836389AD54D}">
  <dimension ref="A1:K107"/>
  <sheetViews>
    <sheetView zoomScale="70" zoomScaleNormal="70" workbookViewId="0">
      <selection activeCell="F17" sqref="F17"/>
    </sheetView>
  </sheetViews>
  <sheetFormatPr defaultRowHeight="13.5" x14ac:dyDescent="0.25"/>
  <cols>
    <col min="1" max="1" width="11.140625" customWidth="1"/>
    <col min="2" max="2" width="13.35546875" bestFit="1" customWidth="1"/>
    <col min="3" max="3" width="12.140625" bestFit="1" customWidth="1"/>
    <col min="4" max="4" width="14" bestFit="1" customWidth="1"/>
    <col min="5" max="9" width="12.140625" bestFit="1" customWidth="1"/>
    <col min="10" max="10" width="13.78515625" bestFit="1" customWidth="1"/>
    <col min="11" max="11" width="12.140625" bestFit="1" customWidth="1"/>
  </cols>
  <sheetData>
    <row r="1" spans="1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s="1">
        <v>43535</v>
      </c>
      <c r="B3">
        <v>2229.01684570312</v>
      </c>
      <c r="C3">
        <v>1901.40698242187</v>
      </c>
      <c r="D3">
        <v>1648.60339355468</v>
      </c>
      <c r="E3">
        <v>676.16784667968705</v>
      </c>
      <c r="F3">
        <v>265.21014404296801</v>
      </c>
      <c r="G3">
        <v>140.68867492675699</v>
      </c>
      <c r="H3">
        <v>1310.466796875</v>
      </c>
      <c r="I3">
        <v>297.70001220703102</v>
      </c>
      <c r="J3">
        <v>453.40692138671801</v>
      </c>
      <c r="K3">
        <v>1938.67456054687</v>
      </c>
    </row>
    <row r="4" spans="1:11" x14ac:dyDescent="0.25">
      <c r="A4" s="1">
        <v>43542</v>
      </c>
      <c r="B4">
        <v>2112.16674804687</v>
      </c>
      <c r="C4">
        <v>1911.89367675781</v>
      </c>
      <c r="D4">
        <v>1629.095703125</v>
      </c>
      <c r="E4">
        <v>698.08447265625</v>
      </c>
      <c r="F4">
        <v>271.36297607421801</v>
      </c>
      <c r="G4">
        <v>137.88665771484301</v>
      </c>
      <c r="H4">
        <v>1329.78784179687</v>
      </c>
      <c r="I4">
        <v>298.100006103515</v>
      </c>
      <c r="J4">
        <v>461.80065917968699</v>
      </c>
      <c r="K4">
        <v>1904.89367675781</v>
      </c>
    </row>
    <row r="5" spans="1:11" x14ac:dyDescent="0.25">
      <c r="A5" s="1">
        <v>43549</v>
      </c>
      <c r="B5">
        <v>2022.82531738281</v>
      </c>
      <c r="C5">
        <v>1895.46630859375</v>
      </c>
      <c r="D5">
        <v>1657.48388671875</v>
      </c>
      <c r="E5">
        <v>698.22552490234295</v>
      </c>
      <c r="F5">
        <v>270.451416015625</v>
      </c>
      <c r="G5">
        <v>144.21379089355401</v>
      </c>
      <c r="H5">
        <v>1350.54577636718</v>
      </c>
      <c r="I5">
        <v>320.79998779296801</v>
      </c>
      <c r="J5">
        <v>467.75436401367102</v>
      </c>
      <c r="K5">
        <v>1900.85522460937</v>
      </c>
    </row>
    <row r="6" spans="1:11" x14ac:dyDescent="0.25">
      <c r="A6" s="1">
        <v>43556</v>
      </c>
      <c r="B6">
        <v>2064.56591796875</v>
      </c>
      <c r="C6">
        <v>1981.36083984375</v>
      </c>
      <c r="D6">
        <v>1610.80102539062</v>
      </c>
      <c r="E6">
        <v>711.34729003906205</v>
      </c>
      <c r="F6">
        <v>268.58279418945301</v>
      </c>
      <c r="G6">
        <v>142.30963134765599</v>
      </c>
      <c r="H6">
        <v>1342.66870117187</v>
      </c>
      <c r="I6">
        <v>317</v>
      </c>
      <c r="J6">
        <v>451.601318359375</v>
      </c>
      <c r="K6">
        <v>1949.36450195312</v>
      </c>
    </row>
    <row r="7" spans="1:11" x14ac:dyDescent="0.25">
      <c r="A7" s="1">
        <v>43563</v>
      </c>
      <c r="B7">
        <v>2105.31176757812</v>
      </c>
      <c r="C7">
        <v>1952.263671875</v>
      </c>
      <c r="D7">
        <v>1670.1494140625</v>
      </c>
      <c r="E7">
        <v>703.44598388671795</v>
      </c>
      <c r="F7">
        <v>278.56405639648398</v>
      </c>
      <c r="G7">
        <v>143.53762817382801</v>
      </c>
      <c r="H7">
        <v>1329.63928222656</v>
      </c>
      <c r="I7">
        <v>315.29998779296801</v>
      </c>
      <c r="J7">
        <v>453.16293334960898</v>
      </c>
      <c r="K7">
        <v>1913.54077148437</v>
      </c>
    </row>
    <row r="8" spans="1:11" x14ac:dyDescent="0.25">
      <c r="A8" s="1">
        <v>43570</v>
      </c>
      <c r="B8">
        <v>2071.19409179687</v>
      </c>
      <c r="C8">
        <v>1930.72973632812</v>
      </c>
      <c r="D8">
        <v>1686.26025390625</v>
      </c>
      <c r="E8">
        <v>673.86340332031205</v>
      </c>
      <c r="F8">
        <v>277.42465209960898</v>
      </c>
      <c r="G8">
        <v>145.72068786621</v>
      </c>
      <c r="H8">
        <v>1370.21362304687</v>
      </c>
      <c r="I8">
        <v>310.89999389648398</v>
      </c>
      <c r="J8">
        <v>451.01571655273398</v>
      </c>
      <c r="K8">
        <v>2038.734375</v>
      </c>
    </row>
    <row r="9" spans="1:11" x14ac:dyDescent="0.25">
      <c r="A9" s="1">
        <v>43577</v>
      </c>
      <c r="B9">
        <v>2001.73815917968</v>
      </c>
      <c r="C9">
        <v>1902.45141601562</v>
      </c>
      <c r="D9">
        <v>1692.37475585937</v>
      </c>
      <c r="E9">
        <v>693.33435058593705</v>
      </c>
      <c r="F9">
        <v>277.69808959960898</v>
      </c>
      <c r="G9">
        <v>152.9521484375</v>
      </c>
      <c r="H9">
        <v>1378.68518066406</v>
      </c>
      <c r="I9">
        <v>312.29998779296801</v>
      </c>
      <c r="J9">
        <v>452.72375488281199</v>
      </c>
      <c r="K9">
        <v>2126.91650390625</v>
      </c>
    </row>
    <row r="10" spans="1:11" x14ac:dyDescent="0.25">
      <c r="A10" s="1">
        <v>43584</v>
      </c>
      <c r="B10">
        <v>2001.53625488281</v>
      </c>
      <c r="C10">
        <v>1936.60705566406</v>
      </c>
      <c r="D10">
        <v>1642.92578125</v>
      </c>
      <c r="E10">
        <v>680.77697753906205</v>
      </c>
      <c r="F10">
        <v>276.74099731445301</v>
      </c>
      <c r="G10">
        <v>154.72592163085901</v>
      </c>
      <c r="H10">
        <v>1394.14208984375</v>
      </c>
      <c r="I10">
        <v>309.14999389648398</v>
      </c>
      <c r="J10">
        <v>442.036376953125</v>
      </c>
      <c r="K10">
        <v>2026.38159179687</v>
      </c>
    </row>
    <row r="11" spans="1:11" x14ac:dyDescent="0.25">
      <c r="A11" s="1">
        <v>43591</v>
      </c>
      <c r="B11">
        <v>2002.25537109375</v>
      </c>
      <c r="C11">
        <v>1860.63623046875</v>
      </c>
      <c r="D11">
        <v>1637.39367675781</v>
      </c>
      <c r="E11">
        <v>673.5341796875</v>
      </c>
      <c r="F11">
        <v>271.36297607421801</v>
      </c>
      <c r="G11">
        <v>151.314849853515</v>
      </c>
      <c r="H11">
        <v>1239.0283203125</v>
      </c>
      <c r="I11">
        <v>308.04998779296801</v>
      </c>
      <c r="J11">
        <v>427.49380493164</v>
      </c>
      <c r="K11">
        <v>2029.27978515625</v>
      </c>
    </row>
    <row r="12" spans="1:11" x14ac:dyDescent="0.25">
      <c r="A12" s="1">
        <v>43598</v>
      </c>
      <c r="B12">
        <v>2064.34936523437</v>
      </c>
      <c r="C12">
        <v>1920.95031738281</v>
      </c>
      <c r="D12">
        <v>1684.6103515625</v>
      </c>
      <c r="E12">
        <v>680.82403564453102</v>
      </c>
      <c r="F12">
        <v>274.73562622070301</v>
      </c>
      <c r="G12">
        <v>152.04252624511699</v>
      </c>
      <c r="H12">
        <v>1254.08874511718</v>
      </c>
      <c r="I12">
        <v>318.95001220703102</v>
      </c>
      <c r="J12">
        <v>398.21340942382801</v>
      </c>
      <c r="K12">
        <v>1992.03063964843</v>
      </c>
    </row>
    <row r="13" spans="1:11" x14ac:dyDescent="0.25">
      <c r="A13" s="1">
        <v>43605</v>
      </c>
      <c r="B13">
        <v>2053.3427734375</v>
      </c>
      <c r="C13">
        <v>2049.81665039062</v>
      </c>
      <c r="D13">
        <v>1697.66418457031</v>
      </c>
      <c r="E13">
        <v>667.32611083984295</v>
      </c>
      <c r="F13">
        <v>264.48089599609301</v>
      </c>
      <c r="G13">
        <v>158.63725280761699</v>
      </c>
      <c r="H13">
        <v>1324.53662109375</v>
      </c>
      <c r="I13">
        <v>354.600006103515</v>
      </c>
      <c r="J13">
        <v>405.582275390625</v>
      </c>
      <c r="K13">
        <v>1947.65417480468</v>
      </c>
    </row>
    <row r="14" spans="1:11" x14ac:dyDescent="0.25">
      <c r="A14" s="1">
        <v>43612</v>
      </c>
      <c r="B14">
        <v>1963.47436523437</v>
      </c>
      <c r="C14">
        <v>2102.51904296875</v>
      </c>
      <c r="D14">
        <v>1732.55493164062</v>
      </c>
      <c r="E14">
        <v>693.09918212890602</v>
      </c>
      <c r="F14">
        <v>258.87390136718699</v>
      </c>
      <c r="G14">
        <v>156.31774902343699</v>
      </c>
      <c r="H14">
        <v>1317.55126953125</v>
      </c>
      <c r="I14">
        <v>352.54998779296801</v>
      </c>
      <c r="J14">
        <v>399.67739868164</v>
      </c>
      <c r="K14">
        <v>2087.529296875</v>
      </c>
    </row>
    <row r="15" spans="1:11" x14ac:dyDescent="0.25">
      <c r="A15" s="1">
        <v>43619</v>
      </c>
      <c r="B15">
        <v>1968.61560058593</v>
      </c>
      <c r="C15">
        <v>2128.3408203125</v>
      </c>
      <c r="D15">
        <v>1777.63647460937</v>
      </c>
      <c r="E15">
        <v>695.45068359375</v>
      </c>
      <c r="F15">
        <v>256.31906127929602</v>
      </c>
      <c r="G15">
        <v>152.40638732910099</v>
      </c>
      <c r="H15">
        <v>1303.23376464843</v>
      </c>
      <c r="I15">
        <v>341.64999389648398</v>
      </c>
      <c r="J15">
        <v>389.96609497070301</v>
      </c>
      <c r="K15">
        <v>2070.52001953125</v>
      </c>
    </row>
    <row r="16" spans="1:11" x14ac:dyDescent="0.25">
      <c r="A16" s="1">
        <v>43626</v>
      </c>
      <c r="B16">
        <v>1948.07531738281</v>
      </c>
      <c r="C16">
        <v>2102.7119140625</v>
      </c>
      <c r="D16">
        <v>1771.18225097656</v>
      </c>
      <c r="E16">
        <v>696.43835449218705</v>
      </c>
      <c r="F16">
        <v>258.22357177734301</v>
      </c>
      <c r="G16">
        <v>153.634353637695</v>
      </c>
      <c r="H16">
        <v>1304.86865234375</v>
      </c>
      <c r="I16">
        <v>343.850006103515</v>
      </c>
      <c r="J16">
        <v>382.93878173828102</v>
      </c>
      <c r="K16">
        <v>2157.5546875</v>
      </c>
    </row>
    <row r="17" spans="1:11" x14ac:dyDescent="0.25">
      <c r="A17" s="1">
        <v>43633</v>
      </c>
      <c r="B17">
        <v>1941.63391113281</v>
      </c>
      <c r="C17">
        <v>2062.72729492187</v>
      </c>
      <c r="D17">
        <v>1716.58959960937</v>
      </c>
      <c r="E17">
        <v>716.09973144531205</v>
      </c>
      <c r="F17">
        <v>254.78616333007801</v>
      </c>
      <c r="G17">
        <v>155.726470947265</v>
      </c>
      <c r="H17">
        <v>1267.46484375</v>
      </c>
      <c r="I17">
        <v>349.45001220703102</v>
      </c>
      <c r="J17">
        <v>373.61782836914</v>
      </c>
      <c r="K17">
        <v>2155.3037109375</v>
      </c>
    </row>
    <row r="18" spans="1:11" x14ac:dyDescent="0.25">
      <c r="A18" s="1">
        <v>43640</v>
      </c>
      <c r="B18">
        <v>1884.91271972656</v>
      </c>
      <c r="C18">
        <v>2112.009765625</v>
      </c>
      <c r="D18">
        <v>1747.18017578125</v>
      </c>
      <c r="E18">
        <v>698.2138671875</v>
      </c>
      <c r="F18">
        <v>254.50747680664</v>
      </c>
      <c r="G18">
        <v>152.58830261230401</v>
      </c>
      <c r="H18">
        <v>1240.51452636718</v>
      </c>
      <c r="I18">
        <v>360.89999389648398</v>
      </c>
      <c r="J18">
        <v>391.38131713867102</v>
      </c>
      <c r="K18">
        <v>2133.55810546875</v>
      </c>
    </row>
    <row r="19" spans="1:11" x14ac:dyDescent="0.25">
      <c r="A19" s="1">
        <v>43647</v>
      </c>
      <c r="B19">
        <v>1933.08471679687</v>
      </c>
      <c r="C19">
        <v>2195.447265625</v>
      </c>
      <c r="D19">
        <v>1751.18823242187</v>
      </c>
      <c r="E19">
        <v>685.14532470703102</v>
      </c>
      <c r="F19">
        <v>259.61712646484301</v>
      </c>
      <c r="G19">
        <v>146.67578125</v>
      </c>
      <c r="H19">
        <v>1251.01721191406</v>
      </c>
      <c r="I19">
        <v>370.600006103515</v>
      </c>
      <c r="J19">
        <v>366.10260009765602</v>
      </c>
      <c r="K19">
        <v>2070.7177734375</v>
      </c>
    </row>
    <row r="20" spans="1:11" x14ac:dyDescent="0.25">
      <c r="A20" s="1">
        <v>43654</v>
      </c>
      <c r="B20">
        <v>1866.10083007812</v>
      </c>
      <c r="C20">
        <v>2174.25073242187</v>
      </c>
      <c r="D20">
        <v>1674.84118652343</v>
      </c>
      <c r="E20">
        <v>693.58740234375</v>
      </c>
      <c r="F20">
        <v>255.43649291992099</v>
      </c>
      <c r="G20">
        <v>136.30616760253901</v>
      </c>
      <c r="H20">
        <v>1268.85205078125</v>
      </c>
      <c r="I20">
        <v>363.54998779296801</v>
      </c>
      <c r="J20">
        <v>397.92062377929602</v>
      </c>
      <c r="K20">
        <v>2019.27697753906</v>
      </c>
    </row>
    <row r="21" spans="1:11" x14ac:dyDescent="0.25">
      <c r="A21" s="1">
        <v>43661</v>
      </c>
      <c r="B21">
        <v>1740.1845703125</v>
      </c>
      <c r="C21">
        <v>2219.77563476562</v>
      </c>
      <c r="D21">
        <v>1686.0830078125</v>
      </c>
      <c r="E21">
        <v>749.39105224609295</v>
      </c>
      <c r="F21">
        <v>249.35134887695301</v>
      </c>
      <c r="G21">
        <v>131.07585144042901</v>
      </c>
      <c r="H21">
        <v>1237.5419921875</v>
      </c>
      <c r="I21">
        <v>356</v>
      </c>
      <c r="J21">
        <v>411.43835449218699</v>
      </c>
      <c r="K21">
        <v>1989.5810546875</v>
      </c>
    </row>
    <row r="22" spans="1:11" x14ac:dyDescent="0.25">
      <c r="A22" s="1">
        <v>43668</v>
      </c>
      <c r="B22">
        <v>1692.71179199218</v>
      </c>
      <c r="C22">
        <v>2105.03637695312</v>
      </c>
      <c r="D22">
        <v>1691.80163574218</v>
      </c>
      <c r="E22">
        <v>751.0126953125</v>
      </c>
      <c r="F22">
        <v>251.11648559570301</v>
      </c>
      <c r="G22">
        <v>129.02922058105401</v>
      </c>
      <c r="H22">
        <v>1202.96215820312</v>
      </c>
      <c r="I22">
        <v>342.5</v>
      </c>
      <c r="J22">
        <v>429.25061035156199</v>
      </c>
      <c r="K22">
        <v>2024.81066894531</v>
      </c>
    </row>
    <row r="23" spans="1:11" x14ac:dyDescent="0.25">
      <c r="A23" s="1">
        <v>43675</v>
      </c>
      <c r="B23">
        <v>1680.79089355468</v>
      </c>
      <c r="C23">
        <v>2077.71826171875</v>
      </c>
      <c r="D23">
        <v>1698.546875</v>
      </c>
      <c r="E23">
        <v>739.66125488281205</v>
      </c>
      <c r="F23">
        <v>245.82106018066401</v>
      </c>
      <c r="G23">
        <v>122.252555847167</v>
      </c>
      <c r="H23">
        <v>1173.33642578125</v>
      </c>
      <c r="I23">
        <v>308.45001220703102</v>
      </c>
      <c r="J23">
        <v>410.75518798828102</v>
      </c>
      <c r="K23">
        <v>2118.18725585937</v>
      </c>
    </row>
    <row r="24" spans="1:11" x14ac:dyDescent="0.25">
      <c r="A24" s="1">
        <v>43682</v>
      </c>
      <c r="B24">
        <v>1744.10095214843</v>
      </c>
      <c r="C24">
        <v>2163.6005859375</v>
      </c>
      <c r="D24">
        <v>1798.55029296875</v>
      </c>
      <c r="E24">
        <v>753.73138427734295</v>
      </c>
      <c r="F24">
        <v>236.20558166503901</v>
      </c>
      <c r="G24">
        <v>118.750534057617</v>
      </c>
      <c r="H24">
        <v>1157.65393066406</v>
      </c>
      <c r="I24">
        <v>291.350006103515</v>
      </c>
      <c r="J24">
        <v>411.77996826171801</v>
      </c>
      <c r="K24">
        <v>2156.16235351562</v>
      </c>
    </row>
    <row r="25" spans="1:11" x14ac:dyDescent="0.25">
      <c r="A25" s="1">
        <v>43689</v>
      </c>
      <c r="B25">
        <v>1645.99060058593</v>
      </c>
      <c r="C25">
        <v>2052.92163085937</v>
      </c>
      <c r="D25">
        <v>1785.20678710937</v>
      </c>
      <c r="E25">
        <v>738.85040283203102</v>
      </c>
      <c r="F25">
        <v>234.951400756835</v>
      </c>
      <c r="G25">
        <v>116.56744384765599</v>
      </c>
      <c r="H25">
        <v>1272.62243652343</v>
      </c>
      <c r="I25">
        <v>290.95001220703102</v>
      </c>
      <c r="J25">
        <v>404.80148315429602</v>
      </c>
      <c r="K25">
        <v>2077.33178710937</v>
      </c>
    </row>
    <row r="26" spans="1:11" x14ac:dyDescent="0.25">
      <c r="A26" s="1">
        <v>43696</v>
      </c>
      <c r="B26">
        <v>1527.16357421875</v>
      </c>
      <c r="C26">
        <v>1996.67712402343</v>
      </c>
      <c r="D26">
        <v>1817.61279296875</v>
      </c>
      <c r="E26">
        <v>764.93981933593705</v>
      </c>
      <c r="F26">
        <v>219.25082397460901</v>
      </c>
      <c r="G26">
        <v>111.246192932128</v>
      </c>
      <c r="H26">
        <v>1271.177734375</v>
      </c>
      <c r="I26">
        <v>271.100006103515</v>
      </c>
      <c r="J26">
        <v>417.44085693359301</v>
      </c>
      <c r="K26">
        <v>2158.03442382812</v>
      </c>
    </row>
    <row r="27" spans="1:11" x14ac:dyDescent="0.25">
      <c r="A27" s="1">
        <v>43703</v>
      </c>
      <c r="B27">
        <v>1613.29870605468</v>
      </c>
      <c r="C27">
        <v>2119.19213867187</v>
      </c>
      <c r="D27">
        <v>1837.89697265625</v>
      </c>
      <c r="E27">
        <v>777.054443359375</v>
      </c>
      <c r="F27">
        <v>228.123046875</v>
      </c>
      <c r="G27">
        <v>110.932357788085</v>
      </c>
      <c r="H27">
        <v>1243.68103027343</v>
      </c>
      <c r="I27">
        <v>273.70001220703102</v>
      </c>
      <c r="J27">
        <v>442.69949340820301</v>
      </c>
      <c r="K27">
        <v>2168.11645507812</v>
      </c>
    </row>
    <row r="28" spans="1:11" x14ac:dyDescent="0.25">
      <c r="A28" s="1">
        <v>43710</v>
      </c>
      <c r="B28">
        <v>1628.84582519531</v>
      </c>
      <c r="C28">
        <v>1997.36181640625</v>
      </c>
      <c r="D28">
        <v>1777.82641601562</v>
      </c>
      <c r="E28">
        <v>801.42687988281205</v>
      </c>
      <c r="F28">
        <v>226.63659667968699</v>
      </c>
      <c r="G28">
        <v>117.018997192382</v>
      </c>
      <c r="H28">
        <v>1217.927734375</v>
      </c>
      <c r="I28">
        <v>273.95001220703102</v>
      </c>
      <c r="J28">
        <v>417.40380859375</v>
      </c>
      <c r="K28">
        <v>2110.1220703125</v>
      </c>
    </row>
    <row r="29" spans="1:11" x14ac:dyDescent="0.25">
      <c r="A29" s="1">
        <v>43717</v>
      </c>
      <c r="B29">
        <v>1656.39343261718</v>
      </c>
      <c r="C29">
        <v>2040.10766601562</v>
      </c>
      <c r="D29">
        <v>1764.28735351562</v>
      </c>
      <c r="E29">
        <v>790.93389892578102</v>
      </c>
      <c r="F29">
        <v>222.92047119140599</v>
      </c>
      <c r="G29">
        <v>117.88851165771401</v>
      </c>
      <c r="H29">
        <v>1220.96630859375</v>
      </c>
      <c r="I29">
        <v>291.70001220703102</v>
      </c>
      <c r="J29">
        <v>415.78286743164</v>
      </c>
      <c r="K29">
        <v>2056.064453125</v>
      </c>
    </row>
    <row r="30" spans="1:11" x14ac:dyDescent="0.25">
      <c r="A30" s="1">
        <v>43724</v>
      </c>
      <c r="B30">
        <v>1770.3388671875</v>
      </c>
      <c r="C30">
        <v>2007.29028320312</v>
      </c>
      <c r="D30">
        <v>1925.48571777343</v>
      </c>
      <c r="E30">
        <v>767.99224853515602</v>
      </c>
      <c r="F30">
        <v>221.24821472167901</v>
      </c>
      <c r="G30">
        <v>122.28188323974599</v>
      </c>
      <c r="H30">
        <v>1249.70837402343</v>
      </c>
      <c r="I30">
        <v>301.70001220703102</v>
      </c>
      <c r="J30">
        <v>406.64694213867102</v>
      </c>
      <c r="K30">
        <v>1983.33129882812</v>
      </c>
    </row>
    <row r="31" spans="1:11" x14ac:dyDescent="0.25">
      <c r="A31" s="1">
        <v>43731</v>
      </c>
      <c r="B31">
        <v>1764.65869140625</v>
      </c>
      <c r="C31">
        <v>1991.39501953125</v>
      </c>
      <c r="D31">
        <v>1964.58776855468</v>
      </c>
      <c r="E31">
        <v>746.29089355468705</v>
      </c>
      <c r="F31">
        <v>234.951400756835</v>
      </c>
      <c r="G31">
        <v>120.314010620117</v>
      </c>
      <c r="H31">
        <v>1303.85510253906</v>
      </c>
      <c r="I31">
        <v>281.25</v>
      </c>
      <c r="J31">
        <v>394.71130371093699</v>
      </c>
      <c r="K31">
        <v>1974.78552246093</v>
      </c>
    </row>
    <row r="32" spans="1:11" x14ac:dyDescent="0.25">
      <c r="A32" s="1">
        <v>43738</v>
      </c>
      <c r="B32">
        <v>1785.14697265625</v>
      </c>
      <c r="C32">
        <v>1933.73229980468</v>
      </c>
      <c r="D32">
        <v>1900.06921386718</v>
      </c>
      <c r="E32">
        <v>756.6884765625</v>
      </c>
      <c r="F32">
        <v>238.99267578125</v>
      </c>
      <c r="G32">
        <v>118.62075042724599</v>
      </c>
      <c r="H32">
        <v>1302.55993652343</v>
      </c>
      <c r="I32">
        <v>249.89999389648401</v>
      </c>
      <c r="J32">
        <v>379.091796875</v>
      </c>
      <c r="K32">
        <v>1995.861328125</v>
      </c>
    </row>
    <row r="33" spans="1:11" x14ac:dyDescent="0.25">
      <c r="A33" s="1">
        <v>43745</v>
      </c>
      <c r="B33">
        <v>1804.38513183593</v>
      </c>
      <c r="C33">
        <v>1966.15844726562</v>
      </c>
      <c r="D33">
        <v>1959.74877929687</v>
      </c>
      <c r="E33">
        <v>778.10382080078102</v>
      </c>
      <c r="F33">
        <v>226.775955200195</v>
      </c>
      <c r="G33">
        <v>118.163108825683</v>
      </c>
      <c r="H33">
        <v>1347.34191894531</v>
      </c>
      <c r="I33">
        <v>254.5</v>
      </c>
      <c r="J33">
        <v>379.484771728515</v>
      </c>
      <c r="K33">
        <v>1907.90966796875</v>
      </c>
    </row>
    <row r="34" spans="1:11" x14ac:dyDescent="0.25">
      <c r="A34" s="1">
        <v>43752</v>
      </c>
      <c r="B34">
        <v>2011.29663085937</v>
      </c>
      <c r="C34">
        <v>2049.59594726562</v>
      </c>
      <c r="D34">
        <v>2058.92163085937</v>
      </c>
      <c r="E34">
        <v>732.36376953125</v>
      </c>
      <c r="F34">
        <v>229.005615234375</v>
      </c>
      <c r="G34">
        <v>131.34318542480401</v>
      </c>
      <c r="H34">
        <v>1410.00659179687</v>
      </c>
      <c r="I34">
        <v>269.64999389648398</v>
      </c>
      <c r="J34">
        <v>394.318359375</v>
      </c>
      <c r="K34">
        <v>1975.40979003906</v>
      </c>
    </row>
    <row r="35" spans="1:11" x14ac:dyDescent="0.25">
      <c r="A35" s="1">
        <v>43759</v>
      </c>
      <c r="B35">
        <v>2117.02685546875</v>
      </c>
      <c r="C35">
        <v>2059.083984375</v>
      </c>
      <c r="D35">
        <v>2091.47436523437</v>
      </c>
      <c r="E35">
        <v>619.03942871093705</v>
      </c>
      <c r="F35">
        <v>232.72174072265599</v>
      </c>
      <c r="G35">
        <v>128.09391784667901</v>
      </c>
      <c r="H35">
        <v>1428.73620605468</v>
      </c>
      <c r="I35">
        <v>282.04998779296801</v>
      </c>
      <c r="J35">
        <v>410.18344116210898</v>
      </c>
      <c r="K35">
        <v>2072.8271484375</v>
      </c>
    </row>
    <row r="36" spans="1:11" x14ac:dyDescent="0.25">
      <c r="A36" s="1">
        <v>43766</v>
      </c>
      <c r="B36">
        <v>2179.90063476562</v>
      </c>
      <c r="C36">
        <v>2082.07104492187</v>
      </c>
      <c r="D36">
        <v>2141.84545898437</v>
      </c>
      <c r="E36">
        <v>671.55145263671795</v>
      </c>
      <c r="F36">
        <v>242.75523376464801</v>
      </c>
      <c r="G36">
        <v>131.89234924316401</v>
      </c>
      <c r="H36">
        <v>1451.55065917968</v>
      </c>
      <c r="I36">
        <v>313.5</v>
      </c>
      <c r="J36">
        <v>429.781494140625</v>
      </c>
      <c r="K36">
        <v>2156.51000976562</v>
      </c>
    </row>
    <row r="37" spans="1:11" x14ac:dyDescent="0.25">
      <c r="A37" s="1">
        <v>43773</v>
      </c>
      <c r="B37">
        <v>2153.08715820312</v>
      </c>
      <c r="C37">
        <v>2181.74584960937</v>
      </c>
      <c r="D37">
        <v>2050.0185546875</v>
      </c>
      <c r="E37">
        <v>691.51257324218705</v>
      </c>
      <c r="F37">
        <v>241.96559143066401</v>
      </c>
      <c r="G37">
        <v>126.62948608398401</v>
      </c>
      <c r="H37">
        <v>1439.94421386718</v>
      </c>
      <c r="I37">
        <v>315.850006103515</v>
      </c>
      <c r="J37">
        <v>414.35845947265602</v>
      </c>
      <c r="K37">
        <v>2085.90112304687</v>
      </c>
    </row>
    <row r="38" spans="1:11" x14ac:dyDescent="0.25">
      <c r="A38" s="1">
        <v>43780</v>
      </c>
      <c r="B38">
        <v>2116.50610351562</v>
      </c>
      <c r="C38">
        <v>2175.63208007812</v>
      </c>
      <c r="D38">
        <v>2021.52197265625</v>
      </c>
      <c r="E38">
        <v>687.12017822265602</v>
      </c>
      <c r="F38">
        <v>232.861083984375</v>
      </c>
      <c r="G38">
        <v>124.066680908203</v>
      </c>
      <c r="H38">
        <v>1463.8046875</v>
      </c>
      <c r="I38">
        <v>322</v>
      </c>
      <c r="J38">
        <v>407.58020019531199</v>
      </c>
      <c r="K38">
        <v>2129.82373046875</v>
      </c>
    </row>
    <row r="39" spans="1:11" x14ac:dyDescent="0.25">
      <c r="A39" s="1">
        <v>43787</v>
      </c>
      <c r="B39">
        <v>2260.77709960937</v>
      </c>
      <c r="C39">
        <v>2187.51684570312</v>
      </c>
      <c r="D39">
        <v>1989.0458984375</v>
      </c>
      <c r="E39">
        <v>676.578369140625</v>
      </c>
      <c r="F39">
        <v>230.07398986816401</v>
      </c>
      <c r="G39">
        <v>122.46493530273401</v>
      </c>
      <c r="H39">
        <v>1540.61633300781</v>
      </c>
      <c r="I39">
        <v>329.14999389648398</v>
      </c>
      <c r="J39">
        <v>444.02566528320301</v>
      </c>
      <c r="K39">
        <v>2027.72985839843</v>
      </c>
    </row>
    <row r="40" spans="1:11" x14ac:dyDescent="0.25">
      <c r="A40" s="1">
        <v>43794</v>
      </c>
      <c r="B40">
        <v>2271.15502929687</v>
      </c>
      <c r="C40">
        <v>2245.8154296875</v>
      </c>
      <c r="D40">
        <v>2000.7392578125</v>
      </c>
      <c r="E40">
        <v>679.31146240234295</v>
      </c>
      <c r="F40">
        <v>228.86627197265599</v>
      </c>
      <c r="G40">
        <v>120.58860015869099</v>
      </c>
      <c r="H40">
        <v>1545.09948730468</v>
      </c>
      <c r="I40">
        <v>341.850006103515</v>
      </c>
      <c r="J40">
        <v>441.86447143554602</v>
      </c>
      <c r="K40">
        <v>2010.24853515625</v>
      </c>
    </row>
    <row r="41" spans="1:11" x14ac:dyDescent="0.25">
      <c r="A41" s="1">
        <v>43801</v>
      </c>
      <c r="B41">
        <v>2076.25854492187</v>
      </c>
      <c r="C41">
        <v>2214.56298828125</v>
      </c>
      <c r="D41">
        <v>1990.32348632812</v>
      </c>
      <c r="E41">
        <v>698.05236816406205</v>
      </c>
      <c r="F41">
        <v>226.03273010253901</v>
      </c>
      <c r="G41">
        <v>115.87489318847599</v>
      </c>
      <c r="H41">
        <v>1549.13427734375</v>
      </c>
      <c r="I41">
        <v>319.79998779296801</v>
      </c>
      <c r="J41">
        <v>420.94024658203102</v>
      </c>
      <c r="K41">
        <v>2079.04614257812</v>
      </c>
    </row>
    <row r="42" spans="1:11" x14ac:dyDescent="0.25">
      <c r="A42" s="1">
        <v>43808</v>
      </c>
      <c r="B42">
        <v>2185.8583984375</v>
      </c>
      <c r="C42">
        <v>2301.52172851562</v>
      </c>
      <c r="D42">
        <v>1970.47424316406</v>
      </c>
      <c r="E42">
        <v>694.24566650390602</v>
      </c>
      <c r="F42">
        <v>224.49983215332</v>
      </c>
      <c r="G42">
        <v>115.737594604492</v>
      </c>
      <c r="H42">
        <v>1576.53137207031</v>
      </c>
      <c r="I42">
        <v>332.70001220703102</v>
      </c>
      <c r="J42">
        <v>430.91116333007801</v>
      </c>
      <c r="K42">
        <v>2028.85607910156</v>
      </c>
    </row>
    <row r="43" spans="1:11" x14ac:dyDescent="0.25">
      <c r="A43" s="1">
        <v>43815</v>
      </c>
      <c r="B43">
        <v>2207.22973632812</v>
      </c>
      <c r="C43">
        <v>2352.23974609375</v>
      </c>
      <c r="D43">
        <v>1913.28503417968</v>
      </c>
      <c r="E43">
        <v>714.49957275390602</v>
      </c>
      <c r="F43">
        <v>224.12820434570301</v>
      </c>
      <c r="G43">
        <v>114.50196838378901</v>
      </c>
      <c r="H43">
        <v>1593.41809082031</v>
      </c>
      <c r="I43">
        <v>337.850006103515</v>
      </c>
      <c r="J43">
        <v>422.610260009765</v>
      </c>
      <c r="K43">
        <v>2176.58642578125</v>
      </c>
    </row>
    <row r="44" spans="1:11" x14ac:dyDescent="0.25">
      <c r="A44" s="1">
        <v>43822</v>
      </c>
      <c r="B44">
        <v>2206.46069335937</v>
      </c>
      <c r="C44">
        <v>2391.12182617187</v>
      </c>
      <c r="D44">
        <v>1916.08557128906</v>
      </c>
      <c r="E44">
        <v>719.184814453125</v>
      </c>
      <c r="F44">
        <v>220.13339233398401</v>
      </c>
      <c r="G44">
        <v>117.522399902343</v>
      </c>
      <c r="H44">
        <v>1536.38220214843</v>
      </c>
      <c r="I44">
        <v>337.25</v>
      </c>
      <c r="J44">
        <v>418.23880004882801</v>
      </c>
      <c r="K44">
        <v>2152.69067382812</v>
      </c>
    </row>
    <row r="45" spans="1:11" x14ac:dyDescent="0.25">
      <c r="A45" s="1">
        <v>43829</v>
      </c>
      <c r="B45">
        <v>2101.37548828125</v>
      </c>
      <c r="C45">
        <v>2401.14794921875</v>
      </c>
      <c r="D45">
        <v>1895.25366210937</v>
      </c>
      <c r="E45">
        <v>728.262451171875</v>
      </c>
      <c r="F45">
        <v>221.526931762695</v>
      </c>
      <c r="G45">
        <v>117.613929748535</v>
      </c>
      <c r="H45">
        <v>1531.50048828125</v>
      </c>
      <c r="I45">
        <v>333.75</v>
      </c>
      <c r="J45">
        <v>436.55975341796801</v>
      </c>
      <c r="K45">
        <v>2154.89428710937</v>
      </c>
    </row>
    <row r="46" spans="1:11" x14ac:dyDescent="0.25">
      <c r="A46" s="1">
        <v>43836</v>
      </c>
      <c r="B46">
        <v>2028.49084472656</v>
      </c>
      <c r="C46">
        <v>2404.4736328125</v>
      </c>
      <c r="D46">
        <v>1919.81945800781</v>
      </c>
      <c r="E46">
        <v>720.60009765625</v>
      </c>
      <c r="F46">
        <v>221.10887145996</v>
      </c>
      <c r="G46">
        <v>113.58667755126901</v>
      </c>
      <c r="H46">
        <v>1541.91137695312</v>
      </c>
      <c r="I46">
        <v>332.25</v>
      </c>
      <c r="J46">
        <v>435.52825927734301</v>
      </c>
      <c r="K46">
        <v>2168.06640625</v>
      </c>
    </row>
    <row r="47" spans="1:11" x14ac:dyDescent="0.25">
      <c r="A47" s="1">
        <v>43843</v>
      </c>
      <c r="B47">
        <v>2112.88452148437</v>
      </c>
      <c r="C47">
        <v>2400.36547851562</v>
      </c>
      <c r="D47">
        <v>2023.43823242187</v>
      </c>
      <c r="E47">
        <v>749.492431640625</v>
      </c>
      <c r="F47">
        <v>222.82759094238199</v>
      </c>
      <c r="G47">
        <v>114.730781555175</v>
      </c>
      <c r="H47">
        <v>1574.73815917968</v>
      </c>
      <c r="I47">
        <v>318</v>
      </c>
      <c r="J47">
        <v>446.43246459960898</v>
      </c>
      <c r="K47">
        <v>2172.17944335937</v>
      </c>
    </row>
    <row r="48" spans="1:11" x14ac:dyDescent="0.25">
      <c r="A48" s="1">
        <v>43850</v>
      </c>
      <c r="B48">
        <v>2073.4658203125</v>
      </c>
      <c r="C48">
        <v>2397.3818359375</v>
      </c>
      <c r="D48">
        <v>2037.04760742187</v>
      </c>
      <c r="E48">
        <v>764.2314453125</v>
      </c>
      <c r="F48">
        <v>221.20178222656199</v>
      </c>
      <c r="G48">
        <v>108.3237991333</v>
      </c>
      <c r="H48">
        <v>1516.00854492187</v>
      </c>
      <c r="I48">
        <v>324.04998779296801</v>
      </c>
      <c r="J48">
        <v>439.80154418945301</v>
      </c>
      <c r="K48">
        <v>2139.42114257812</v>
      </c>
    </row>
    <row r="49" spans="1:11" x14ac:dyDescent="0.25">
      <c r="A49" s="1">
        <v>43857</v>
      </c>
      <c r="B49">
        <v>1989.36474609375</v>
      </c>
      <c r="C49">
        <v>2359.72241210937</v>
      </c>
      <c r="D49">
        <v>1998.8232421875</v>
      </c>
      <c r="E49">
        <v>757.78924560546795</v>
      </c>
      <c r="F49">
        <v>218.55404663085901</v>
      </c>
      <c r="G49">
        <v>99.674377441406193</v>
      </c>
      <c r="H49">
        <v>1406.42004394531</v>
      </c>
      <c r="I49">
        <v>318.54998779296801</v>
      </c>
      <c r="J49">
        <v>426.34323120117102</v>
      </c>
      <c r="K49">
        <v>2040.92346191406</v>
      </c>
    </row>
    <row r="50" spans="1:11" x14ac:dyDescent="0.25">
      <c r="A50" s="1">
        <v>43864</v>
      </c>
      <c r="B50">
        <v>1958.15112304687</v>
      </c>
      <c r="C50">
        <v>2353.46240234375</v>
      </c>
      <c r="D50">
        <v>2122.0947265625</v>
      </c>
      <c r="E50">
        <v>758.61895751953102</v>
      </c>
      <c r="F50">
        <v>198.34767150878901</v>
      </c>
      <c r="G50">
        <v>100.040489196777</v>
      </c>
      <c r="H50">
        <v>1428.38757324218</v>
      </c>
      <c r="I50">
        <v>320.5</v>
      </c>
      <c r="J50">
        <v>422.855865478515</v>
      </c>
      <c r="K50">
        <v>2097.26391601562</v>
      </c>
    </row>
    <row r="51" spans="1:11" x14ac:dyDescent="0.25">
      <c r="A51" s="1">
        <v>43871</v>
      </c>
      <c r="B51">
        <v>1855.8935546875</v>
      </c>
      <c r="C51">
        <v>2348.3271484375</v>
      </c>
      <c r="D51">
        <v>2215.6904296875</v>
      </c>
      <c r="E51">
        <v>767.40374755859295</v>
      </c>
      <c r="F51">
        <v>193.00575256347599</v>
      </c>
      <c r="G51">
        <v>94.503021240234304</v>
      </c>
      <c r="H51">
        <v>1481.08972167968</v>
      </c>
      <c r="I51">
        <v>319.54998779296801</v>
      </c>
      <c r="J51">
        <v>411.165771484375</v>
      </c>
      <c r="K51">
        <v>2143.49487304687</v>
      </c>
    </row>
    <row r="52" spans="1:11" x14ac:dyDescent="0.25">
      <c r="A52" s="1">
        <v>43878</v>
      </c>
      <c r="B52">
        <v>1869.69445800781</v>
      </c>
      <c r="C52">
        <v>2319.12866210937</v>
      </c>
      <c r="D52">
        <v>2208.81176757812</v>
      </c>
      <c r="E52">
        <v>777.65270996093705</v>
      </c>
      <c r="F52">
        <v>192.68058776855401</v>
      </c>
      <c r="G52">
        <v>94.136909484863196</v>
      </c>
      <c r="H52">
        <v>1465.99365234375</v>
      </c>
      <c r="I52">
        <v>327.64999389648398</v>
      </c>
      <c r="J52">
        <v>397.75662231445301</v>
      </c>
      <c r="K52">
        <v>2116.50244140625</v>
      </c>
    </row>
    <row r="53" spans="1:11" x14ac:dyDescent="0.25">
      <c r="A53" s="1">
        <v>43885</v>
      </c>
      <c r="B53">
        <v>1647.54333496093</v>
      </c>
      <c r="C53">
        <v>2129.16943359375</v>
      </c>
      <c r="D53">
        <v>2137.12866210937</v>
      </c>
      <c r="E53">
        <v>713.86505126953102</v>
      </c>
      <c r="F53">
        <v>183.57611083984301</v>
      </c>
      <c r="G53">
        <v>84.160316467285099</v>
      </c>
      <c r="H53">
        <v>1311.20324707031</v>
      </c>
      <c r="I53">
        <v>302.89999389648398</v>
      </c>
      <c r="J53">
        <v>369.01525878906199</v>
      </c>
      <c r="K53">
        <v>1964.01953125</v>
      </c>
    </row>
    <row r="54" spans="1:11" x14ac:dyDescent="0.25">
      <c r="A54" s="1">
        <v>43892</v>
      </c>
      <c r="B54">
        <v>1760.04028320312</v>
      </c>
      <c r="C54">
        <v>2063.48583984375</v>
      </c>
      <c r="D54">
        <v>2148.62573242187</v>
      </c>
      <c r="E54">
        <v>721.576171875</v>
      </c>
      <c r="F54">
        <v>168.89744567871</v>
      </c>
      <c r="G54">
        <v>81.597526550292898</v>
      </c>
      <c r="H54">
        <v>1253.37280273437</v>
      </c>
      <c r="I54">
        <v>270.45001220703102</v>
      </c>
      <c r="J54">
        <v>396.67034912109301</v>
      </c>
      <c r="K54">
        <v>2078.81127929687</v>
      </c>
    </row>
    <row r="55" spans="1:11" x14ac:dyDescent="0.25">
      <c r="A55" s="1">
        <v>43899</v>
      </c>
      <c r="B55">
        <v>1729.87341308593</v>
      </c>
      <c r="C55">
        <v>2023.33215332031</v>
      </c>
      <c r="D55">
        <v>1997.8896484375</v>
      </c>
      <c r="E55">
        <v>626.84649658203102</v>
      </c>
      <c r="F55">
        <v>150.734939575195</v>
      </c>
      <c r="G55">
        <v>60.317184448242102</v>
      </c>
      <c r="H55">
        <v>1092.36511230468</v>
      </c>
      <c r="I55">
        <v>242.25</v>
      </c>
      <c r="J55">
        <v>380.39392089843699</v>
      </c>
      <c r="K55">
        <v>1773.94372558593</v>
      </c>
    </row>
    <row r="56" spans="1:11" x14ac:dyDescent="0.25">
      <c r="A56" s="1">
        <v>43906</v>
      </c>
      <c r="B56">
        <v>1553.86291503906</v>
      </c>
      <c r="C56">
        <v>1715.60168457031</v>
      </c>
      <c r="D56">
        <v>2016.8544921875</v>
      </c>
      <c r="E56">
        <v>570.96520996093705</v>
      </c>
      <c r="F56">
        <v>163.09101867675699</v>
      </c>
      <c r="G56">
        <v>66.312286376953097</v>
      </c>
      <c r="H56">
        <v>1006.80358886718</v>
      </c>
      <c r="I56">
        <v>209.64999389648401</v>
      </c>
      <c r="J56">
        <v>361.940673828125</v>
      </c>
      <c r="K56">
        <v>1764.81518554687</v>
      </c>
    </row>
    <row r="57" spans="1:11" x14ac:dyDescent="0.25">
      <c r="A57" s="1">
        <v>43913</v>
      </c>
      <c r="B57">
        <v>1432.47998046875</v>
      </c>
      <c r="C57">
        <v>1715.79736328125</v>
      </c>
      <c r="D57">
        <v>2103.1298828125</v>
      </c>
      <c r="E57">
        <v>637.92510986328102</v>
      </c>
      <c r="F57">
        <v>151.33880615234301</v>
      </c>
      <c r="G57">
        <v>58.852733612060497</v>
      </c>
      <c r="H57">
        <v>1051.5087890625</v>
      </c>
      <c r="I57">
        <v>196.05000305175699</v>
      </c>
      <c r="J57">
        <v>334.58236694335898</v>
      </c>
      <c r="K57">
        <v>1798.10473632812</v>
      </c>
    </row>
    <row r="58" spans="1:11" x14ac:dyDescent="0.25">
      <c r="A58" s="1">
        <v>43920</v>
      </c>
      <c r="B58">
        <v>1266.69494628906</v>
      </c>
      <c r="C58">
        <v>1466.65905761718</v>
      </c>
      <c r="D58">
        <v>2116.14965820312</v>
      </c>
      <c r="E58">
        <v>571.45324707031205</v>
      </c>
      <c r="F58">
        <v>165.18133544921801</v>
      </c>
      <c r="G58">
        <v>68.671806335449205</v>
      </c>
      <c r="H58">
        <v>1064.0419921875</v>
      </c>
      <c r="I58">
        <v>175.55000305175699</v>
      </c>
      <c r="J58">
        <v>371.93411254882801</v>
      </c>
      <c r="K58">
        <v>1635.75524902343</v>
      </c>
    </row>
    <row r="59" spans="1:11" x14ac:dyDescent="0.25">
      <c r="A59" s="1">
        <v>43927</v>
      </c>
      <c r="B59">
        <v>1371.07995605468</v>
      </c>
      <c r="C59">
        <v>1664.7861328125</v>
      </c>
      <c r="D59">
        <v>2331.69018554687</v>
      </c>
      <c r="E59">
        <v>622.35638427734295</v>
      </c>
      <c r="F59">
        <v>172.19549560546801</v>
      </c>
      <c r="G59">
        <v>75.996147155761705</v>
      </c>
      <c r="H59">
        <v>1203.1904296875</v>
      </c>
      <c r="I59">
        <v>187.69999694824199</v>
      </c>
      <c r="J59">
        <v>450.3974609375</v>
      </c>
      <c r="K59">
        <v>1745.99890136718</v>
      </c>
    </row>
    <row r="60" spans="1:11" x14ac:dyDescent="0.25">
      <c r="A60" s="1">
        <v>43934</v>
      </c>
      <c r="B60">
        <v>1476.57495117187</v>
      </c>
      <c r="C60">
        <v>1643.70678710937</v>
      </c>
      <c r="D60">
        <v>2343.03955078125</v>
      </c>
      <c r="E60">
        <v>614.2548828125</v>
      </c>
      <c r="F60">
        <v>174.75033569335901</v>
      </c>
      <c r="G60">
        <v>75.013015747070298</v>
      </c>
      <c r="H60">
        <v>1208.96362304687</v>
      </c>
      <c r="I60">
        <v>193.30000305175699</v>
      </c>
      <c r="J60">
        <v>452.178466796875</v>
      </c>
      <c r="K60">
        <v>1786.43774414062</v>
      </c>
    </row>
    <row r="61" spans="1:11" x14ac:dyDescent="0.25">
      <c r="A61" s="1">
        <v>43941</v>
      </c>
      <c r="B61">
        <v>1358.47497558593</v>
      </c>
      <c r="C61">
        <v>1544.86315917968</v>
      </c>
      <c r="D61">
        <v>2243.25317382812</v>
      </c>
      <c r="E61">
        <v>642.56158447265602</v>
      </c>
      <c r="F61">
        <v>167.22518920898401</v>
      </c>
      <c r="G61">
        <v>66.459754943847599</v>
      </c>
      <c r="H61">
        <v>1398.73852539062</v>
      </c>
      <c r="I61">
        <v>179.69999694824199</v>
      </c>
      <c r="J61">
        <v>480.13043212890602</v>
      </c>
      <c r="K61">
        <v>1797.80810546875</v>
      </c>
    </row>
    <row r="62" spans="1:11" x14ac:dyDescent="0.25">
      <c r="A62" s="1">
        <v>43948</v>
      </c>
      <c r="B62">
        <v>1470.01000976562</v>
      </c>
      <c r="C62">
        <v>1875.23803710937</v>
      </c>
      <c r="D62">
        <v>2157.5673828125</v>
      </c>
      <c r="E62">
        <v>699.07727050781205</v>
      </c>
      <c r="F62">
        <v>169.22261047363199</v>
      </c>
      <c r="G62">
        <v>78.6014404296875</v>
      </c>
      <c r="H62">
        <v>1447.78601074218</v>
      </c>
      <c r="I62">
        <v>190.39999389648401</v>
      </c>
      <c r="J62">
        <v>459.94564819335898</v>
      </c>
      <c r="K62">
        <v>1992.14306640625</v>
      </c>
    </row>
    <row r="63" spans="1:11" x14ac:dyDescent="0.25">
      <c r="A63" s="1">
        <v>43955</v>
      </c>
      <c r="B63">
        <v>1385.95495605468</v>
      </c>
      <c r="C63">
        <v>1652.80358886718</v>
      </c>
      <c r="D63">
        <v>2052.08203125</v>
      </c>
      <c r="E63">
        <v>658.52062988281205</v>
      </c>
      <c r="F63">
        <v>147.06527709960901</v>
      </c>
      <c r="G63">
        <v>74.668914794921804</v>
      </c>
      <c r="H63">
        <v>1541.29174804687</v>
      </c>
      <c r="I63">
        <v>166.69999694824199</v>
      </c>
      <c r="J63">
        <v>464.05187988281199</v>
      </c>
      <c r="K63">
        <v>1872.16064453125</v>
      </c>
    </row>
    <row r="64" spans="1:11" x14ac:dyDescent="0.25">
      <c r="A64" s="1">
        <v>43962</v>
      </c>
      <c r="B64">
        <v>1410.33996582031</v>
      </c>
      <c r="C64">
        <v>1599.88488769531</v>
      </c>
      <c r="D64">
        <v>1996.90698242187</v>
      </c>
      <c r="E64">
        <v>636.70495605468705</v>
      </c>
      <c r="F64">
        <v>152.91815185546801</v>
      </c>
      <c r="G64">
        <v>74.816383361816406</v>
      </c>
      <c r="H64">
        <v>1453.44360351562</v>
      </c>
      <c r="I64">
        <v>166.39999389648401</v>
      </c>
      <c r="J64">
        <v>443.76815795898398</v>
      </c>
      <c r="K64">
        <v>1871.962890625</v>
      </c>
    </row>
    <row r="65" spans="1:11" x14ac:dyDescent="0.25">
      <c r="A65" s="1">
        <v>43969</v>
      </c>
      <c r="B65">
        <v>1391.82495117187</v>
      </c>
      <c r="C65">
        <v>1483.43444824218</v>
      </c>
      <c r="D65">
        <v>1953.86779785156</v>
      </c>
      <c r="E65">
        <v>675.69989013671795</v>
      </c>
      <c r="F65">
        <v>173.12454223632801</v>
      </c>
      <c r="G65">
        <v>74.914695739746094</v>
      </c>
      <c r="H65">
        <v>1426.24560546875</v>
      </c>
      <c r="I65">
        <v>150.850006103515</v>
      </c>
      <c r="J65">
        <v>464.24978637695301</v>
      </c>
      <c r="K65">
        <v>1996.19677734375</v>
      </c>
    </row>
    <row r="66" spans="1:11" x14ac:dyDescent="0.25">
      <c r="A66" s="1">
        <v>43976</v>
      </c>
      <c r="B66">
        <v>1655.55505371093</v>
      </c>
      <c r="C66">
        <v>1623.1162109375</v>
      </c>
      <c r="D66">
        <v>2021.17810058593</v>
      </c>
      <c r="E66">
        <v>674.82135009765602</v>
      </c>
      <c r="F66">
        <v>183.436752319335</v>
      </c>
      <c r="G66">
        <v>81.796623229980398</v>
      </c>
      <c r="H66">
        <v>1459.71997070312</v>
      </c>
      <c r="I66">
        <v>160.30000305175699</v>
      </c>
      <c r="J66">
        <v>470.433837890625</v>
      </c>
      <c r="K66">
        <v>1949.3310546875</v>
      </c>
    </row>
    <row r="67" spans="1:11" x14ac:dyDescent="0.25">
      <c r="A67" s="1">
        <v>43983</v>
      </c>
      <c r="B67">
        <v>1750.64501953125</v>
      </c>
      <c r="C67">
        <v>1727.73095703125</v>
      </c>
      <c r="D67">
        <v>2050.95190429687</v>
      </c>
      <c r="E67">
        <v>696.277587890625</v>
      </c>
      <c r="F67">
        <v>185.75932312011699</v>
      </c>
      <c r="G67">
        <v>85.483367919921804</v>
      </c>
      <c r="H67">
        <v>1574.68835449218</v>
      </c>
      <c r="I67">
        <v>187.80000305175699</v>
      </c>
      <c r="J67">
        <v>488.93655395507801</v>
      </c>
      <c r="K67">
        <v>2025.01831054687</v>
      </c>
    </row>
    <row r="68" spans="1:11" x14ac:dyDescent="0.25">
      <c r="A68" s="1">
        <v>43990</v>
      </c>
      <c r="B68">
        <v>1686.10498046875</v>
      </c>
      <c r="C68">
        <v>1753.45666503906</v>
      </c>
      <c r="D68">
        <v>2069.62182617187</v>
      </c>
      <c r="E68">
        <v>684.751220703125</v>
      </c>
      <c r="F68">
        <v>180.23159790039</v>
      </c>
      <c r="G68">
        <v>82.533973693847599</v>
      </c>
      <c r="H68">
        <v>1582.85778808593</v>
      </c>
      <c r="I68">
        <v>179.25</v>
      </c>
      <c r="J68">
        <v>474.73791503906199</v>
      </c>
      <c r="K68">
        <v>2021.65026855468</v>
      </c>
    </row>
    <row r="69" spans="1:11" x14ac:dyDescent="0.25">
      <c r="A69" s="1">
        <v>43997</v>
      </c>
      <c r="B69">
        <v>1734.80505371093</v>
      </c>
      <c r="C69">
        <v>1798.94128417968</v>
      </c>
      <c r="D69">
        <v>2055.9140625</v>
      </c>
      <c r="E69">
        <v>698.15740966796795</v>
      </c>
      <c r="F69">
        <v>171.03422546386699</v>
      </c>
      <c r="G69">
        <v>84.303611755371094</v>
      </c>
      <c r="H69">
        <v>1752.91918945312</v>
      </c>
      <c r="I69">
        <v>184.44999694824199</v>
      </c>
      <c r="J69">
        <v>482.60406494140602</v>
      </c>
      <c r="K69">
        <v>2029.93041992187</v>
      </c>
    </row>
    <row r="70" spans="1:11" x14ac:dyDescent="0.25">
      <c r="A70" s="1">
        <v>44004</v>
      </c>
      <c r="B70">
        <v>1846.46997070312</v>
      </c>
      <c r="C70">
        <v>1731.20336914062</v>
      </c>
      <c r="D70">
        <v>2131.48291015625</v>
      </c>
      <c r="E70">
        <v>740.20611572265602</v>
      </c>
      <c r="F70">
        <v>181.25354003906199</v>
      </c>
      <c r="G70">
        <v>82.730606079101506</v>
      </c>
      <c r="H70">
        <v>1736.08239746093</v>
      </c>
      <c r="I70">
        <v>184.600006103515</v>
      </c>
      <c r="J70">
        <v>474.88635253906199</v>
      </c>
      <c r="K70">
        <v>2097.9072265625</v>
      </c>
    </row>
    <row r="71" spans="1:11" x14ac:dyDescent="0.25">
      <c r="A71" s="1">
        <v>44011</v>
      </c>
      <c r="B71">
        <v>1898.22998046875</v>
      </c>
      <c r="C71">
        <v>1844.67053222656</v>
      </c>
      <c r="D71">
        <v>2149.14282226562</v>
      </c>
      <c r="E71">
        <v>754.502685546875</v>
      </c>
      <c r="F71">
        <v>192.63414001464801</v>
      </c>
      <c r="G71">
        <v>81.010124206542898</v>
      </c>
      <c r="H71">
        <v>1780.81457519531</v>
      </c>
      <c r="I71">
        <v>184.75</v>
      </c>
      <c r="J71">
        <v>471.86853027343699</v>
      </c>
      <c r="K71">
        <v>2180.609375</v>
      </c>
    </row>
    <row r="72" spans="1:11" x14ac:dyDescent="0.25">
      <c r="A72" s="1">
        <v>44018</v>
      </c>
      <c r="B72">
        <v>1945.30004882812</v>
      </c>
      <c r="C72">
        <v>1845.06176757812</v>
      </c>
      <c r="D72">
        <v>2200.04418945312</v>
      </c>
      <c r="E72">
        <v>773.49884033203102</v>
      </c>
      <c r="F72">
        <v>180.51031494140599</v>
      </c>
      <c r="G72">
        <v>77.274215698242102</v>
      </c>
      <c r="H72">
        <v>1878.5</v>
      </c>
      <c r="I72">
        <v>195.64999389648401</v>
      </c>
      <c r="J72">
        <v>488.24392700195301</v>
      </c>
      <c r="K72">
        <v>2203.07006835937</v>
      </c>
    </row>
    <row r="73" spans="1:11" x14ac:dyDescent="0.25">
      <c r="A73" s="1">
        <v>44025</v>
      </c>
      <c r="B73">
        <v>1882.88000488281</v>
      </c>
      <c r="C73">
        <v>1806</v>
      </c>
      <c r="D73">
        <v>2308.47583007812</v>
      </c>
      <c r="E73">
        <v>894.40130615234295</v>
      </c>
      <c r="F73">
        <v>189.50822448730401</v>
      </c>
      <c r="G73">
        <v>78.994697570800696</v>
      </c>
      <c r="H73">
        <v>1911.34997558593</v>
      </c>
      <c r="I73">
        <v>188.30000305175699</v>
      </c>
      <c r="J73">
        <v>497.989990234375</v>
      </c>
      <c r="K73">
        <v>2182.94018554687</v>
      </c>
    </row>
    <row r="74" spans="1:11" x14ac:dyDescent="0.25">
      <c r="A74" s="1">
        <v>44032</v>
      </c>
      <c r="B74">
        <v>2080.11499023437</v>
      </c>
      <c r="C74">
        <v>1840.94995117187</v>
      </c>
      <c r="D74">
        <v>2186.193359375</v>
      </c>
      <c r="E74">
        <v>912.80377197265602</v>
      </c>
      <c r="F74">
        <v>195.076248168945</v>
      </c>
      <c r="G74">
        <v>79.633735656738196</v>
      </c>
      <c r="H74">
        <v>2146.19995117187</v>
      </c>
      <c r="I74">
        <v>191.89999389648401</v>
      </c>
      <c r="J74">
        <v>480.27886962890602</v>
      </c>
      <c r="K74">
        <v>2143.8095703125</v>
      </c>
    </row>
    <row r="75" spans="1:11" x14ac:dyDescent="0.25">
      <c r="A75" s="1">
        <v>44039</v>
      </c>
      <c r="B75">
        <v>2063.90502929687</v>
      </c>
      <c r="C75">
        <v>1782.84997558593</v>
      </c>
      <c r="D75">
        <v>2189.30981445312</v>
      </c>
      <c r="E75">
        <v>955.99035644531205</v>
      </c>
      <c r="F75">
        <v>189.60591125488199</v>
      </c>
      <c r="G75">
        <v>77.077590942382798</v>
      </c>
      <c r="H75">
        <v>2066.94995117187</v>
      </c>
      <c r="I75">
        <v>191.44999694824199</v>
      </c>
      <c r="J75">
        <v>526.13983154296795</v>
      </c>
      <c r="K75">
        <v>2268.43969726562</v>
      </c>
    </row>
    <row r="76" spans="1:11" x14ac:dyDescent="0.25">
      <c r="A76" s="1">
        <v>44046</v>
      </c>
      <c r="B76">
        <v>2179.32006835937</v>
      </c>
      <c r="C76">
        <v>1777.94995117187</v>
      </c>
      <c r="D76">
        <v>2196.52709960937</v>
      </c>
      <c r="E76">
        <v>940.65490722656205</v>
      </c>
      <c r="F76">
        <v>191.51075744628901</v>
      </c>
      <c r="G76">
        <v>77.323379516601506</v>
      </c>
      <c r="H76">
        <v>2146.69995117187</v>
      </c>
      <c r="I76">
        <v>190.64999389648401</v>
      </c>
      <c r="J76">
        <v>520.25262451171795</v>
      </c>
      <c r="K76">
        <v>2280.86303710937</v>
      </c>
    </row>
    <row r="77" spans="1:11" x14ac:dyDescent="0.25">
      <c r="A77" s="1">
        <v>44053</v>
      </c>
      <c r="B77">
        <v>2012.96496582031</v>
      </c>
      <c r="C77">
        <v>1791.94995117187</v>
      </c>
      <c r="D77">
        <v>2160.01342773437</v>
      </c>
      <c r="E77">
        <v>943.375732421875</v>
      </c>
      <c r="F77">
        <v>191.95034790039</v>
      </c>
      <c r="G77">
        <v>75.848678588867102</v>
      </c>
      <c r="H77">
        <v>2114.10009765625</v>
      </c>
      <c r="I77">
        <v>196.44999694824199</v>
      </c>
      <c r="J77">
        <v>525.843017578125</v>
      </c>
      <c r="K77">
        <v>2228.68530273437</v>
      </c>
    </row>
    <row r="78" spans="1:11" x14ac:dyDescent="0.25">
      <c r="A78" s="1">
        <v>44060</v>
      </c>
      <c r="B78">
        <v>2171.8701171875</v>
      </c>
      <c r="C78">
        <v>1802</v>
      </c>
      <c r="D78">
        <v>2188.97583007812</v>
      </c>
      <c r="E78">
        <v>938.77508544921795</v>
      </c>
      <c r="F78">
        <v>192.34107971191401</v>
      </c>
      <c r="G78">
        <v>79.682891845703097</v>
      </c>
      <c r="H78">
        <v>2081.75</v>
      </c>
      <c r="I78">
        <v>198.350006103515</v>
      </c>
      <c r="J78">
        <v>527.079833984375</v>
      </c>
      <c r="K78">
        <v>2234.39990234375</v>
      </c>
    </row>
    <row r="79" spans="1:11" x14ac:dyDescent="0.25">
      <c r="A79" s="1">
        <v>44067</v>
      </c>
      <c r="B79">
        <v>2212.80004882812</v>
      </c>
      <c r="C79">
        <v>1882.40002441406</v>
      </c>
      <c r="D79">
        <v>2138.30395507812</v>
      </c>
      <c r="E79">
        <v>924.92370605468705</v>
      </c>
      <c r="F79">
        <v>191.02233886718699</v>
      </c>
      <c r="G79">
        <v>78.945549011230398</v>
      </c>
      <c r="H79">
        <v>2115.60009765625</v>
      </c>
      <c r="I79">
        <v>224.850006103515</v>
      </c>
      <c r="J79">
        <v>550.98327636718705</v>
      </c>
      <c r="K79">
        <v>2223.36840820312</v>
      </c>
    </row>
    <row r="80" spans="1:11" x14ac:dyDescent="0.25">
      <c r="A80" s="1">
        <v>44074</v>
      </c>
      <c r="B80">
        <v>2180.55004882812</v>
      </c>
      <c r="C80">
        <v>1770</v>
      </c>
      <c r="D80">
        <v>2110.93139648437</v>
      </c>
      <c r="E80">
        <v>909.48937988281205</v>
      </c>
      <c r="F80">
        <v>182.32839965820301</v>
      </c>
      <c r="G80">
        <v>76.635177612304602</v>
      </c>
      <c r="H80">
        <v>2077.39990234375</v>
      </c>
      <c r="I80">
        <v>206.64999389648401</v>
      </c>
      <c r="J80">
        <v>507.86029052734301</v>
      </c>
      <c r="K80">
        <v>2275.69482421875</v>
      </c>
    </row>
    <row r="81" spans="1:11" x14ac:dyDescent="0.25">
      <c r="A81" s="1">
        <v>44081</v>
      </c>
      <c r="B81">
        <v>2159.30004882812</v>
      </c>
      <c r="C81">
        <v>1768.19995117187</v>
      </c>
      <c r="D81">
        <v>2145.3583984375</v>
      </c>
      <c r="E81">
        <v>935.36175537109295</v>
      </c>
      <c r="F81">
        <v>179.64207458496</v>
      </c>
      <c r="G81">
        <v>72.161926269531193</v>
      </c>
      <c r="H81">
        <v>2318.85009765625</v>
      </c>
      <c r="I81">
        <v>202.69999694824199</v>
      </c>
      <c r="J81">
        <v>501.02008056640602</v>
      </c>
      <c r="K81">
        <v>2359.12963867187</v>
      </c>
    </row>
    <row r="82" spans="1:11" x14ac:dyDescent="0.25">
      <c r="A82" s="1">
        <v>44088</v>
      </c>
      <c r="B82">
        <v>2152.85009765625</v>
      </c>
      <c r="C82">
        <v>1722.80004882812</v>
      </c>
      <c r="D82">
        <v>2084.80053710937</v>
      </c>
      <c r="E82">
        <v>991.90490722656205</v>
      </c>
      <c r="F82">
        <v>175.05088806152301</v>
      </c>
      <c r="G82">
        <v>72.997589111328097</v>
      </c>
      <c r="H82">
        <v>2305.5</v>
      </c>
      <c r="I82">
        <v>192.600006103515</v>
      </c>
      <c r="J82">
        <v>518.71539306640602</v>
      </c>
      <c r="K82">
        <v>2435.70654296875</v>
      </c>
    </row>
    <row r="83" spans="1:11" x14ac:dyDescent="0.25">
      <c r="A83" s="1">
        <v>44095</v>
      </c>
      <c r="B83">
        <v>2118.19995117187</v>
      </c>
      <c r="C83">
        <v>1651.80004882812</v>
      </c>
      <c r="D83">
        <v>2064.3828125</v>
      </c>
      <c r="E83">
        <v>1000.31463623046</v>
      </c>
      <c r="F83">
        <v>166.84538269042901</v>
      </c>
      <c r="G83">
        <v>67.737831115722599</v>
      </c>
      <c r="H83">
        <v>2201.69995117187</v>
      </c>
      <c r="I83">
        <v>182.19999694824199</v>
      </c>
      <c r="J83">
        <v>485.20834350585898</v>
      </c>
      <c r="K83">
        <v>2407.43139648437</v>
      </c>
    </row>
    <row r="84" spans="1:11" x14ac:dyDescent="0.25">
      <c r="A84" s="1">
        <v>44102</v>
      </c>
      <c r="B84">
        <v>2196.60009765625</v>
      </c>
      <c r="C84">
        <v>1789.90002441406</v>
      </c>
      <c r="D84">
        <v>2081.57153320312</v>
      </c>
      <c r="E84">
        <v>1006.89404296875</v>
      </c>
      <c r="F84">
        <v>166.89422607421801</v>
      </c>
      <c r="G84">
        <v>67.983619689941406</v>
      </c>
      <c r="H84">
        <v>2225.05004882812</v>
      </c>
      <c r="I84">
        <v>190.350006103515</v>
      </c>
      <c r="J84">
        <v>502.407958984375</v>
      </c>
      <c r="K84">
        <v>2507.2646484375</v>
      </c>
    </row>
    <row r="85" spans="1:11" x14ac:dyDescent="0.25">
      <c r="A85" s="1">
        <v>44109</v>
      </c>
      <c r="B85">
        <v>2218.94995117187</v>
      </c>
      <c r="C85">
        <v>1957.25</v>
      </c>
      <c r="D85">
        <v>2125.08959960937</v>
      </c>
      <c r="E85">
        <v>1095.7900390625</v>
      </c>
      <c r="F85">
        <v>163.96369934082</v>
      </c>
      <c r="G85">
        <v>69.163375854492102</v>
      </c>
      <c r="H85">
        <v>2233.69995117187</v>
      </c>
      <c r="I85">
        <v>198.25</v>
      </c>
      <c r="J85">
        <v>508.70294189453102</v>
      </c>
      <c r="K85">
        <v>2797.67114257812</v>
      </c>
    </row>
    <row r="86" spans="1:11" x14ac:dyDescent="0.25">
      <c r="A86" s="1">
        <v>44116</v>
      </c>
      <c r="B86">
        <v>2269.69995117187</v>
      </c>
      <c r="C86">
        <v>1960.05004882812</v>
      </c>
      <c r="D86">
        <v>2136.9130859375</v>
      </c>
      <c r="E86">
        <v>1115.62707519531</v>
      </c>
      <c r="F86">
        <v>161.91230773925699</v>
      </c>
      <c r="G86">
        <v>66.066505432128906</v>
      </c>
      <c r="H86">
        <v>2175.5</v>
      </c>
      <c r="I86">
        <v>195.80000305175699</v>
      </c>
      <c r="J86">
        <v>482.630859375</v>
      </c>
      <c r="K86">
        <v>2745.54321289062</v>
      </c>
    </row>
    <row r="87" spans="1:11" x14ac:dyDescent="0.25">
      <c r="A87" s="1">
        <v>44123</v>
      </c>
      <c r="B87">
        <v>2184.05004882812</v>
      </c>
      <c r="C87">
        <v>2061.10009765625</v>
      </c>
      <c r="D87">
        <v>2130.25610351562</v>
      </c>
      <c r="E87">
        <v>1110.08654785156</v>
      </c>
      <c r="F87">
        <v>166.74769592285099</v>
      </c>
      <c r="G87">
        <v>67.836143493652301</v>
      </c>
      <c r="H87">
        <v>2112.55004882812</v>
      </c>
      <c r="I87">
        <v>202.75</v>
      </c>
      <c r="J87">
        <v>480.15252685546801</v>
      </c>
      <c r="K87">
        <v>2681.34716796875</v>
      </c>
    </row>
    <row r="88" spans="1:11" x14ac:dyDescent="0.25">
      <c r="A88" s="1">
        <v>44130</v>
      </c>
      <c r="B88">
        <v>2083.89990234375</v>
      </c>
      <c r="C88">
        <v>1922.75</v>
      </c>
      <c r="D88">
        <v>2058.9677734375</v>
      </c>
      <c r="E88">
        <v>1060.59997558593</v>
      </c>
      <c r="F88">
        <v>161.42388916015599</v>
      </c>
      <c r="G88">
        <v>63.854454040527301</v>
      </c>
      <c r="H88">
        <v>2054.35009765625</v>
      </c>
      <c r="I88">
        <v>189.25</v>
      </c>
      <c r="J88">
        <v>461.71371459960898</v>
      </c>
      <c r="K88">
        <v>2659.78833007812</v>
      </c>
    </row>
    <row r="89" spans="1:11" x14ac:dyDescent="0.25">
      <c r="A89" s="1">
        <v>44137</v>
      </c>
      <c r="B89">
        <v>2138.19995117187</v>
      </c>
      <c r="C89">
        <v>2137.05004882812</v>
      </c>
      <c r="D89">
        <v>2094.30004882812</v>
      </c>
      <c r="E89">
        <v>1113.40002441406</v>
      </c>
      <c r="F89">
        <v>169.92245483398401</v>
      </c>
      <c r="G89">
        <v>66.853012084960895</v>
      </c>
      <c r="H89">
        <v>2029</v>
      </c>
      <c r="I89">
        <v>219.05000305175699</v>
      </c>
      <c r="J89">
        <v>504.44021606445301</v>
      </c>
      <c r="K89">
        <v>2703.10571289062</v>
      </c>
    </row>
    <row r="90" spans="1:11" x14ac:dyDescent="0.25">
      <c r="A90" s="1">
        <v>44144</v>
      </c>
      <c r="B90">
        <v>2536.05004882812</v>
      </c>
      <c r="C90">
        <v>2311.85009765625</v>
      </c>
      <c r="D90">
        <v>2188.60009765625</v>
      </c>
      <c r="E90">
        <v>1133.44995117187</v>
      </c>
      <c r="F90">
        <v>184.28208923339801</v>
      </c>
      <c r="G90">
        <v>71.424583435058594</v>
      </c>
      <c r="H90">
        <v>2001.80004882812</v>
      </c>
      <c r="I90">
        <v>229.64999389648401</v>
      </c>
      <c r="J90">
        <v>509.595123291015</v>
      </c>
      <c r="K90">
        <v>2665.626953125</v>
      </c>
    </row>
    <row r="91" spans="1:11" x14ac:dyDescent="0.25">
      <c r="A91" s="1">
        <v>44151</v>
      </c>
      <c r="B91">
        <v>2590.55004882812</v>
      </c>
      <c r="C91">
        <v>2333.75</v>
      </c>
      <c r="D91">
        <v>2119.60009765625</v>
      </c>
      <c r="E91">
        <v>1103.05004882812</v>
      </c>
      <c r="F91">
        <v>187.163803100585</v>
      </c>
      <c r="G91">
        <v>70.392288208007798</v>
      </c>
      <c r="H91">
        <v>1899.19995117187</v>
      </c>
      <c r="I91">
        <v>242.80000305175699</v>
      </c>
      <c r="J91">
        <v>498.64089965820301</v>
      </c>
      <c r="K91">
        <v>2654.54833984375</v>
      </c>
    </row>
    <row r="92" spans="1:11" x14ac:dyDescent="0.25">
      <c r="A92" s="1">
        <v>44158</v>
      </c>
      <c r="B92">
        <v>2536.69995117187</v>
      </c>
      <c r="C92">
        <v>2257.55004882812</v>
      </c>
      <c r="D92">
        <v>2137.19995117187</v>
      </c>
      <c r="E92">
        <v>1100.55004882812</v>
      </c>
      <c r="F92">
        <v>189.21516418457</v>
      </c>
      <c r="G92">
        <v>77.1759033203125</v>
      </c>
      <c r="H92">
        <v>1929.84997558593</v>
      </c>
      <c r="I92">
        <v>244.30000305175699</v>
      </c>
      <c r="J92">
        <v>507.11679077148398</v>
      </c>
      <c r="K92">
        <v>2674.06079101562</v>
      </c>
    </row>
    <row r="93" spans="1:11" x14ac:dyDescent="0.25">
      <c r="A93" s="1">
        <v>44165</v>
      </c>
      <c r="B93">
        <v>2549.64990234375</v>
      </c>
      <c r="C93">
        <v>2246.14990234375</v>
      </c>
      <c r="D93">
        <v>2188.14990234375</v>
      </c>
      <c r="E93">
        <v>1134.65002441406</v>
      </c>
      <c r="F93">
        <v>193.56213378906199</v>
      </c>
      <c r="G93">
        <v>88.334457397460895</v>
      </c>
      <c r="H93">
        <v>1946.55004882812</v>
      </c>
      <c r="I93">
        <v>263.45001220703102</v>
      </c>
      <c r="J93">
        <v>563.92022705078102</v>
      </c>
      <c r="K93">
        <v>2720.82202148437</v>
      </c>
    </row>
    <row r="94" spans="1:11" x14ac:dyDescent="0.25">
      <c r="A94" s="1">
        <v>44172</v>
      </c>
      <c r="B94">
        <v>2469.55004882812</v>
      </c>
      <c r="C94">
        <v>2296.10009765625</v>
      </c>
      <c r="D94">
        <v>2373.69995117187</v>
      </c>
      <c r="E94">
        <v>1163.05004882812</v>
      </c>
      <c r="F94">
        <v>211.19421386718699</v>
      </c>
      <c r="G94">
        <v>95.167236328125</v>
      </c>
      <c r="H94">
        <v>2005.59997558593</v>
      </c>
      <c r="I94">
        <v>272.45001220703102</v>
      </c>
      <c r="J94">
        <v>563.07757568359295</v>
      </c>
      <c r="K94">
        <v>2778.16284179687</v>
      </c>
    </row>
    <row r="95" spans="1:11" x14ac:dyDescent="0.25">
      <c r="A95" s="1">
        <v>44179</v>
      </c>
      <c r="B95">
        <v>2478.35009765625</v>
      </c>
      <c r="C95">
        <v>2478.94995117187</v>
      </c>
      <c r="D95">
        <v>2331.69995117187</v>
      </c>
      <c r="E95">
        <v>1189.75</v>
      </c>
      <c r="F95">
        <v>209.53358459472599</v>
      </c>
      <c r="G95">
        <v>97.280960083007798</v>
      </c>
      <c r="H95">
        <v>1992.25</v>
      </c>
      <c r="I95">
        <v>271.39999389648398</v>
      </c>
      <c r="J95">
        <v>570.26477050781205</v>
      </c>
      <c r="K95">
        <v>2857.16259765625</v>
      </c>
    </row>
    <row r="96" spans="1:11" x14ac:dyDescent="0.25">
      <c r="A96" s="1">
        <v>44186</v>
      </c>
      <c r="B96">
        <v>2436.19995117187</v>
      </c>
      <c r="C96">
        <v>2454.25</v>
      </c>
      <c r="D96">
        <v>2399.94995117187</v>
      </c>
      <c r="E96">
        <v>1236.34997558593</v>
      </c>
      <c r="F96">
        <v>203.77018737792901</v>
      </c>
      <c r="G96">
        <v>91.578796386718693</v>
      </c>
      <c r="H96">
        <v>1993.90002441406</v>
      </c>
      <c r="I96">
        <v>266.75</v>
      </c>
      <c r="J96">
        <v>584.73822021484295</v>
      </c>
      <c r="K96">
        <v>2902.92529296875</v>
      </c>
    </row>
    <row r="97" spans="1:11" x14ac:dyDescent="0.25">
      <c r="A97" s="1">
        <v>44193</v>
      </c>
      <c r="B97">
        <v>2542.35009765625</v>
      </c>
      <c r="C97">
        <v>2569.64990234375</v>
      </c>
      <c r="D97">
        <v>2387.39990234375</v>
      </c>
      <c r="E97">
        <v>1260.40002441406</v>
      </c>
      <c r="F97">
        <v>208.89863586425699</v>
      </c>
      <c r="G97">
        <v>91.627952575683594</v>
      </c>
      <c r="H97">
        <v>1987.15002441406</v>
      </c>
      <c r="I97">
        <v>279.350006103515</v>
      </c>
      <c r="J97">
        <v>590.93402099609295</v>
      </c>
      <c r="K97">
        <v>2922.63793945312</v>
      </c>
    </row>
    <row r="98" spans="1:11" x14ac:dyDescent="0.25">
      <c r="A98" s="1">
        <v>44200</v>
      </c>
      <c r="B98">
        <v>2760.5</v>
      </c>
      <c r="C98">
        <v>2653.39990234375</v>
      </c>
      <c r="D98">
        <v>2390.35009765625</v>
      </c>
      <c r="E98">
        <v>1311.80004882812</v>
      </c>
      <c r="F98">
        <v>196.88342285156199</v>
      </c>
      <c r="G98">
        <v>98.952293395996094</v>
      </c>
      <c r="H98">
        <v>1933.05004882812</v>
      </c>
      <c r="I98">
        <v>286</v>
      </c>
      <c r="J98">
        <v>615.32086181640602</v>
      </c>
      <c r="K98">
        <v>3114.42309570312</v>
      </c>
    </row>
    <row r="99" spans="1:11" x14ac:dyDescent="0.25">
      <c r="A99" s="1">
        <v>44207</v>
      </c>
      <c r="B99">
        <v>2857.64990234375</v>
      </c>
      <c r="C99">
        <v>2631.94995117187</v>
      </c>
      <c r="D99">
        <v>2351.89990234375</v>
      </c>
      <c r="E99">
        <v>1345.09997558593</v>
      </c>
      <c r="F99">
        <v>212.85484313964801</v>
      </c>
      <c r="G99">
        <v>99.640480041503906</v>
      </c>
      <c r="H99">
        <v>1937.59997558593</v>
      </c>
      <c r="I99">
        <v>303.79998779296801</v>
      </c>
      <c r="J99">
        <v>598.765625</v>
      </c>
      <c r="K99">
        <v>3227.4580078125</v>
      </c>
    </row>
    <row r="100" spans="1:11" x14ac:dyDescent="0.25">
      <c r="A100" s="1">
        <v>44214</v>
      </c>
      <c r="B100">
        <v>2975.14990234375</v>
      </c>
      <c r="C100">
        <v>2589.30004882812</v>
      </c>
      <c r="D100">
        <v>2408.75</v>
      </c>
      <c r="E100">
        <v>1340.44995117187</v>
      </c>
      <c r="F100">
        <v>205.772705078125</v>
      </c>
      <c r="G100">
        <v>91.234703063964801</v>
      </c>
      <c r="H100">
        <v>2049.64990234375</v>
      </c>
      <c r="I100">
        <v>283.75</v>
      </c>
      <c r="J100">
        <v>570.06646728515602</v>
      </c>
      <c r="K100">
        <v>3303.39990234375</v>
      </c>
    </row>
    <row r="101" spans="1:11" x14ac:dyDescent="0.25">
      <c r="A101" s="1">
        <v>44221</v>
      </c>
      <c r="B101">
        <v>2744.85009765625</v>
      </c>
      <c r="C101">
        <v>2377.75</v>
      </c>
      <c r="D101">
        <v>2263.39990234375</v>
      </c>
      <c r="E101">
        <v>1239.65002441406</v>
      </c>
      <c r="F101">
        <v>198.54405212402301</v>
      </c>
      <c r="G101">
        <v>86.908920288085895</v>
      </c>
      <c r="H101">
        <v>1843.15002441406</v>
      </c>
      <c r="I101">
        <v>282.04998779296801</v>
      </c>
      <c r="J101">
        <v>581.36773681640602</v>
      </c>
      <c r="K101">
        <v>3112.89990234375</v>
      </c>
    </row>
    <row r="102" spans="1:11" x14ac:dyDescent="0.25">
      <c r="A102" s="1">
        <v>44228</v>
      </c>
      <c r="B102">
        <v>2932.5</v>
      </c>
      <c r="C102">
        <v>2721.25</v>
      </c>
      <c r="D102">
        <v>2270.35009765625</v>
      </c>
      <c r="E102">
        <v>1272.30004882812</v>
      </c>
      <c r="F102">
        <v>228.82629394531199</v>
      </c>
      <c r="G102">
        <v>96.002891540527301</v>
      </c>
      <c r="H102">
        <v>1924</v>
      </c>
      <c r="I102">
        <v>393.04998779296801</v>
      </c>
      <c r="J102">
        <v>629.29864501953102</v>
      </c>
      <c r="K102">
        <v>3158.05004882812</v>
      </c>
    </row>
    <row r="103" spans="1:11" x14ac:dyDescent="0.25">
      <c r="A103" s="1">
        <v>44235</v>
      </c>
      <c r="B103">
        <v>2779.25</v>
      </c>
      <c r="C103">
        <v>2790.35009765625</v>
      </c>
      <c r="D103">
        <v>2241.89990234375</v>
      </c>
      <c r="E103">
        <v>1309.59997558593</v>
      </c>
      <c r="F103">
        <v>212.415267944335</v>
      </c>
      <c r="G103">
        <v>95.363853454589801</v>
      </c>
      <c r="H103">
        <v>2041.25</v>
      </c>
      <c r="I103">
        <v>393.20001220703102</v>
      </c>
      <c r="J103">
        <v>621.81408691406205</v>
      </c>
      <c r="K103">
        <v>3191.14990234375</v>
      </c>
    </row>
    <row r="104" spans="1:11" x14ac:dyDescent="0.25">
      <c r="A104" s="1">
        <v>44242</v>
      </c>
      <c r="B104">
        <v>2585.85009765625</v>
      </c>
      <c r="C104">
        <v>2735.44995117187</v>
      </c>
      <c r="D104">
        <v>2181.14990234375</v>
      </c>
      <c r="E104">
        <v>1291.34997558593</v>
      </c>
      <c r="F104">
        <v>210.94999694824199</v>
      </c>
      <c r="G104">
        <v>103.32723236083901</v>
      </c>
      <c r="H104">
        <v>2080.55004882812</v>
      </c>
      <c r="I104">
        <v>399.350006103515</v>
      </c>
      <c r="J104">
        <v>607.45001220703102</v>
      </c>
      <c r="K104">
        <v>3072.10009765625</v>
      </c>
    </row>
    <row r="105" spans="1:11" x14ac:dyDescent="0.25">
      <c r="A105" s="1">
        <v>44249</v>
      </c>
      <c r="B105">
        <v>2497.5</v>
      </c>
      <c r="C105">
        <v>2539.05004882812</v>
      </c>
      <c r="D105">
        <v>2132.05004882812</v>
      </c>
      <c r="E105">
        <v>1252.34997558593</v>
      </c>
      <c r="F105">
        <v>199.32553100585901</v>
      </c>
      <c r="G105">
        <v>111.150001525878</v>
      </c>
      <c r="H105">
        <v>2083.85009765625</v>
      </c>
      <c r="I105">
        <v>390.20001220703102</v>
      </c>
      <c r="J105">
        <v>595.29998779296795</v>
      </c>
      <c r="K105">
        <v>2896.05004882812</v>
      </c>
    </row>
    <row r="106" spans="1:11" x14ac:dyDescent="0.25">
      <c r="A106" s="1">
        <v>44256</v>
      </c>
      <c r="B106">
        <v>2587.80004882812</v>
      </c>
      <c r="C106">
        <v>2543.25</v>
      </c>
      <c r="D106">
        <v>2201.80004882812</v>
      </c>
      <c r="E106">
        <v>1316</v>
      </c>
      <c r="F106">
        <v>208.75</v>
      </c>
      <c r="G106">
        <v>114.900001525878</v>
      </c>
      <c r="H106">
        <v>2178.55004882812</v>
      </c>
      <c r="I106">
        <v>383.79998779296801</v>
      </c>
      <c r="J106">
        <v>610.95001220703102</v>
      </c>
      <c r="K106">
        <v>3007</v>
      </c>
    </row>
    <row r="107" spans="1:11" x14ac:dyDescent="0.25">
      <c r="A107" s="1">
        <v>44263</v>
      </c>
      <c r="B107">
        <v>2638.94995117187</v>
      </c>
      <c r="C107">
        <v>2567.85009765625</v>
      </c>
      <c r="D107">
        <v>2205.80004882812</v>
      </c>
      <c r="E107">
        <v>1374.59997558593</v>
      </c>
      <c r="F107">
        <v>205.25</v>
      </c>
      <c r="G107">
        <v>115.050003051757</v>
      </c>
      <c r="H107">
        <v>2138.64990234375</v>
      </c>
      <c r="I107">
        <v>381.20001220703102</v>
      </c>
      <c r="J107">
        <v>613.25</v>
      </c>
      <c r="K107">
        <v>3056.89990234375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01CC-672C-4EDB-A467-76DBA12F7EFA}">
  <dimension ref="A1:K113"/>
  <sheetViews>
    <sheetView zoomScale="70" zoomScaleNormal="70" workbookViewId="0">
      <selection activeCell="F113" sqref="F113"/>
    </sheetView>
  </sheetViews>
  <sheetFormatPr defaultRowHeight="13.5" x14ac:dyDescent="0.25"/>
  <cols>
    <col min="1" max="1" width="12.140625" bestFit="1" customWidth="1"/>
    <col min="2" max="2" width="13.35546875" bestFit="1" customWidth="1"/>
    <col min="4" max="4" width="14" bestFit="1" customWidth="1"/>
    <col min="11" max="11" width="9.140625" customWidth="1"/>
  </cols>
  <sheetData>
    <row r="1" spans="1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s="1">
        <v>43535</v>
      </c>
    </row>
    <row r="4" spans="1:11" x14ac:dyDescent="0.25">
      <c r="A4" s="1">
        <v>43542</v>
      </c>
      <c r="B4" s="3">
        <v>-5.2422258665968391E-2</v>
      </c>
      <c r="C4" s="7">
        <v>5.5152286874338152E-3</v>
      </c>
      <c r="D4" s="7">
        <v>-1.1832858349040465E-2</v>
      </c>
      <c r="E4" s="7">
        <v>3.2412996394584948E-2</v>
      </c>
      <c r="F4" s="7">
        <v>2.3199836693475584E-2</v>
      </c>
      <c r="G4" s="7">
        <v>-1.9916437576604662E-2</v>
      </c>
      <c r="H4" s="7">
        <v>1.4743635602171512E-2</v>
      </c>
      <c r="I4" s="7">
        <v>1.3436139740761188E-3</v>
      </c>
      <c r="J4" s="7">
        <v>1.8512592986664744E-2</v>
      </c>
      <c r="K4" s="7">
        <v>-1.7424731554496198E-2</v>
      </c>
    </row>
    <row r="5" spans="1:11" x14ac:dyDescent="0.25">
      <c r="A5" s="1">
        <v>43549</v>
      </c>
      <c r="B5" s="3">
        <v>-4.2298474183761536E-2</v>
      </c>
      <c r="C5" s="7">
        <v>-8.5921975493520319E-3</v>
      </c>
      <c r="D5" s="7">
        <v>1.7425731060056515E-2</v>
      </c>
      <c r="E5" s="7">
        <v>2.0205612876078582E-4</v>
      </c>
      <c r="F5" s="7">
        <v>-3.359190969160375E-3</v>
      </c>
      <c r="G5" s="7">
        <v>4.5886478674360465E-2</v>
      </c>
      <c r="H5" s="7">
        <v>1.5609959662633788E-2</v>
      </c>
      <c r="I5" s="7">
        <v>7.614888032431133E-2</v>
      </c>
      <c r="J5" s="7">
        <v>1.2892369717617536E-2</v>
      </c>
      <c r="K5" s="7">
        <v>-2.1200407128830756E-3</v>
      </c>
    </row>
    <row r="6" spans="1:11" x14ac:dyDescent="0.25">
      <c r="A6" s="1">
        <v>43556</v>
      </c>
      <c r="B6" s="3">
        <v>2.0634802336736202E-2</v>
      </c>
      <c r="C6" s="7">
        <v>4.5315778423793418E-2</v>
      </c>
      <c r="D6" s="7">
        <v>-2.8164896022335406E-2</v>
      </c>
      <c r="E6" s="7">
        <v>1.8793018399827721E-2</v>
      </c>
      <c r="F6" s="7">
        <v>-6.9092698929112961E-3</v>
      </c>
      <c r="G6" s="7">
        <v>-1.3203727147728106E-2</v>
      </c>
      <c r="H6" s="7">
        <v>-5.8325125539235856E-3</v>
      </c>
      <c r="I6" s="7">
        <v>-1.1845348932557842E-2</v>
      </c>
      <c r="J6" s="7">
        <v>-3.4533180012883635E-2</v>
      </c>
      <c r="K6" s="7">
        <v>2.5519711714877547E-2</v>
      </c>
    </row>
    <row r="7" spans="1:11" x14ac:dyDescent="0.25">
      <c r="A7" s="1">
        <v>43563</v>
      </c>
      <c r="B7" s="3">
        <v>1.9735794945921814E-2</v>
      </c>
      <c r="C7" s="7">
        <v>-1.4685446175995209E-2</v>
      </c>
      <c r="D7" s="7">
        <v>3.6844022158160739E-2</v>
      </c>
      <c r="E7" s="7">
        <v>-1.1107522672800574E-2</v>
      </c>
      <c r="F7" s="7">
        <v>3.716270149453571E-2</v>
      </c>
      <c r="G7" s="7">
        <v>8.6290493098957199E-3</v>
      </c>
      <c r="H7" s="7">
        <v>-9.7041205577652612E-3</v>
      </c>
      <c r="I7" s="7">
        <v>-5.3628145332239585E-3</v>
      </c>
      <c r="J7" s="7">
        <v>3.4579504681411244E-3</v>
      </c>
      <c r="K7" s="7">
        <v>-1.8377132872203883E-2</v>
      </c>
    </row>
    <row r="8" spans="1:11" x14ac:dyDescent="0.25">
      <c r="A8" s="1">
        <v>43570</v>
      </c>
      <c r="B8" s="3">
        <v>-1.6205521817083568E-2</v>
      </c>
      <c r="C8" s="7">
        <v>-1.1030239335549585E-2</v>
      </c>
      <c r="D8" s="7">
        <v>9.64634643349771E-3</v>
      </c>
      <c r="E8" s="7">
        <v>-4.2053805471963357E-2</v>
      </c>
      <c r="F8" s="7">
        <v>-4.0902775168282224E-3</v>
      </c>
      <c r="G8" s="7">
        <v>1.5208971474282906E-2</v>
      </c>
      <c r="H8" s="7">
        <v>3.0515299421934872E-2</v>
      </c>
      <c r="I8" s="7">
        <v>-1.3954944709268946E-2</v>
      </c>
      <c r="J8" s="7">
        <v>-4.7382886790929835E-3</v>
      </c>
      <c r="K8" s="7">
        <v>6.5425103755962777E-2</v>
      </c>
    </row>
    <row r="9" spans="1:11" x14ac:dyDescent="0.25">
      <c r="A9" s="1">
        <v>43577</v>
      </c>
      <c r="B9" s="3">
        <v>-3.3534246207188256E-2</v>
      </c>
      <c r="C9" s="7">
        <v>-1.4646441591706139E-2</v>
      </c>
      <c r="D9" s="7">
        <v>3.6260725110228709E-3</v>
      </c>
      <c r="E9" s="7">
        <v>2.8894501719022303E-2</v>
      </c>
      <c r="F9" s="7">
        <v>9.8562798197843193E-4</v>
      </c>
      <c r="G9" s="7">
        <v>4.962549022503504E-2</v>
      </c>
      <c r="H9" s="7">
        <v>6.1826546420931106E-3</v>
      </c>
      <c r="I9" s="7">
        <v>4.5030361015387932E-3</v>
      </c>
      <c r="J9" s="7">
        <v>3.7870927051790737E-3</v>
      </c>
      <c r="K9" s="7">
        <v>4.3253368358126654E-2</v>
      </c>
    </row>
    <row r="10" spans="1:11" x14ac:dyDescent="0.25">
      <c r="A10" s="1">
        <v>43584</v>
      </c>
      <c r="B10" s="3">
        <v>-1.0086448916613033E-4</v>
      </c>
      <c r="C10" s="7">
        <v>1.7953488515345839E-2</v>
      </c>
      <c r="D10" s="7">
        <v>-2.9218690741023456E-2</v>
      </c>
      <c r="E10" s="7">
        <v>-1.8111569167549191E-2</v>
      </c>
      <c r="F10" s="7">
        <v>-3.4465209556749921E-3</v>
      </c>
      <c r="G10" s="7">
        <v>1.1596915842498445E-2</v>
      </c>
      <c r="H10" s="7">
        <v>1.121134062835516E-2</v>
      </c>
      <c r="I10" s="7">
        <v>-1.0086436181906744E-2</v>
      </c>
      <c r="J10" s="7">
        <v>-2.360684151078718E-2</v>
      </c>
      <c r="K10" s="7">
        <v>-4.7267916688191414E-2</v>
      </c>
    </row>
    <row r="11" spans="1:11" x14ac:dyDescent="0.25">
      <c r="A11" s="1">
        <v>43591</v>
      </c>
      <c r="B11" s="3">
        <v>3.5928213100588913E-4</v>
      </c>
      <c r="C11" s="7">
        <v>-3.9228828054258869E-2</v>
      </c>
      <c r="D11" s="7">
        <v>-3.3672272693785477E-3</v>
      </c>
      <c r="E11" s="7">
        <v>-1.0639017021027986E-2</v>
      </c>
      <c r="F11" s="7">
        <v>-1.9433409911882693E-2</v>
      </c>
      <c r="G11" s="7">
        <v>-2.2045897296265937E-2</v>
      </c>
      <c r="H11" s="7">
        <v>-0.11126109071754264</v>
      </c>
      <c r="I11" s="7">
        <v>-3.5581631092779231E-3</v>
      </c>
      <c r="J11" s="7">
        <v>-3.2899039037746713E-2</v>
      </c>
      <c r="K11" s="7">
        <v>1.4302307971569839E-3</v>
      </c>
    </row>
    <row r="12" spans="1:11" x14ac:dyDescent="0.25">
      <c r="A12" s="1">
        <v>43598</v>
      </c>
      <c r="B12" s="3">
        <v>3.1012025257647569E-2</v>
      </c>
      <c r="C12" s="7">
        <v>3.2415840305799692E-2</v>
      </c>
      <c r="D12" s="7">
        <v>2.8836482927052209E-2</v>
      </c>
      <c r="E12" s="7">
        <v>1.0823290304900812E-2</v>
      </c>
      <c r="F12" s="7">
        <v>1.2428556744463748E-2</v>
      </c>
      <c r="G12" s="7">
        <v>4.8090216677769693E-3</v>
      </c>
      <c r="H12" s="7">
        <v>1.2155028709014193E-2</v>
      </c>
      <c r="I12" s="7">
        <v>3.5383946911202724E-2</v>
      </c>
      <c r="J12" s="7">
        <v>-6.8493145795397337E-2</v>
      </c>
      <c r="K12" s="7">
        <v>-1.8355845152693839E-2</v>
      </c>
    </row>
    <row r="13" spans="1:11" x14ac:dyDescent="0.25">
      <c r="A13" s="1">
        <v>43605</v>
      </c>
      <c r="B13" s="3">
        <v>-5.3317485800764564E-3</v>
      </c>
      <c r="C13" s="7">
        <v>6.7084677746056087E-2</v>
      </c>
      <c r="D13" s="7">
        <v>7.7488737948823161E-3</v>
      </c>
      <c r="E13" s="7">
        <v>-1.9825864097041901E-2</v>
      </c>
      <c r="F13" s="7">
        <v>-3.7325811601776282E-2</v>
      </c>
      <c r="G13" s="7">
        <v>4.3374223813331225E-2</v>
      </c>
      <c r="H13" s="7">
        <v>5.6174554034441604E-2</v>
      </c>
      <c r="I13" s="7">
        <v>0.11177298175910866</v>
      </c>
      <c r="J13" s="7">
        <v>1.8504816242775224E-2</v>
      </c>
      <c r="K13" s="7">
        <v>-2.2276999138719056E-2</v>
      </c>
    </row>
    <row r="14" spans="1:11" x14ac:dyDescent="0.25">
      <c r="A14" s="1">
        <v>43612</v>
      </c>
      <c r="B14" s="3">
        <v>-4.3766880700917388E-2</v>
      </c>
      <c r="C14" s="7">
        <v>2.5710783726967446E-2</v>
      </c>
      <c r="D14" s="7">
        <v>2.0552207784922505E-2</v>
      </c>
      <c r="E14" s="7">
        <v>3.8621403943908561E-2</v>
      </c>
      <c r="F14" s="7">
        <v>-2.1199998615358817E-2</v>
      </c>
      <c r="G14" s="7">
        <v>-1.4621431871320367E-2</v>
      </c>
      <c r="H14" s="7">
        <v>-5.2738077990865939E-3</v>
      </c>
      <c r="I14" s="7">
        <v>-5.7812134102122048E-3</v>
      </c>
      <c r="J14" s="7">
        <v>-1.4559010753854795E-2</v>
      </c>
      <c r="K14" s="7">
        <v>7.1817227041524045E-2</v>
      </c>
    </row>
    <row r="15" spans="1:11" x14ac:dyDescent="0.25">
      <c r="A15" s="1">
        <v>43619</v>
      </c>
      <c r="B15" s="3">
        <v>2.6184377257945091E-3</v>
      </c>
      <c r="C15" s="7">
        <v>1.2281352423467062E-2</v>
      </c>
      <c r="D15" s="7">
        <v>2.6020267609097258E-2</v>
      </c>
      <c r="E15" s="7">
        <v>3.3927344389892422E-3</v>
      </c>
      <c r="F15" s="7">
        <v>-9.8690523625523108E-3</v>
      </c>
      <c r="G15" s="7">
        <v>-2.502186551924801E-2</v>
      </c>
      <c r="H15" s="7">
        <v>-1.0866753510027527E-2</v>
      </c>
      <c r="I15" s="7">
        <v>-3.0917584098414275E-2</v>
      </c>
      <c r="J15" s="7">
        <v>-2.429785557794939E-2</v>
      </c>
      <c r="K15" s="7">
        <v>-8.1480424582364153E-3</v>
      </c>
    </row>
    <row r="16" spans="1:11" x14ac:dyDescent="0.25">
      <c r="A16" s="1">
        <v>43626</v>
      </c>
      <c r="B16" s="3">
        <v>-1.0433872004776634E-2</v>
      </c>
      <c r="C16" s="7">
        <v>-1.2041730349482749E-2</v>
      </c>
      <c r="D16" s="7">
        <v>-3.6307893796049262E-3</v>
      </c>
      <c r="E16" s="7">
        <v>1.4201882631463825E-3</v>
      </c>
      <c r="F16" s="7">
        <v>7.4302335867708624E-3</v>
      </c>
      <c r="G16" s="7">
        <v>8.0571840203940148E-3</v>
      </c>
      <c r="H16" s="7">
        <v>1.2544853729761218E-3</v>
      </c>
      <c r="I16" s="7">
        <v>6.4393743489941091E-3</v>
      </c>
      <c r="J16" s="7">
        <v>-1.8020318491918985E-2</v>
      </c>
      <c r="K16" s="7">
        <v>4.2035173361160805E-2</v>
      </c>
    </row>
    <row r="17" spans="1:11" x14ac:dyDescent="0.25">
      <c r="A17" s="1">
        <v>43633</v>
      </c>
      <c r="B17" s="3">
        <v>-3.3065488754582262E-3</v>
      </c>
      <c r="C17" s="7">
        <v>-1.9015738139505078E-2</v>
      </c>
      <c r="D17" s="7">
        <v>-3.0822718179955633E-2</v>
      </c>
      <c r="E17" s="7">
        <v>2.8231324174357475E-2</v>
      </c>
      <c r="F17" s="7">
        <v>-1.3311753158727679E-2</v>
      </c>
      <c r="G17" s="7">
        <v>1.361750975633802E-2</v>
      </c>
      <c r="H17" s="7">
        <v>-2.8664807393883551E-2</v>
      </c>
      <c r="I17" s="7">
        <v>1.628618875705401E-2</v>
      </c>
      <c r="J17" s="7">
        <v>-2.4340583439552033E-2</v>
      </c>
      <c r="K17" s="7">
        <v>-1.0432998873869392E-3</v>
      </c>
    </row>
    <row r="18" spans="1:11" x14ac:dyDescent="0.25">
      <c r="A18" s="1">
        <v>43640</v>
      </c>
      <c r="B18" s="3">
        <v>-2.9213123586802725E-2</v>
      </c>
      <c r="C18" s="7">
        <v>2.3891898276837686E-2</v>
      </c>
      <c r="D18" s="7">
        <v>1.782055313561326E-2</v>
      </c>
      <c r="E18" s="7">
        <v>-2.4976778334650174E-2</v>
      </c>
      <c r="F18" s="7">
        <v>-1.0938055654026169E-3</v>
      </c>
      <c r="G18" s="7">
        <v>-2.0151797673651162E-2</v>
      </c>
      <c r="H18" s="7">
        <v>-2.1263167586631493E-2</v>
      </c>
      <c r="I18" s="7">
        <v>3.276572124618915E-2</v>
      </c>
      <c r="J18" s="7">
        <v>4.7544542633496611E-2</v>
      </c>
      <c r="K18" s="7">
        <v>-1.0089346275607314E-2</v>
      </c>
    </row>
    <row r="19" spans="1:11" x14ac:dyDescent="0.25">
      <c r="A19" s="1">
        <v>43647</v>
      </c>
      <c r="B19" s="3">
        <v>2.5556619447768547E-2</v>
      </c>
      <c r="C19" s="7">
        <v>3.9506209373662005E-2</v>
      </c>
      <c r="D19" s="7">
        <v>2.2940144904217696E-3</v>
      </c>
      <c r="E19" s="7">
        <v>-1.8717105309166704E-2</v>
      </c>
      <c r="F19" s="7">
        <v>2.0076619053848166E-2</v>
      </c>
      <c r="G19" s="7">
        <v>-3.8748195379868178E-2</v>
      </c>
      <c r="H19" s="7">
        <v>8.4663946480634245E-3</v>
      </c>
      <c r="I19" s="7">
        <v>2.6877285594560707E-2</v>
      </c>
      <c r="J19" s="7">
        <v>-6.4588461262851893E-2</v>
      </c>
      <c r="K19" s="7">
        <v>-2.9453302382614899E-2</v>
      </c>
    </row>
    <row r="20" spans="1:11" x14ac:dyDescent="0.25">
      <c r="A20" s="1">
        <v>43654</v>
      </c>
      <c r="B20" s="3">
        <v>-3.4651293932809413E-2</v>
      </c>
      <c r="C20" s="7">
        <v>-9.6547676343734512E-3</v>
      </c>
      <c r="D20" s="7">
        <v>-4.3597281254484588E-2</v>
      </c>
      <c r="E20" s="7">
        <v>1.2321586869659784E-2</v>
      </c>
      <c r="F20" s="7">
        <v>-1.6103073020832248E-2</v>
      </c>
      <c r="G20" s="7">
        <v>-7.0697517743482208E-2</v>
      </c>
      <c r="H20" s="7">
        <v>1.4256269775779318E-2</v>
      </c>
      <c r="I20" s="7">
        <v>-1.9023254707064896E-2</v>
      </c>
      <c r="J20" s="7">
        <v>8.6910127579407304E-2</v>
      </c>
      <c r="K20" s="7">
        <v>-2.4842012058961416E-2</v>
      </c>
    </row>
    <row r="21" spans="1:11" x14ac:dyDescent="0.25">
      <c r="A21" s="1">
        <v>43661</v>
      </c>
      <c r="B21" s="3">
        <v>-6.7475592816894414E-2</v>
      </c>
      <c r="C21" s="7">
        <v>2.09382026023468E-2</v>
      </c>
      <c r="D21" s="7">
        <v>6.7121715058877651E-3</v>
      </c>
      <c r="E21" s="7">
        <v>8.0456550556963657E-2</v>
      </c>
      <c r="F21" s="7">
        <v>-2.3822532064264101E-2</v>
      </c>
      <c r="G21" s="7">
        <v>-3.8371823183829146E-2</v>
      </c>
      <c r="H21" s="7">
        <v>-2.467589391093461E-2</v>
      </c>
      <c r="I21" s="7">
        <v>-2.0767399385163809E-2</v>
      </c>
      <c r="J21" s="7">
        <v>3.3970922603872022E-2</v>
      </c>
      <c r="K21" s="7">
        <v>-1.4706215730618144E-2</v>
      </c>
    </row>
    <row r="22" spans="1:11" x14ac:dyDescent="0.25">
      <c r="A22" s="1">
        <v>43668</v>
      </c>
      <c r="B22" s="3">
        <v>-2.7280312175044119E-2</v>
      </c>
      <c r="C22" s="7">
        <v>-5.1689574394582882E-2</v>
      </c>
      <c r="D22" s="7">
        <v>3.3916645284857161E-3</v>
      </c>
      <c r="E22" s="7">
        <v>2.1639477300223753E-3</v>
      </c>
      <c r="F22" s="7">
        <v>7.0789138566924592E-3</v>
      </c>
      <c r="G22" s="7">
        <v>-1.5614095478945988E-2</v>
      </c>
      <c r="H22" s="7">
        <v>-2.7942352019308947E-2</v>
      </c>
      <c r="I22" s="7">
        <v>-3.7921348314606695E-2</v>
      </c>
      <c r="J22" s="7">
        <v>4.3292648011290957E-2</v>
      </c>
      <c r="K22" s="7">
        <v>1.7707051529671558E-2</v>
      </c>
    </row>
    <row r="23" spans="1:11" x14ac:dyDescent="0.25">
      <c r="A23" s="1">
        <v>43675</v>
      </c>
      <c r="B23" s="3">
        <v>-7.0424856103058486E-3</v>
      </c>
      <c r="C23" s="7">
        <v>-1.2977502685208142E-2</v>
      </c>
      <c r="D23" s="7">
        <v>3.9870154486880693E-3</v>
      </c>
      <c r="E23" s="7">
        <v>-1.5114844929438376E-2</v>
      </c>
      <c r="F23" s="7">
        <v>-2.1087525984114897E-2</v>
      </c>
      <c r="G23" s="7">
        <v>-5.2520388043652555E-2</v>
      </c>
      <c r="H23" s="7">
        <v>-2.4627318673201115E-2</v>
      </c>
      <c r="I23" s="7">
        <v>-9.9416022753194055E-2</v>
      </c>
      <c r="J23" s="7">
        <v>-4.3087701956050717E-2</v>
      </c>
      <c r="K23" s="7">
        <v>4.6116206490900424E-2</v>
      </c>
    </row>
    <row r="24" spans="1:11" x14ac:dyDescent="0.25">
      <c r="A24" s="1">
        <v>43682</v>
      </c>
      <c r="B24" s="3">
        <v>3.766682627596607E-2</v>
      </c>
      <c r="C24" s="7">
        <v>4.1334922930169382E-2</v>
      </c>
      <c r="D24" s="7">
        <v>5.8875865859604248E-2</v>
      </c>
      <c r="E24" s="7">
        <v>1.9022396132889474E-2</v>
      </c>
      <c r="F24" s="7">
        <v>-3.9115763753350463E-2</v>
      </c>
      <c r="G24" s="7">
        <v>-2.8645796116753774E-2</v>
      </c>
      <c r="H24" s="7">
        <v>-1.3365727657136395E-2</v>
      </c>
      <c r="I24" s="7">
        <v>-5.5438500329961227E-2</v>
      </c>
      <c r="J24" s="7">
        <v>2.494868728149191E-3</v>
      </c>
      <c r="K24" s="7">
        <v>1.7928111667749214E-2</v>
      </c>
    </row>
    <row r="25" spans="1:11" x14ac:dyDescent="0.25">
      <c r="A25" s="1">
        <v>43689</v>
      </c>
      <c r="B25" s="3">
        <v>-5.6252679319763632E-2</v>
      </c>
      <c r="C25" s="7">
        <v>-5.1154984795944713E-2</v>
      </c>
      <c r="D25" s="7">
        <v>-7.4190340473352379E-3</v>
      </c>
      <c r="E25" s="7">
        <v>-1.974308321999807E-2</v>
      </c>
      <c r="F25" s="7">
        <v>-5.3097005556056454E-3</v>
      </c>
      <c r="G25" s="7">
        <v>-1.8383834879443839E-2</v>
      </c>
      <c r="H25" s="7">
        <v>9.9311636071948595E-2</v>
      </c>
      <c r="I25" s="7">
        <v>-1.3728981915375194E-3</v>
      </c>
      <c r="J25" s="7">
        <v>-1.6947121388349418E-2</v>
      </c>
      <c r="K25" s="7">
        <v>-3.6560589362724438E-2</v>
      </c>
    </row>
    <row r="26" spans="1:11" x14ac:dyDescent="0.25">
      <c r="A26" s="1">
        <v>43696</v>
      </c>
      <c r="B26" s="3">
        <v>-7.2191801292717406E-2</v>
      </c>
      <c r="C26" s="7">
        <v>-2.739729855756623E-2</v>
      </c>
      <c r="D26" s="7">
        <v>1.8152522213884303E-2</v>
      </c>
      <c r="E26" s="7">
        <v>3.5310823955573056E-2</v>
      </c>
      <c r="F26" s="7">
        <v>-6.6824784749742516E-2</v>
      </c>
      <c r="G26" s="7">
        <v>-4.5649546218774706E-2</v>
      </c>
      <c r="H26" s="7">
        <v>-1.1352166258962182E-3</v>
      </c>
      <c r="I26" s="7">
        <v>-6.8224799005649706E-2</v>
      </c>
      <c r="J26" s="7">
        <v>3.1223635053924115E-2</v>
      </c>
      <c r="K26" s="7">
        <v>3.8849180097055402E-2</v>
      </c>
    </row>
    <row r="27" spans="1:11" x14ac:dyDescent="0.25">
      <c r="A27" s="1">
        <v>43703</v>
      </c>
      <c r="B27" s="3">
        <v>5.6402033999530143E-2</v>
      </c>
      <c r="C27" s="7">
        <v>6.1359452249126978E-2</v>
      </c>
      <c r="D27" s="7">
        <v>1.1159791439610878E-2</v>
      </c>
      <c r="E27" s="7">
        <v>1.5837355720290436E-2</v>
      </c>
      <c r="F27" s="7">
        <v>4.0466086920697197E-2</v>
      </c>
      <c r="G27" s="7">
        <v>-2.8210865987519096E-3</v>
      </c>
      <c r="H27" s="7">
        <v>-2.1630888708957241E-2</v>
      </c>
      <c r="I27" s="7">
        <v>9.5905792880108809E-3</v>
      </c>
      <c r="J27" s="7">
        <v>6.0508299691010237E-2</v>
      </c>
      <c r="K27" s="7">
        <v>4.6718583997911178E-3</v>
      </c>
    </row>
    <row r="28" spans="1:11" x14ac:dyDescent="0.25">
      <c r="A28" s="1">
        <v>43710</v>
      </c>
      <c r="B28" s="3">
        <v>9.6368509329871621E-3</v>
      </c>
      <c r="C28" s="7">
        <v>-5.7489040300976679E-2</v>
      </c>
      <c r="D28" s="7">
        <v>-3.2684398273866266E-2</v>
      </c>
      <c r="E28" s="7">
        <v>3.1365159457900749E-2</v>
      </c>
      <c r="F28" s="7">
        <v>-6.5160018493330973E-3</v>
      </c>
      <c r="G28" s="7">
        <v>5.4868025215188965E-2</v>
      </c>
      <c r="H28" s="7">
        <v>-2.0707315840274521E-2</v>
      </c>
      <c r="I28" s="7">
        <v>9.1340880105961197E-4</v>
      </c>
      <c r="J28" s="7">
        <v>-5.7139629005919068E-2</v>
      </c>
      <c r="K28" s="7">
        <v>-2.6748740654491399E-2</v>
      </c>
    </row>
    <row r="29" spans="1:11" x14ac:dyDescent="0.25">
      <c r="A29" s="1">
        <v>43717</v>
      </c>
      <c r="B29" s="3">
        <v>1.691234799252217E-2</v>
      </c>
      <c r="C29" s="7">
        <v>2.1401154892547458E-2</v>
      </c>
      <c r="D29" s="7">
        <v>-7.6155143033272976E-3</v>
      </c>
      <c r="E29" s="7">
        <v>-1.3092873748588696E-2</v>
      </c>
      <c r="F29" s="7">
        <v>-1.6396846505479012E-2</v>
      </c>
      <c r="G29" s="7">
        <v>7.4305410761852375E-3</v>
      </c>
      <c r="H29" s="7">
        <v>2.4948723417561602E-3</v>
      </c>
      <c r="I29" s="7">
        <v>6.4792842522620075E-2</v>
      </c>
      <c r="J29" s="7">
        <v>-3.8833885286553294E-3</v>
      </c>
      <c r="K29" s="7">
        <v>-2.5618241687550447E-2</v>
      </c>
    </row>
    <row r="30" spans="1:11" x14ac:dyDescent="0.25">
      <c r="A30" s="1">
        <v>43724</v>
      </c>
      <c r="B30" s="3">
        <v>6.879128613199148E-2</v>
      </c>
      <c r="C30" s="7">
        <v>-1.6086103375413052E-2</v>
      </c>
      <c r="D30" s="7">
        <v>9.1367409020189916E-2</v>
      </c>
      <c r="E30" s="7">
        <v>-2.9005774593532485E-2</v>
      </c>
      <c r="F30" s="7">
        <v>-7.5015832363423129E-3</v>
      </c>
      <c r="G30" s="7">
        <v>3.7267173198250347E-2</v>
      </c>
      <c r="H30" s="7">
        <v>2.354042468443196E-2</v>
      </c>
      <c r="I30" s="7">
        <v>3.4281794931508625E-2</v>
      </c>
      <c r="J30" s="7">
        <v>-2.1972827667005923E-2</v>
      </c>
      <c r="K30" s="7">
        <v>-3.537493884801779E-2</v>
      </c>
    </row>
    <row r="31" spans="1:11" x14ac:dyDescent="0.25">
      <c r="A31" s="1">
        <v>43731</v>
      </c>
      <c r="B31" s="3">
        <v>-3.2085245861850353E-3</v>
      </c>
      <c r="C31" s="7">
        <v>-7.9187668096042385E-3</v>
      </c>
      <c r="D31" s="7">
        <v>2.0307629612784872E-2</v>
      </c>
      <c r="E31" s="7">
        <v>-2.8257257832825067E-2</v>
      </c>
      <c r="F31" s="7">
        <v>6.1935803877080087E-2</v>
      </c>
      <c r="G31" s="7">
        <v>-1.6092920451435844E-2</v>
      </c>
      <c r="H31" s="7">
        <v>4.3327491150039199E-2</v>
      </c>
      <c r="I31" s="7">
        <v>-6.7782603180665202E-2</v>
      </c>
      <c r="J31" s="7">
        <v>-2.9351354186905043E-2</v>
      </c>
      <c r="K31" s="7">
        <v>-4.3087992269569275E-3</v>
      </c>
    </row>
    <row r="32" spans="1:11" x14ac:dyDescent="0.25">
      <c r="A32" s="1">
        <v>43738</v>
      </c>
      <c r="B32" s="3">
        <v>1.1610336519904063E-2</v>
      </c>
      <c r="C32" s="7">
        <v>-2.8955942523218314E-2</v>
      </c>
      <c r="D32" s="7">
        <v>-3.2840759634254146E-2</v>
      </c>
      <c r="E32" s="7">
        <v>1.3932346083291858E-2</v>
      </c>
      <c r="F32" s="7">
        <v>1.7200472146142065E-2</v>
      </c>
      <c r="G32" s="7">
        <v>-1.4073674247443657E-2</v>
      </c>
      <c r="H32" s="7">
        <v>-9.9333584928862351E-4</v>
      </c>
      <c r="I32" s="7">
        <v>-0.11146668836805684</v>
      </c>
      <c r="J32" s="7">
        <v>-3.9571977516447809E-2</v>
      </c>
      <c r="K32" s="7">
        <v>1.0672452995202253E-2</v>
      </c>
    </row>
    <row r="33" spans="1:11" x14ac:dyDescent="0.25">
      <c r="A33" s="1">
        <v>43745</v>
      </c>
      <c r="B33" s="3">
        <v>1.0776792877201569E-2</v>
      </c>
      <c r="C33" s="7">
        <v>1.676868481961824E-2</v>
      </c>
      <c r="D33" s="7">
        <v>3.1409153410904E-2</v>
      </c>
      <c r="E33" s="7">
        <v>2.8301401305286245E-2</v>
      </c>
      <c r="F33" s="7">
        <v>-5.1117552205813044E-2</v>
      </c>
      <c r="G33" s="7">
        <v>-3.8580231529026232E-3</v>
      </c>
      <c r="H33" s="7">
        <v>3.4379978353552332E-2</v>
      </c>
      <c r="I33" s="7">
        <v>1.8407387818590637E-2</v>
      </c>
      <c r="J33" s="7">
        <v>1.0366218861881382E-3</v>
      </c>
      <c r="K33" s="7">
        <v>-4.4067019545328656E-2</v>
      </c>
    </row>
    <row r="34" spans="1:11" x14ac:dyDescent="0.25">
      <c r="A34" s="1">
        <v>43752</v>
      </c>
      <c r="B34" s="3">
        <v>0.1146714719450781</v>
      </c>
      <c r="C34" s="7">
        <v>4.2436813836666198E-2</v>
      </c>
      <c r="D34" s="7">
        <v>5.0604879875512321E-2</v>
      </c>
      <c r="E34" s="7">
        <v>-5.8783995203182449E-2</v>
      </c>
      <c r="F34" s="7">
        <v>9.8319948965122084E-3</v>
      </c>
      <c r="G34" s="7">
        <v>0.11154138317877682</v>
      </c>
      <c r="H34" s="7">
        <v>4.6509851709069849E-2</v>
      </c>
      <c r="I34" s="7">
        <v>5.9528463247481289E-2</v>
      </c>
      <c r="J34" s="7">
        <v>3.9088755996504077E-2</v>
      </c>
      <c r="K34" s="7">
        <v>3.5379097450758179E-2</v>
      </c>
    </row>
    <row r="35" spans="1:11" x14ac:dyDescent="0.25">
      <c r="A35" s="1">
        <v>43759</v>
      </c>
      <c r="B35" s="3">
        <v>5.2568190582711116E-2</v>
      </c>
      <c r="C35" s="7">
        <v>4.629223199839938E-3</v>
      </c>
      <c r="D35" s="7">
        <v>1.5810574762582297E-2</v>
      </c>
      <c r="E35" s="7">
        <v>-0.15473777586355242</v>
      </c>
      <c r="F35" s="7">
        <v>1.6227224317088229E-2</v>
      </c>
      <c r="G35" s="7">
        <v>-2.4738760276110883E-2</v>
      </c>
      <c r="H35" s="7">
        <v>1.3283352267127624E-2</v>
      </c>
      <c r="I35" s="7">
        <v>4.5985515212895844E-2</v>
      </c>
      <c r="J35" s="7">
        <v>4.023419506070014E-2</v>
      </c>
      <c r="K35" s="7">
        <v>4.9315012454460794E-2</v>
      </c>
    </row>
    <row r="36" spans="1:11" x14ac:dyDescent="0.25">
      <c r="A36" s="1">
        <v>43766</v>
      </c>
      <c r="B36" s="3">
        <v>2.9699093865745319E-2</v>
      </c>
      <c r="C36" s="7">
        <v>1.1163731407413779E-2</v>
      </c>
      <c r="D36" s="7">
        <v>2.4084012019126799E-2</v>
      </c>
      <c r="E36" s="7">
        <v>8.4828237896138248E-2</v>
      </c>
      <c r="F36" s="7">
        <v>4.3113690241554758E-2</v>
      </c>
      <c r="G36" s="7">
        <v>2.9653487537413703E-2</v>
      </c>
      <c r="H36" s="7">
        <v>1.5968275338944515E-2</v>
      </c>
      <c r="I36" s="7">
        <v>0.11150510040127037</v>
      </c>
      <c r="J36" s="7">
        <v>4.7778752167547012E-2</v>
      </c>
      <c r="K36" s="7">
        <v>4.0371364969433277E-2</v>
      </c>
    </row>
    <row r="37" spans="1:11" x14ac:dyDescent="0.25">
      <c r="A37" s="1">
        <v>43773</v>
      </c>
      <c r="B37" s="3">
        <v>-1.2300320544373355E-2</v>
      </c>
      <c r="C37" s="7">
        <v>4.7872912372805443E-2</v>
      </c>
      <c r="D37" s="7">
        <v>-4.2872796406335012E-2</v>
      </c>
      <c r="E37" s="7">
        <v>2.9723888656774777E-2</v>
      </c>
      <c r="F37" s="7">
        <v>-3.2528334064655384E-3</v>
      </c>
      <c r="G37" s="7">
        <v>-3.9902717552457112E-2</v>
      </c>
      <c r="H37" s="7">
        <v>-7.9958940730729955E-3</v>
      </c>
      <c r="I37" s="7">
        <v>7.4960322281181213E-3</v>
      </c>
      <c r="J37" s="7">
        <v>-3.5885757944995489E-2</v>
      </c>
      <c r="K37" s="7">
        <v>-3.2742202168782986E-2</v>
      </c>
    </row>
    <row r="38" spans="1:11" x14ac:dyDescent="0.25">
      <c r="A38" s="1">
        <v>43780</v>
      </c>
      <c r="B38" s="3">
        <v>-1.6990048242184974E-2</v>
      </c>
      <c r="C38" s="7">
        <v>-2.8022372689947561E-3</v>
      </c>
      <c r="D38" s="7">
        <v>-1.3900645906882558E-2</v>
      </c>
      <c r="E38" s="7">
        <v>-6.3518657353359709E-3</v>
      </c>
      <c r="F38" s="7">
        <v>-3.7627281600069673E-2</v>
      </c>
      <c r="G38" s="7">
        <v>-2.0238613099016201E-2</v>
      </c>
      <c r="H38" s="7">
        <v>1.6570415300144914E-2</v>
      </c>
      <c r="I38" s="7">
        <v>1.9471248306607292E-2</v>
      </c>
      <c r="J38" s="7">
        <v>-1.6358443088070551E-2</v>
      </c>
      <c r="K38" s="7">
        <v>2.105689811304301E-2</v>
      </c>
    </row>
    <row r="39" spans="1:11" x14ac:dyDescent="0.25">
      <c r="A39" s="1">
        <v>43787</v>
      </c>
      <c r="B39" s="3">
        <v>6.8164696456158858E-2</v>
      </c>
      <c r="C39" s="7">
        <v>5.4626725418449595E-3</v>
      </c>
      <c r="D39" s="7">
        <v>-1.606516014074133E-2</v>
      </c>
      <c r="E39" s="7">
        <v>-1.5342016456712182E-2</v>
      </c>
      <c r="F39" s="7">
        <v>-1.1968913261599434E-2</v>
      </c>
      <c r="G39" s="7">
        <v>-1.2910360732984572E-2</v>
      </c>
      <c r="H39" s="7">
        <v>5.2473971537142061E-2</v>
      </c>
      <c r="I39" s="7">
        <v>2.2204949989080625E-2</v>
      </c>
      <c r="J39" s="7">
        <v>8.9419125537566257E-2</v>
      </c>
      <c r="K39" s="7">
        <v>-4.7935362260167036E-2</v>
      </c>
    </row>
    <row r="40" spans="1:11" x14ac:dyDescent="0.25">
      <c r="A40" s="1">
        <v>43794</v>
      </c>
      <c r="B40" s="3">
        <v>4.5904258713931334E-3</v>
      </c>
      <c r="C40" s="7">
        <v>2.6650576016771899E-2</v>
      </c>
      <c r="D40" s="7">
        <v>5.8788786041517049E-3</v>
      </c>
      <c r="E40" s="7">
        <v>4.0395812020852517E-3</v>
      </c>
      <c r="F40" s="7">
        <v>-5.2492587110783973E-3</v>
      </c>
      <c r="G40" s="7">
        <v>-1.5321407220807326E-2</v>
      </c>
      <c r="H40" s="7">
        <v>2.909974534748283E-3</v>
      </c>
      <c r="I40" s="7">
        <v>3.8584269915025837E-2</v>
      </c>
      <c r="J40" s="7">
        <v>-4.8672723597600331E-3</v>
      </c>
      <c r="K40" s="7">
        <v>-8.6211302604122242E-3</v>
      </c>
    </row>
    <row r="41" spans="1:11" x14ac:dyDescent="0.25">
      <c r="A41" s="1">
        <v>43801</v>
      </c>
      <c r="B41" s="3">
        <v>-8.5813818018111387E-2</v>
      </c>
      <c r="C41" s="7">
        <v>-1.3915854790702342E-2</v>
      </c>
      <c r="D41" s="7">
        <v>-5.2059614683465094E-3</v>
      </c>
      <c r="E41" s="7">
        <v>2.7588089998427323E-2</v>
      </c>
      <c r="F41" s="7">
        <v>-1.2380775226047858E-2</v>
      </c>
      <c r="G41" s="7">
        <v>-3.9089159041666433E-2</v>
      </c>
      <c r="H41" s="7">
        <v>2.6113464357615523E-3</v>
      </c>
      <c r="I41" s="7">
        <v>-6.4502026961702152E-2</v>
      </c>
      <c r="J41" s="7">
        <v>-4.7354395309348152E-2</v>
      </c>
      <c r="K41" s="7">
        <v>3.4223433679319903E-2</v>
      </c>
    </row>
    <row r="42" spans="1:11" x14ac:dyDescent="0.25">
      <c r="A42" s="1">
        <v>43808</v>
      </c>
      <c r="B42" s="3">
        <v>5.27871896222607E-2</v>
      </c>
      <c r="C42" s="7">
        <v>3.9266772132708461E-2</v>
      </c>
      <c r="D42" s="7">
        <v>-9.9728729025245766E-3</v>
      </c>
      <c r="E42" s="7">
        <v>-5.4533181660395558E-3</v>
      </c>
      <c r="F42" s="7">
        <v>-6.7817521317536933E-3</v>
      </c>
      <c r="G42" s="7">
        <v>-1.1848863908825447E-3</v>
      </c>
      <c r="H42" s="7">
        <v>1.7685422837287579E-2</v>
      </c>
      <c r="I42" s="7">
        <v>4.0337788950805864E-2</v>
      </c>
      <c r="J42" s="7">
        <v>2.3687249743898908E-2</v>
      </c>
      <c r="K42" s="7">
        <v>-2.4140908875799116E-2</v>
      </c>
    </row>
    <row r="43" spans="1:11" x14ac:dyDescent="0.25">
      <c r="A43" s="1">
        <v>43815</v>
      </c>
      <c r="B43" s="3">
        <v>9.7770916477923908E-3</v>
      </c>
      <c r="C43" s="7">
        <v>2.2036732023747119E-2</v>
      </c>
      <c r="D43" s="7">
        <v>-2.9023068524128171E-2</v>
      </c>
      <c r="E43" s="7">
        <v>2.9173975765660831E-2</v>
      </c>
      <c r="F43" s="7">
        <v>-1.6553589552940062E-3</v>
      </c>
      <c r="G43" s="7">
        <v>-1.0676100751233708E-2</v>
      </c>
      <c r="H43" s="7">
        <v>1.0711311585144268E-2</v>
      </c>
      <c r="I43" s="7">
        <v>1.5479391967317513E-2</v>
      </c>
      <c r="J43" s="7">
        <v>-1.9263607041794195E-2</v>
      </c>
      <c r="K43" s="7">
        <v>7.2814601391099965E-2</v>
      </c>
    </row>
    <row r="44" spans="1:11" x14ac:dyDescent="0.25">
      <c r="A44" s="1">
        <v>43822</v>
      </c>
      <c r="B44" s="3">
        <v>-3.4841999275947444E-4</v>
      </c>
      <c r="C44" s="7">
        <v>1.652981170082235E-2</v>
      </c>
      <c r="D44" s="7">
        <v>1.4637323030024518E-3</v>
      </c>
      <c r="E44" s="7">
        <v>6.5573750886380733E-3</v>
      </c>
      <c r="F44" s="7">
        <v>-1.7823780917627263E-2</v>
      </c>
      <c r="G44" s="7">
        <v>2.637886109023091E-2</v>
      </c>
      <c r="H44" s="7">
        <v>-3.5794678747821496E-2</v>
      </c>
      <c r="I44" s="7">
        <v>-1.7759540999716661E-3</v>
      </c>
      <c r="J44" s="7">
        <v>-1.0343951329615075E-2</v>
      </c>
      <c r="K44" s="7">
        <v>-1.097854496843742E-2</v>
      </c>
    </row>
    <row r="45" spans="1:11" x14ac:dyDescent="0.25">
      <c r="A45" s="1">
        <v>43829</v>
      </c>
      <c r="B45" s="3">
        <v>-4.7626139633662024E-2</v>
      </c>
      <c r="C45" s="7">
        <v>4.1930624099282277E-3</v>
      </c>
      <c r="D45" s="7">
        <v>-1.0872118391703767E-2</v>
      </c>
      <c r="E45" s="7">
        <v>1.2622119566933154E-2</v>
      </c>
      <c r="F45" s="7">
        <v>6.3304318074413057E-3</v>
      </c>
      <c r="G45" s="7">
        <v>7.7882894042380357E-4</v>
      </c>
      <c r="H45" s="7">
        <v>-3.1774084992350904E-3</v>
      </c>
      <c r="I45" s="7">
        <v>-1.0378057820607856E-2</v>
      </c>
      <c r="J45" s="7">
        <v>4.3805006534546997E-2</v>
      </c>
      <c r="K45" s="7">
        <v>1.0236553296025797E-3</v>
      </c>
    </row>
    <row r="46" spans="1:11" x14ac:dyDescent="0.25">
      <c r="A46" s="1">
        <v>43836</v>
      </c>
      <c r="B46" s="3">
        <v>-3.4684255127722774E-2</v>
      </c>
      <c r="C46" s="7">
        <v>1.3850390163721027E-3</v>
      </c>
      <c r="D46" s="7">
        <v>1.296174564364061E-2</v>
      </c>
      <c r="E46" s="7">
        <v>-1.052141779834348E-2</v>
      </c>
      <c r="F46" s="7">
        <v>-1.8871759718264158E-3</v>
      </c>
      <c r="G46" s="7">
        <v>-3.4241285924860088E-2</v>
      </c>
      <c r="H46" s="7">
        <v>6.797835685677045E-3</v>
      </c>
      <c r="I46" s="7">
        <v>-4.4943820224718767E-3</v>
      </c>
      <c r="J46" s="7">
        <v>-2.3627788236297853E-3</v>
      </c>
      <c r="K46" s="7">
        <v>6.1126521237844234E-3</v>
      </c>
    </row>
    <row r="47" spans="1:11" x14ac:dyDescent="0.25">
      <c r="A47" s="1">
        <v>43843</v>
      </c>
      <c r="B47" s="3">
        <v>4.1604169413535619E-2</v>
      </c>
      <c r="C47" s="7">
        <v>-1.7085462035508758E-3</v>
      </c>
      <c r="D47" s="7">
        <v>5.3973186896222547E-2</v>
      </c>
      <c r="E47" s="7">
        <v>4.0094823853545458E-2</v>
      </c>
      <c r="F47" s="7">
        <v>7.7731819219801768E-3</v>
      </c>
      <c r="G47" s="7">
        <v>1.0072519318029993E-2</v>
      </c>
      <c r="H47" s="7">
        <v>2.1289668600426914E-2</v>
      </c>
      <c r="I47" s="7">
        <v>-4.2889390519187387E-2</v>
      </c>
      <c r="J47" s="7">
        <v>2.5036734333516941E-2</v>
      </c>
      <c r="K47" s="7">
        <v>1.8970992297622224E-3</v>
      </c>
    </row>
    <row r="48" spans="1:11" x14ac:dyDescent="0.25">
      <c r="A48" s="1">
        <v>43850</v>
      </c>
      <c r="B48" s="3">
        <v>-1.8656344334510577E-2</v>
      </c>
      <c r="C48" s="7">
        <v>-1.2429951208784429E-3</v>
      </c>
      <c r="D48" s="7">
        <v>6.7258662913129985E-3</v>
      </c>
      <c r="E48" s="7">
        <v>1.9665326892776669E-2</v>
      </c>
      <c r="F48" s="7">
        <v>-7.2962630388101468E-3</v>
      </c>
      <c r="G48" s="7">
        <v>-5.5843622217406685E-2</v>
      </c>
      <c r="H48" s="7">
        <v>-3.7294844171683605E-2</v>
      </c>
      <c r="I48" s="7">
        <v>1.9025118845811262E-2</v>
      </c>
      <c r="J48" s="7">
        <v>-1.485313218899309E-2</v>
      </c>
      <c r="K48" s="7">
        <v>-1.5080844670267157E-2</v>
      </c>
    </row>
    <row r="49" spans="1:11" x14ac:dyDescent="0.25">
      <c r="A49" s="1">
        <v>43857</v>
      </c>
      <c r="B49" s="3">
        <v>-4.056062723333187E-2</v>
      </c>
      <c r="C49" s="7">
        <v>-1.5708563093122518E-2</v>
      </c>
      <c r="D49" s="7">
        <v>-1.8764591016479759E-2</v>
      </c>
      <c r="E49" s="7">
        <v>-8.4296449021379338E-3</v>
      </c>
      <c r="F49" s="7">
        <v>-1.196977514851616E-2</v>
      </c>
      <c r="G49" s="7">
        <v>-7.984784286646085E-2</v>
      </c>
      <c r="H49" s="7">
        <v>-7.228752195602417E-2</v>
      </c>
      <c r="I49" s="7">
        <v>-1.6972690039148808E-2</v>
      </c>
      <c r="J49" s="7">
        <v>-3.0600877068509225E-2</v>
      </c>
      <c r="K49" s="7">
        <v>-4.6039406970319496E-2</v>
      </c>
    </row>
    <row r="50" spans="1:11" x14ac:dyDescent="0.25">
      <c r="A50" s="1">
        <v>43864</v>
      </c>
      <c r="B50" s="3">
        <v>-1.5690246400601016E-2</v>
      </c>
      <c r="C50" s="7">
        <v>-2.6528585453506892E-3</v>
      </c>
      <c r="D50" s="7">
        <v>6.1672028708297688E-2</v>
      </c>
      <c r="E50" s="7">
        <v>1.0949111759961383E-3</v>
      </c>
      <c r="F50" s="7">
        <v>-9.2454820368523594E-2</v>
      </c>
      <c r="G50" s="7">
        <v>3.6730779240234934E-3</v>
      </c>
      <c r="H50" s="7">
        <v>1.5619465458730497E-2</v>
      </c>
      <c r="I50" s="7">
        <v>6.1215265476617375E-3</v>
      </c>
      <c r="J50" s="7">
        <v>-8.1797140600328166E-3</v>
      </c>
      <c r="K50" s="7">
        <v>2.7605373328758676E-2</v>
      </c>
    </row>
    <row r="51" spans="1:11" x14ac:dyDescent="0.25">
      <c r="A51" s="1">
        <v>43871</v>
      </c>
      <c r="B51" s="3">
        <v>-5.2221489524392761E-2</v>
      </c>
      <c r="C51" s="7">
        <v>-2.1819995514421597E-3</v>
      </c>
      <c r="D51" s="7">
        <v>4.4105337030176717E-2</v>
      </c>
      <c r="E51" s="7">
        <v>1.1579976946246795E-2</v>
      </c>
      <c r="F51" s="7">
        <v>-2.6932098091589141E-2</v>
      </c>
      <c r="G51" s="7">
        <v>-5.5352267876765837E-2</v>
      </c>
      <c r="H51" s="7">
        <v>3.6896252407093932E-2</v>
      </c>
      <c r="I51" s="7">
        <v>-2.9641566522058405E-3</v>
      </c>
      <c r="J51" s="7">
        <v>-2.7645576066235189E-2</v>
      </c>
      <c r="K51" s="7">
        <v>2.2043461806695142E-2</v>
      </c>
    </row>
    <row r="52" spans="1:11" x14ac:dyDescent="0.25">
      <c r="A52" s="1">
        <v>43878</v>
      </c>
      <c r="B52" s="3">
        <v>7.436258014611008E-3</v>
      </c>
      <c r="C52" s="7">
        <v>-1.243373877764764E-2</v>
      </c>
      <c r="D52" s="7">
        <v>-3.1045230945688784E-3</v>
      </c>
      <c r="E52" s="7">
        <v>1.3355371842983521E-2</v>
      </c>
      <c r="F52" s="7">
        <v>-1.6847414680816186E-3</v>
      </c>
      <c r="G52" s="7">
        <v>-3.8740746122859493E-3</v>
      </c>
      <c r="H52" s="7">
        <v>-1.0192542095835866E-2</v>
      </c>
      <c r="I52" s="7">
        <v>2.5348165898738451E-2</v>
      </c>
      <c r="J52" s="7">
        <v>-3.2612513248641228E-2</v>
      </c>
      <c r="K52" s="7">
        <v>-1.2592720411899849E-2</v>
      </c>
    </row>
    <row r="53" spans="1:11" x14ac:dyDescent="0.25">
      <c r="A53" s="1">
        <v>43885</v>
      </c>
      <c r="B53" s="3">
        <v>-0.11881680565261221</v>
      </c>
      <c r="C53" s="7">
        <v>-8.1909741196869224E-2</v>
      </c>
      <c r="D53" s="7">
        <v>-3.245324319661147E-2</v>
      </c>
      <c r="E53" s="7">
        <v>-8.2025893916849113E-2</v>
      </c>
      <c r="F53" s="7">
        <v>-4.7251656402705233E-2</v>
      </c>
      <c r="G53" s="7">
        <v>-0.1059796106773857</v>
      </c>
      <c r="H53" s="7">
        <v>-0.10558736391932499</v>
      </c>
      <c r="I53" s="7">
        <v>-7.5537922969775462E-2</v>
      </c>
      <c r="J53" s="7">
        <v>-7.2258667519227493E-2</v>
      </c>
      <c r="K53" s="7">
        <v>-7.2044759870410147E-2</v>
      </c>
    </row>
    <row r="54" spans="1:11" x14ac:dyDescent="0.25">
      <c r="A54" s="1">
        <v>43892</v>
      </c>
      <c r="B54" s="3">
        <v>6.8281632327964026E-2</v>
      </c>
      <c r="C54" s="7">
        <v>-3.084939728781233E-2</v>
      </c>
      <c r="D54" s="7">
        <v>5.3796809318686911E-3</v>
      </c>
      <c r="E54" s="7">
        <v>1.080193040933386E-2</v>
      </c>
      <c r="F54" s="7">
        <v>-7.9959560609381808E-2</v>
      </c>
      <c r="G54" s="7">
        <v>-3.0451286598814242E-2</v>
      </c>
      <c r="H54" s="7">
        <v>-4.4104866629299133E-2</v>
      </c>
      <c r="I54" s="7">
        <v>-0.10713100806645359</v>
      </c>
      <c r="J54" s="7">
        <v>7.4942945239669267E-2</v>
      </c>
      <c r="K54" s="7">
        <v>5.8447355650180777E-2</v>
      </c>
    </row>
    <row r="55" spans="1:11" x14ac:dyDescent="0.25">
      <c r="A55" s="1">
        <v>43899</v>
      </c>
      <c r="B55" s="3">
        <v>-1.7139874811438416E-2</v>
      </c>
      <c r="C55" s="7">
        <v>-1.9459152928561152E-2</v>
      </c>
      <c r="D55" s="7">
        <v>-7.0154648950640941E-2</v>
      </c>
      <c r="E55" s="7">
        <v>-0.13128160128516431</v>
      </c>
      <c r="F55" s="7">
        <v>-0.10753570624191167</v>
      </c>
      <c r="G55" s="7">
        <v>-0.26079641138306553</v>
      </c>
      <c r="H55" s="7">
        <v>-0.1284595374005516</v>
      </c>
      <c r="I55" s="7">
        <v>-0.10427070044072972</v>
      </c>
      <c r="J55" s="7">
        <v>-4.10326313996493E-2</v>
      </c>
      <c r="K55" s="7">
        <v>-0.14665475252474935</v>
      </c>
    </row>
    <row r="56" spans="1:11" x14ac:dyDescent="0.25">
      <c r="A56" s="1">
        <v>43906</v>
      </c>
      <c r="B56" s="3">
        <v>-0.10174761732009274</v>
      </c>
      <c r="C56" s="7">
        <v>-0.15209092992715556</v>
      </c>
      <c r="D56" s="7">
        <v>9.4924380657519514E-3</v>
      </c>
      <c r="E56" s="7">
        <v>-8.9146684117713981E-2</v>
      </c>
      <c r="F56" s="7">
        <v>8.197222977223606E-2</v>
      </c>
      <c r="G56" s="7">
        <v>9.9392933930053884E-2</v>
      </c>
      <c r="H56" s="7">
        <v>-7.8326854706098792E-2</v>
      </c>
      <c r="I56" s="7">
        <v>-0.13457174862132504</v>
      </c>
      <c r="J56" s="7">
        <v>-4.8510888467218405E-2</v>
      </c>
      <c r="K56" s="7">
        <v>-5.1459017033050891E-3</v>
      </c>
    </row>
    <row r="57" spans="1:11" x14ac:dyDescent="0.25">
      <c r="A57" s="1">
        <v>43913</v>
      </c>
      <c r="B57" s="3">
        <v>-7.8116887529463108E-2</v>
      </c>
      <c r="C57" s="7">
        <v>1.1405835789268792E-4</v>
      </c>
      <c r="D57" s="7">
        <v>4.2777201309859958E-2</v>
      </c>
      <c r="E57" s="7">
        <v>0.11727492101826154</v>
      </c>
      <c r="F57" s="7">
        <v>-7.2059225699648288E-2</v>
      </c>
      <c r="G57" s="7">
        <v>-0.11249126176239299</v>
      </c>
      <c r="H57" s="7">
        <v>4.4403099760123688E-2</v>
      </c>
      <c r="I57" s="7">
        <v>-6.4869979683577328E-2</v>
      </c>
      <c r="J57" s="7">
        <v>-7.5587821052015003E-2</v>
      </c>
      <c r="K57" s="7">
        <v>1.8862910436105773E-2</v>
      </c>
    </row>
    <row r="58" spans="1:11" x14ac:dyDescent="0.25">
      <c r="A58" s="1">
        <v>43920</v>
      </c>
      <c r="B58" s="3">
        <v>-0.11573288034743789</v>
      </c>
      <c r="C58" s="7">
        <v>-0.14520263930679078</v>
      </c>
      <c r="D58" s="7">
        <v>6.1906663478190627E-3</v>
      </c>
      <c r="E58" s="7">
        <v>-0.10420010400157331</v>
      </c>
      <c r="F58" s="7">
        <v>9.1467150090642546E-2</v>
      </c>
      <c r="G58" s="7">
        <v>0.16684140431119276</v>
      </c>
      <c r="H58" s="7">
        <v>1.1919256648510013E-2</v>
      </c>
      <c r="I58" s="7">
        <v>-0.10456516032079843</v>
      </c>
      <c r="J58" s="7">
        <v>0.11163692201326403</v>
      </c>
      <c r="K58" s="7">
        <v>-9.0289227331785571E-2</v>
      </c>
    </row>
    <row r="59" spans="1:11" x14ac:dyDescent="0.25">
      <c r="A59" s="1">
        <v>43927</v>
      </c>
      <c r="B59" s="3">
        <v>8.2407378407428622E-2</v>
      </c>
      <c r="C59" s="7">
        <v>0.13508734301018044</v>
      </c>
      <c r="D59" s="7">
        <v>0.10185504910213727</v>
      </c>
      <c r="E59" s="7">
        <v>8.9076643571451619E-2</v>
      </c>
      <c r="F59" s="7">
        <v>4.2463394167232549E-2</v>
      </c>
      <c r="G59" s="7">
        <v>0.10665717433635624</v>
      </c>
      <c r="H59" s="7">
        <v>0.13077344552345438</v>
      </c>
      <c r="I59" s="7">
        <v>6.9211015011505506E-2</v>
      </c>
      <c r="J59" s="7">
        <v>0.21096034416141718</v>
      </c>
      <c r="K59" s="7">
        <v>6.739617825439792E-2</v>
      </c>
    </row>
    <row r="60" spans="1:11" x14ac:dyDescent="0.25">
      <c r="A60" s="1">
        <v>43934</v>
      </c>
      <c r="B60" s="3">
        <v>7.6942992749128081E-2</v>
      </c>
      <c r="C60" s="7">
        <v>-1.2661894094179171E-2</v>
      </c>
      <c r="D60" s="7">
        <v>4.8674413542286743E-3</v>
      </c>
      <c r="E60" s="7">
        <v>-1.3017463417283159E-2</v>
      </c>
      <c r="F60" s="7">
        <v>1.4836857833637085E-2</v>
      </c>
      <c r="G60" s="7">
        <v>-1.2936595412875063E-2</v>
      </c>
      <c r="H60" s="7">
        <v>4.7982374335120426E-3</v>
      </c>
      <c r="I60" s="7">
        <v>2.9834875836781238E-2</v>
      </c>
      <c r="J60" s="7">
        <v>3.9542981784752573E-3</v>
      </c>
      <c r="K60" s="7">
        <v>2.3160863813702859E-2</v>
      </c>
    </row>
    <row r="61" spans="1:11" x14ac:dyDescent="0.25">
      <c r="A61" s="1">
        <v>43941</v>
      </c>
      <c r="B61" s="3">
        <v>-7.9982377794104553E-2</v>
      </c>
      <c r="C61" s="7">
        <v>-6.0134586475436347E-2</v>
      </c>
      <c r="D61" s="7">
        <v>-4.2588430451315995E-2</v>
      </c>
      <c r="E61" s="7">
        <v>4.6082990061955487E-2</v>
      </c>
      <c r="F61" s="7">
        <v>-4.3062271980865652E-2</v>
      </c>
      <c r="G61" s="7">
        <v>-0.11402368932963147</v>
      </c>
      <c r="H61" s="7">
        <v>0.15697321137378228</v>
      </c>
      <c r="I61" s="7">
        <v>-7.0356988560799638E-2</v>
      </c>
      <c r="J61" s="7">
        <v>6.1816223868500719E-2</v>
      </c>
      <c r="K61" s="7">
        <v>6.3648237199553925E-3</v>
      </c>
    </row>
    <row r="62" spans="1:11" x14ac:dyDescent="0.25">
      <c r="A62" s="1">
        <v>43948</v>
      </c>
      <c r="B62" s="3">
        <v>8.2103120178259603E-2</v>
      </c>
      <c r="C62" s="7">
        <v>0.21385381350223831</v>
      </c>
      <c r="D62" s="7">
        <v>-3.8197111237960213E-2</v>
      </c>
      <c r="E62" s="7">
        <v>8.7953726772411756E-2</v>
      </c>
      <c r="F62" s="7">
        <v>1.1944499953005172E-2</v>
      </c>
      <c r="G62" s="7">
        <v>0.18269229996557335</v>
      </c>
      <c r="H62" s="7">
        <v>3.5065514005101717E-2</v>
      </c>
      <c r="I62" s="7">
        <v>5.9543667946326595E-2</v>
      </c>
      <c r="J62" s="7">
        <v>-4.204020946151521E-2</v>
      </c>
      <c r="K62" s="7">
        <v>0.10809549714808431</v>
      </c>
    </row>
    <row r="63" spans="1:11" x14ac:dyDescent="0.25">
      <c r="A63" s="1">
        <v>43955</v>
      </c>
      <c r="B63" s="3">
        <v>-5.7179919287993042E-2</v>
      </c>
      <c r="C63" s="7">
        <v>-0.11861664697515784</v>
      </c>
      <c r="D63" s="7">
        <v>-4.8890872379148798E-2</v>
      </c>
      <c r="E63" s="7">
        <v>-5.801453192082684E-2</v>
      </c>
      <c r="F63" s="7">
        <v>-0.13093600974484143</v>
      </c>
      <c r="G63" s="7">
        <v>-5.0031215881896185E-2</v>
      </c>
      <c r="H63" s="7">
        <v>6.4585330021773135E-2</v>
      </c>
      <c r="I63" s="7">
        <v>-0.12447477787802419</v>
      </c>
      <c r="J63" s="7">
        <v>8.9276454850308884E-3</v>
      </c>
      <c r="K63" s="7">
        <v>-6.0227813904672911E-2</v>
      </c>
    </row>
    <row r="64" spans="1:11" x14ac:dyDescent="0.25">
      <c r="A64" s="1">
        <v>43962</v>
      </c>
      <c r="B64" s="3">
        <v>1.7594373943468966E-2</v>
      </c>
      <c r="C64" s="7">
        <v>-3.201753767254345E-2</v>
      </c>
      <c r="D64" s="7">
        <v>-2.6887350499590346E-2</v>
      </c>
      <c r="E64" s="7">
        <v>-3.3128307357671138E-2</v>
      </c>
      <c r="F64" s="7">
        <v>3.9797801842067715E-2</v>
      </c>
      <c r="G64" s="7">
        <v>1.9749659855057278E-3</v>
      </c>
      <c r="H64" s="7">
        <v>-5.6996441227023631E-2</v>
      </c>
      <c r="I64" s="7">
        <v>-1.7996584118182835E-3</v>
      </c>
      <c r="J64" s="7">
        <v>-4.3710030716717085E-2</v>
      </c>
      <c r="K64" s="7">
        <v>-1.0562870597008445E-4</v>
      </c>
    </row>
    <row r="65" spans="1:11" x14ac:dyDescent="0.25">
      <c r="A65" s="1">
        <v>43969</v>
      </c>
      <c r="B65" s="3">
        <v>-1.3128050751700093E-2</v>
      </c>
      <c r="C65" s="7">
        <v>-7.2786761315610016E-2</v>
      </c>
      <c r="D65" s="7">
        <v>-2.1552924071661872E-2</v>
      </c>
      <c r="E65" s="7">
        <v>6.124490427035667E-2</v>
      </c>
      <c r="F65" s="7">
        <v>0.13213859921586191</v>
      </c>
      <c r="G65" s="7">
        <v>1.3140487886755814E-3</v>
      </c>
      <c r="H65" s="7">
        <v>-1.8712799025075944E-2</v>
      </c>
      <c r="I65" s="7">
        <v>-9.3449449298913523E-2</v>
      </c>
      <c r="J65" s="7">
        <v>4.6153893763288156E-2</v>
      </c>
      <c r="K65" s="7">
        <v>6.6365571316038041E-2</v>
      </c>
    </row>
    <row r="66" spans="1:11" x14ac:dyDescent="0.25">
      <c r="A66" s="1">
        <v>43976</v>
      </c>
      <c r="B66" s="3">
        <v>0.18948510896934856</v>
      </c>
      <c r="C66" s="7">
        <v>9.4161061758298858E-2</v>
      </c>
      <c r="D66" s="7">
        <v>3.4449773320581523E-2</v>
      </c>
      <c r="E66" s="7">
        <v>-1.3001926622840942E-3</v>
      </c>
      <c r="F66" s="7">
        <v>5.9565269890678119E-2</v>
      </c>
      <c r="G66" s="7">
        <v>9.1863517862264876E-2</v>
      </c>
      <c r="H66" s="7">
        <v>2.3470267046585169E-2</v>
      </c>
      <c r="I66" s="7">
        <v>6.2644988835846016E-2</v>
      </c>
      <c r="J66" s="7">
        <v>1.3320526352705198E-2</v>
      </c>
      <c r="K66" s="7">
        <v>-2.3477506420289895E-2</v>
      </c>
    </row>
    <row r="67" spans="1:11" x14ac:dyDescent="0.25">
      <c r="A67" s="1">
        <v>43983</v>
      </c>
      <c r="B67" s="3">
        <v>5.7436909516947576E-2</v>
      </c>
      <c r="C67" s="7">
        <v>6.4453022764972223E-2</v>
      </c>
      <c r="D67" s="7">
        <v>1.4730915450898996E-2</v>
      </c>
      <c r="E67" s="7">
        <v>3.1795434139515466E-2</v>
      </c>
      <c r="F67" s="7">
        <v>1.2661425648982094E-2</v>
      </c>
      <c r="G67" s="7">
        <v>4.5072089095606227E-2</v>
      </c>
      <c r="H67" s="7">
        <v>7.8760574696859154E-2</v>
      </c>
      <c r="I67" s="7">
        <v>0.17155333422620656</v>
      </c>
      <c r="J67" s="7">
        <v>3.9331175978788435E-2</v>
      </c>
      <c r="K67" s="7">
        <v>3.8827297024467411E-2</v>
      </c>
    </row>
    <row r="68" spans="1:11" x14ac:dyDescent="0.25">
      <c r="A68" s="1">
        <v>43990</v>
      </c>
      <c r="B68" s="3">
        <v>-3.6866433995728642E-2</v>
      </c>
      <c r="C68" s="7">
        <v>1.4889880801820077E-2</v>
      </c>
      <c r="D68" s="7">
        <v>9.1030520198378539E-3</v>
      </c>
      <c r="E68" s="7">
        <v>-1.6554270003748317E-2</v>
      </c>
      <c r="F68" s="7">
        <v>-2.975745780551009E-2</v>
      </c>
      <c r="G68" s="7">
        <v>-3.4502550587818481E-2</v>
      </c>
      <c r="H68" s="7">
        <v>5.1879685084637028E-3</v>
      </c>
      <c r="I68" s="7">
        <v>-4.5527172059739773E-2</v>
      </c>
      <c r="J68" s="7">
        <v>-2.9039839220776575E-2</v>
      </c>
      <c r="K68" s="7">
        <v>-1.6632155742238863E-3</v>
      </c>
    </row>
    <row r="69" spans="1:11" x14ac:dyDescent="0.25">
      <c r="A69" s="1">
        <v>43997</v>
      </c>
      <c r="B69" s="3">
        <v>2.8883179758262045E-2</v>
      </c>
      <c r="C69" s="7">
        <v>2.5939973338096056E-2</v>
      </c>
      <c r="D69" s="7">
        <v>-6.6233180857127039E-3</v>
      </c>
      <c r="E69" s="7">
        <v>1.957818921604404E-2</v>
      </c>
      <c r="F69" s="7">
        <v>-5.1030854432119077E-2</v>
      </c>
      <c r="G69" s="7">
        <v>2.1441328731945042E-2</v>
      </c>
      <c r="H69" s="7">
        <v>0.10743946970298368</v>
      </c>
      <c r="I69" s="7">
        <v>2.9009745875826942E-2</v>
      </c>
      <c r="J69" s="7">
        <v>1.656945791173392E-2</v>
      </c>
      <c r="K69" s="7">
        <v>4.0957387615365715E-3</v>
      </c>
    </row>
    <row r="70" spans="1:11" x14ac:dyDescent="0.25">
      <c r="A70" s="1">
        <v>44004</v>
      </c>
      <c r="B70" s="3">
        <v>6.4367415089855218E-2</v>
      </c>
      <c r="C70" s="7">
        <v>-3.7654322369920279E-2</v>
      </c>
      <c r="D70" s="7">
        <v>3.6756812473162315E-2</v>
      </c>
      <c r="E70" s="7">
        <v>6.0228116857895531E-2</v>
      </c>
      <c r="F70" s="7">
        <v>5.9750114618748906E-2</v>
      </c>
      <c r="G70" s="7">
        <v>-1.8658817143375472E-2</v>
      </c>
      <c r="H70" s="7">
        <v>-9.6050018126864201E-3</v>
      </c>
      <c r="I70" s="7">
        <v>8.1327816619647386E-4</v>
      </c>
      <c r="J70" s="7">
        <v>-1.5991809773258092E-2</v>
      </c>
      <c r="K70" s="7">
        <v>3.3487259451605356E-2</v>
      </c>
    </row>
    <row r="71" spans="1:11" x14ac:dyDescent="0.25">
      <c r="A71" s="1">
        <v>44011</v>
      </c>
      <c r="B71" s="3">
        <v>2.8031871943154485E-2</v>
      </c>
      <c r="C71" s="7">
        <v>6.5542364986423074E-2</v>
      </c>
      <c r="D71" s="7">
        <v>8.2852703276308226E-3</v>
      </c>
      <c r="E71" s="7">
        <v>1.9314309245150429E-2</v>
      </c>
      <c r="F71" s="7">
        <v>6.278829077287762E-2</v>
      </c>
      <c r="G71" s="7">
        <v>-2.0796195677735052E-2</v>
      </c>
      <c r="H71" s="7">
        <v>2.576616052314229E-2</v>
      </c>
      <c r="I71" s="7">
        <v>8.1253462364938578E-4</v>
      </c>
      <c r="J71" s="7">
        <v>-6.3548304757331531E-3</v>
      </c>
      <c r="K71" s="7">
        <v>3.9421261050237577E-2</v>
      </c>
    </row>
    <row r="72" spans="1:11" x14ac:dyDescent="0.25">
      <c r="A72" s="1">
        <v>44018</v>
      </c>
      <c r="B72" s="3">
        <v>2.4796820640113681E-2</v>
      </c>
      <c r="C72" s="7">
        <v>2.1208955459806056E-4</v>
      </c>
      <c r="D72" s="7">
        <v>2.368449721449406E-2</v>
      </c>
      <c r="E72" s="7">
        <v>2.5177053904569258E-2</v>
      </c>
      <c r="F72" s="7">
        <v>-6.2937052966416607E-2</v>
      </c>
      <c r="G72" s="7">
        <v>-4.6116563144326883E-2</v>
      </c>
      <c r="H72" s="7">
        <v>5.4854349332791319E-2</v>
      </c>
      <c r="I72" s="7">
        <v>5.8998613783404652E-2</v>
      </c>
      <c r="J72" s="7">
        <v>3.4703303309985278E-2</v>
      </c>
      <c r="K72" s="7">
        <v>1.0300191137796011E-2</v>
      </c>
    </row>
    <row r="73" spans="1:11" x14ac:dyDescent="0.25">
      <c r="A73" s="1">
        <v>44025</v>
      </c>
      <c r="B73" s="3">
        <v>-3.2087617528675283E-2</v>
      </c>
      <c r="C73" s="7">
        <v>-2.1170980974470899E-2</v>
      </c>
      <c r="D73" s="7">
        <v>4.9286119408334939E-2</v>
      </c>
      <c r="E73" s="7">
        <v>0.15630594322340996</v>
      </c>
      <c r="F73" s="7">
        <v>4.9847065796870149E-2</v>
      </c>
      <c r="G73" s="7">
        <v>2.2264630666419372E-2</v>
      </c>
      <c r="H73" s="7">
        <v>1.7487343937146571E-2</v>
      </c>
      <c r="I73" s="7">
        <v>-3.756703845651943E-2</v>
      </c>
      <c r="J73" s="7">
        <v>1.9961463304351668E-2</v>
      </c>
      <c r="K73" s="7">
        <v>-9.1371959074777465E-3</v>
      </c>
    </row>
    <row r="74" spans="1:11" x14ac:dyDescent="0.25">
      <c r="A74" s="1">
        <v>44032</v>
      </c>
      <c r="B74" s="3">
        <v>0.1047517552048336</v>
      </c>
      <c r="C74" s="7">
        <v>1.9352132431821767E-2</v>
      </c>
      <c r="D74" s="7">
        <v>-5.2971085557773412E-2</v>
      </c>
      <c r="E74" s="7">
        <v>2.0575177712429005E-2</v>
      </c>
      <c r="F74" s="7">
        <v>2.9381435537717326E-2</v>
      </c>
      <c r="G74" s="7">
        <v>8.0896326663539853E-3</v>
      </c>
      <c r="H74" s="7">
        <v>0.12287125779460983</v>
      </c>
      <c r="I74" s="7">
        <v>1.9118379109837269E-2</v>
      </c>
      <c r="J74" s="7">
        <v>-3.556521406611679E-2</v>
      </c>
      <c r="K74" s="7">
        <v>-1.7925647021137636E-2</v>
      </c>
    </row>
    <row r="75" spans="1:11" x14ac:dyDescent="0.25">
      <c r="A75" s="1">
        <v>44039</v>
      </c>
      <c r="B75" s="3">
        <v>-7.7928196342998968E-3</v>
      </c>
      <c r="C75" s="7">
        <v>-3.1559780073845078E-2</v>
      </c>
      <c r="D75" s="7">
        <v>1.4255166702230593E-3</v>
      </c>
      <c r="E75" s="7">
        <v>4.7312013598854508E-2</v>
      </c>
      <c r="F75" s="7">
        <v>-2.8042044920432607E-2</v>
      </c>
      <c r="G75" s="7">
        <v>-3.2098766851446969E-2</v>
      </c>
      <c r="H75" s="7">
        <v>-3.6925730035884063E-2</v>
      </c>
      <c r="I75" s="7">
        <v>-2.3449555109665843E-3</v>
      </c>
      <c r="J75" s="7">
        <v>9.5488194076697619E-2</v>
      </c>
      <c r="K75" s="7">
        <v>5.8134886922327267E-2</v>
      </c>
    </row>
    <row r="76" spans="1:11" x14ac:dyDescent="0.25">
      <c r="A76" s="1">
        <v>44046</v>
      </c>
      <c r="B76" s="3">
        <v>5.5920712156905639E-2</v>
      </c>
      <c r="C76" s="7">
        <v>-2.7484221786242546E-3</v>
      </c>
      <c r="D76" s="7">
        <v>3.2966029333096891E-3</v>
      </c>
      <c r="E76" s="7">
        <v>-1.6041426689461846E-2</v>
      </c>
      <c r="F76" s="7">
        <v>1.0046343907740285E-2</v>
      </c>
      <c r="G76" s="7">
        <v>3.1888460863085388E-3</v>
      </c>
      <c r="H76" s="7">
        <v>3.8583420926464829E-2</v>
      </c>
      <c r="I76" s="7">
        <v>-4.1786527266138851E-3</v>
      </c>
      <c r="J76" s="7">
        <v>-1.1189434211785643E-2</v>
      </c>
      <c r="K76" s="7">
        <v>5.4766013214833098E-3</v>
      </c>
    </row>
    <row r="77" spans="1:11" x14ac:dyDescent="0.25">
      <c r="A77" s="1">
        <v>44053</v>
      </c>
      <c r="B77" s="3">
        <v>-7.6333488115995274E-2</v>
      </c>
      <c r="C77" s="7">
        <v>7.8742373995244197E-3</v>
      </c>
      <c r="D77" s="7">
        <v>-1.6623365075483787E-2</v>
      </c>
      <c r="E77" s="7">
        <v>2.8924796696538912E-3</v>
      </c>
      <c r="F77" s="7">
        <v>2.29538256734374E-3</v>
      </c>
      <c r="G77" s="7">
        <v>-1.9071863347847828E-2</v>
      </c>
      <c r="H77" s="7">
        <v>-1.5186031703137592E-2</v>
      </c>
      <c r="I77" s="7">
        <v>3.0422256687336446E-2</v>
      </c>
      <c r="J77" s="7">
        <v>1.0745535539881113E-2</v>
      </c>
      <c r="K77" s="7">
        <v>-2.2876311960023266E-2</v>
      </c>
    </row>
    <row r="78" spans="1:11" x14ac:dyDescent="0.25">
      <c r="A78" s="1">
        <v>44060</v>
      </c>
      <c r="B78" s="3">
        <v>7.8940843017818674E-2</v>
      </c>
      <c r="C78" s="7">
        <v>5.6084428147993304E-3</v>
      </c>
      <c r="D78" s="7">
        <v>1.34084362494582E-2</v>
      </c>
      <c r="E78" s="7">
        <v>-4.8767917326493215E-3</v>
      </c>
      <c r="F78" s="7">
        <v>2.0355879309308378E-3</v>
      </c>
      <c r="G78" s="7">
        <v>5.0550824723250676E-2</v>
      </c>
      <c r="H78" s="7">
        <v>-1.530206525798572E-2</v>
      </c>
      <c r="I78" s="7">
        <v>9.6717189350408184E-3</v>
      </c>
      <c r="J78" s="7">
        <v>2.3520639523681997E-3</v>
      </c>
      <c r="K78" s="7">
        <v>2.5641123950379541E-3</v>
      </c>
    </row>
    <row r="79" spans="1:11" x14ac:dyDescent="0.25">
      <c r="A79" s="1">
        <v>44067</v>
      </c>
      <c r="B79" s="3">
        <v>1.8845478519508685E-2</v>
      </c>
      <c r="C79" s="7">
        <v>4.4617105668179891E-2</v>
      </c>
      <c r="D79" s="7">
        <v>-2.3148668113978976E-2</v>
      </c>
      <c r="E79" s="7">
        <v>-1.4754736900482235E-2</v>
      </c>
      <c r="F79" s="7">
        <v>-6.8562620460601575E-3</v>
      </c>
      <c r="G79" s="7">
        <v>-9.2534647951844073E-3</v>
      </c>
      <c r="H79" s="7">
        <v>1.6260404782634907E-2</v>
      </c>
      <c r="I79" s="7">
        <v>0.13360221418985074</v>
      </c>
      <c r="J79" s="7">
        <v>4.5350705607759334E-2</v>
      </c>
      <c r="K79" s="7">
        <v>-4.9371171781106282E-3</v>
      </c>
    </row>
    <row r="80" spans="1:11" x14ac:dyDescent="0.25">
      <c r="A80" s="1">
        <v>44074</v>
      </c>
      <c r="B80" s="3">
        <v>-1.4574294689246425E-2</v>
      </c>
      <c r="C80" s="7">
        <v>-5.9711019420033762E-2</v>
      </c>
      <c r="D80" s="7">
        <v>-1.2801060639084816E-2</v>
      </c>
      <c r="E80" s="7">
        <v>-1.6687134377505575E-2</v>
      </c>
      <c r="F80" s="7">
        <v>-4.5512683283752797E-2</v>
      </c>
      <c r="G80" s="7">
        <v>-2.9265378832150968E-2</v>
      </c>
      <c r="H80" s="7">
        <v>-1.8056434840790447E-2</v>
      </c>
      <c r="I80" s="7">
        <v>-8.0942902881897982E-2</v>
      </c>
      <c r="J80" s="7">
        <v>-7.8265507665074674E-2</v>
      </c>
      <c r="K80" s="7">
        <v>2.3534748367644243E-2</v>
      </c>
    </row>
    <row r="81" spans="1:11" x14ac:dyDescent="0.25">
      <c r="A81" s="1">
        <v>44081</v>
      </c>
      <c r="B81" s="3">
        <v>-9.7452475403718708E-3</v>
      </c>
      <c r="C81" s="7">
        <v>-1.016976739056541E-3</v>
      </c>
      <c r="D81" s="7">
        <v>1.6308915586013883E-2</v>
      </c>
      <c r="E81" s="7">
        <v>2.8447144145448577E-2</v>
      </c>
      <c r="F81" s="7">
        <v>-1.4733442942947206E-2</v>
      </c>
      <c r="G81" s="7">
        <v>-5.8370731068223991E-2</v>
      </c>
      <c r="H81" s="7">
        <v>0.11622711401887176</v>
      </c>
      <c r="I81" s="7">
        <v>-1.9114430510076219E-2</v>
      </c>
      <c r="J81" s="7">
        <v>-1.3468684377418771E-2</v>
      </c>
      <c r="K81" s="7">
        <v>3.6663446067186634E-2</v>
      </c>
    </row>
    <row r="82" spans="1:11" x14ac:dyDescent="0.25">
      <c r="A82" s="1">
        <v>44088</v>
      </c>
      <c r="B82" s="3">
        <v>-2.9870564655294363E-3</v>
      </c>
      <c r="C82" s="7">
        <v>-2.5675774006023055E-2</v>
      </c>
      <c r="D82" s="7">
        <v>-2.8227386795714571E-2</v>
      </c>
      <c r="E82" s="7">
        <v>6.0450570627656575E-2</v>
      </c>
      <c r="F82" s="7">
        <v>-2.5557412059754592E-2</v>
      </c>
      <c r="G82" s="7">
        <v>1.1580384352208428E-2</v>
      </c>
      <c r="H82" s="7">
        <v>-5.7572059831479949E-3</v>
      </c>
      <c r="I82" s="7">
        <v>-4.982728661464142E-2</v>
      </c>
      <c r="J82" s="7">
        <v>3.5318569427387647E-2</v>
      </c>
      <c r="K82" s="7">
        <v>3.2459811890622081E-2</v>
      </c>
    </row>
    <row r="83" spans="1:11" x14ac:dyDescent="0.25">
      <c r="A83" s="1">
        <v>44095</v>
      </c>
      <c r="B83" s="3">
        <v>-1.6095011223541622E-2</v>
      </c>
      <c r="C83" s="7">
        <v>-4.1211979328823145E-2</v>
      </c>
      <c r="D83" s="7">
        <v>-9.7936105857300282E-3</v>
      </c>
      <c r="E83" s="7">
        <v>8.4783621319226565E-3</v>
      </c>
      <c r="F83" s="7">
        <v>-4.687497139808916E-2</v>
      </c>
      <c r="G83" s="7">
        <v>-7.2053859033397338E-2</v>
      </c>
      <c r="H83" s="7">
        <v>-4.5022792812027812E-2</v>
      </c>
      <c r="I83" s="7">
        <v>-5.3997968980766364E-2</v>
      </c>
      <c r="J83" s="7">
        <v>-6.4596212120231922E-2</v>
      </c>
      <c r="K83" s="7">
        <v>-1.1608601440926014E-2</v>
      </c>
    </row>
    <row r="84" spans="1:11" x14ac:dyDescent="0.25">
      <c r="A84" s="1">
        <v>44102</v>
      </c>
      <c r="B84" s="3">
        <v>3.701262784044812E-2</v>
      </c>
      <c r="C84" s="7">
        <v>8.3605746157905614E-2</v>
      </c>
      <c r="D84" s="7">
        <v>8.3263242645894575E-3</v>
      </c>
      <c r="E84" s="7">
        <v>6.577337269684902E-3</v>
      </c>
      <c r="F84" s="7">
        <v>2.927463919073503E-4</v>
      </c>
      <c r="G84" s="7">
        <v>3.6285273704572685E-3</v>
      </c>
      <c r="H84" s="7">
        <v>1.0605485840076367E-2</v>
      </c>
      <c r="I84" s="7">
        <v>4.473111576169897E-2</v>
      </c>
      <c r="J84" s="7">
        <v>3.54478971945138E-2</v>
      </c>
      <c r="K84" s="7">
        <v>4.1468783741426263E-2</v>
      </c>
    </row>
    <row r="85" spans="1:11" x14ac:dyDescent="0.25">
      <c r="A85" s="1">
        <v>44109</v>
      </c>
      <c r="B85" s="3">
        <v>1.017474848492772E-2</v>
      </c>
      <c r="C85" s="7">
        <v>9.3496828483883299E-2</v>
      </c>
      <c r="D85" s="7">
        <v>2.0906351625247455E-2</v>
      </c>
      <c r="E85" s="7">
        <v>8.8287339382450813E-2</v>
      </c>
      <c r="F85" s="7">
        <v>-1.7559185852809578E-2</v>
      </c>
      <c r="G85" s="7">
        <v>1.7353535600653558E-2</v>
      </c>
      <c r="H85" s="7">
        <v>3.887509113921217E-3</v>
      </c>
      <c r="I85" s="7">
        <v>4.1502462007744212E-2</v>
      </c>
      <c r="J85" s="7">
        <v>1.2529624178091003E-2</v>
      </c>
      <c r="K85" s="7">
        <v>0.11582602351993354</v>
      </c>
    </row>
    <row r="86" spans="1:11" x14ac:dyDescent="0.25">
      <c r="A86" s="1">
        <v>44116</v>
      </c>
      <c r="B86" s="3">
        <v>2.2871178312605878E-2</v>
      </c>
      <c r="C86" s="7">
        <v>1.4306035652675853E-3</v>
      </c>
      <c r="D86" s="7">
        <v>5.5637589729409243E-3</v>
      </c>
      <c r="E86" s="7">
        <v>1.8102953509033126E-2</v>
      </c>
      <c r="F86" s="7">
        <v>-1.2511254685092954E-2</v>
      </c>
      <c r="G86" s="7">
        <v>-4.4776160563337442E-2</v>
      </c>
      <c r="H86" s="7">
        <v>-2.6055402446213294E-2</v>
      </c>
      <c r="I86" s="7">
        <v>-1.2358118276131203E-2</v>
      </c>
      <c r="J86" s="7">
        <v>-5.1252077336986446E-2</v>
      </c>
      <c r="K86" s="7">
        <v>-1.8632615139841935E-2</v>
      </c>
    </row>
    <row r="87" spans="1:11" x14ac:dyDescent="0.25">
      <c r="A87" s="1">
        <v>44123</v>
      </c>
      <c r="B87" s="3">
        <v>-3.7736222490346361E-2</v>
      </c>
      <c r="C87" s="7">
        <v>5.1554830902683424E-2</v>
      </c>
      <c r="D87" s="7">
        <v>-3.115233120938754E-3</v>
      </c>
      <c r="E87" s="7">
        <v>-4.9662897817176477E-3</v>
      </c>
      <c r="F87" s="7">
        <v>2.9864241027191651E-2</v>
      </c>
      <c r="G87" s="7">
        <v>2.6785707068180953E-2</v>
      </c>
      <c r="H87" s="7">
        <v>-2.8935854365378044E-2</v>
      </c>
      <c r="I87" s="7">
        <v>3.5495387333604356E-2</v>
      </c>
      <c r="J87" s="7">
        <v>-5.1350477728286936E-3</v>
      </c>
      <c r="K87" s="7">
        <v>-2.3381910224709923E-2</v>
      </c>
    </row>
    <row r="88" spans="1:11" x14ac:dyDescent="0.25">
      <c r="A88" s="1">
        <v>44130</v>
      </c>
      <c r="B88" s="3">
        <v>-4.5855243353102981E-2</v>
      </c>
      <c r="C88" s="7">
        <v>-6.712439527491787E-2</v>
      </c>
      <c r="D88" s="7">
        <v>-3.3464675895293006E-2</v>
      </c>
      <c r="E88" s="7">
        <v>-4.4579021664036378E-2</v>
      </c>
      <c r="F88" s="7">
        <v>-3.1927318295049578E-2</v>
      </c>
      <c r="G88" s="7">
        <v>-5.869569300468247E-2</v>
      </c>
      <c r="H88" s="7">
        <v>-2.754962004528827E-2</v>
      </c>
      <c r="I88" s="7">
        <v>-6.6584463625154133E-2</v>
      </c>
      <c r="J88" s="7">
        <v>-3.8401989419102556E-2</v>
      </c>
      <c r="K88" s="7">
        <v>-8.0403008413721944E-3</v>
      </c>
    </row>
    <row r="89" spans="1:11" x14ac:dyDescent="0.25">
      <c r="A89" s="1">
        <v>44137</v>
      </c>
      <c r="B89" s="3">
        <v>2.6056937172005634E-2</v>
      </c>
      <c r="C89" s="7">
        <v>0.11145497273598748</v>
      </c>
      <c r="D89" s="7">
        <v>1.7160188637451057E-2</v>
      </c>
      <c r="E89" s="7">
        <v>4.9783188802131173E-2</v>
      </c>
      <c r="F89" s="7">
        <v>5.2647509101928502E-2</v>
      </c>
      <c r="G89" s="7">
        <v>4.6959262113970279E-2</v>
      </c>
      <c r="H89" s="7">
        <v>-1.2339716431571834E-2</v>
      </c>
      <c r="I89" s="7">
        <v>0.15746368851654946</v>
      </c>
      <c r="J89" s="7">
        <v>9.2538948083653594E-2</v>
      </c>
      <c r="K89" s="7">
        <v>1.6286026343768301E-2</v>
      </c>
    </row>
    <row r="90" spans="1:11" x14ac:dyDescent="0.25">
      <c r="A90" s="1">
        <v>44144</v>
      </c>
      <c r="B90" s="3">
        <v>0.18606777043381872</v>
      </c>
      <c r="C90" s="7">
        <v>8.1795018756806392E-2</v>
      </c>
      <c r="D90" s="7">
        <v>4.5027000252851224E-2</v>
      </c>
      <c r="E90" s="7">
        <v>1.8007837541014426E-2</v>
      </c>
      <c r="F90" s="7">
        <v>8.4506985338950846E-2</v>
      </c>
      <c r="G90" s="7">
        <v>6.838242896651936E-2</v>
      </c>
      <c r="H90" s="7">
        <v>-1.3405594466180393E-2</v>
      </c>
      <c r="I90" s="7">
        <v>4.8390735891578496E-2</v>
      </c>
      <c r="J90" s="7">
        <v>1.0219064742259532E-2</v>
      </c>
      <c r="K90" s="7">
        <v>-1.3865073639884207E-2</v>
      </c>
    </row>
    <row r="91" spans="1:11" x14ac:dyDescent="0.25">
      <c r="A91" s="1">
        <v>44151</v>
      </c>
      <c r="B91" s="3">
        <v>2.1490112162882546E-2</v>
      </c>
      <c r="C91" s="7">
        <v>9.4728902907468271E-3</v>
      </c>
      <c r="D91" s="7">
        <v>-3.1527002157174078E-2</v>
      </c>
      <c r="E91" s="7">
        <v>-2.6820683447310256E-2</v>
      </c>
      <c r="F91" s="7">
        <v>1.5637514634084804E-2</v>
      </c>
      <c r="G91" s="7">
        <v>-1.4452940113950929E-2</v>
      </c>
      <c r="H91" s="7">
        <v>-5.1253919049664032E-2</v>
      </c>
      <c r="I91" s="7">
        <v>5.7261090811090654E-2</v>
      </c>
      <c r="J91" s="7">
        <v>-2.149593497298119E-2</v>
      </c>
      <c r="K91" s="7">
        <v>-4.1561004131738244E-3</v>
      </c>
    </row>
    <row r="92" spans="1:11" x14ac:dyDescent="0.25">
      <c r="A92" s="1">
        <v>44158</v>
      </c>
      <c r="B92" s="3">
        <v>-2.0787128849570014E-2</v>
      </c>
      <c r="C92" s="7">
        <v>-3.265129134306588E-2</v>
      </c>
      <c r="D92" s="7">
        <v>8.3033839897823647E-3</v>
      </c>
      <c r="E92" s="7">
        <v>-2.2664429439588352E-3</v>
      </c>
      <c r="F92" s="7">
        <v>1.0960244716135437E-2</v>
      </c>
      <c r="G92" s="7">
        <v>9.6368725679995659E-2</v>
      </c>
      <c r="H92" s="7">
        <v>1.6138387322065739E-2</v>
      </c>
      <c r="I92" s="7">
        <v>6.1779241398125517E-3</v>
      </c>
      <c r="J92" s="7">
        <v>1.699798616417314E-2</v>
      </c>
      <c r="K92" s="7">
        <v>7.3505729313705359E-3</v>
      </c>
    </row>
    <row r="93" spans="1:11" x14ac:dyDescent="0.25">
      <c r="A93" s="1">
        <v>44165</v>
      </c>
      <c r="B93" s="3">
        <v>5.105038601785683E-3</v>
      </c>
      <c r="C93" s="7">
        <v>-5.0497868210220842E-3</v>
      </c>
      <c r="D93" s="7">
        <v>2.3839580917051295E-2</v>
      </c>
      <c r="E93" s="7">
        <v>3.0984484187929651E-2</v>
      </c>
      <c r="F93" s="7">
        <v>2.297368513366993E-2</v>
      </c>
      <c r="G93" s="7">
        <v>0.14458598600181838</v>
      </c>
      <c r="H93" s="7">
        <v>8.6535603562238883E-3</v>
      </c>
      <c r="I93" s="7">
        <v>7.8387265313365262E-2</v>
      </c>
      <c r="J93" s="7">
        <v>0.11201253303579461</v>
      </c>
      <c r="K93" s="7">
        <v>1.7486973604287304E-2</v>
      </c>
    </row>
    <row r="94" spans="1:11" x14ac:dyDescent="0.25">
      <c r="A94" s="1">
        <v>44172</v>
      </c>
      <c r="B94" s="3">
        <v>-3.1416020466966343E-2</v>
      </c>
      <c r="C94" s="7">
        <v>2.2238139698681492E-2</v>
      </c>
      <c r="D94" s="7">
        <v>8.4797686223130997E-2</v>
      </c>
      <c r="E94" s="7">
        <v>2.5029765833500806E-2</v>
      </c>
      <c r="F94" s="7">
        <v>9.1092610589527334E-2</v>
      </c>
      <c r="G94" s="7">
        <v>7.7351229995334947E-2</v>
      </c>
      <c r="H94" s="7">
        <v>3.033568378750906E-2</v>
      </c>
      <c r="I94" s="7">
        <v>3.4162078508189309E-2</v>
      </c>
      <c r="J94" s="7">
        <v>-1.4942740599942494E-3</v>
      </c>
      <c r="K94" s="7">
        <v>2.1074814838942357E-2</v>
      </c>
    </row>
    <row r="95" spans="1:11" x14ac:dyDescent="0.25">
      <c r="A95" s="1">
        <v>44179</v>
      </c>
      <c r="B95" s="3">
        <v>3.5634219408939849E-3</v>
      </c>
      <c r="C95" s="7">
        <v>7.9634966133342644E-2</v>
      </c>
      <c r="D95" s="7">
        <v>-1.7693895969987716E-2</v>
      </c>
      <c r="E95" s="7">
        <v>2.2956837669008801E-2</v>
      </c>
      <c r="F95" s="7">
        <v>-7.8630434141785388E-3</v>
      </c>
      <c r="G95" s="7">
        <v>2.221062454304068E-2</v>
      </c>
      <c r="H95" s="7">
        <v>-6.6563500939562648E-3</v>
      </c>
      <c r="I95" s="7">
        <v>-3.8539851844423545E-3</v>
      </c>
      <c r="J95" s="7">
        <v>1.2764129019866566E-2</v>
      </c>
      <c r="K95" s="7">
        <v>2.8435970228542828E-2</v>
      </c>
    </row>
    <row r="96" spans="1:11" x14ac:dyDescent="0.25">
      <c r="A96" s="1">
        <v>44186</v>
      </c>
      <c r="B96" s="3">
        <v>-1.7007341506852014E-2</v>
      </c>
      <c r="C96" s="7">
        <v>-9.9638765035146015E-3</v>
      </c>
      <c r="D96" s="7">
        <v>2.9270489955493195E-2</v>
      </c>
      <c r="E96" s="7">
        <v>3.9167871894036477E-2</v>
      </c>
      <c r="F96" s="7">
        <v>-2.7505839829659706E-2</v>
      </c>
      <c r="G96" s="7">
        <v>-5.8615413452165477E-2</v>
      </c>
      <c r="H96" s="7">
        <v>8.2822156559658744E-4</v>
      </c>
      <c r="I96" s="7">
        <v>-1.7133360357618699E-2</v>
      </c>
      <c r="J96" s="7">
        <v>2.5380227668881705E-2</v>
      </c>
      <c r="K96" s="7">
        <v>1.6016832696199801E-2</v>
      </c>
    </row>
    <row r="97" spans="1:11" x14ac:dyDescent="0.25">
      <c r="A97" s="1">
        <v>44193</v>
      </c>
      <c r="B97" s="3">
        <v>4.3572017326951817E-2</v>
      </c>
      <c r="C97" s="7">
        <v>4.7020434896098529E-2</v>
      </c>
      <c r="D97" s="7">
        <v>-5.2292960617749129E-3</v>
      </c>
      <c r="E97" s="7">
        <v>1.9452460309009378E-2</v>
      </c>
      <c r="F97" s="7">
        <v>2.5167805714465752E-2</v>
      </c>
      <c r="G97" s="7">
        <v>5.3676386788614749E-4</v>
      </c>
      <c r="H97" s="7">
        <v>-3.385325200536915E-3</v>
      </c>
      <c r="I97" s="7">
        <v>4.7235261868847189E-2</v>
      </c>
      <c r="J97" s="7">
        <v>1.0595853951488765E-2</v>
      </c>
      <c r="K97" s="7">
        <v>6.7906144646976418E-3</v>
      </c>
    </row>
    <row r="98" spans="1:11" x14ac:dyDescent="0.25">
      <c r="A98" s="1">
        <v>44200</v>
      </c>
      <c r="B98" s="3">
        <v>8.5806397216834362E-2</v>
      </c>
      <c r="C98" s="7">
        <v>3.2591988474232503E-2</v>
      </c>
      <c r="D98" s="7">
        <v>1.2357357096328681E-3</v>
      </c>
      <c r="E98" s="7">
        <v>4.0780723118404527E-2</v>
      </c>
      <c r="F98" s="7">
        <v>-5.7516952961351619E-2</v>
      </c>
      <c r="G98" s="7">
        <v>7.9935659527726299E-2</v>
      </c>
      <c r="H98" s="7">
        <v>-2.7224907491266159E-2</v>
      </c>
      <c r="I98" s="7">
        <v>2.3805239846749204E-2</v>
      </c>
      <c r="J98" s="7">
        <v>4.12682972275078E-2</v>
      </c>
      <c r="K98" s="7">
        <v>6.5620566153974824E-2</v>
      </c>
    </row>
    <row r="99" spans="1:11" x14ac:dyDescent="0.25">
      <c r="A99" s="1">
        <v>44207</v>
      </c>
      <c r="B99" s="3">
        <v>3.5192864460695583E-2</v>
      </c>
      <c r="C99" s="7">
        <v>-8.083949634931864E-3</v>
      </c>
      <c r="D99" s="7">
        <v>-1.6085591541674438E-2</v>
      </c>
      <c r="E99" s="7">
        <v>2.5384910442378894E-2</v>
      </c>
      <c r="F99" s="7">
        <v>8.1121203891947324E-2</v>
      </c>
      <c r="G99" s="7">
        <v>6.9547316377374102E-3</v>
      </c>
      <c r="H99" s="7">
        <v>2.3537552794188343E-3</v>
      </c>
      <c r="I99" s="7">
        <v>6.2237719555832127E-2</v>
      </c>
      <c r="J99" s="7">
        <v>-2.6905047177395391E-2</v>
      </c>
      <c r="K99" s="7">
        <v>3.6294012931425756E-2</v>
      </c>
    </row>
    <row r="100" spans="1:11" x14ac:dyDescent="0.25">
      <c r="A100" s="1">
        <v>44214</v>
      </c>
      <c r="B100" s="3">
        <v>4.1117703013105356E-2</v>
      </c>
      <c r="C100" s="7">
        <v>-1.6204678331652955E-2</v>
      </c>
      <c r="D100" s="7">
        <v>2.4171988612099016E-2</v>
      </c>
      <c r="E100" s="7">
        <v>-3.4570102583151296E-3</v>
      </c>
      <c r="F100" s="7">
        <v>-3.3272149024472175E-2</v>
      </c>
      <c r="G100" s="7">
        <v>-8.4361064639971506E-2</v>
      </c>
      <c r="H100" s="7">
        <v>5.7829236256021321E-2</v>
      </c>
      <c r="I100" s="7">
        <v>-6.5997329159313778E-2</v>
      </c>
      <c r="J100" s="7">
        <v>-4.793053661830371E-2</v>
      </c>
      <c r="K100" s="7">
        <v>2.3529940388820725E-2</v>
      </c>
    </row>
    <row r="101" spans="1:11" x14ac:dyDescent="0.25">
      <c r="A101" s="1">
        <v>44221</v>
      </c>
      <c r="B101" s="3">
        <v>-7.7407798681362383E-2</v>
      </c>
      <c r="C101" s="7">
        <v>-8.1701635514920157E-2</v>
      </c>
      <c r="D101" s="7">
        <v>-6.0342541839647157E-2</v>
      </c>
      <c r="E101" s="7">
        <v>-7.5198575425876268E-2</v>
      </c>
      <c r="F101" s="7">
        <v>-3.512930906631917E-2</v>
      </c>
      <c r="G101" s="7">
        <v>-4.7413786975840644E-2</v>
      </c>
      <c r="H101" s="7">
        <v>-0.10074885359375763</v>
      </c>
      <c r="I101" s="7">
        <v>-5.9912324476898426E-3</v>
      </c>
      <c r="J101" s="7">
        <v>1.9824476933488766E-2</v>
      </c>
      <c r="K101" s="7">
        <v>-5.7667859063881721E-2</v>
      </c>
    </row>
    <row r="102" spans="1:11" x14ac:dyDescent="0.25">
      <c r="A102" s="1">
        <v>44228</v>
      </c>
      <c r="B102" s="3">
        <v>6.8364353486545237E-2</v>
      </c>
      <c r="C102" s="7">
        <v>0.1444643044895384</v>
      </c>
      <c r="D102" s="7">
        <v>3.0706881737085912E-3</v>
      </c>
      <c r="E102" s="7">
        <v>2.6338098472181715E-2</v>
      </c>
      <c r="F102" s="7">
        <v>0.15252152606602798</v>
      </c>
      <c r="G102" s="7">
        <v>0.10463794996298059</v>
      </c>
      <c r="H102" s="7">
        <v>4.3865108382396878E-2</v>
      </c>
      <c r="I102" s="7">
        <v>0.39354726042915789</v>
      </c>
      <c r="J102" s="7">
        <v>8.244507764671738E-2</v>
      </c>
      <c r="K102" s="7">
        <v>1.4504207620160248E-2</v>
      </c>
    </row>
    <row r="103" spans="1:11" x14ac:dyDescent="0.25">
      <c r="A103" s="1">
        <v>44235</v>
      </c>
      <c r="B103" s="3">
        <v>-5.2259164535379377E-2</v>
      </c>
      <c r="C103" s="7">
        <v>2.5392778192466769E-2</v>
      </c>
      <c r="D103" s="7">
        <v>-1.2531193026956489E-2</v>
      </c>
      <c r="E103" s="7">
        <v>2.9316926295936074E-2</v>
      </c>
      <c r="F103" s="7">
        <v>-7.1718270300261566E-2</v>
      </c>
      <c r="G103" s="7">
        <v>-6.6564462349316678E-3</v>
      </c>
      <c r="H103" s="7">
        <v>6.0940748440748482E-2</v>
      </c>
      <c r="I103" s="7">
        <v>3.8169296202106295E-4</v>
      </c>
      <c r="J103" s="7">
        <v>-1.1893491531730027E-2</v>
      </c>
      <c r="K103" s="7">
        <v>1.048110479690223E-2</v>
      </c>
    </row>
    <row r="104" spans="1:11" x14ac:dyDescent="0.25">
      <c r="A104" s="1">
        <v>44242</v>
      </c>
      <c r="B104" s="3">
        <v>-6.9587083689394591E-2</v>
      </c>
      <c r="C104" s="7">
        <v>-1.9675002979193668E-2</v>
      </c>
      <c r="D104" s="7">
        <v>-2.7097552364621635E-2</v>
      </c>
      <c r="E104" s="7">
        <v>-1.3935553100353992E-2</v>
      </c>
      <c r="F104" s="7">
        <v>-6.8981434822142917E-3</v>
      </c>
      <c r="G104" s="7">
        <v>8.3505213115587784E-2</v>
      </c>
      <c r="H104" s="7">
        <v>1.9252932677584766E-2</v>
      </c>
      <c r="I104" s="7">
        <v>1.5640879210466085E-2</v>
      </c>
      <c r="J104" s="7">
        <v>-2.3100272266775135E-2</v>
      </c>
      <c r="K104" s="7">
        <v>-3.730624017382056E-2</v>
      </c>
    </row>
    <row r="105" spans="1:11" x14ac:dyDescent="0.25">
      <c r="A105" s="1">
        <v>44249</v>
      </c>
      <c r="B105" s="3">
        <v>-3.4166751481970459E-2</v>
      </c>
      <c r="C105" s="7">
        <v>-7.1798024401657279E-2</v>
      </c>
      <c r="D105" s="7">
        <v>-2.251099452764338E-2</v>
      </c>
      <c r="E105" s="7">
        <v>-3.0200953062553326E-2</v>
      </c>
      <c r="F105" s="7">
        <v>-5.5105314579526277E-2</v>
      </c>
      <c r="G105" s="7">
        <v>7.5708687693485821E-2</v>
      </c>
      <c r="H105" s="7">
        <v>1.5861424866894236E-3</v>
      </c>
      <c r="I105" s="7">
        <v>-2.2912216743805947E-2</v>
      </c>
      <c r="J105" s="7">
        <v>-2.0001686015148401E-2</v>
      </c>
      <c r="K105" s="7">
        <v>-5.730609134853426E-2</v>
      </c>
    </row>
    <row r="106" spans="1:11" x14ac:dyDescent="0.25">
      <c r="A106" s="1">
        <v>44256</v>
      </c>
      <c r="B106" s="3">
        <v>3.6156175706955063E-2</v>
      </c>
      <c r="C106" s="7">
        <v>1.6541427270480025E-3</v>
      </c>
      <c r="D106" s="7">
        <v>3.2714991863506127E-2</v>
      </c>
      <c r="E106" s="7">
        <v>5.0824470519345466E-2</v>
      </c>
      <c r="F106" s="7">
        <v>4.7281795495951684E-2</v>
      </c>
      <c r="G106" s="7">
        <v>3.3738191169767395E-2</v>
      </c>
      <c r="H106" s="7">
        <v>4.544470414564894E-2</v>
      </c>
      <c r="I106" s="7">
        <v>-1.6401907262543314E-2</v>
      </c>
      <c r="J106" s="7">
        <v>2.6289307466785594E-2</v>
      </c>
      <c r="K106" s="7">
        <v>3.8310785138805148E-2</v>
      </c>
    </row>
    <row r="107" spans="1:11" x14ac:dyDescent="0.25">
      <c r="A107" s="1">
        <v>44263</v>
      </c>
      <c r="B107" s="3">
        <v>1.9765786142137642E-2</v>
      </c>
      <c r="C107" s="7">
        <v>9.6727013294997111E-3</v>
      </c>
      <c r="D107" s="7">
        <v>1.8166953907230443E-3</v>
      </c>
      <c r="E107" s="7">
        <v>4.452885682821428E-2</v>
      </c>
      <c r="F107" s="7">
        <v>-1.6766467065868262E-2</v>
      </c>
      <c r="G107" s="7">
        <v>1.3054962914444967E-3</v>
      </c>
      <c r="H107" s="7">
        <v>-1.8315001074146964E-2</v>
      </c>
      <c r="I107" s="7">
        <v>-6.7742982507322802E-3</v>
      </c>
      <c r="J107" s="7">
        <v>3.7646088010709899E-3</v>
      </c>
      <c r="K107" s="7">
        <v>1.6594580094363209E-2</v>
      </c>
    </row>
    <row r="109" spans="1:11" x14ac:dyDescent="0.25">
      <c r="A109" s="14" t="s">
        <v>9</v>
      </c>
      <c r="B109" s="2">
        <f>AVERAGE(B4:B107)</f>
        <v>3.0765545488472099E-3</v>
      </c>
      <c r="C109" s="2">
        <f t="shared" ref="C109:K109" si="0">AVERAGE(C4:C107)</f>
        <v>4.291810732258752E-3</v>
      </c>
      <c r="D109" s="2">
        <f t="shared" si="0"/>
        <v>3.2641762786555346E-3</v>
      </c>
      <c r="E109" s="2">
        <f t="shared" si="0"/>
        <v>7.8617455242782873E-3</v>
      </c>
      <c r="F109" s="2">
        <f t="shared" si="0"/>
        <v>-1.4459466411062881E-3</v>
      </c>
      <c r="G109" s="2">
        <f t="shared" si="0"/>
        <v>-9.7955570045690142E-5</v>
      </c>
      <c r="H109" s="2">
        <f t="shared" si="0"/>
        <v>5.7836365570065086E-3</v>
      </c>
      <c r="I109" s="2">
        <f t="shared" si="0"/>
        <v>4.5463427754541272E-3</v>
      </c>
      <c r="J109" s="2">
        <f t="shared" si="0"/>
        <v>3.934776220467469E-3</v>
      </c>
      <c r="K109" s="2">
        <f t="shared" si="0"/>
        <v>5.1503315874601805E-3</v>
      </c>
    </row>
    <row r="110" spans="1:11" x14ac:dyDescent="0.25">
      <c r="A110" s="15"/>
      <c r="B110" s="2"/>
    </row>
    <row r="111" spans="1:11" x14ac:dyDescent="0.25">
      <c r="A111" s="16" t="s">
        <v>10</v>
      </c>
      <c r="B111" s="18">
        <f>_xlfn.STDEV.P(B4:B107)</f>
        <v>5.4378788157095168E-2</v>
      </c>
      <c r="C111" s="18">
        <f t="shared" ref="C111:K111" si="1">_xlfn.STDEV.P(C4:C107)</f>
        <v>5.3206550256304809E-2</v>
      </c>
      <c r="D111" s="18">
        <f t="shared" si="1"/>
        <v>3.0529807355049274E-2</v>
      </c>
      <c r="E111" s="18">
        <f t="shared" si="1"/>
        <v>4.4871355861533589E-2</v>
      </c>
      <c r="F111" s="18">
        <f t="shared" si="1"/>
        <v>4.5240301415440137E-2</v>
      </c>
      <c r="G111" s="18">
        <f t="shared" si="1"/>
        <v>6.0101452882915275E-2</v>
      </c>
      <c r="H111" s="18">
        <f t="shared" si="1"/>
        <v>4.6336066848623174E-2</v>
      </c>
      <c r="I111" s="18">
        <f t="shared" si="1"/>
        <v>6.7980428058509831E-2</v>
      </c>
      <c r="J111" s="18">
        <f t="shared" si="1"/>
        <v>4.6094684706999955E-2</v>
      </c>
      <c r="K111" s="18">
        <f t="shared" si="1"/>
        <v>3.8925338973381657E-2</v>
      </c>
    </row>
    <row r="112" spans="1:11" x14ac:dyDescent="0.25">
      <c r="A112" s="15"/>
      <c r="B112" s="2"/>
    </row>
    <row r="113" spans="1:11" x14ac:dyDescent="0.25">
      <c r="A113" s="17" t="s">
        <v>27</v>
      </c>
      <c r="B113" s="2">
        <f>B109/B111</f>
        <v>5.6576372021372293E-2</v>
      </c>
      <c r="C113" s="2">
        <f t="shared" ref="C113:K113" si="2">C109/C111</f>
        <v>8.0663202398659289E-2</v>
      </c>
      <c r="D113" s="2">
        <f t="shared" si="2"/>
        <v>0.10691768345258418</v>
      </c>
      <c r="E113" s="2">
        <f t="shared" si="2"/>
        <v>0.17520632869972724</v>
      </c>
      <c r="F113" s="2">
        <f t="shared" si="2"/>
        <v>-3.1961472312666744E-2</v>
      </c>
      <c r="G113" s="2">
        <f t="shared" si="2"/>
        <v>-1.6298369731014516E-3</v>
      </c>
      <c r="H113" s="2">
        <f t="shared" si="2"/>
        <v>0.12481932434837989</v>
      </c>
      <c r="I113" s="2">
        <f t="shared" si="2"/>
        <v>6.6877230775027649E-2</v>
      </c>
      <c r="J113" s="2">
        <f t="shared" si="2"/>
        <v>8.5362905625210456E-2</v>
      </c>
      <c r="K113" s="2">
        <f t="shared" si="2"/>
        <v>0.13231308251373572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33DB-E651-4CB2-B5F5-0BE37566BF74}">
  <dimension ref="A1"/>
  <sheetViews>
    <sheetView tabSelected="1" zoomScale="85" zoomScaleNormal="85" workbookViewId="0">
      <selection activeCell="M18" sqref="M18"/>
    </sheetView>
  </sheetViews>
  <sheetFormatPr defaultRowHeight="13.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D312-6B2E-4E67-8238-7F5EB1BF2450}">
  <dimension ref="A1:N106"/>
  <sheetViews>
    <sheetView zoomScale="70" zoomScaleNormal="70" workbookViewId="0">
      <selection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2229.01684570312</v>
      </c>
    </row>
    <row r="3" spans="1:10" x14ac:dyDescent="0.25">
      <c r="A3" s="1">
        <v>43542</v>
      </c>
      <c r="B3">
        <v>2112.16674804687</v>
      </c>
      <c r="C3" s="3">
        <f>B3/B2-1</f>
        <v>-5.2422258665968391E-2</v>
      </c>
      <c r="I3" s="9" t="s">
        <v>8</v>
      </c>
      <c r="J3" s="9"/>
    </row>
    <row r="4" spans="1:10" x14ac:dyDescent="0.25">
      <c r="A4" s="1">
        <v>43549</v>
      </c>
      <c r="B4">
        <v>2022.82531738281</v>
      </c>
      <c r="C4" s="3">
        <f t="shared" ref="C4:C67" si="0">B4/B3-1</f>
        <v>-4.2298474183761536E-2</v>
      </c>
      <c r="F4" t="s">
        <v>3</v>
      </c>
      <c r="G4" s="3">
        <f>MIN(C3:C106)</f>
        <v>-0.11881680565261221</v>
      </c>
      <c r="I4" t="s">
        <v>6</v>
      </c>
      <c r="J4" t="s">
        <v>7</v>
      </c>
    </row>
    <row r="5" spans="1:10" x14ac:dyDescent="0.25">
      <c r="A5" s="1">
        <v>43556</v>
      </c>
      <c r="B5">
        <v>2064.56591796875</v>
      </c>
      <c r="C5" s="3">
        <f t="shared" si="0"/>
        <v>2.0634802336736202E-2</v>
      </c>
      <c r="F5" t="s">
        <v>4</v>
      </c>
      <c r="G5" s="3">
        <f>MAX(C3:C106)</f>
        <v>0.18948510896934856</v>
      </c>
      <c r="I5" s="8">
        <v>-0.11881680565261221</v>
      </c>
      <c r="J5">
        <f t="array" ref="J5:J15">FREQUENCY(C3:C106,I5:I15)</f>
        <v>1</v>
      </c>
    </row>
    <row r="6" spans="1:10" x14ac:dyDescent="0.25">
      <c r="A6" s="1">
        <v>43563</v>
      </c>
      <c r="B6">
        <v>2105.31176757812</v>
      </c>
      <c r="C6" s="3">
        <f t="shared" si="0"/>
        <v>1.9735794945921814E-2</v>
      </c>
      <c r="I6" s="8">
        <v>-8.7986614190416132E-2</v>
      </c>
      <c r="J6">
        <v>2</v>
      </c>
    </row>
    <row r="7" spans="1:10" x14ac:dyDescent="0.25">
      <c r="A7" s="1">
        <v>43570</v>
      </c>
      <c r="B7">
        <v>2071.19409179687</v>
      </c>
      <c r="C7" s="3">
        <f t="shared" si="0"/>
        <v>-1.6205521817083568E-2</v>
      </c>
      <c r="I7" s="8">
        <v>-5.7156422728220052E-2</v>
      </c>
      <c r="J7">
        <v>9</v>
      </c>
    </row>
    <row r="8" spans="1:10" x14ac:dyDescent="0.25">
      <c r="A8" s="1">
        <v>43577</v>
      </c>
      <c r="B8">
        <v>2001.73815917968</v>
      </c>
      <c r="C8" s="3">
        <f t="shared" si="0"/>
        <v>-3.3534246207188256E-2</v>
      </c>
      <c r="F8" t="s">
        <v>5</v>
      </c>
      <c r="G8" s="3">
        <f>G5-G4</f>
        <v>0.30830191462196077</v>
      </c>
      <c r="I8" s="8">
        <v>-2.6326231266023976E-2</v>
      </c>
      <c r="J8">
        <v>19</v>
      </c>
    </row>
    <row r="9" spans="1:10" x14ac:dyDescent="0.25">
      <c r="A9" s="1">
        <v>43584</v>
      </c>
      <c r="B9">
        <v>2001.53625488281</v>
      </c>
      <c r="C9" s="3">
        <f t="shared" si="0"/>
        <v>-1.0086448916613033E-4</v>
      </c>
      <c r="I9" s="8">
        <v>4.5039601961721007E-3</v>
      </c>
      <c r="J9">
        <v>24</v>
      </c>
    </row>
    <row r="10" spans="1:10" x14ac:dyDescent="0.25">
      <c r="A10" s="1">
        <v>43591</v>
      </c>
      <c r="B10">
        <v>2002.25537109375</v>
      </c>
      <c r="C10" s="3">
        <f t="shared" si="0"/>
        <v>3.5928213100588913E-4</v>
      </c>
      <c r="G10" s="4">
        <f>G8/10</f>
        <v>3.0830191462196076E-2</v>
      </c>
      <c r="I10" s="8">
        <v>3.5334151658368174E-2</v>
      </c>
      <c r="J10">
        <v>24</v>
      </c>
    </row>
    <row r="11" spans="1:10" x14ac:dyDescent="0.25">
      <c r="A11" s="1">
        <v>43598</v>
      </c>
      <c r="B11">
        <v>2064.34936523437</v>
      </c>
      <c r="C11" s="3">
        <f t="shared" si="0"/>
        <v>3.1012025257647569E-2</v>
      </c>
      <c r="I11" s="8">
        <v>6.6164343120564253E-2</v>
      </c>
      <c r="J11">
        <v>12</v>
      </c>
    </row>
    <row r="12" spans="1:10" x14ac:dyDescent="0.25">
      <c r="A12" s="1">
        <v>43605</v>
      </c>
      <c r="B12">
        <v>2053.3427734375</v>
      </c>
      <c r="C12" s="3">
        <f t="shared" si="0"/>
        <v>-5.3317485800764564E-3</v>
      </c>
      <c r="F12" s="5">
        <f>G4</f>
        <v>-0.11881680565261221</v>
      </c>
      <c r="I12" s="8">
        <v>9.6994534582760333E-2</v>
      </c>
      <c r="J12">
        <v>9</v>
      </c>
    </row>
    <row r="13" spans="1:10" x14ac:dyDescent="0.25">
      <c r="A13" s="1">
        <v>43612</v>
      </c>
      <c r="B13">
        <v>1963.47436523437</v>
      </c>
      <c r="C13" s="3">
        <f t="shared" si="0"/>
        <v>-4.3766880700917388E-2</v>
      </c>
      <c r="F13" s="2">
        <f>F12+G13*$G$10</f>
        <v>-8.7986614190416132E-2</v>
      </c>
      <c r="G13">
        <v>1</v>
      </c>
      <c r="I13" s="8">
        <v>0.1278247260449564</v>
      </c>
      <c r="J13">
        <v>2</v>
      </c>
    </row>
    <row r="14" spans="1:10" x14ac:dyDescent="0.25">
      <c r="A14" s="1">
        <v>43619</v>
      </c>
      <c r="B14">
        <v>1968.61560058593</v>
      </c>
      <c r="C14" s="3">
        <f t="shared" si="0"/>
        <v>2.6184377257945091E-3</v>
      </c>
      <c r="F14" s="2">
        <f t="shared" ref="F14:F22" si="1">F13+G14*$G$10</f>
        <v>-5.7156422728220052E-2</v>
      </c>
      <c r="G14">
        <v>1</v>
      </c>
      <c r="I14" s="8">
        <v>0.15865491750715247</v>
      </c>
      <c r="J14">
        <v>0</v>
      </c>
    </row>
    <row r="15" spans="1:10" x14ac:dyDescent="0.25">
      <c r="A15" s="1">
        <v>43626</v>
      </c>
      <c r="B15">
        <v>1948.07531738281</v>
      </c>
      <c r="C15" s="3">
        <f t="shared" si="0"/>
        <v>-1.0433872004776634E-2</v>
      </c>
      <c r="F15" s="2">
        <f t="shared" si="1"/>
        <v>-2.6326231266023976E-2</v>
      </c>
      <c r="G15">
        <v>1</v>
      </c>
      <c r="I15" s="8">
        <v>0.18948510896934853</v>
      </c>
      <c r="J15">
        <v>1</v>
      </c>
    </row>
    <row r="16" spans="1:10" x14ac:dyDescent="0.25">
      <c r="A16" s="1">
        <v>43633</v>
      </c>
      <c r="B16">
        <v>1941.63391113281</v>
      </c>
      <c r="C16" s="3">
        <f t="shared" si="0"/>
        <v>-3.3065488754582262E-3</v>
      </c>
      <c r="F16" s="2">
        <f t="shared" si="1"/>
        <v>4.5039601961721007E-3</v>
      </c>
      <c r="G16">
        <v>1</v>
      </c>
    </row>
    <row r="17" spans="1:14" x14ac:dyDescent="0.25">
      <c r="A17" s="1">
        <v>43640</v>
      </c>
      <c r="B17">
        <v>1884.91271972656</v>
      </c>
      <c r="C17" s="3">
        <f t="shared" si="0"/>
        <v>-2.9213123586802725E-2</v>
      </c>
      <c r="F17" s="2">
        <f t="shared" si="1"/>
        <v>3.5334151658368174E-2</v>
      </c>
      <c r="G17">
        <v>1</v>
      </c>
      <c r="I17" s="10" t="s">
        <v>9</v>
      </c>
      <c r="J17" s="11">
        <f>AVERAGE(C3:C106)</f>
        <v>3.0765545488472099E-3</v>
      </c>
    </row>
    <row r="18" spans="1:14" x14ac:dyDescent="0.25">
      <c r="A18" s="1">
        <v>43647</v>
      </c>
      <c r="B18">
        <v>1933.08471679687</v>
      </c>
      <c r="C18" s="3">
        <f t="shared" si="0"/>
        <v>2.5556619447768547E-2</v>
      </c>
      <c r="F18" s="2">
        <f t="shared" si="1"/>
        <v>6.6164343120564253E-2</v>
      </c>
      <c r="G18">
        <v>1</v>
      </c>
      <c r="I18" s="10" t="s">
        <v>10</v>
      </c>
      <c r="J18" s="12">
        <f>_xlfn.STDEV.P(C3:C106)</f>
        <v>5.4378788157095168E-2</v>
      </c>
    </row>
    <row r="19" spans="1:14" x14ac:dyDescent="0.25">
      <c r="A19" s="1">
        <v>43654</v>
      </c>
      <c r="B19">
        <v>1866.10083007812</v>
      </c>
      <c r="C19" s="3">
        <f t="shared" si="0"/>
        <v>-3.4651293932809413E-2</v>
      </c>
      <c r="F19" s="2">
        <f t="shared" si="1"/>
        <v>9.6994534582760333E-2</v>
      </c>
      <c r="G19">
        <v>1</v>
      </c>
      <c r="I19" s="10" t="s">
        <v>11</v>
      </c>
      <c r="J19" s="11">
        <f>J18/J17</f>
        <v>17.675223141247727</v>
      </c>
    </row>
    <row r="20" spans="1:14" x14ac:dyDescent="0.25">
      <c r="A20" s="1">
        <v>43661</v>
      </c>
      <c r="B20">
        <v>1740.1845703125</v>
      </c>
      <c r="C20" s="3">
        <f t="shared" si="0"/>
        <v>-6.7475592816894414E-2</v>
      </c>
      <c r="F20" s="2">
        <f t="shared" si="1"/>
        <v>0.1278247260449564</v>
      </c>
      <c r="G20">
        <v>1</v>
      </c>
    </row>
    <row r="21" spans="1:14" x14ac:dyDescent="0.25">
      <c r="A21" s="1">
        <v>43668</v>
      </c>
      <c r="B21">
        <v>1692.71179199218</v>
      </c>
      <c r="C21" s="3">
        <f t="shared" si="0"/>
        <v>-2.7280312175044119E-2</v>
      </c>
      <c r="F21" s="2">
        <f t="shared" si="1"/>
        <v>0.15865491750715247</v>
      </c>
      <c r="G21">
        <v>1</v>
      </c>
    </row>
    <row r="22" spans="1:14" x14ac:dyDescent="0.25">
      <c r="A22" s="1">
        <v>43675</v>
      </c>
      <c r="B22">
        <v>1680.79089355468</v>
      </c>
      <c r="C22" s="3">
        <f t="shared" si="0"/>
        <v>-7.0424856103058486E-3</v>
      </c>
      <c r="F22" s="6">
        <f t="shared" si="1"/>
        <v>0.18948510896934853</v>
      </c>
      <c r="G22">
        <v>1</v>
      </c>
      <c r="I22" s="10" t="s">
        <v>12</v>
      </c>
    </row>
    <row r="23" spans="1:14" x14ac:dyDescent="0.25">
      <c r="A23" s="1">
        <v>43682</v>
      </c>
      <c r="B23">
        <v>1744.10095214843</v>
      </c>
      <c r="C23" s="3">
        <f t="shared" si="0"/>
        <v>3.766682627596607E-2</v>
      </c>
      <c r="I23" s="13"/>
    </row>
    <row r="24" spans="1:14" x14ac:dyDescent="0.25">
      <c r="A24" s="1">
        <v>43689</v>
      </c>
      <c r="B24">
        <v>1645.99060058593</v>
      </c>
      <c r="C24" s="3">
        <f t="shared" si="0"/>
        <v>-5.6252679319763632E-2</v>
      </c>
      <c r="I24" t="s">
        <v>13</v>
      </c>
    </row>
    <row r="25" spans="1:14" x14ac:dyDescent="0.25">
      <c r="A25" s="1">
        <v>43696</v>
      </c>
      <c r="B25">
        <v>1527.16357421875</v>
      </c>
      <c r="C25" s="3">
        <f t="shared" si="0"/>
        <v>-7.2191801292717406E-2</v>
      </c>
    </row>
    <row r="26" spans="1:14" x14ac:dyDescent="0.25">
      <c r="A26" s="1">
        <v>43703</v>
      </c>
      <c r="B26">
        <v>1613.29870605468</v>
      </c>
      <c r="C26" s="3">
        <f t="shared" si="0"/>
        <v>5.6402033999530143E-2</v>
      </c>
      <c r="I26" t="s">
        <v>14</v>
      </c>
      <c r="K26" s="8">
        <f>PERCENTILE(C3:C106,0.01)</f>
        <v>-0.11531332245661753</v>
      </c>
    </row>
    <row r="27" spans="1:14" x14ac:dyDescent="0.25">
      <c r="A27" s="1">
        <v>43710</v>
      </c>
      <c r="B27">
        <v>1628.84582519531</v>
      </c>
      <c r="C27" s="3">
        <f t="shared" si="0"/>
        <v>9.6368509329871621E-3</v>
      </c>
      <c r="N27" t="s">
        <v>26</v>
      </c>
    </row>
    <row r="28" spans="1:14" x14ac:dyDescent="0.25">
      <c r="A28" s="1">
        <v>43717</v>
      </c>
      <c r="B28">
        <v>1656.39343261718</v>
      </c>
      <c r="C28" s="3">
        <f t="shared" si="0"/>
        <v>1.691234799252217E-2</v>
      </c>
      <c r="I28" t="s">
        <v>15</v>
      </c>
      <c r="K28" s="8">
        <f>_xlfn.NORM.INV(0.01,J17,J18)</f>
        <v>-0.12342742367332839</v>
      </c>
    </row>
    <row r="29" spans="1:14" x14ac:dyDescent="0.25">
      <c r="A29" s="1">
        <v>43724</v>
      </c>
      <c r="B29">
        <v>1770.3388671875</v>
      </c>
      <c r="C29" s="3">
        <f t="shared" si="0"/>
        <v>6.879128613199148E-2</v>
      </c>
    </row>
    <row r="30" spans="1:14" x14ac:dyDescent="0.25">
      <c r="A30" s="1">
        <v>43731</v>
      </c>
      <c r="B30">
        <v>1764.65869140625</v>
      </c>
      <c r="C30" s="3">
        <f t="shared" si="0"/>
        <v>-3.2085245861850353E-3</v>
      </c>
    </row>
    <row r="31" spans="1:14" x14ac:dyDescent="0.25">
      <c r="A31" s="1">
        <v>43738</v>
      </c>
      <c r="B31">
        <v>1785.14697265625</v>
      </c>
      <c r="C31" s="3">
        <f t="shared" si="0"/>
        <v>1.1610336519904063E-2</v>
      </c>
    </row>
    <row r="32" spans="1:14" x14ac:dyDescent="0.25">
      <c r="A32" s="1">
        <v>43745</v>
      </c>
      <c r="B32">
        <v>1804.38513183593</v>
      </c>
      <c r="C32" s="3">
        <f t="shared" si="0"/>
        <v>1.0776792877201569E-2</v>
      </c>
    </row>
    <row r="33" spans="1:3" x14ac:dyDescent="0.25">
      <c r="A33" s="1">
        <v>43752</v>
      </c>
      <c r="B33">
        <v>2011.29663085937</v>
      </c>
      <c r="C33" s="3">
        <f t="shared" si="0"/>
        <v>0.1146714719450781</v>
      </c>
    </row>
    <row r="34" spans="1:3" x14ac:dyDescent="0.25">
      <c r="A34" s="1">
        <v>43759</v>
      </c>
      <c r="B34">
        <v>2117.02685546875</v>
      </c>
      <c r="C34" s="3">
        <f t="shared" si="0"/>
        <v>5.2568190582711116E-2</v>
      </c>
    </row>
    <row r="35" spans="1:3" x14ac:dyDescent="0.25">
      <c r="A35" s="1">
        <v>43766</v>
      </c>
      <c r="B35">
        <v>2179.90063476562</v>
      </c>
      <c r="C35" s="3">
        <f t="shared" si="0"/>
        <v>2.9699093865745319E-2</v>
      </c>
    </row>
    <row r="36" spans="1:3" x14ac:dyDescent="0.25">
      <c r="A36" s="1">
        <v>43773</v>
      </c>
      <c r="B36">
        <v>2153.08715820312</v>
      </c>
      <c r="C36" s="3">
        <f t="shared" si="0"/>
        <v>-1.2300320544373355E-2</v>
      </c>
    </row>
    <row r="37" spans="1:3" x14ac:dyDescent="0.25">
      <c r="A37" s="1">
        <v>43780</v>
      </c>
      <c r="B37">
        <v>2116.50610351562</v>
      </c>
      <c r="C37" s="3">
        <f t="shared" si="0"/>
        <v>-1.6990048242184974E-2</v>
      </c>
    </row>
    <row r="38" spans="1:3" x14ac:dyDescent="0.25">
      <c r="A38" s="1">
        <v>43787</v>
      </c>
      <c r="B38">
        <v>2260.77709960937</v>
      </c>
      <c r="C38" s="3">
        <f t="shared" si="0"/>
        <v>6.8164696456158858E-2</v>
      </c>
    </row>
    <row r="39" spans="1:3" x14ac:dyDescent="0.25">
      <c r="A39" s="1">
        <v>43794</v>
      </c>
      <c r="B39">
        <v>2271.15502929687</v>
      </c>
      <c r="C39" s="3">
        <f t="shared" si="0"/>
        <v>4.5904258713931334E-3</v>
      </c>
    </row>
    <row r="40" spans="1:3" x14ac:dyDescent="0.25">
      <c r="A40" s="1">
        <v>43801</v>
      </c>
      <c r="B40">
        <v>2076.25854492187</v>
      </c>
      <c r="C40" s="3">
        <f t="shared" si="0"/>
        <v>-8.5813818018111387E-2</v>
      </c>
    </row>
    <row r="41" spans="1:3" x14ac:dyDescent="0.25">
      <c r="A41" s="1">
        <v>43808</v>
      </c>
      <c r="B41">
        <v>2185.8583984375</v>
      </c>
      <c r="C41" s="3">
        <f t="shared" si="0"/>
        <v>5.27871896222607E-2</v>
      </c>
    </row>
    <row r="42" spans="1:3" x14ac:dyDescent="0.25">
      <c r="A42" s="1">
        <v>43815</v>
      </c>
      <c r="B42">
        <v>2207.22973632812</v>
      </c>
      <c r="C42" s="3">
        <f t="shared" si="0"/>
        <v>9.7770916477923908E-3</v>
      </c>
    </row>
    <row r="43" spans="1:3" x14ac:dyDescent="0.25">
      <c r="A43" s="1">
        <v>43822</v>
      </c>
      <c r="B43">
        <v>2206.46069335937</v>
      </c>
      <c r="C43" s="3">
        <f t="shared" si="0"/>
        <v>-3.4841999275947444E-4</v>
      </c>
    </row>
    <row r="44" spans="1:3" x14ac:dyDescent="0.25">
      <c r="A44" s="1">
        <v>43829</v>
      </c>
      <c r="B44">
        <v>2101.37548828125</v>
      </c>
      <c r="C44" s="3">
        <f t="shared" si="0"/>
        <v>-4.7626139633662024E-2</v>
      </c>
    </row>
    <row r="45" spans="1:3" x14ac:dyDescent="0.25">
      <c r="A45" s="1">
        <v>43836</v>
      </c>
      <c r="B45">
        <v>2028.49084472656</v>
      </c>
      <c r="C45" s="3">
        <f t="shared" si="0"/>
        <v>-3.4684255127722774E-2</v>
      </c>
    </row>
    <row r="46" spans="1:3" x14ac:dyDescent="0.25">
      <c r="A46" s="1">
        <v>43843</v>
      </c>
      <c r="B46">
        <v>2112.88452148437</v>
      </c>
      <c r="C46" s="3">
        <f t="shared" si="0"/>
        <v>4.1604169413535619E-2</v>
      </c>
    </row>
    <row r="47" spans="1:3" x14ac:dyDescent="0.25">
      <c r="A47" s="1">
        <v>43850</v>
      </c>
      <c r="B47">
        <v>2073.4658203125</v>
      </c>
      <c r="C47" s="3">
        <f t="shared" si="0"/>
        <v>-1.8656344334510577E-2</v>
      </c>
    </row>
    <row r="48" spans="1:3" x14ac:dyDescent="0.25">
      <c r="A48" s="1">
        <v>43857</v>
      </c>
      <c r="B48">
        <v>1989.36474609375</v>
      </c>
      <c r="C48" s="3">
        <f t="shared" si="0"/>
        <v>-4.056062723333187E-2</v>
      </c>
    </row>
    <row r="49" spans="1:3" x14ac:dyDescent="0.25">
      <c r="A49" s="1">
        <v>43864</v>
      </c>
      <c r="B49">
        <v>1958.15112304687</v>
      </c>
      <c r="C49" s="3">
        <f t="shared" si="0"/>
        <v>-1.5690246400601016E-2</v>
      </c>
    </row>
    <row r="50" spans="1:3" x14ac:dyDescent="0.25">
      <c r="A50" s="1">
        <v>43871</v>
      </c>
      <c r="B50">
        <v>1855.8935546875</v>
      </c>
      <c r="C50" s="3">
        <f t="shared" si="0"/>
        <v>-5.2221489524392761E-2</v>
      </c>
    </row>
    <row r="51" spans="1:3" x14ac:dyDescent="0.25">
      <c r="A51" s="1">
        <v>43878</v>
      </c>
      <c r="B51">
        <v>1869.69445800781</v>
      </c>
      <c r="C51" s="3">
        <f t="shared" si="0"/>
        <v>7.436258014611008E-3</v>
      </c>
    </row>
    <row r="52" spans="1:3" x14ac:dyDescent="0.25">
      <c r="A52" s="1">
        <v>43885</v>
      </c>
      <c r="B52">
        <v>1647.54333496093</v>
      </c>
      <c r="C52" s="3">
        <f t="shared" si="0"/>
        <v>-0.11881680565261221</v>
      </c>
    </row>
    <row r="53" spans="1:3" x14ac:dyDescent="0.25">
      <c r="A53" s="1">
        <v>43892</v>
      </c>
      <c r="B53">
        <v>1760.04028320312</v>
      </c>
      <c r="C53" s="3">
        <f t="shared" si="0"/>
        <v>6.8281632327964026E-2</v>
      </c>
    </row>
    <row r="54" spans="1:3" x14ac:dyDescent="0.25">
      <c r="A54" s="1">
        <v>43899</v>
      </c>
      <c r="B54">
        <v>1729.87341308593</v>
      </c>
      <c r="C54" s="3">
        <f t="shared" si="0"/>
        <v>-1.7139874811438416E-2</v>
      </c>
    </row>
    <row r="55" spans="1:3" x14ac:dyDescent="0.25">
      <c r="A55" s="1">
        <v>43906</v>
      </c>
      <c r="B55">
        <v>1553.86291503906</v>
      </c>
      <c r="C55" s="3">
        <f t="shared" si="0"/>
        <v>-0.10174761732009274</v>
      </c>
    </row>
    <row r="56" spans="1:3" x14ac:dyDescent="0.25">
      <c r="A56" s="1">
        <v>43913</v>
      </c>
      <c r="B56">
        <v>1432.47998046875</v>
      </c>
      <c r="C56" s="3">
        <f t="shared" si="0"/>
        <v>-7.8116887529463108E-2</v>
      </c>
    </row>
    <row r="57" spans="1:3" x14ac:dyDescent="0.25">
      <c r="A57" s="1">
        <v>43920</v>
      </c>
      <c r="B57">
        <v>1266.69494628906</v>
      </c>
      <c r="C57" s="3">
        <f t="shared" si="0"/>
        <v>-0.11573288034743789</v>
      </c>
    </row>
    <row r="58" spans="1:3" x14ac:dyDescent="0.25">
      <c r="A58" s="1">
        <v>43927</v>
      </c>
      <c r="B58">
        <v>1371.07995605468</v>
      </c>
      <c r="C58" s="3">
        <f t="shared" si="0"/>
        <v>8.2407378407428622E-2</v>
      </c>
    </row>
    <row r="59" spans="1:3" x14ac:dyDescent="0.25">
      <c r="A59" s="1">
        <v>43934</v>
      </c>
      <c r="B59">
        <v>1476.57495117187</v>
      </c>
      <c r="C59" s="3">
        <f t="shared" si="0"/>
        <v>7.6942992749128081E-2</v>
      </c>
    </row>
    <row r="60" spans="1:3" x14ac:dyDescent="0.25">
      <c r="A60" s="1">
        <v>43941</v>
      </c>
      <c r="B60">
        <v>1358.47497558593</v>
      </c>
      <c r="C60" s="3">
        <f t="shared" si="0"/>
        <v>-7.9982377794104553E-2</v>
      </c>
    </row>
    <row r="61" spans="1:3" x14ac:dyDescent="0.25">
      <c r="A61" s="1">
        <v>43948</v>
      </c>
      <c r="B61">
        <v>1470.01000976562</v>
      </c>
      <c r="C61" s="3">
        <f t="shared" si="0"/>
        <v>8.2103120178259603E-2</v>
      </c>
    </row>
    <row r="62" spans="1:3" x14ac:dyDescent="0.25">
      <c r="A62" s="1">
        <v>43955</v>
      </c>
      <c r="B62">
        <v>1385.95495605468</v>
      </c>
      <c r="C62" s="3">
        <f t="shared" si="0"/>
        <v>-5.7179919287993042E-2</v>
      </c>
    </row>
    <row r="63" spans="1:3" x14ac:dyDescent="0.25">
      <c r="A63" s="1">
        <v>43962</v>
      </c>
      <c r="B63">
        <v>1410.33996582031</v>
      </c>
      <c r="C63" s="3">
        <f t="shared" si="0"/>
        <v>1.7594373943468966E-2</v>
      </c>
    </row>
    <row r="64" spans="1:3" x14ac:dyDescent="0.25">
      <c r="A64" s="1">
        <v>43969</v>
      </c>
      <c r="B64">
        <v>1391.82495117187</v>
      </c>
      <c r="C64" s="3">
        <f t="shared" si="0"/>
        <v>-1.3128050751700093E-2</v>
      </c>
    </row>
    <row r="65" spans="1:3" x14ac:dyDescent="0.25">
      <c r="A65" s="1">
        <v>43976</v>
      </c>
      <c r="B65">
        <v>1655.55505371093</v>
      </c>
      <c r="C65" s="3">
        <f t="shared" si="0"/>
        <v>0.18948510896934856</v>
      </c>
    </row>
    <row r="66" spans="1:3" x14ac:dyDescent="0.25">
      <c r="A66" s="1">
        <v>43983</v>
      </c>
      <c r="B66">
        <v>1750.64501953125</v>
      </c>
      <c r="C66" s="3">
        <f t="shared" si="0"/>
        <v>5.7436909516947576E-2</v>
      </c>
    </row>
    <row r="67" spans="1:3" x14ac:dyDescent="0.25">
      <c r="A67" s="1">
        <v>43990</v>
      </c>
      <c r="B67">
        <v>1686.10498046875</v>
      </c>
      <c r="C67" s="3">
        <f t="shared" si="0"/>
        <v>-3.6866433995728642E-2</v>
      </c>
    </row>
    <row r="68" spans="1:3" x14ac:dyDescent="0.25">
      <c r="A68" s="1">
        <v>43997</v>
      </c>
      <c r="B68">
        <v>1734.80505371093</v>
      </c>
      <c r="C68" s="3">
        <f t="shared" ref="C68:C106" si="2">B68/B67-1</f>
        <v>2.8883179758262045E-2</v>
      </c>
    </row>
    <row r="69" spans="1:3" x14ac:dyDescent="0.25">
      <c r="A69" s="1">
        <v>44004</v>
      </c>
      <c r="B69">
        <v>1846.46997070312</v>
      </c>
      <c r="C69" s="3">
        <f t="shared" si="2"/>
        <v>6.4367415089855218E-2</v>
      </c>
    </row>
    <row r="70" spans="1:3" x14ac:dyDescent="0.25">
      <c r="A70" s="1">
        <v>44011</v>
      </c>
      <c r="B70">
        <v>1898.22998046875</v>
      </c>
      <c r="C70" s="3">
        <f t="shared" si="2"/>
        <v>2.8031871943154485E-2</v>
      </c>
    </row>
    <row r="71" spans="1:3" x14ac:dyDescent="0.25">
      <c r="A71" s="1">
        <v>44018</v>
      </c>
      <c r="B71">
        <v>1945.30004882812</v>
      </c>
      <c r="C71" s="3">
        <f t="shared" si="2"/>
        <v>2.4796820640113681E-2</v>
      </c>
    </row>
    <row r="72" spans="1:3" x14ac:dyDescent="0.25">
      <c r="A72" s="1">
        <v>44025</v>
      </c>
      <c r="B72">
        <v>1882.88000488281</v>
      </c>
      <c r="C72" s="3">
        <f t="shared" si="2"/>
        <v>-3.2087617528675283E-2</v>
      </c>
    </row>
    <row r="73" spans="1:3" x14ac:dyDescent="0.25">
      <c r="A73" s="1">
        <v>44032</v>
      </c>
      <c r="B73">
        <v>2080.11499023437</v>
      </c>
      <c r="C73" s="3">
        <f t="shared" si="2"/>
        <v>0.1047517552048336</v>
      </c>
    </row>
    <row r="74" spans="1:3" x14ac:dyDescent="0.25">
      <c r="A74" s="1">
        <v>44039</v>
      </c>
      <c r="B74">
        <v>2063.90502929687</v>
      </c>
      <c r="C74" s="3">
        <f t="shared" si="2"/>
        <v>-7.7928196342998968E-3</v>
      </c>
    </row>
    <row r="75" spans="1:3" x14ac:dyDescent="0.25">
      <c r="A75" s="1">
        <v>44046</v>
      </c>
      <c r="B75">
        <v>2179.32006835937</v>
      </c>
      <c r="C75" s="3">
        <f t="shared" si="2"/>
        <v>5.5920712156905639E-2</v>
      </c>
    </row>
    <row r="76" spans="1:3" x14ac:dyDescent="0.25">
      <c r="A76" s="1">
        <v>44053</v>
      </c>
      <c r="B76">
        <v>2012.96496582031</v>
      </c>
      <c r="C76" s="3">
        <f t="shared" si="2"/>
        <v>-7.6333488115995274E-2</v>
      </c>
    </row>
    <row r="77" spans="1:3" x14ac:dyDescent="0.25">
      <c r="A77" s="1">
        <v>44060</v>
      </c>
      <c r="B77">
        <v>2171.8701171875</v>
      </c>
      <c r="C77" s="3">
        <f t="shared" si="2"/>
        <v>7.8940843017818674E-2</v>
      </c>
    </row>
    <row r="78" spans="1:3" x14ac:dyDescent="0.25">
      <c r="A78" s="1">
        <v>44067</v>
      </c>
      <c r="B78">
        <v>2212.80004882812</v>
      </c>
      <c r="C78" s="3">
        <f t="shared" si="2"/>
        <v>1.8845478519508685E-2</v>
      </c>
    </row>
    <row r="79" spans="1:3" x14ac:dyDescent="0.25">
      <c r="A79" s="1">
        <v>44074</v>
      </c>
      <c r="B79">
        <v>2180.55004882812</v>
      </c>
      <c r="C79" s="3">
        <f t="shared" si="2"/>
        <v>-1.4574294689246425E-2</v>
      </c>
    </row>
    <row r="80" spans="1:3" x14ac:dyDescent="0.25">
      <c r="A80" s="1">
        <v>44081</v>
      </c>
      <c r="B80">
        <v>2159.30004882812</v>
      </c>
      <c r="C80" s="3">
        <f t="shared" si="2"/>
        <v>-9.7452475403718708E-3</v>
      </c>
    </row>
    <row r="81" spans="1:3" x14ac:dyDescent="0.25">
      <c r="A81" s="1">
        <v>44088</v>
      </c>
      <c r="B81">
        <v>2152.85009765625</v>
      </c>
      <c r="C81" s="3">
        <f t="shared" si="2"/>
        <v>-2.9870564655294363E-3</v>
      </c>
    </row>
    <row r="82" spans="1:3" x14ac:dyDescent="0.25">
      <c r="A82" s="1">
        <v>44095</v>
      </c>
      <c r="B82">
        <v>2118.19995117187</v>
      </c>
      <c r="C82" s="3">
        <f t="shared" si="2"/>
        <v>-1.6095011223541622E-2</v>
      </c>
    </row>
    <row r="83" spans="1:3" x14ac:dyDescent="0.25">
      <c r="A83" s="1">
        <v>44102</v>
      </c>
      <c r="B83">
        <v>2196.60009765625</v>
      </c>
      <c r="C83" s="3">
        <f t="shared" si="2"/>
        <v>3.701262784044812E-2</v>
      </c>
    </row>
    <row r="84" spans="1:3" x14ac:dyDescent="0.25">
      <c r="A84" s="1">
        <v>44109</v>
      </c>
      <c r="B84">
        <v>2218.94995117187</v>
      </c>
      <c r="C84" s="3">
        <f t="shared" si="2"/>
        <v>1.017474848492772E-2</v>
      </c>
    </row>
    <row r="85" spans="1:3" x14ac:dyDescent="0.25">
      <c r="A85" s="1">
        <v>44116</v>
      </c>
      <c r="B85">
        <v>2269.69995117187</v>
      </c>
      <c r="C85" s="3">
        <f t="shared" si="2"/>
        <v>2.2871178312605878E-2</v>
      </c>
    </row>
    <row r="86" spans="1:3" x14ac:dyDescent="0.25">
      <c r="A86" s="1">
        <v>44123</v>
      </c>
      <c r="B86">
        <v>2184.05004882812</v>
      </c>
      <c r="C86" s="3">
        <f t="shared" si="2"/>
        <v>-3.7736222490346361E-2</v>
      </c>
    </row>
    <row r="87" spans="1:3" x14ac:dyDescent="0.25">
      <c r="A87" s="1">
        <v>44130</v>
      </c>
      <c r="B87">
        <v>2083.89990234375</v>
      </c>
      <c r="C87" s="3">
        <f t="shared" si="2"/>
        <v>-4.5855243353102981E-2</v>
      </c>
    </row>
    <row r="88" spans="1:3" x14ac:dyDescent="0.25">
      <c r="A88" s="1">
        <v>44137</v>
      </c>
      <c r="B88">
        <v>2138.19995117187</v>
      </c>
      <c r="C88" s="3">
        <f t="shared" si="2"/>
        <v>2.6056937172005634E-2</v>
      </c>
    </row>
    <row r="89" spans="1:3" x14ac:dyDescent="0.25">
      <c r="A89" s="1">
        <v>44144</v>
      </c>
      <c r="B89">
        <v>2536.05004882812</v>
      </c>
      <c r="C89" s="3">
        <f t="shared" si="2"/>
        <v>0.18606777043381872</v>
      </c>
    </row>
    <row r="90" spans="1:3" x14ac:dyDescent="0.25">
      <c r="A90" s="1">
        <v>44151</v>
      </c>
      <c r="B90">
        <v>2590.55004882812</v>
      </c>
      <c r="C90" s="3">
        <f t="shared" si="2"/>
        <v>2.1490112162882546E-2</v>
      </c>
    </row>
    <row r="91" spans="1:3" x14ac:dyDescent="0.25">
      <c r="A91" s="1">
        <v>44158</v>
      </c>
      <c r="B91">
        <v>2536.69995117187</v>
      </c>
      <c r="C91" s="3">
        <f t="shared" si="2"/>
        <v>-2.0787128849570014E-2</v>
      </c>
    </row>
    <row r="92" spans="1:3" x14ac:dyDescent="0.25">
      <c r="A92" s="1">
        <v>44165</v>
      </c>
      <c r="B92">
        <v>2549.64990234375</v>
      </c>
      <c r="C92" s="3">
        <f t="shared" si="2"/>
        <v>5.105038601785683E-3</v>
      </c>
    </row>
    <row r="93" spans="1:3" x14ac:dyDescent="0.25">
      <c r="A93" s="1">
        <v>44172</v>
      </c>
      <c r="B93">
        <v>2469.55004882812</v>
      </c>
      <c r="C93" s="3">
        <f t="shared" si="2"/>
        <v>-3.1416020466966343E-2</v>
      </c>
    </row>
    <row r="94" spans="1:3" x14ac:dyDescent="0.25">
      <c r="A94" s="1">
        <v>44179</v>
      </c>
      <c r="B94">
        <v>2478.35009765625</v>
      </c>
      <c r="C94" s="3">
        <f t="shared" si="2"/>
        <v>3.5634219408939849E-3</v>
      </c>
    </row>
    <row r="95" spans="1:3" x14ac:dyDescent="0.25">
      <c r="A95" s="1">
        <v>44186</v>
      </c>
      <c r="B95">
        <v>2436.19995117187</v>
      </c>
      <c r="C95" s="3">
        <f t="shared" si="2"/>
        <v>-1.7007341506852014E-2</v>
      </c>
    </row>
    <row r="96" spans="1:3" x14ac:dyDescent="0.25">
      <c r="A96" s="1">
        <v>44193</v>
      </c>
      <c r="B96">
        <v>2542.35009765625</v>
      </c>
      <c r="C96" s="3">
        <f t="shared" si="2"/>
        <v>4.3572017326951817E-2</v>
      </c>
    </row>
    <row r="97" spans="1:3" x14ac:dyDescent="0.25">
      <c r="A97" s="1">
        <v>44200</v>
      </c>
      <c r="B97">
        <v>2760.5</v>
      </c>
      <c r="C97" s="3">
        <f t="shared" si="2"/>
        <v>8.5806397216834362E-2</v>
      </c>
    </row>
    <row r="98" spans="1:3" x14ac:dyDescent="0.25">
      <c r="A98" s="1">
        <v>44207</v>
      </c>
      <c r="B98">
        <v>2857.64990234375</v>
      </c>
      <c r="C98" s="3">
        <f t="shared" si="2"/>
        <v>3.5192864460695583E-2</v>
      </c>
    </row>
    <row r="99" spans="1:3" x14ac:dyDescent="0.25">
      <c r="A99" s="1">
        <v>44214</v>
      </c>
      <c r="B99">
        <v>2975.14990234375</v>
      </c>
      <c r="C99" s="3">
        <f t="shared" si="2"/>
        <v>4.1117703013105356E-2</v>
      </c>
    </row>
    <row r="100" spans="1:3" x14ac:dyDescent="0.25">
      <c r="A100" s="1">
        <v>44221</v>
      </c>
      <c r="B100">
        <v>2744.85009765625</v>
      </c>
      <c r="C100" s="3">
        <f t="shared" si="2"/>
        <v>-7.7407798681362383E-2</v>
      </c>
    </row>
    <row r="101" spans="1:3" x14ac:dyDescent="0.25">
      <c r="A101" s="1">
        <v>44228</v>
      </c>
      <c r="B101">
        <v>2932.5</v>
      </c>
      <c r="C101" s="3">
        <f t="shared" si="2"/>
        <v>6.8364353486545237E-2</v>
      </c>
    </row>
    <row r="102" spans="1:3" x14ac:dyDescent="0.25">
      <c r="A102" s="1">
        <v>44235</v>
      </c>
      <c r="B102">
        <v>2779.25</v>
      </c>
      <c r="C102" s="3">
        <f t="shared" si="2"/>
        <v>-5.2259164535379377E-2</v>
      </c>
    </row>
    <row r="103" spans="1:3" x14ac:dyDescent="0.25">
      <c r="A103" s="1">
        <v>44242</v>
      </c>
      <c r="B103">
        <v>2585.85009765625</v>
      </c>
      <c r="C103" s="3">
        <f t="shared" si="2"/>
        <v>-6.9587083689394591E-2</v>
      </c>
    </row>
    <row r="104" spans="1:3" x14ac:dyDescent="0.25">
      <c r="A104" s="1">
        <v>44249</v>
      </c>
      <c r="B104">
        <v>2497.5</v>
      </c>
      <c r="C104" s="3">
        <f t="shared" si="2"/>
        <v>-3.4166751481970459E-2</v>
      </c>
    </row>
    <row r="105" spans="1:3" x14ac:dyDescent="0.25">
      <c r="A105" s="1">
        <v>44256</v>
      </c>
      <c r="B105">
        <v>2587.80004882812</v>
      </c>
      <c r="C105" s="3">
        <f t="shared" si="2"/>
        <v>3.6156175706955063E-2</v>
      </c>
    </row>
    <row r="106" spans="1:3" x14ac:dyDescent="0.25">
      <c r="A106" s="1">
        <v>44263</v>
      </c>
      <c r="B106">
        <v>2638.94995117187</v>
      </c>
      <c r="C106" s="3">
        <f t="shared" si="2"/>
        <v>1.9765786142137642E-2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78E3-B3A8-4965-9563-54E71242889D}">
  <dimension ref="A1:K106"/>
  <sheetViews>
    <sheetView zoomScale="70" zoomScaleNormal="70" workbookViewId="0">
      <selection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1901.40698242187</v>
      </c>
    </row>
    <row r="3" spans="1:10" x14ac:dyDescent="0.25">
      <c r="A3" s="1">
        <v>43542</v>
      </c>
      <c r="B3">
        <v>1911.89367675781</v>
      </c>
      <c r="C3" s="3">
        <f>B3/B2-1</f>
        <v>5.5152286874338152E-3</v>
      </c>
      <c r="I3" s="9" t="s">
        <v>8</v>
      </c>
      <c r="J3" s="9"/>
    </row>
    <row r="4" spans="1:10" x14ac:dyDescent="0.25">
      <c r="A4" s="1">
        <v>43549</v>
      </c>
      <c r="B4">
        <v>1895.46630859375</v>
      </c>
      <c r="C4" s="3">
        <f t="shared" ref="C4:C67" si="0">B4/B3-1</f>
        <v>-8.5921975493520319E-3</v>
      </c>
      <c r="F4" t="s">
        <v>3</v>
      </c>
      <c r="G4" s="3">
        <f>MIN(C3:C106)</f>
        <v>-0.15209092992715556</v>
      </c>
      <c r="I4" t="s">
        <v>6</v>
      </c>
      <c r="J4" t="s">
        <v>7</v>
      </c>
    </row>
    <row r="5" spans="1:10" x14ac:dyDescent="0.25">
      <c r="A5" s="1">
        <v>43556</v>
      </c>
      <c r="B5">
        <v>1981.36083984375</v>
      </c>
      <c r="C5" s="3">
        <f t="shared" si="0"/>
        <v>4.5315778423793418E-2</v>
      </c>
      <c r="F5" t="s">
        <v>4</v>
      </c>
      <c r="G5" s="3">
        <f>MAX(C3:C106)</f>
        <v>0.21385381350223831</v>
      </c>
      <c r="I5" s="8">
        <v>-0.15209092992715556</v>
      </c>
      <c r="J5">
        <f t="array" ref="J5:J15">FREQUENCY(C3:C106,I5:I15)</f>
        <v>1</v>
      </c>
    </row>
    <row r="6" spans="1:10" x14ac:dyDescent="0.25">
      <c r="A6" s="1">
        <v>43563</v>
      </c>
      <c r="B6">
        <v>1952.263671875</v>
      </c>
      <c r="C6" s="3">
        <f t="shared" si="0"/>
        <v>-1.4685446175995209E-2</v>
      </c>
      <c r="I6" s="8">
        <v>-0.11549645558421617</v>
      </c>
      <c r="J6">
        <v>2</v>
      </c>
    </row>
    <row r="7" spans="1:10" x14ac:dyDescent="0.25">
      <c r="A7" s="1">
        <v>43570</v>
      </c>
      <c r="B7">
        <v>1930.72973632812</v>
      </c>
      <c r="C7" s="3">
        <f t="shared" si="0"/>
        <v>-1.1030239335549585E-2</v>
      </c>
      <c r="I7" s="8">
        <v>-7.8901981241276786E-2</v>
      </c>
      <c r="J7">
        <v>2</v>
      </c>
    </row>
    <row r="8" spans="1:10" x14ac:dyDescent="0.25">
      <c r="A8" s="1">
        <v>43577</v>
      </c>
      <c r="B8">
        <v>1902.45141601562</v>
      </c>
      <c r="C8" s="3">
        <f t="shared" si="0"/>
        <v>-1.4646441591706139E-2</v>
      </c>
      <c r="F8" t="s">
        <v>5</v>
      </c>
      <c r="G8" s="3">
        <f>G5-G4</f>
        <v>0.36594474342939387</v>
      </c>
      <c r="I8" s="8">
        <v>-4.2307506898337399E-2</v>
      </c>
      <c r="J8">
        <v>8</v>
      </c>
    </row>
    <row r="9" spans="1:10" x14ac:dyDescent="0.25">
      <c r="A9" s="1">
        <v>43584</v>
      </c>
      <c r="B9">
        <v>1936.60705566406</v>
      </c>
      <c r="C9" s="3">
        <f t="shared" si="0"/>
        <v>1.7953488515345839E-2</v>
      </c>
      <c r="I9" s="8">
        <v>-5.7130325553980121E-3</v>
      </c>
      <c r="J9">
        <v>30</v>
      </c>
    </row>
    <row r="10" spans="1:10" x14ac:dyDescent="0.25">
      <c r="A10" s="1">
        <v>43591</v>
      </c>
      <c r="B10">
        <v>1860.63623046875</v>
      </c>
      <c r="C10" s="3">
        <f t="shared" si="0"/>
        <v>-3.9228828054258869E-2</v>
      </c>
      <c r="G10" s="4">
        <f>G8/10</f>
        <v>3.6594474342939387E-2</v>
      </c>
      <c r="I10" s="8">
        <v>3.0881441787541375E-2</v>
      </c>
      <c r="J10">
        <v>37</v>
      </c>
    </row>
    <row r="11" spans="1:10" x14ac:dyDescent="0.25">
      <c r="A11" s="1">
        <v>43598</v>
      </c>
      <c r="B11">
        <v>1920.95031738281</v>
      </c>
      <c r="C11" s="3">
        <f t="shared" si="0"/>
        <v>3.2415840305799692E-2</v>
      </c>
      <c r="I11" s="8">
        <v>6.7475916130480762E-2</v>
      </c>
      <c r="J11">
        <v>15</v>
      </c>
    </row>
    <row r="12" spans="1:10" x14ac:dyDescent="0.25">
      <c r="A12" s="1">
        <v>43605</v>
      </c>
      <c r="B12">
        <v>2049.81665039062</v>
      </c>
      <c r="C12" s="3">
        <f t="shared" si="0"/>
        <v>6.7084677746056087E-2</v>
      </c>
      <c r="F12" s="5">
        <f>G4</f>
        <v>-0.15209092992715556</v>
      </c>
      <c r="I12" s="8">
        <v>0.10407039047342015</v>
      </c>
      <c r="J12">
        <v>5</v>
      </c>
    </row>
    <row r="13" spans="1:10" x14ac:dyDescent="0.25">
      <c r="A13" s="1">
        <v>43612</v>
      </c>
      <c r="B13">
        <v>2102.51904296875</v>
      </c>
      <c r="C13" s="3">
        <f t="shared" si="0"/>
        <v>2.5710783726967446E-2</v>
      </c>
      <c r="F13" s="2">
        <f>F12+G13*$G$10</f>
        <v>-0.11549645558421617</v>
      </c>
      <c r="G13">
        <v>1</v>
      </c>
      <c r="I13" s="8">
        <v>0.14066486481635954</v>
      </c>
      <c r="J13">
        <v>2</v>
      </c>
    </row>
    <row r="14" spans="1:10" x14ac:dyDescent="0.25">
      <c r="A14" s="1">
        <v>43619</v>
      </c>
      <c r="B14">
        <v>2128.3408203125</v>
      </c>
      <c r="C14" s="3">
        <f t="shared" si="0"/>
        <v>1.2281352423467062E-2</v>
      </c>
      <c r="F14" s="2">
        <f t="shared" ref="F14:F22" si="1">F13+G14*$G$10</f>
        <v>-7.8901981241276786E-2</v>
      </c>
      <c r="G14">
        <v>1</v>
      </c>
      <c r="I14" s="8">
        <v>0.17725933915929892</v>
      </c>
      <c r="J14">
        <v>1</v>
      </c>
    </row>
    <row r="15" spans="1:10" x14ac:dyDescent="0.25">
      <c r="A15" s="1">
        <v>43626</v>
      </c>
      <c r="B15">
        <v>2102.7119140625</v>
      </c>
      <c r="C15" s="3">
        <f t="shared" si="0"/>
        <v>-1.2041730349482749E-2</v>
      </c>
      <c r="F15" s="2">
        <f t="shared" si="1"/>
        <v>-4.2307506898337399E-2</v>
      </c>
      <c r="G15">
        <v>1</v>
      </c>
      <c r="I15" s="8">
        <v>0.21385381350223831</v>
      </c>
      <c r="J15">
        <v>1</v>
      </c>
    </row>
    <row r="16" spans="1:10" x14ac:dyDescent="0.25">
      <c r="A16" s="1">
        <v>43633</v>
      </c>
      <c r="B16">
        <v>2062.72729492187</v>
      </c>
      <c r="C16" s="3">
        <f t="shared" si="0"/>
        <v>-1.9015738139505078E-2</v>
      </c>
      <c r="F16" s="2">
        <f t="shared" si="1"/>
        <v>-5.7130325553980121E-3</v>
      </c>
      <c r="G16">
        <v>1</v>
      </c>
    </row>
    <row r="17" spans="1:11" x14ac:dyDescent="0.25">
      <c r="A17" s="1">
        <v>43640</v>
      </c>
      <c r="B17">
        <v>2112.009765625</v>
      </c>
      <c r="C17" s="3">
        <f t="shared" si="0"/>
        <v>2.3891898276837686E-2</v>
      </c>
      <c r="F17" s="2">
        <f t="shared" si="1"/>
        <v>3.0881441787541375E-2</v>
      </c>
      <c r="G17">
        <v>1</v>
      </c>
      <c r="I17" s="10" t="s">
        <v>9</v>
      </c>
      <c r="J17" s="11">
        <f>AVERAGE(C3:C106)</f>
        <v>4.291810732258752E-3</v>
      </c>
    </row>
    <row r="18" spans="1:11" x14ac:dyDescent="0.25">
      <c r="A18" s="1">
        <v>43647</v>
      </c>
      <c r="B18">
        <v>2195.447265625</v>
      </c>
      <c r="C18" s="3">
        <f t="shared" si="0"/>
        <v>3.9506209373662005E-2</v>
      </c>
      <c r="F18" s="2">
        <f t="shared" si="1"/>
        <v>6.7475916130480762E-2</v>
      </c>
      <c r="G18">
        <v>1</v>
      </c>
      <c r="I18" s="10" t="s">
        <v>10</v>
      </c>
      <c r="J18" s="12">
        <f>_xlfn.STDEV.P(C3:C106)</f>
        <v>5.3206550256304809E-2</v>
      </c>
    </row>
    <row r="19" spans="1:11" x14ac:dyDescent="0.25">
      <c r="A19" s="1">
        <v>43654</v>
      </c>
      <c r="B19">
        <v>2174.25073242187</v>
      </c>
      <c r="C19" s="3">
        <f t="shared" si="0"/>
        <v>-9.6547676343734512E-3</v>
      </c>
      <c r="F19" s="2">
        <f t="shared" si="1"/>
        <v>0.10407039047342015</v>
      </c>
      <c r="G19">
        <v>1</v>
      </c>
      <c r="I19" s="10" t="s">
        <v>11</v>
      </c>
      <c r="J19" s="11">
        <f>J18/J17</f>
        <v>12.397226619614363</v>
      </c>
    </row>
    <row r="20" spans="1:11" x14ac:dyDescent="0.25">
      <c r="A20" s="1">
        <v>43661</v>
      </c>
      <c r="B20">
        <v>2219.77563476562</v>
      </c>
      <c r="C20" s="3">
        <f t="shared" si="0"/>
        <v>2.09382026023468E-2</v>
      </c>
      <c r="F20" s="2">
        <f t="shared" si="1"/>
        <v>0.14066486481635954</v>
      </c>
      <c r="G20">
        <v>1</v>
      </c>
    </row>
    <row r="21" spans="1:11" x14ac:dyDescent="0.25">
      <c r="A21" s="1">
        <v>43668</v>
      </c>
      <c r="B21">
        <v>2105.03637695312</v>
      </c>
      <c r="C21" s="3">
        <f t="shared" si="0"/>
        <v>-5.1689574394582882E-2</v>
      </c>
      <c r="F21" s="2">
        <f t="shared" si="1"/>
        <v>0.17725933915929892</v>
      </c>
      <c r="G21">
        <v>1</v>
      </c>
    </row>
    <row r="22" spans="1:11" x14ac:dyDescent="0.25">
      <c r="A22" s="1">
        <v>43675</v>
      </c>
      <c r="B22">
        <v>2077.71826171875</v>
      </c>
      <c r="C22" s="3">
        <f t="shared" si="0"/>
        <v>-1.2977502685208142E-2</v>
      </c>
      <c r="F22" s="6">
        <f t="shared" si="1"/>
        <v>0.21385381350223831</v>
      </c>
      <c r="G22">
        <v>1</v>
      </c>
      <c r="I22" s="10" t="s">
        <v>12</v>
      </c>
    </row>
    <row r="23" spans="1:11" x14ac:dyDescent="0.25">
      <c r="A23" s="1">
        <v>43682</v>
      </c>
      <c r="B23">
        <v>2163.6005859375</v>
      </c>
      <c r="C23" s="3">
        <f t="shared" si="0"/>
        <v>4.1334922930169382E-2</v>
      </c>
      <c r="I23" s="13"/>
    </row>
    <row r="24" spans="1:11" x14ac:dyDescent="0.25">
      <c r="A24" s="1">
        <v>43689</v>
      </c>
      <c r="B24">
        <v>2052.92163085937</v>
      </c>
      <c r="C24" s="3">
        <f t="shared" si="0"/>
        <v>-5.1154984795944713E-2</v>
      </c>
      <c r="I24" t="s">
        <v>13</v>
      </c>
    </row>
    <row r="25" spans="1:11" x14ac:dyDescent="0.25">
      <c r="A25" s="1">
        <v>43696</v>
      </c>
      <c r="B25">
        <v>1996.67712402343</v>
      </c>
      <c r="C25" s="3">
        <f t="shared" si="0"/>
        <v>-2.739729855756623E-2</v>
      </c>
    </row>
    <row r="26" spans="1:11" x14ac:dyDescent="0.25">
      <c r="A26" s="1">
        <v>43703</v>
      </c>
      <c r="B26">
        <v>2119.19213867187</v>
      </c>
      <c r="C26" s="3">
        <f t="shared" si="0"/>
        <v>6.1359452249126978E-2</v>
      </c>
      <c r="I26" t="s">
        <v>14</v>
      </c>
      <c r="K26" s="8">
        <f>PERCENTILE(C3:C106,0.01)</f>
        <v>-0.1444050595368418</v>
      </c>
    </row>
    <row r="27" spans="1:11" x14ac:dyDescent="0.25">
      <c r="A27" s="1">
        <v>43710</v>
      </c>
      <c r="B27">
        <v>1997.36181640625</v>
      </c>
      <c r="C27" s="3">
        <f t="shared" si="0"/>
        <v>-5.7489040300976679E-2</v>
      </c>
    </row>
    <row r="28" spans="1:11" x14ac:dyDescent="0.25">
      <c r="A28" s="1">
        <v>43717</v>
      </c>
      <c r="B28">
        <v>2040.10766601562</v>
      </c>
      <c r="C28" s="3">
        <f t="shared" si="0"/>
        <v>2.1401154892547458E-2</v>
      </c>
      <c r="I28" t="s">
        <v>15</v>
      </c>
      <c r="K28" s="8">
        <f>_xlfn.NORM.INV(0.01,J17,J18)</f>
        <v>-0.11948513434154309</v>
      </c>
    </row>
    <row r="29" spans="1:11" x14ac:dyDescent="0.25">
      <c r="A29" s="1">
        <v>43724</v>
      </c>
      <c r="B29">
        <v>2007.29028320312</v>
      </c>
      <c r="C29" s="3">
        <f t="shared" si="0"/>
        <v>-1.6086103375413052E-2</v>
      </c>
    </row>
    <row r="30" spans="1:11" x14ac:dyDescent="0.25">
      <c r="A30" s="1">
        <v>43731</v>
      </c>
      <c r="B30">
        <v>1991.39501953125</v>
      </c>
      <c r="C30" s="3">
        <f t="shared" si="0"/>
        <v>-7.9187668096042385E-3</v>
      </c>
    </row>
    <row r="31" spans="1:11" x14ac:dyDescent="0.25">
      <c r="A31" s="1">
        <v>43738</v>
      </c>
      <c r="B31">
        <v>1933.73229980468</v>
      </c>
      <c r="C31" s="3">
        <f t="shared" si="0"/>
        <v>-2.8955942523218314E-2</v>
      </c>
    </row>
    <row r="32" spans="1:11" x14ac:dyDescent="0.25">
      <c r="A32" s="1">
        <v>43745</v>
      </c>
      <c r="B32">
        <v>1966.15844726562</v>
      </c>
      <c r="C32" s="3">
        <f t="shared" si="0"/>
        <v>1.676868481961824E-2</v>
      </c>
    </row>
    <row r="33" spans="1:3" x14ac:dyDescent="0.25">
      <c r="A33" s="1">
        <v>43752</v>
      </c>
      <c r="B33">
        <v>2049.59594726562</v>
      </c>
      <c r="C33" s="3">
        <f t="shared" si="0"/>
        <v>4.2436813836666198E-2</v>
      </c>
    </row>
    <row r="34" spans="1:3" x14ac:dyDescent="0.25">
      <c r="A34" s="1">
        <v>43759</v>
      </c>
      <c r="B34">
        <v>2059.083984375</v>
      </c>
      <c r="C34" s="3">
        <f t="shared" si="0"/>
        <v>4.629223199839938E-3</v>
      </c>
    </row>
    <row r="35" spans="1:3" x14ac:dyDescent="0.25">
      <c r="A35" s="1">
        <v>43766</v>
      </c>
      <c r="B35">
        <v>2082.07104492187</v>
      </c>
      <c r="C35" s="3">
        <f t="shared" si="0"/>
        <v>1.1163731407413779E-2</v>
      </c>
    </row>
    <row r="36" spans="1:3" x14ac:dyDescent="0.25">
      <c r="A36" s="1">
        <v>43773</v>
      </c>
      <c r="B36">
        <v>2181.74584960937</v>
      </c>
      <c r="C36" s="3">
        <f t="shared" si="0"/>
        <v>4.7872912372805443E-2</v>
      </c>
    </row>
    <row r="37" spans="1:3" x14ac:dyDescent="0.25">
      <c r="A37" s="1">
        <v>43780</v>
      </c>
      <c r="B37">
        <v>2175.63208007812</v>
      </c>
      <c r="C37" s="3">
        <f t="shared" si="0"/>
        <v>-2.8022372689947561E-3</v>
      </c>
    </row>
    <row r="38" spans="1:3" x14ac:dyDescent="0.25">
      <c r="A38" s="1">
        <v>43787</v>
      </c>
      <c r="B38">
        <v>2187.51684570312</v>
      </c>
      <c r="C38" s="3">
        <f t="shared" si="0"/>
        <v>5.4626725418449595E-3</v>
      </c>
    </row>
    <row r="39" spans="1:3" x14ac:dyDescent="0.25">
      <c r="A39" s="1">
        <v>43794</v>
      </c>
      <c r="B39">
        <v>2245.8154296875</v>
      </c>
      <c r="C39" s="3">
        <f t="shared" si="0"/>
        <v>2.6650576016771899E-2</v>
      </c>
    </row>
    <row r="40" spans="1:3" x14ac:dyDescent="0.25">
      <c r="A40" s="1">
        <v>43801</v>
      </c>
      <c r="B40">
        <v>2214.56298828125</v>
      </c>
      <c r="C40" s="3">
        <f t="shared" si="0"/>
        <v>-1.3915854790702342E-2</v>
      </c>
    </row>
    <row r="41" spans="1:3" x14ac:dyDescent="0.25">
      <c r="A41" s="1">
        <v>43808</v>
      </c>
      <c r="B41">
        <v>2301.52172851562</v>
      </c>
      <c r="C41" s="3">
        <f t="shared" si="0"/>
        <v>3.9266772132708461E-2</v>
      </c>
    </row>
    <row r="42" spans="1:3" x14ac:dyDescent="0.25">
      <c r="A42" s="1">
        <v>43815</v>
      </c>
      <c r="B42">
        <v>2352.23974609375</v>
      </c>
      <c r="C42" s="3">
        <f t="shared" si="0"/>
        <v>2.2036732023747119E-2</v>
      </c>
    </row>
    <row r="43" spans="1:3" x14ac:dyDescent="0.25">
      <c r="A43" s="1">
        <v>43822</v>
      </c>
      <c r="B43">
        <v>2391.12182617187</v>
      </c>
      <c r="C43" s="3">
        <f t="shared" si="0"/>
        <v>1.652981170082235E-2</v>
      </c>
    </row>
    <row r="44" spans="1:3" x14ac:dyDescent="0.25">
      <c r="A44" s="1">
        <v>43829</v>
      </c>
      <c r="B44">
        <v>2401.14794921875</v>
      </c>
      <c r="C44" s="3">
        <f t="shared" si="0"/>
        <v>4.1930624099282277E-3</v>
      </c>
    </row>
    <row r="45" spans="1:3" x14ac:dyDescent="0.25">
      <c r="A45" s="1">
        <v>43836</v>
      </c>
      <c r="B45">
        <v>2404.4736328125</v>
      </c>
      <c r="C45" s="3">
        <f t="shared" si="0"/>
        <v>1.3850390163721027E-3</v>
      </c>
    </row>
    <row r="46" spans="1:3" x14ac:dyDescent="0.25">
      <c r="A46" s="1">
        <v>43843</v>
      </c>
      <c r="B46">
        <v>2400.36547851562</v>
      </c>
      <c r="C46" s="3">
        <f t="shared" si="0"/>
        <v>-1.7085462035508758E-3</v>
      </c>
    </row>
    <row r="47" spans="1:3" x14ac:dyDescent="0.25">
      <c r="A47" s="1">
        <v>43850</v>
      </c>
      <c r="B47">
        <v>2397.3818359375</v>
      </c>
      <c r="C47" s="3">
        <f t="shared" si="0"/>
        <v>-1.2429951208784429E-3</v>
      </c>
    </row>
    <row r="48" spans="1:3" x14ac:dyDescent="0.25">
      <c r="A48" s="1">
        <v>43857</v>
      </c>
      <c r="B48">
        <v>2359.72241210937</v>
      </c>
      <c r="C48" s="3">
        <f t="shared" si="0"/>
        <v>-1.5708563093122518E-2</v>
      </c>
    </row>
    <row r="49" spans="1:3" x14ac:dyDescent="0.25">
      <c r="A49" s="1">
        <v>43864</v>
      </c>
      <c r="B49">
        <v>2353.46240234375</v>
      </c>
      <c r="C49" s="3">
        <f t="shared" si="0"/>
        <v>-2.6528585453506892E-3</v>
      </c>
    </row>
    <row r="50" spans="1:3" x14ac:dyDescent="0.25">
      <c r="A50" s="1">
        <v>43871</v>
      </c>
      <c r="B50">
        <v>2348.3271484375</v>
      </c>
      <c r="C50" s="3">
        <f t="shared" si="0"/>
        <v>-2.1819995514421597E-3</v>
      </c>
    </row>
    <row r="51" spans="1:3" x14ac:dyDescent="0.25">
      <c r="A51" s="1">
        <v>43878</v>
      </c>
      <c r="B51">
        <v>2319.12866210937</v>
      </c>
      <c r="C51" s="3">
        <f t="shared" si="0"/>
        <v>-1.243373877764764E-2</v>
      </c>
    </row>
    <row r="52" spans="1:3" x14ac:dyDescent="0.25">
      <c r="A52" s="1">
        <v>43885</v>
      </c>
      <c r="B52">
        <v>2129.16943359375</v>
      </c>
      <c r="C52" s="3">
        <f t="shared" si="0"/>
        <v>-8.1909741196869224E-2</v>
      </c>
    </row>
    <row r="53" spans="1:3" x14ac:dyDescent="0.25">
      <c r="A53" s="1">
        <v>43892</v>
      </c>
      <c r="B53">
        <v>2063.48583984375</v>
      </c>
      <c r="C53" s="3">
        <f t="shared" si="0"/>
        <v>-3.084939728781233E-2</v>
      </c>
    </row>
    <row r="54" spans="1:3" x14ac:dyDescent="0.25">
      <c r="A54" s="1">
        <v>43899</v>
      </c>
      <c r="B54">
        <v>2023.33215332031</v>
      </c>
      <c r="C54" s="3">
        <f t="shared" si="0"/>
        <v>-1.9459152928561152E-2</v>
      </c>
    </row>
    <row r="55" spans="1:3" x14ac:dyDescent="0.25">
      <c r="A55" s="1">
        <v>43906</v>
      </c>
      <c r="B55">
        <v>1715.60168457031</v>
      </c>
      <c r="C55" s="3">
        <f t="shared" si="0"/>
        <v>-0.15209092992715556</v>
      </c>
    </row>
    <row r="56" spans="1:3" x14ac:dyDescent="0.25">
      <c r="A56" s="1">
        <v>43913</v>
      </c>
      <c r="B56">
        <v>1715.79736328125</v>
      </c>
      <c r="C56" s="3">
        <f t="shared" si="0"/>
        <v>1.1405835789268792E-4</v>
      </c>
    </row>
    <row r="57" spans="1:3" x14ac:dyDescent="0.25">
      <c r="A57" s="1">
        <v>43920</v>
      </c>
      <c r="B57">
        <v>1466.65905761718</v>
      </c>
      <c r="C57" s="3">
        <f t="shared" si="0"/>
        <v>-0.14520263930679078</v>
      </c>
    </row>
    <row r="58" spans="1:3" x14ac:dyDescent="0.25">
      <c r="A58" s="1">
        <v>43927</v>
      </c>
      <c r="B58">
        <v>1664.7861328125</v>
      </c>
      <c r="C58" s="3">
        <f t="shared" si="0"/>
        <v>0.13508734301018044</v>
      </c>
    </row>
    <row r="59" spans="1:3" x14ac:dyDescent="0.25">
      <c r="A59" s="1">
        <v>43934</v>
      </c>
      <c r="B59">
        <v>1643.70678710937</v>
      </c>
      <c r="C59" s="3">
        <f t="shared" si="0"/>
        <v>-1.2661894094179171E-2</v>
      </c>
    </row>
    <row r="60" spans="1:3" x14ac:dyDescent="0.25">
      <c r="A60" s="1">
        <v>43941</v>
      </c>
      <c r="B60">
        <v>1544.86315917968</v>
      </c>
      <c r="C60" s="3">
        <f t="shared" si="0"/>
        <v>-6.0134586475436347E-2</v>
      </c>
    </row>
    <row r="61" spans="1:3" x14ac:dyDescent="0.25">
      <c r="A61" s="1">
        <v>43948</v>
      </c>
      <c r="B61">
        <v>1875.23803710937</v>
      </c>
      <c r="C61" s="3">
        <f t="shared" si="0"/>
        <v>0.21385381350223831</v>
      </c>
    </row>
    <row r="62" spans="1:3" x14ac:dyDescent="0.25">
      <c r="A62" s="1">
        <v>43955</v>
      </c>
      <c r="B62">
        <v>1652.80358886718</v>
      </c>
      <c r="C62" s="3">
        <f t="shared" si="0"/>
        <v>-0.11861664697515784</v>
      </c>
    </row>
    <row r="63" spans="1:3" x14ac:dyDescent="0.25">
      <c r="A63" s="1">
        <v>43962</v>
      </c>
      <c r="B63">
        <v>1599.88488769531</v>
      </c>
      <c r="C63" s="3">
        <f t="shared" si="0"/>
        <v>-3.201753767254345E-2</v>
      </c>
    </row>
    <row r="64" spans="1:3" x14ac:dyDescent="0.25">
      <c r="A64" s="1">
        <v>43969</v>
      </c>
      <c r="B64">
        <v>1483.43444824218</v>
      </c>
      <c r="C64" s="3">
        <f t="shared" si="0"/>
        <v>-7.2786761315610016E-2</v>
      </c>
    </row>
    <row r="65" spans="1:3" x14ac:dyDescent="0.25">
      <c r="A65" s="1">
        <v>43976</v>
      </c>
      <c r="B65">
        <v>1623.1162109375</v>
      </c>
      <c r="C65" s="3">
        <f t="shared" si="0"/>
        <v>9.4161061758298858E-2</v>
      </c>
    </row>
    <row r="66" spans="1:3" x14ac:dyDescent="0.25">
      <c r="A66" s="1">
        <v>43983</v>
      </c>
      <c r="B66">
        <v>1727.73095703125</v>
      </c>
      <c r="C66" s="3">
        <f t="shared" si="0"/>
        <v>6.4453022764972223E-2</v>
      </c>
    </row>
    <row r="67" spans="1:3" x14ac:dyDescent="0.25">
      <c r="A67" s="1">
        <v>43990</v>
      </c>
      <c r="B67">
        <v>1753.45666503906</v>
      </c>
      <c r="C67" s="3">
        <f t="shared" si="0"/>
        <v>1.4889880801820077E-2</v>
      </c>
    </row>
    <row r="68" spans="1:3" x14ac:dyDescent="0.25">
      <c r="A68" s="1">
        <v>43997</v>
      </c>
      <c r="B68">
        <v>1798.94128417968</v>
      </c>
      <c r="C68" s="3">
        <f t="shared" ref="C68:C106" si="2">B68/B67-1</f>
        <v>2.5939973338096056E-2</v>
      </c>
    </row>
    <row r="69" spans="1:3" x14ac:dyDescent="0.25">
      <c r="A69" s="1">
        <v>44004</v>
      </c>
      <c r="B69">
        <v>1731.20336914062</v>
      </c>
      <c r="C69" s="3">
        <f t="shared" si="2"/>
        <v>-3.7654322369920279E-2</v>
      </c>
    </row>
    <row r="70" spans="1:3" x14ac:dyDescent="0.25">
      <c r="A70" s="1">
        <v>44011</v>
      </c>
      <c r="B70">
        <v>1844.67053222656</v>
      </c>
      <c r="C70" s="3">
        <f t="shared" si="2"/>
        <v>6.5542364986423074E-2</v>
      </c>
    </row>
    <row r="71" spans="1:3" x14ac:dyDescent="0.25">
      <c r="A71" s="1">
        <v>44018</v>
      </c>
      <c r="B71">
        <v>1845.06176757812</v>
      </c>
      <c r="C71" s="3">
        <f t="shared" si="2"/>
        <v>2.1208955459806056E-4</v>
      </c>
    </row>
    <row r="72" spans="1:3" x14ac:dyDescent="0.25">
      <c r="A72" s="1">
        <v>44025</v>
      </c>
      <c r="B72">
        <v>1806</v>
      </c>
      <c r="C72" s="3">
        <f t="shared" si="2"/>
        <v>-2.1170980974470899E-2</v>
      </c>
    </row>
    <row r="73" spans="1:3" x14ac:dyDescent="0.25">
      <c r="A73" s="1">
        <v>44032</v>
      </c>
      <c r="B73">
        <v>1840.94995117187</v>
      </c>
      <c r="C73" s="3">
        <f t="shared" si="2"/>
        <v>1.9352132431821767E-2</v>
      </c>
    </row>
    <row r="74" spans="1:3" x14ac:dyDescent="0.25">
      <c r="A74" s="1">
        <v>44039</v>
      </c>
      <c r="B74">
        <v>1782.84997558593</v>
      </c>
      <c r="C74" s="3">
        <f t="shared" si="2"/>
        <v>-3.1559780073845078E-2</v>
      </c>
    </row>
    <row r="75" spans="1:3" x14ac:dyDescent="0.25">
      <c r="A75" s="1">
        <v>44046</v>
      </c>
      <c r="B75">
        <v>1777.94995117187</v>
      </c>
      <c r="C75" s="3">
        <f t="shared" si="2"/>
        <v>-2.7484221786242546E-3</v>
      </c>
    </row>
    <row r="76" spans="1:3" x14ac:dyDescent="0.25">
      <c r="A76" s="1">
        <v>44053</v>
      </c>
      <c r="B76">
        <v>1791.94995117187</v>
      </c>
      <c r="C76" s="3">
        <f t="shared" si="2"/>
        <v>7.8742373995244197E-3</v>
      </c>
    </row>
    <row r="77" spans="1:3" x14ac:dyDescent="0.25">
      <c r="A77" s="1">
        <v>44060</v>
      </c>
      <c r="B77">
        <v>1802</v>
      </c>
      <c r="C77" s="3">
        <f t="shared" si="2"/>
        <v>5.6084428147993304E-3</v>
      </c>
    </row>
    <row r="78" spans="1:3" x14ac:dyDescent="0.25">
      <c r="A78" s="1">
        <v>44067</v>
      </c>
      <c r="B78">
        <v>1882.40002441406</v>
      </c>
      <c r="C78" s="3">
        <f t="shared" si="2"/>
        <v>4.4617105668179891E-2</v>
      </c>
    </row>
    <row r="79" spans="1:3" x14ac:dyDescent="0.25">
      <c r="A79" s="1">
        <v>44074</v>
      </c>
      <c r="B79">
        <v>1770</v>
      </c>
      <c r="C79" s="3">
        <f t="shared" si="2"/>
        <v>-5.9711019420033762E-2</v>
      </c>
    </row>
    <row r="80" spans="1:3" x14ac:dyDescent="0.25">
      <c r="A80" s="1">
        <v>44081</v>
      </c>
      <c r="B80">
        <v>1768.19995117187</v>
      </c>
      <c r="C80" s="3">
        <f t="shared" si="2"/>
        <v>-1.016976739056541E-3</v>
      </c>
    </row>
    <row r="81" spans="1:3" x14ac:dyDescent="0.25">
      <c r="A81" s="1">
        <v>44088</v>
      </c>
      <c r="B81">
        <v>1722.80004882812</v>
      </c>
      <c r="C81" s="3">
        <f t="shared" si="2"/>
        <v>-2.5675774006023055E-2</v>
      </c>
    </row>
    <row r="82" spans="1:3" x14ac:dyDescent="0.25">
      <c r="A82" s="1">
        <v>44095</v>
      </c>
      <c r="B82">
        <v>1651.80004882812</v>
      </c>
      <c r="C82" s="3">
        <f t="shared" si="2"/>
        <v>-4.1211979328823145E-2</v>
      </c>
    </row>
    <row r="83" spans="1:3" x14ac:dyDescent="0.25">
      <c r="A83" s="1">
        <v>44102</v>
      </c>
      <c r="B83">
        <v>1789.90002441406</v>
      </c>
      <c r="C83" s="3">
        <f t="shared" si="2"/>
        <v>8.3605746157905614E-2</v>
      </c>
    </row>
    <row r="84" spans="1:3" x14ac:dyDescent="0.25">
      <c r="A84" s="1">
        <v>44109</v>
      </c>
      <c r="B84">
        <v>1957.25</v>
      </c>
      <c r="C84" s="3">
        <f t="shared" si="2"/>
        <v>9.3496828483883299E-2</v>
      </c>
    </row>
    <row r="85" spans="1:3" x14ac:dyDescent="0.25">
      <c r="A85" s="1">
        <v>44116</v>
      </c>
      <c r="B85">
        <v>1960.05004882812</v>
      </c>
      <c r="C85" s="3">
        <f t="shared" si="2"/>
        <v>1.4306035652675853E-3</v>
      </c>
    </row>
    <row r="86" spans="1:3" x14ac:dyDescent="0.25">
      <c r="A86" s="1">
        <v>44123</v>
      </c>
      <c r="B86">
        <v>2061.10009765625</v>
      </c>
      <c r="C86" s="3">
        <f t="shared" si="2"/>
        <v>5.1554830902683424E-2</v>
      </c>
    </row>
    <row r="87" spans="1:3" x14ac:dyDescent="0.25">
      <c r="A87" s="1">
        <v>44130</v>
      </c>
      <c r="B87">
        <v>1922.75</v>
      </c>
      <c r="C87" s="3">
        <f t="shared" si="2"/>
        <v>-6.712439527491787E-2</v>
      </c>
    </row>
    <row r="88" spans="1:3" x14ac:dyDescent="0.25">
      <c r="A88" s="1">
        <v>44137</v>
      </c>
      <c r="B88">
        <v>2137.05004882812</v>
      </c>
      <c r="C88" s="3">
        <f t="shared" si="2"/>
        <v>0.11145497273598748</v>
      </c>
    </row>
    <row r="89" spans="1:3" x14ac:dyDescent="0.25">
      <c r="A89" s="1">
        <v>44144</v>
      </c>
      <c r="B89">
        <v>2311.85009765625</v>
      </c>
      <c r="C89" s="3">
        <f t="shared" si="2"/>
        <v>8.1795018756806392E-2</v>
      </c>
    </row>
    <row r="90" spans="1:3" x14ac:dyDescent="0.25">
      <c r="A90" s="1">
        <v>44151</v>
      </c>
      <c r="B90">
        <v>2333.75</v>
      </c>
      <c r="C90" s="3">
        <f t="shared" si="2"/>
        <v>9.4728902907468271E-3</v>
      </c>
    </row>
    <row r="91" spans="1:3" x14ac:dyDescent="0.25">
      <c r="A91" s="1">
        <v>44158</v>
      </c>
      <c r="B91">
        <v>2257.55004882812</v>
      </c>
      <c r="C91" s="3">
        <f t="shared" si="2"/>
        <v>-3.265129134306588E-2</v>
      </c>
    </row>
    <row r="92" spans="1:3" x14ac:dyDescent="0.25">
      <c r="A92" s="1">
        <v>44165</v>
      </c>
      <c r="B92">
        <v>2246.14990234375</v>
      </c>
      <c r="C92" s="3">
        <f t="shared" si="2"/>
        <v>-5.0497868210220842E-3</v>
      </c>
    </row>
    <row r="93" spans="1:3" x14ac:dyDescent="0.25">
      <c r="A93" s="1">
        <v>44172</v>
      </c>
      <c r="B93">
        <v>2296.10009765625</v>
      </c>
      <c r="C93" s="3">
        <f t="shared" si="2"/>
        <v>2.2238139698681492E-2</v>
      </c>
    </row>
    <row r="94" spans="1:3" x14ac:dyDescent="0.25">
      <c r="A94" s="1">
        <v>44179</v>
      </c>
      <c r="B94">
        <v>2478.94995117187</v>
      </c>
      <c r="C94" s="3">
        <f t="shared" si="2"/>
        <v>7.9634966133342644E-2</v>
      </c>
    </row>
    <row r="95" spans="1:3" x14ac:dyDescent="0.25">
      <c r="A95" s="1">
        <v>44186</v>
      </c>
      <c r="B95">
        <v>2454.25</v>
      </c>
      <c r="C95" s="3">
        <f t="shared" si="2"/>
        <v>-9.9638765035146015E-3</v>
      </c>
    </row>
    <row r="96" spans="1:3" x14ac:dyDescent="0.25">
      <c r="A96" s="1">
        <v>44193</v>
      </c>
      <c r="B96">
        <v>2569.64990234375</v>
      </c>
      <c r="C96" s="3">
        <f t="shared" si="2"/>
        <v>4.7020434896098529E-2</v>
      </c>
    </row>
    <row r="97" spans="1:3" x14ac:dyDescent="0.25">
      <c r="A97" s="1">
        <v>44200</v>
      </c>
      <c r="B97">
        <v>2653.39990234375</v>
      </c>
      <c r="C97" s="3">
        <f t="shared" si="2"/>
        <v>3.2591988474232503E-2</v>
      </c>
    </row>
    <row r="98" spans="1:3" x14ac:dyDescent="0.25">
      <c r="A98" s="1">
        <v>44207</v>
      </c>
      <c r="B98">
        <v>2631.94995117187</v>
      </c>
      <c r="C98" s="3">
        <f t="shared" si="2"/>
        <v>-8.083949634931864E-3</v>
      </c>
    </row>
    <row r="99" spans="1:3" x14ac:dyDescent="0.25">
      <c r="A99" s="1">
        <v>44214</v>
      </c>
      <c r="B99">
        <v>2589.30004882812</v>
      </c>
      <c r="C99" s="3">
        <f t="shared" si="2"/>
        <v>-1.6204678331652955E-2</v>
      </c>
    </row>
    <row r="100" spans="1:3" x14ac:dyDescent="0.25">
      <c r="A100" s="1">
        <v>44221</v>
      </c>
      <c r="B100">
        <v>2377.75</v>
      </c>
      <c r="C100" s="3">
        <f t="shared" si="2"/>
        <v>-8.1701635514920157E-2</v>
      </c>
    </row>
    <row r="101" spans="1:3" x14ac:dyDescent="0.25">
      <c r="A101" s="1">
        <v>44228</v>
      </c>
      <c r="B101">
        <v>2721.25</v>
      </c>
      <c r="C101" s="3">
        <f t="shared" si="2"/>
        <v>0.1444643044895384</v>
      </c>
    </row>
    <row r="102" spans="1:3" x14ac:dyDescent="0.25">
      <c r="A102" s="1">
        <v>44235</v>
      </c>
      <c r="B102">
        <v>2790.35009765625</v>
      </c>
      <c r="C102" s="3">
        <f t="shared" si="2"/>
        <v>2.5392778192466769E-2</v>
      </c>
    </row>
    <row r="103" spans="1:3" x14ac:dyDescent="0.25">
      <c r="A103" s="1">
        <v>44242</v>
      </c>
      <c r="B103">
        <v>2735.44995117187</v>
      </c>
      <c r="C103" s="3">
        <f t="shared" si="2"/>
        <v>-1.9675002979193668E-2</v>
      </c>
    </row>
    <row r="104" spans="1:3" x14ac:dyDescent="0.25">
      <c r="A104" s="1">
        <v>44249</v>
      </c>
      <c r="B104">
        <v>2539.05004882812</v>
      </c>
      <c r="C104" s="3">
        <f t="shared" si="2"/>
        <v>-7.1798024401657279E-2</v>
      </c>
    </row>
    <row r="105" spans="1:3" x14ac:dyDescent="0.25">
      <c r="A105" s="1">
        <v>44256</v>
      </c>
      <c r="B105">
        <v>2543.25</v>
      </c>
      <c r="C105" s="3">
        <f t="shared" si="2"/>
        <v>1.6541427270480025E-3</v>
      </c>
    </row>
    <row r="106" spans="1:3" x14ac:dyDescent="0.25">
      <c r="A106" s="1">
        <v>44263</v>
      </c>
      <c r="B106">
        <v>2567.85009765625</v>
      </c>
      <c r="C106" s="3">
        <f t="shared" si="2"/>
        <v>9.6727013294997111E-3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EAB0-18C1-4E95-9A88-F47D68635754}">
  <dimension ref="A1:K106"/>
  <sheetViews>
    <sheetView zoomScale="70" zoomScaleNormal="70" workbookViewId="0">
      <selection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1648.60339355468</v>
      </c>
    </row>
    <row r="3" spans="1:10" x14ac:dyDescent="0.25">
      <c r="A3" s="1">
        <v>43542</v>
      </c>
      <c r="B3">
        <v>1629.095703125</v>
      </c>
      <c r="C3" s="3">
        <f>B3/B2-1</f>
        <v>-1.1832858349040465E-2</v>
      </c>
      <c r="I3" s="9" t="s">
        <v>8</v>
      </c>
      <c r="J3" s="9"/>
    </row>
    <row r="4" spans="1:10" x14ac:dyDescent="0.25">
      <c r="A4" s="1">
        <v>43549</v>
      </c>
      <c r="B4">
        <v>1657.48388671875</v>
      </c>
      <c r="C4" s="3">
        <f t="shared" ref="C4:C67" si="0">B4/B3-1</f>
        <v>1.7425731060056515E-2</v>
      </c>
      <c r="F4" t="s">
        <v>3</v>
      </c>
      <c r="G4" s="3">
        <f>MIN(C3:C106)</f>
        <v>-7.0154648950640941E-2</v>
      </c>
      <c r="I4" t="s">
        <v>6</v>
      </c>
      <c r="J4" t="s">
        <v>7</v>
      </c>
    </row>
    <row r="5" spans="1:10" x14ac:dyDescent="0.25">
      <c r="A5" s="1">
        <v>43556</v>
      </c>
      <c r="B5">
        <v>1610.80102539062</v>
      </c>
      <c r="C5" s="3">
        <f t="shared" si="0"/>
        <v>-2.8164896022335406E-2</v>
      </c>
      <c r="F5" t="s">
        <v>4</v>
      </c>
      <c r="G5" s="3">
        <f>MAX(C3:C106)</f>
        <v>0.10185504910213727</v>
      </c>
      <c r="I5" s="8">
        <v>-7.0154648950640941E-2</v>
      </c>
      <c r="J5">
        <f t="array" ref="J5:J15">FREQUENCY(C3:C106,I5:I15)</f>
        <v>1</v>
      </c>
    </row>
    <row r="6" spans="1:10" x14ac:dyDescent="0.25">
      <c r="A6" s="1">
        <v>43563</v>
      </c>
      <c r="B6">
        <v>1670.1494140625</v>
      </c>
      <c r="C6" s="3">
        <f t="shared" si="0"/>
        <v>3.6844022158160739E-2</v>
      </c>
      <c r="I6" s="8">
        <v>-5.2953679145363121E-2</v>
      </c>
      <c r="J6">
        <v>2</v>
      </c>
    </row>
    <row r="7" spans="1:10" x14ac:dyDescent="0.25">
      <c r="A7" s="1">
        <v>43570</v>
      </c>
      <c r="B7">
        <v>1686.26025390625</v>
      </c>
      <c r="C7" s="3">
        <f t="shared" si="0"/>
        <v>9.64634643349771E-3</v>
      </c>
      <c r="I7" s="8">
        <v>-3.5752709340085301E-2</v>
      </c>
      <c r="J7">
        <v>5</v>
      </c>
    </row>
    <row r="8" spans="1:10" x14ac:dyDescent="0.25">
      <c r="A8" s="1">
        <v>43577</v>
      </c>
      <c r="B8">
        <v>1692.37475585937</v>
      </c>
      <c r="C8" s="3">
        <f t="shared" si="0"/>
        <v>3.6260725110228709E-3</v>
      </c>
      <c r="F8" t="s">
        <v>5</v>
      </c>
      <c r="G8" s="3">
        <f>G5-G4</f>
        <v>0.17200969805277821</v>
      </c>
      <c r="I8" s="8">
        <v>-1.8551739534807481E-2</v>
      </c>
      <c r="J8">
        <v>16</v>
      </c>
    </row>
    <row r="9" spans="1:10" x14ac:dyDescent="0.25">
      <c r="A9" s="1">
        <v>43584</v>
      </c>
      <c r="B9">
        <v>1642.92578125</v>
      </c>
      <c r="C9" s="3">
        <f t="shared" si="0"/>
        <v>-2.9218690741023456E-2</v>
      </c>
      <c r="I9" s="8">
        <v>-1.3507697295296606E-3</v>
      </c>
      <c r="J9">
        <v>20</v>
      </c>
    </row>
    <row r="10" spans="1:10" x14ac:dyDescent="0.25">
      <c r="A10" s="1">
        <v>43591</v>
      </c>
      <c r="B10">
        <v>1637.39367675781</v>
      </c>
      <c r="C10" s="3">
        <f t="shared" si="0"/>
        <v>-3.3672272693785477E-3</v>
      </c>
      <c r="G10" s="4">
        <f>G8/10</f>
        <v>1.720096980527782E-2</v>
      </c>
      <c r="I10" s="8">
        <v>1.585020007574816E-2</v>
      </c>
      <c r="J10">
        <v>29</v>
      </c>
    </row>
    <row r="11" spans="1:10" x14ac:dyDescent="0.25">
      <c r="A11" s="1">
        <v>43598</v>
      </c>
      <c r="B11">
        <v>1684.6103515625</v>
      </c>
      <c r="C11" s="3">
        <f t="shared" si="0"/>
        <v>2.8836482927052209E-2</v>
      </c>
      <c r="I11" s="8">
        <v>3.305116988102598E-2</v>
      </c>
      <c r="J11">
        <v>17</v>
      </c>
    </row>
    <row r="12" spans="1:10" x14ac:dyDescent="0.25">
      <c r="A12" s="1">
        <v>43605</v>
      </c>
      <c r="B12">
        <v>1697.66418457031</v>
      </c>
      <c r="C12" s="3">
        <f t="shared" si="0"/>
        <v>7.7488737948823161E-3</v>
      </c>
      <c r="F12" s="5">
        <f>G4</f>
        <v>-7.0154648950640941E-2</v>
      </c>
      <c r="I12" s="8">
        <v>5.02521396863038E-2</v>
      </c>
      <c r="J12">
        <v>7</v>
      </c>
    </row>
    <row r="13" spans="1:10" x14ac:dyDescent="0.25">
      <c r="A13" s="1">
        <v>43612</v>
      </c>
      <c r="B13">
        <v>1732.55493164062</v>
      </c>
      <c r="C13" s="3">
        <f t="shared" si="0"/>
        <v>2.0552207784922505E-2</v>
      </c>
      <c r="F13" s="2">
        <f>F12+G13*$G$10</f>
        <v>-5.2953679145363121E-2</v>
      </c>
      <c r="G13">
        <v>1</v>
      </c>
      <c r="I13" s="8">
        <v>6.745310949158162E-2</v>
      </c>
      <c r="J13">
        <v>4</v>
      </c>
    </row>
    <row r="14" spans="1:10" x14ac:dyDescent="0.25">
      <c r="A14" s="1">
        <v>43619</v>
      </c>
      <c r="B14">
        <v>1777.63647460937</v>
      </c>
      <c r="C14" s="3">
        <f t="shared" si="0"/>
        <v>2.6020267609097258E-2</v>
      </c>
      <c r="F14" s="2">
        <f t="shared" ref="F14:F22" si="1">F13+G14*$G$10</f>
        <v>-3.5752709340085301E-2</v>
      </c>
      <c r="G14">
        <v>1</v>
      </c>
      <c r="I14" s="8">
        <v>8.4654079296859447E-2</v>
      </c>
      <c r="J14">
        <v>0</v>
      </c>
    </row>
    <row r="15" spans="1:10" x14ac:dyDescent="0.25">
      <c r="A15" s="1">
        <v>43626</v>
      </c>
      <c r="B15">
        <v>1771.18225097656</v>
      </c>
      <c r="C15" s="3">
        <f t="shared" si="0"/>
        <v>-3.6307893796049262E-3</v>
      </c>
      <c r="F15" s="2">
        <f t="shared" si="1"/>
        <v>-1.8551739534807481E-2</v>
      </c>
      <c r="G15">
        <v>1</v>
      </c>
      <c r="I15" s="8">
        <v>0.10185504910213727</v>
      </c>
      <c r="J15">
        <v>3</v>
      </c>
    </row>
    <row r="16" spans="1:10" x14ac:dyDescent="0.25">
      <c r="A16" s="1">
        <v>43633</v>
      </c>
      <c r="B16">
        <v>1716.58959960937</v>
      </c>
      <c r="C16" s="3">
        <f t="shared" si="0"/>
        <v>-3.0822718179955633E-2</v>
      </c>
      <c r="F16" s="2">
        <f t="shared" si="1"/>
        <v>-1.3507697295296606E-3</v>
      </c>
      <c r="G16">
        <v>1</v>
      </c>
    </row>
    <row r="17" spans="1:11" x14ac:dyDescent="0.25">
      <c r="A17" s="1">
        <v>43640</v>
      </c>
      <c r="B17">
        <v>1747.18017578125</v>
      </c>
      <c r="C17" s="3">
        <f t="shared" si="0"/>
        <v>1.782055313561326E-2</v>
      </c>
      <c r="F17" s="2">
        <f t="shared" si="1"/>
        <v>1.585020007574816E-2</v>
      </c>
      <c r="G17">
        <v>1</v>
      </c>
      <c r="I17" s="10" t="s">
        <v>9</v>
      </c>
      <c r="J17" s="11">
        <f>AVERAGE(C3:C106)</f>
        <v>3.2641762786555346E-3</v>
      </c>
    </row>
    <row r="18" spans="1:11" x14ac:dyDescent="0.25">
      <c r="A18" s="1">
        <v>43647</v>
      </c>
      <c r="B18">
        <v>1751.18823242187</v>
      </c>
      <c r="C18" s="3">
        <f t="shared" si="0"/>
        <v>2.2940144904217696E-3</v>
      </c>
      <c r="F18" s="2">
        <f t="shared" si="1"/>
        <v>3.305116988102598E-2</v>
      </c>
      <c r="G18">
        <v>1</v>
      </c>
      <c r="I18" s="10" t="s">
        <v>10</v>
      </c>
      <c r="J18" s="12">
        <f>_xlfn.STDEV.P(C3:C106)</f>
        <v>3.0529807355049274E-2</v>
      </c>
    </row>
    <row r="19" spans="1:11" x14ac:dyDescent="0.25">
      <c r="A19" s="1">
        <v>43654</v>
      </c>
      <c r="B19">
        <v>1674.84118652343</v>
      </c>
      <c r="C19" s="3">
        <f t="shared" si="0"/>
        <v>-4.3597281254484588E-2</v>
      </c>
      <c r="F19" s="2">
        <f t="shared" si="1"/>
        <v>5.02521396863038E-2</v>
      </c>
      <c r="G19">
        <v>1</v>
      </c>
      <c r="I19" s="10" t="s">
        <v>11</v>
      </c>
      <c r="J19" s="11">
        <f>J18/J17</f>
        <v>9.3529897740767982</v>
      </c>
    </row>
    <row r="20" spans="1:11" x14ac:dyDescent="0.25">
      <c r="A20" s="1">
        <v>43661</v>
      </c>
      <c r="B20">
        <v>1686.0830078125</v>
      </c>
      <c r="C20" s="3">
        <f t="shared" si="0"/>
        <v>6.7121715058877651E-3</v>
      </c>
      <c r="F20" s="2">
        <f t="shared" si="1"/>
        <v>6.745310949158162E-2</v>
      </c>
      <c r="G20">
        <v>1</v>
      </c>
    </row>
    <row r="21" spans="1:11" x14ac:dyDescent="0.25">
      <c r="A21" s="1">
        <v>43668</v>
      </c>
      <c r="B21">
        <v>1691.80163574218</v>
      </c>
      <c r="C21" s="3">
        <f t="shared" si="0"/>
        <v>3.3916645284857161E-3</v>
      </c>
      <c r="F21" s="2">
        <f t="shared" si="1"/>
        <v>8.4654079296859447E-2</v>
      </c>
      <c r="G21">
        <v>1</v>
      </c>
    </row>
    <row r="22" spans="1:11" x14ac:dyDescent="0.25">
      <c r="A22" s="1">
        <v>43675</v>
      </c>
      <c r="B22">
        <v>1698.546875</v>
      </c>
      <c r="C22" s="3">
        <f t="shared" si="0"/>
        <v>3.9870154486880693E-3</v>
      </c>
      <c r="F22" s="6">
        <f t="shared" si="1"/>
        <v>0.10185504910213727</v>
      </c>
      <c r="G22">
        <v>1</v>
      </c>
      <c r="I22" s="10" t="s">
        <v>12</v>
      </c>
    </row>
    <row r="23" spans="1:11" x14ac:dyDescent="0.25">
      <c r="A23" s="1">
        <v>43682</v>
      </c>
      <c r="B23">
        <v>1798.55029296875</v>
      </c>
      <c r="C23" s="3">
        <f t="shared" si="0"/>
        <v>5.8875865859604248E-2</v>
      </c>
      <c r="I23" s="13"/>
    </row>
    <row r="24" spans="1:11" x14ac:dyDescent="0.25">
      <c r="A24" s="1">
        <v>43689</v>
      </c>
      <c r="B24">
        <v>1785.20678710937</v>
      </c>
      <c r="C24" s="3">
        <f t="shared" si="0"/>
        <v>-7.4190340473352379E-3</v>
      </c>
      <c r="I24" t="s">
        <v>13</v>
      </c>
    </row>
    <row r="25" spans="1:11" x14ac:dyDescent="0.25">
      <c r="A25" s="1">
        <v>43696</v>
      </c>
      <c r="B25">
        <v>1817.61279296875</v>
      </c>
      <c r="C25" s="3">
        <f t="shared" si="0"/>
        <v>1.8152522213884303E-2</v>
      </c>
    </row>
    <row r="26" spans="1:11" x14ac:dyDescent="0.25">
      <c r="A26" s="1">
        <v>43703</v>
      </c>
      <c r="B26">
        <v>1837.89697265625</v>
      </c>
      <c r="C26" s="3">
        <f t="shared" si="0"/>
        <v>1.1159791439610878E-2</v>
      </c>
      <c r="I26" t="s">
        <v>14</v>
      </c>
      <c r="K26" s="8">
        <f>PERCENTILE(C3:C106,0.01)</f>
        <v>-6.0121398151190941E-2</v>
      </c>
    </row>
    <row r="27" spans="1:11" x14ac:dyDescent="0.25">
      <c r="A27" s="1">
        <v>43710</v>
      </c>
      <c r="B27">
        <v>1777.82641601562</v>
      </c>
      <c r="C27" s="3">
        <f t="shared" si="0"/>
        <v>-3.2684398273866266E-2</v>
      </c>
    </row>
    <row r="28" spans="1:11" x14ac:dyDescent="0.25">
      <c r="A28" s="1">
        <v>43717</v>
      </c>
      <c r="B28">
        <v>1764.28735351562</v>
      </c>
      <c r="C28" s="3">
        <f t="shared" si="0"/>
        <v>-7.6155143033272976E-3</v>
      </c>
      <c r="I28" t="s">
        <v>15</v>
      </c>
      <c r="K28" s="8">
        <f>_xlfn.NORM.INV(0.01,J17,J18)</f>
        <v>-6.7758776156639763E-2</v>
      </c>
    </row>
    <row r="29" spans="1:11" x14ac:dyDescent="0.25">
      <c r="A29" s="1">
        <v>43724</v>
      </c>
      <c r="B29">
        <v>1925.48571777343</v>
      </c>
      <c r="C29" s="3">
        <f t="shared" si="0"/>
        <v>9.1367409020189916E-2</v>
      </c>
    </row>
    <row r="30" spans="1:11" x14ac:dyDescent="0.25">
      <c r="A30" s="1">
        <v>43731</v>
      </c>
      <c r="B30">
        <v>1964.58776855468</v>
      </c>
      <c r="C30" s="3">
        <f t="shared" si="0"/>
        <v>2.0307629612784872E-2</v>
      </c>
    </row>
    <row r="31" spans="1:11" x14ac:dyDescent="0.25">
      <c r="A31" s="1">
        <v>43738</v>
      </c>
      <c r="B31">
        <v>1900.06921386718</v>
      </c>
      <c r="C31" s="3">
        <f t="shared" si="0"/>
        <v>-3.2840759634254146E-2</v>
      </c>
    </row>
    <row r="32" spans="1:11" x14ac:dyDescent="0.25">
      <c r="A32" s="1">
        <v>43745</v>
      </c>
      <c r="B32">
        <v>1959.74877929687</v>
      </c>
      <c r="C32" s="3">
        <f t="shared" si="0"/>
        <v>3.1409153410904E-2</v>
      </c>
    </row>
    <row r="33" spans="1:3" x14ac:dyDescent="0.25">
      <c r="A33" s="1">
        <v>43752</v>
      </c>
      <c r="B33">
        <v>2058.92163085937</v>
      </c>
      <c r="C33" s="3">
        <f t="shared" si="0"/>
        <v>5.0604879875512321E-2</v>
      </c>
    </row>
    <row r="34" spans="1:3" x14ac:dyDescent="0.25">
      <c r="A34" s="1">
        <v>43759</v>
      </c>
      <c r="B34">
        <v>2091.47436523437</v>
      </c>
      <c r="C34" s="3">
        <f t="shared" si="0"/>
        <v>1.5810574762582297E-2</v>
      </c>
    </row>
    <row r="35" spans="1:3" x14ac:dyDescent="0.25">
      <c r="A35" s="1">
        <v>43766</v>
      </c>
      <c r="B35">
        <v>2141.84545898437</v>
      </c>
      <c r="C35" s="3">
        <f t="shared" si="0"/>
        <v>2.4084012019126799E-2</v>
      </c>
    </row>
    <row r="36" spans="1:3" x14ac:dyDescent="0.25">
      <c r="A36" s="1">
        <v>43773</v>
      </c>
      <c r="B36">
        <v>2050.0185546875</v>
      </c>
      <c r="C36" s="3">
        <f t="shared" si="0"/>
        <v>-4.2872796406335012E-2</v>
      </c>
    </row>
    <row r="37" spans="1:3" x14ac:dyDescent="0.25">
      <c r="A37" s="1">
        <v>43780</v>
      </c>
      <c r="B37">
        <v>2021.52197265625</v>
      </c>
      <c r="C37" s="3">
        <f t="shared" si="0"/>
        <v>-1.3900645906882558E-2</v>
      </c>
    </row>
    <row r="38" spans="1:3" x14ac:dyDescent="0.25">
      <c r="A38" s="1">
        <v>43787</v>
      </c>
      <c r="B38">
        <v>1989.0458984375</v>
      </c>
      <c r="C38" s="3">
        <f t="shared" si="0"/>
        <v>-1.606516014074133E-2</v>
      </c>
    </row>
    <row r="39" spans="1:3" x14ac:dyDescent="0.25">
      <c r="A39" s="1">
        <v>43794</v>
      </c>
      <c r="B39">
        <v>2000.7392578125</v>
      </c>
      <c r="C39" s="3">
        <f t="shared" si="0"/>
        <v>5.8788786041517049E-3</v>
      </c>
    </row>
    <row r="40" spans="1:3" x14ac:dyDescent="0.25">
      <c r="A40" s="1">
        <v>43801</v>
      </c>
      <c r="B40">
        <v>1990.32348632812</v>
      </c>
      <c r="C40" s="3">
        <f t="shared" si="0"/>
        <v>-5.2059614683465094E-3</v>
      </c>
    </row>
    <row r="41" spans="1:3" x14ac:dyDescent="0.25">
      <c r="A41" s="1">
        <v>43808</v>
      </c>
      <c r="B41">
        <v>1970.47424316406</v>
      </c>
      <c r="C41" s="3">
        <f t="shared" si="0"/>
        <v>-9.9728729025245766E-3</v>
      </c>
    </row>
    <row r="42" spans="1:3" x14ac:dyDescent="0.25">
      <c r="A42" s="1">
        <v>43815</v>
      </c>
      <c r="B42">
        <v>1913.28503417968</v>
      </c>
      <c r="C42" s="3">
        <f t="shared" si="0"/>
        <v>-2.9023068524128171E-2</v>
      </c>
    </row>
    <row r="43" spans="1:3" x14ac:dyDescent="0.25">
      <c r="A43" s="1">
        <v>43822</v>
      </c>
      <c r="B43">
        <v>1916.08557128906</v>
      </c>
      <c r="C43" s="3">
        <f t="shared" si="0"/>
        <v>1.4637323030024518E-3</v>
      </c>
    </row>
    <row r="44" spans="1:3" x14ac:dyDescent="0.25">
      <c r="A44" s="1">
        <v>43829</v>
      </c>
      <c r="B44">
        <v>1895.25366210937</v>
      </c>
      <c r="C44" s="3">
        <f t="shared" si="0"/>
        <v>-1.0872118391703767E-2</v>
      </c>
    </row>
    <row r="45" spans="1:3" x14ac:dyDescent="0.25">
      <c r="A45" s="1">
        <v>43836</v>
      </c>
      <c r="B45">
        <v>1919.81945800781</v>
      </c>
      <c r="C45" s="3">
        <f t="shared" si="0"/>
        <v>1.296174564364061E-2</v>
      </c>
    </row>
    <row r="46" spans="1:3" x14ac:dyDescent="0.25">
      <c r="A46" s="1">
        <v>43843</v>
      </c>
      <c r="B46">
        <v>2023.43823242187</v>
      </c>
      <c r="C46" s="3">
        <f t="shared" si="0"/>
        <v>5.3973186896222547E-2</v>
      </c>
    </row>
    <row r="47" spans="1:3" x14ac:dyDescent="0.25">
      <c r="A47" s="1">
        <v>43850</v>
      </c>
      <c r="B47">
        <v>2037.04760742187</v>
      </c>
      <c r="C47" s="3">
        <f t="shared" si="0"/>
        <v>6.7258662913129985E-3</v>
      </c>
    </row>
    <row r="48" spans="1:3" x14ac:dyDescent="0.25">
      <c r="A48" s="1">
        <v>43857</v>
      </c>
      <c r="B48">
        <v>1998.8232421875</v>
      </c>
      <c r="C48" s="3">
        <f t="shared" si="0"/>
        <v>-1.8764591016479759E-2</v>
      </c>
    </row>
    <row r="49" spans="1:3" x14ac:dyDescent="0.25">
      <c r="A49" s="1">
        <v>43864</v>
      </c>
      <c r="B49">
        <v>2122.0947265625</v>
      </c>
      <c r="C49" s="3">
        <f t="shared" si="0"/>
        <v>6.1672028708297688E-2</v>
      </c>
    </row>
    <row r="50" spans="1:3" x14ac:dyDescent="0.25">
      <c r="A50" s="1">
        <v>43871</v>
      </c>
      <c r="B50">
        <v>2215.6904296875</v>
      </c>
      <c r="C50" s="3">
        <f t="shared" si="0"/>
        <v>4.4105337030176717E-2</v>
      </c>
    </row>
    <row r="51" spans="1:3" x14ac:dyDescent="0.25">
      <c r="A51" s="1">
        <v>43878</v>
      </c>
      <c r="B51">
        <v>2208.81176757812</v>
      </c>
      <c r="C51" s="3">
        <f t="shared" si="0"/>
        <v>-3.1045230945688784E-3</v>
      </c>
    </row>
    <row r="52" spans="1:3" x14ac:dyDescent="0.25">
      <c r="A52" s="1">
        <v>43885</v>
      </c>
      <c r="B52">
        <v>2137.12866210937</v>
      </c>
      <c r="C52" s="3">
        <f t="shared" si="0"/>
        <v>-3.245324319661147E-2</v>
      </c>
    </row>
    <row r="53" spans="1:3" x14ac:dyDescent="0.25">
      <c r="A53" s="1">
        <v>43892</v>
      </c>
      <c r="B53">
        <v>2148.62573242187</v>
      </c>
      <c r="C53" s="3">
        <f t="shared" si="0"/>
        <v>5.3796809318686911E-3</v>
      </c>
    </row>
    <row r="54" spans="1:3" x14ac:dyDescent="0.25">
      <c r="A54" s="1">
        <v>43899</v>
      </c>
      <c r="B54">
        <v>1997.8896484375</v>
      </c>
      <c r="C54" s="3">
        <f t="shared" si="0"/>
        <v>-7.0154648950640941E-2</v>
      </c>
    </row>
    <row r="55" spans="1:3" x14ac:dyDescent="0.25">
      <c r="A55" s="1">
        <v>43906</v>
      </c>
      <c r="B55">
        <v>2016.8544921875</v>
      </c>
      <c r="C55" s="3">
        <f t="shared" si="0"/>
        <v>9.4924380657519514E-3</v>
      </c>
    </row>
    <row r="56" spans="1:3" x14ac:dyDescent="0.25">
      <c r="A56" s="1">
        <v>43913</v>
      </c>
      <c r="B56">
        <v>2103.1298828125</v>
      </c>
      <c r="C56" s="3">
        <f t="shared" si="0"/>
        <v>4.2777201309859958E-2</v>
      </c>
    </row>
    <row r="57" spans="1:3" x14ac:dyDescent="0.25">
      <c r="A57" s="1">
        <v>43920</v>
      </c>
      <c r="B57">
        <v>2116.14965820312</v>
      </c>
      <c r="C57" s="3">
        <f t="shared" si="0"/>
        <v>6.1906663478190627E-3</v>
      </c>
    </row>
    <row r="58" spans="1:3" x14ac:dyDescent="0.25">
      <c r="A58" s="1">
        <v>43927</v>
      </c>
      <c r="B58">
        <v>2331.69018554687</v>
      </c>
      <c r="C58" s="3">
        <f t="shared" si="0"/>
        <v>0.10185504910213727</v>
      </c>
    </row>
    <row r="59" spans="1:3" x14ac:dyDescent="0.25">
      <c r="A59" s="1">
        <v>43934</v>
      </c>
      <c r="B59">
        <v>2343.03955078125</v>
      </c>
      <c r="C59" s="3">
        <f t="shared" si="0"/>
        <v>4.8674413542286743E-3</v>
      </c>
    </row>
    <row r="60" spans="1:3" x14ac:dyDescent="0.25">
      <c r="A60" s="1">
        <v>43941</v>
      </c>
      <c r="B60">
        <v>2243.25317382812</v>
      </c>
      <c r="C60" s="3">
        <f t="shared" si="0"/>
        <v>-4.2588430451315995E-2</v>
      </c>
    </row>
    <row r="61" spans="1:3" x14ac:dyDescent="0.25">
      <c r="A61" s="1">
        <v>43948</v>
      </c>
      <c r="B61">
        <v>2157.5673828125</v>
      </c>
      <c r="C61" s="3">
        <f t="shared" si="0"/>
        <v>-3.8197111237960213E-2</v>
      </c>
    </row>
    <row r="62" spans="1:3" x14ac:dyDescent="0.25">
      <c r="A62" s="1">
        <v>43955</v>
      </c>
      <c r="B62">
        <v>2052.08203125</v>
      </c>
      <c r="C62" s="3">
        <f t="shared" si="0"/>
        <v>-4.8890872379148798E-2</v>
      </c>
    </row>
    <row r="63" spans="1:3" x14ac:dyDescent="0.25">
      <c r="A63" s="1">
        <v>43962</v>
      </c>
      <c r="B63">
        <v>1996.90698242187</v>
      </c>
      <c r="C63" s="3">
        <f t="shared" si="0"/>
        <v>-2.6887350499590346E-2</v>
      </c>
    </row>
    <row r="64" spans="1:3" x14ac:dyDescent="0.25">
      <c r="A64" s="1">
        <v>43969</v>
      </c>
      <c r="B64">
        <v>1953.86779785156</v>
      </c>
      <c r="C64" s="3">
        <f t="shared" si="0"/>
        <v>-2.1552924071661872E-2</v>
      </c>
    </row>
    <row r="65" spans="1:3" x14ac:dyDescent="0.25">
      <c r="A65" s="1">
        <v>43976</v>
      </c>
      <c r="B65">
        <v>2021.17810058593</v>
      </c>
      <c r="C65" s="3">
        <f t="shared" si="0"/>
        <v>3.4449773320581523E-2</v>
      </c>
    </row>
    <row r="66" spans="1:3" x14ac:dyDescent="0.25">
      <c r="A66" s="1">
        <v>43983</v>
      </c>
      <c r="B66">
        <v>2050.95190429687</v>
      </c>
      <c r="C66" s="3">
        <f t="shared" si="0"/>
        <v>1.4730915450898996E-2</v>
      </c>
    </row>
    <row r="67" spans="1:3" x14ac:dyDescent="0.25">
      <c r="A67" s="1">
        <v>43990</v>
      </c>
      <c r="B67">
        <v>2069.62182617187</v>
      </c>
      <c r="C67" s="3">
        <f t="shared" si="0"/>
        <v>9.1030520198378539E-3</v>
      </c>
    </row>
    <row r="68" spans="1:3" x14ac:dyDescent="0.25">
      <c r="A68" s="1">
        <v>43997</v>
      </c>
      <c r="B68">
        <v>2055.9140625</v>
      </c>
      <c r="C68" s="3">
        <f t="shared" ref="C68:C106" si="2">B68/B67-1</f>
        <v>-6.6233180857127039E-3</v>
      </c>
    </row>
    <row r="69" spans="1:3" x14ac:dyDescent="0.25">
      <c r="A69" s="1">
        <v>44004</v>
      </c>
      <c r="B69">
        <v>2131.48291015625</v>
      </c>
      <c r="C69" s="3">
        <f t="shared" si="2"/>
        <v>3.6756812473162315E-2</v>
      </c>
    </row>
    <row r="70" spans="1:3" x14ac:dyDescent="0.25">
      <c r="A70" s="1">
        <v>44011</v>
      </c>
      <c r="B70">
        <v>2149.14282226562</v>
      </c>
      <c r="C70" s="3">
        <f t="shared" si="2"/>
        <v>8.2852703276308226E-3</v>
      </c>
    </row>
    <row r="71" spans="1:3" x14ac:dyDescent="0.25">
      <c r="A71" s="1">
        <v>44018</v>
      </c>
      <c r="B71">
        <v>2200.04418945312</v>
      </c>
      <c r="C71" s="3">
        <f t="shared" si="2"/>
        <v>2.368449721449406E-2</v>
      </c>
    </row>
    <row r="72" spans="1:3" x14ac:dyDescent="0.25">
      <c r="A72" s="1">
        <v>44025</v>
      </c>
      <c r="B72">
        <v>2308.47583007812</v>
      </c>
      <c r="C72" s="3">
        <f t="shared" si="2"/>
        <v>4.9286119408334939E-2</v>
      </c>
    </row>
    <row r="73" spans="1:3" x14ac:dyDescent="0.25">
      <c r="A73" s="1">
        <v>44032</v>
      </c>
      <c r="B73">
        <v>2186.193359375</v>
      </c>
      <c r="C73" s="3">
        <f t="shared" si="2"/>
        <v>-5.2971085557773412E-2</v>
      </c>
    </row>
    <row r="74" spans="1:3" x14ac:dyDescent="0.25">
      <c r="A74" s="1">
        <v>44039</v>
      </c>
      <c r="B74">
        <v>2189.30981445312</v>
      </c>
      <c r="C74" s="3">
        <f t="shared" si="2"/>
        <v>1.4255166702230593E-3</v>
      </c>
    </row>
    <row r="75" spans="1:3" x14ac:dyDescent="0.25">
      <c r="A75" s="1">
        <v>44046</v>
      </c>
      <c r="B75">
        <v>2196.52709960937</v>
      </c>
      <c r="C75" s="3">
        <f t="shared" si="2"/>
        <v>3.2966029333096891E-3</v>
      </c>
    </row>
    <row r="76" spans="1:3" x14ac:dyDescent="0.25">
      <c r="A76" s="1">
        <v>44053</v>
      </c>
      <c r="B76">
        <v>2160.01342773437</v>
      </c>
      <c r="C76" s="3">
        <f t="shared" si="2"/>
        <v>-1.6623365075483787E-2</v>
      </c>
    </row>
    <row r="77" spans="1:3" x14ac:dyDescent="0.25">
      <c r="A77" s="1">
        <v>44060</v>
      </c>
      <c r="B77">
        <v>2188.97583007812</v>
      </c>
      <c r="C77" s="3">
        <f t="shared" si="2"/>
        <v>1.34084362494582E-2</v>
      </c>
    </row>
    <row r="78" spans="1:3" x14ac:dyDescent="0.25">
      <c r="A78" s="1">
        <v>44067</v>
      </c>
      <c r="B78">
        <v>2138.30395507812</v>
      </c>
      <c r="C78" s="3">
        <f t="shared" si="2"/>
        <v>-2.3148668113978976E-2</v>
      </c>
    </row>
    <row r="79" spans="1:3" x14ac:dyDescent="0.25">
      <c r="A79" s="1">
        <v>44074</v>
      </c>
      <c r="B79">
        <v>2110.93139648437</v>
      </c>
      <c r="C79" s="3">
        <f t="shared" si="2"/>
        <v>-1.2801060639084816E-2</v>
      </c>
    </row>
    <row r="80" spans="1:3" x14ac:dyDescent="0.25">
      <c r="A80" s="1">
        <v>44081</v>
      </c>
      <c r="B80">
        <v>2145.3583984375</v>
      </c>
      <c r="C80" s="3">
        <f t="shared" si="2"/>
        <v>1.6308915586013883E-2</v>
      </c>
    </row>
    <row r="81" spans="1:3" x14ac:dyDescent="0.25">
      <c r="A81" s="1">
        <v>44088</v>
      </c>
      <c r="B81">
        <v>2084.80053710937</v>
      </c>
      <c r="C81" s="3">
        <f t="shared" si="2"/>
        <v>-2.8227386795714571E-2</v>
      </c>
    </row>
    <row r="82" spans="1:3" x14ac:dyDescent="0.25">
      <c r="A82" s="1">
        <v>44095</v>
      </c>
      <c r="B82">
        <v>2064.3828125</v>
      </c>
      <c r="C82" s="3">
        <f t="shared" si="2"/>
        <v>-9.7936105857300282E-3</v>
      </c>
    </row>
    <row r="83" spans="1:3" x14ac:dyDescent="0.25">
      <c r="A83" s="1">
        <v>44102</v>
      </c>
      <c r="B83">
        <v>2081.57153320312</v>
      </c>
      <c r="C83" s="3">
        <f t="shared" si="2"/>
        <v>8.3263242645894575E-3</v>
      </c>
    </row>
    <row r="84" spans="1:3" x14ac:dyDescent="0.25">
      <c r="A84" s="1">
        <v>44109</v>
      </c>
      <c r="B84">
        <v>2125.08959960937</v>
      </c>
      <c r="C84" s="3">
        <f t="shared" si="2"/>
        <v>2.0906351625247455E-2</v>
      </c>
    </row>
    <row r="85" spans="1:3" x14ac:dyDescent="0.25">
      <c r="A85" s="1">
        <v>44116</v>
      </c>
      <c r="B85">
        <v>2136.9130859375</v>
      </c>
      <c r="C85" s="3">
        <f t="shared" si="2"/>
        <v>5.5637589729409243E-3</v>
      </c>
    </row>
    <row r="86" spans="1:3" x14ac:dyDescent="0.25">
      <c r="A86" s="1">
        <v>44123</v>
      </c>
      <c r="B86">
        <v>2130.25610351562</v>
      </c>
      <c r="C86" s="3">
        <f t="shared" si="2"/>
        <v>-3.115233120938754E-3</v>
      </c>
    </row>
    <row r="87" spans="1:3" x14ac:dyDescent="0.25">
      <c r="A87" s="1">
        <v>44130</v>
      </c>
      <c r="B87">
        <v>2058.9677734375</v>
      </c>
      <c r="C87" s="3">
        <f t="shared" si="2"/>
        <v>-3.3464675895293006E-2</v>
      </c>
    </row>
    <row r="88" spans="1:3" x14ac:dyDescent="0.25">
      <c r="A88" s="1">
        <v>44137</v>
      </c>
      <c r="B88">
        <v>2094.30004882812</v>
      </c>
      <c r="C88" s="3">
        <f t="shared" si="2"/>
        <v>1.7160188637451057E-2</v>
      </c>
    </row>
    <row r="89" spans="1:3" x14ac:dyDescent="0.25">
      <c r="A89" s="1">
        <v>44144</v>
      </c>
      <c r="B89">
        <v>2188.60009765625</v>
      </c>
      <c r="C89" s="3">
        <f t="shared" si="2"/>
        <v>4.5027000252851224E-2</v>
      </c>
    </row>
    <row r="90" spans="1:3" x14ac:dyDescent="0.25">
      <c r="A90" s="1">
        <v>44151</v>
      </c>
      <c r="B90">
        <v>2119.60009765625</v>
      </c>
      <c r="C90" s="3">
        <f t="shared" si="2"/>
        <v>-3.1527002157174078E-2</v>
      </c>
    </row>
    <row r="91" spans="1:3" x14ac:dyDescent="0.25">
      <c r="A91" s="1">
        <v>44158</v>
      </c>
      <c r="B91">
        <v>2137.19995117187</v>
      </c>
      <c r="C91" s="3">
        <f t="shared" si="2"/>
        <v>8.3033839897823647E-3</v>
      </c>
    </row>
    <row r="92" spans="1:3" x14ac:dyDescent="0.25">
      <c r="A92" s="1">
        <v>44165</v>
      </c>
      <c r="B92">
        <v>2188.14990234375</v>
      </c>
      <c r="C92" s="3">
        <f t="shared" si="2"/>
        <v>2.3839580917051295E-2</v>
      </c>
    </row>
    <row r="93" spans="1:3" x14ac:dyDescent="0.25">
      <c r="A93" s="1">
        <v>44172</v>
      </c>
      <c r="B93">
        <v>2373.69995117187</v>
      </c>
      <c r="C93" s="3">
        <f t="shared" si="2"/>
        <v>8.4797686223130997E-2</v>
      </c>
    </row>
    <row r="94" spans="1:3" x14ac:dyDescent="0.25">
      <c r="A94" s="1">
        <v>44179</v>
      </c>
      <c r="B94">
        <v>2331.69995117187</v>
      </c>
      <c r="C94" s="3">
        <f t="shared" si="2"/>
        <v>-1.7693895969987716E-2</v>
      </c>
    </row>
    <row r="95" spans="1:3" x14ac:dyDescent="0.25">
      <c r="A95" s="1">
        <v>44186</v>
      </c>
      <c r="B95">
        <v>2399.94995117187</v>
      </c>
      <c r="C95" s="3">
        <f t="shared" si="2"/>
        <v>2.9270489955493195E-2</v>
      </c>
    </row>
    <row r="96" spans="1:3" x14ac:dyDescent="0.25">
      <c r="A96" s="1">
        <v>44193</v>
      </c>
      <c r="B96">
        <v>2387.39990234375</v>
      </c>
      <c r="C96" s="3">
        <f t="shared" si="2"/>
        <v>-5.2292960617749129E-3</v>
      </c>
    </row>
    <row r="97" spans="1:3" x14ac:dyDescent="0.25">
      <c r="A97" s="1">
        <v>44200</v>
      </c>
      <c r="B97">
        <v>2390.35009765625</v>
      </c>
      <c r="C97" s="3">
        <f t="shared" si="2"/>
        <v>1.2357357096328681E-3</v>
      </c>
    </row>
    <row r="98" spans="1:3" x14ac:dyDescent="0.25">
      <c r="A98" s="1">
        <v>44207</v>
      </c>
      <c r="B98">
        <v>2351.89990234375</v>
      </c>
      <c r="C98" s="3">
        <f t="shared" si="2"/>
        <v>-1.6085591541674438E-2</v>
      </c>
    </row>
    <row r="99" spans="1:3" x14ac:dyDescent="0.25">
      <c r="A99" s="1">
        <v>44214</v>
      </c>
      <c r="B99">
        <v>2408.75</v>
      </c>
      <c r="C99" s="3">
        <f t="shared" si="2"/>
        <v>2.4171988612099016E-2</v>
      </c>
    </row>
    <row r="100" spans="1:3" x14ac:dyDescent="0.25">
      <c r="A100" s="1">
        <v>44221</v>
      </c>
      <c r="B100">
        <v>2263.39990234375</v>
      </c>
      <c r="C100" s="3">
        <f t="shared" si="2"/>
        <v>-6.0342541839647157E-2</v>
      </c>
    </row>
    <row r="101" spans="1:3" x14ac:dyDescent="0.25">
      <c r="A101" s="1">
        <v>44228</v>
      </c>
      <c r="B101">
        <v>2270.35009765625</v>
      </c>
      <c r="C101" s="3">
        <f t="shared" si="2"/>
        <v>3.0706881737085912E-3</v>
      </c>
    </row>
    <row r="102" spans="1:3" x14ac:dyDescent="0.25">
      <c r="A102" s="1">
        <v>44235</v>
      </c>
      <c r="B102">
        <v>2241.89990234375</v>
      </c>
      <c r="C102" s="3">
        <f t="shared" si="2"/>
        <v>-1.2531193026956489E-2</v>
      </c>
    </row>
    <row r="103" spans="1:3" x14ac:dyDescent="0.25">
      <c r="A103" s="1">
        <v>44242</v>
      </c>
      <c r="B103">
        <v>2181.14990234375</v>
      </c>
      <c r="C103" s="3">
        <f t="shared" si="2"/>
        <v>-2.7097552364621635E-2</v>
      </c>
    </row>
    <row r="104" spans="1:3" x14ac:dyDescent="0.25">
      <c r="A104" s="1">
        <v>44249</v>
      </c>
      <c r="B104">
        <v>2132.05004882812</v>
      </c>
      <c r="C104" s="3">
        <f t="shared" si="2"/>
        <v>-2.251099452764338E-2</v>
      </c>
    </row>
    <row r="105" spans="1:3" x14ac:dyDescent="0.25">
      <c r="A105" s="1">
        <v>44256</v>
      </c>
      <c r="B105">
        <v>2201.80004882812</v>
      </c>
      <c r="C105" s="3">
        <f t="shared" si="2"/>
        <v>3.2714991863506127E-2</v>
      </c>
    </row>
    <row r="106" spans="1:3" x14ac:dyDescent="0.25">
      <c r="A106" s="1">
        <v>44263</v>
      </c>
      <c r="B106">
        <v>2205.80004882812</v>
      </c>
      <c r="C106" s="3">
        <f t="shared" si="2"/>
        <v>1.8166953907230443E-3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4B16-57BB-4069-B817-1D326CD52A00}">
  <dimension ref="A1:K106"/>
  <sheetViews>
    <sheetView zoomScale="70" zoomScaleNormal="70" workbookViewId="0">
      <selection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676.16784667968705</v>
      </c>
    </row>
    <row r="3" spans="1:10" x14ac:dyDescent="0.25">
      <c r="A3" s="1">
        <v>43542</v>
      </c>
      <c r="B3">
        <v>698.08447265625</v>
      </c>
      <c r="C3" s="3">
        <f>B3/B2-1</f>
        <v>3.2412996394584948E-2</v>
      </c>
      <c r="I3" s="9" t="s">
        <v>8</v>
      </c>
      <c r="J3" s="9"/>
    </row>
    <row r="4" spans="1:10" x14ac:dyDescent="0.25">
      <c r="A4" s="1">
        <v>43549</v>
      </c>
      <c r="B4">
        <v>698.22552490234295</v>
      </c>
      <c r="C4" s="3">
        <f t="shared" ref="C4:C67" si="0">B4/B3-1</f>
        <v>2.0205612876078582E-4</v>
      </c>
      <c r="F4" t="s">
        <v>3</v>
      </c>
      <c r="G4" s="3">
        <f>MIN(C3:C106)</f>
        <v>-0.15473777586355242</v>
      </c>
      <c r="I4" t="s">
        <v>6</v>
      </c>
      <c r="J4" t="s">
        <v>7</v>
      </c>
    </row>
    <row r="5" spans="1:10" x14ac:dyDescent="0.25">
      <c r="A5" s="1">
        <v>43556</v>
      </c>
      <c r="B5">
        <v>711.34729003906205</v>
      </c>
      <c r="C5" s="3">
        <f t="shared" si="0"/>
        <v>1.8793018399827721E-2</v>
      </c>
      <c r="F5" t="s">
        <v>4</v>
      </c>
      <c r="G5" s="3">
        <f>MAX(C3:C106)</f>
        <v>0.15630594322340996</v>
      </c>
      <c r="I5" s="8">
        <v>-0.15473777586355242</v>
      </c>
      <c r="J5">
        <f t="array" ref="J5:J15">FREQUENCY(C3:C106,I5:I15)</f>
        <v>1</v>
      </c>
    </row>
    <row r="6" spans="1:10" x14ac:dyDescent="0.25">
      <c r="A6" s="1">
        <v>43563</v>
      </c>
      <c r="B6">
        <v>703.44598388671795</v>
      </c>
      <c r="C6" s="3">
        <f t="shared" si="0"/>
        <v>-1.1107522672800574E-2</v>
      </c>
      <c r="I6" s="8">
        <v>-0.12363340395485618</v>
      </c>
      <c r="J6">
        <v>1</v>
      </c>
    </row>
    <row r="7" spans="1:10" x14ac:dyDescent="0.25">
      <c r="A7" s="1">
        <v>43570</v>
      </c>
      <c r="B7">
        <v>673.86340332031205</v>
      </c>
      <c r="C7" s="3">
        <f t="shared" si="0"/>
        <v>-4.2053805471963357E-2</v>
      </c>
      <c r="I7" s="8">
        <v>-9.2529032046159948E-2</v>
      </c>
      <c r="J7">
        <v>1</v>
      </c>
    </row>
    <row r="8" spans="1:10" x14ac:dyDescent="0.25">
      <c r="A8" s="1">
        <v>43577</v>
      </c>
      <c r="B8">
        <v>693.33435058593705</v>
      </c>
      <c r="C8" s="3">
        <f t="shared" si="0"/>
        <v>2.8894501719022303E-2</v>
      </c>
      <c r="F8" t="s">
        <v>5</v>
      </c>
      <c r="G8" s="3">
        <f>G5-G4</f>
        <v>0.31104371908696238</v>
      </c>
      <c r="I8" s="8">
        <v>-6.1424660137463713E-2</v>
      </c>
      <c r="J8">
        <v>3</v>
      </c>
    </row>
    <row r="9" spans="1:10" x14ac:dyDescent="0.25">
      <c r="A9" s="1">
        <v>43584</v>
      </c>
      <c r="B9">
        <v>680.77697753906205</v>
      </c>
      <c r="C9" s="3">
        <f t="shared" si="0"/>
        <v>-1.8111569167549191E-2</v>
      </c>
      <c r="I9" s="8">
        <v>-3.0320288228767475E-2</v>
      </c>
      <c r="J9">
        <v>5</v>
      </c>
    </row>
    <row r="10" spans="1:10" x14ac:dyDescent="0.25">
      <c r="A10" s="1">
        <v>43591</v>
      </c>
      <c r="B10">
        <v>673.5341796875</v>
      </c>
      <c r="C10" s="3">
        <f t="shared" si="0"/>
        <v>-1.0639017021027986E-2</v>
      </c>
      <c r="G10" s="4">
        <f>G8/10</f>
        <v>3.1104371908696238E-2</v>
      </c>
      <c r="I10" s="8">
        <v>7.8408367992876399E-4</v>
      </c>
      <c r="J10">
        <v>30</v>
      </c>
    </row>
    <row r="11" spans="1:10" x14ac:dyDescent="0.25">
      <c r="A11" s="1">
        <v>43598</v>
      </c>
      <c r="B11">
        <v>680.82403564453102</v>
      </c>
      <c r="C11" s="3">
        <f t="shared" si="0"/>
        <v>1.0823290304900812E-2</v>
      </c>
      <c r="I11" s="8">
        <v>3.1888455588625006E-2</v>
      </c>
      <c r="J11">
        <v>42</v>
      </c>
    </row>
    <row r="12" spans="1:10" x14ac:dyDescent="0.25">
      <c r="A12" s="1">
        <v>43605</v>
      </c>
      <c r="B12">
        <v>667.32611083984295</v>
      </c>
      <c r="C12" s="3">
        <f t="shared" si="0"/>
        <v>-1.9825864097041901E-2</v>
      </c>
      <c r="F12" s="5">
        <f>G4</f>
        <v>-0.15473777586355242</v>
      </c>
      <c r="I12" s="8">
        <v>6.2992827497321241E-2</v>
      </c>
      <c r="J12">
        <v>14</v>
      </c>
    </row>
    <row r="13" spans="1:10" x14ac:dyDescent="0.25">
      <c r="A13" s="1">
        <v>43612</v>
      </c>
      <c r="B13">
        <v>693.09918212890602</v>
      </c>
      <c r="C13" s="3">
        <f t="shared" si="0"/>
        <v>3.8621403943908561E-2</v>
      </c>
      <c r="F13" s="2">
        <f>F12+G13*$G$10</f>
        <v>-0.12363340395485618</v>
      </c>
      <c r="G13">
        <v>1</v>
      </c>
      <c r="I13" s="8">
        <v>9.4097199406017476E-2</v>
      </c>
      <c r="J13">
        <v>5</v>
      </c>
    </row>
    <row r="14" spans="1:10" x14ac:dyDescent="0.25">
      <c r="A14" s="1">
        <v>43619</v>
      </c>
      <c r="B14">
        <v>695.45068359375</v>
      </c>
      <c r="C14" s="3">
        <f t="shared" si="0"/>
        <v>3.3927344389892422E-3</v>
      </c>
      <c r="F14" s="2">
        <f t="shared" ref="F14:F22" si="1">F13+G14*$G$10</f>
        <v>-9.2529032046159948E-2</v>
      </c>
      <c r="G14">
        <v>1</v>
      </c>
      <c r="I14" s="8">
        <v>0.12520157131471371</v>
      </c>
      <c r="J14">
        <v>1</v>
      </c>
    </row>
    <row r="15" spans="1:10" x14ac:dyDescent="0.25">
      <c r="A15" s="1">
        <v>43626</v>
      </c>
      <c r="B15">
        <v>696.43835449218705</v>
      </c>
      <c r="C15" s="3">
        <f t="shared" si="0"/>
        <v>1.4201882631463825E-3</v>
      </c>
      <c r="F15" s="2">
        <f t="shared" si="1"/>
        <v>-6.1424660137463713E-2</v>
      </c>
      <c r="G15">
        <v>1</v>
      </c>
      <c r="I15" s="8">
        <v>0.15630594322340996</v>
      </c>
      <c r="J15">
        <v>1</v>
      </c>
    </row>
    <row r="16" spans="1:10" x14ac:dyDescent="0.25">
      <c r="A16" s="1">
        <v>43633</v>
      </c>
      <c r="B16">
        <v>716.09973144531205</v>
      </c>
      <c r="C16" s="3">
        <f t="shared" si="0"/>
        <v>2.8231324174357475E-2</v>
      </c>
      <c r="F16" s="2">
        <f t="shared" si="1"/>
        <v>-3.0320288228767475E-2</v>
      </c>
      <c r="G16">
        <v>1</v>
      </c>
    </row>
    <row r="17" spans="1:11" x14ac:dyDescent="0.25">
      <c r="A17" s="1">
        <v>43640</v>
      </c>
      <c r="B17">
        <v>698.2138671875</v>
      </c>
      <c r="C17" s="3">
        <f t="shared" si="0"/>
        <v>-2.4976778334650174E-2</v>
      </c>
      <c r="F17" s="2">
        <f t="shared" si="1"/>
        <v>7.8408367992876399E-4</v>
      </c>
      <c r="G17">
        <v>1</v>
      </c>
      <c r="I17" s="10" t="s">
        <v>9</v>
      </c>
      <c r="J17" s="11">
        <f>AVERAGE(C3:C106)</f>
        <v>7.8617455242782873E-3</v>
      </c>
    </row>
    <row r="18" spans="1:11" x14ac:dyDescent="0.25">
      <c r="A18" s="1">
        <v>43647</v>
      </c>
      <c r="B18">
        <v>685.14532470703102</v>
      </c>
      <c r="C18" s="3">
        <f t="shared" si="0"/>
        <v>-1.8717105309166704E-2</v>
      </c>
      <c r="F18" s="2">
        <f t="shared" si="1"/>
        <v>3.1888455588625006E-2</v>
      </c>
      <c r="G18">
        <v>1</v>
      </c>
      <c r="I18" s="10" t="s">
        <v>10</v>
      </c>
      <c r="J18" s="12">
        <f>_xlfn.STDEV.P(C3:C106)</f>
        <v>4.4871355861533589E-2</v>
      </c>
    </row>
    <row r="19" spans="1:11" x14ac:dyDescent="0.25">
      <c r="A19" s="1">
        <v>43654</v>
      </c>
      <c r="B19">
        <v>693.58740234375</v>
      </c>
      <c r="C19" s="3">
        <f t="shared" si="0"/>
        <v>1.2321586869659784E-2</v>
      </c>
      <c r="F19" s="2">
        <f t="shared" si="1"/>
        <v>6.2992827497321241E-2</v>
      </c>
      <c r="G19">
        <v>1</v>
      </c>
      <c r="I19" s="10" t="s">
        <v>11</v>
      </c>
      <c r="J19" s="11">
        <f>J18/J17</f>
        <v>5.7075563846430661</v>
      </c>
    </row>
    <row r="20" spans="1:11" x14ac:dyDescent="0.25">
      <c r="A20" s="1">
        <v>43661</v>
      </c>
      <c r="B20">
        <v>749.39105224609295</v>
      </c>
      <c r="C20" s="3">
        <f t="shared" si="0"/>
        <v>8.0456550556963657E-2</v>
      </c>
      <c r="F20" s="2">
        <f t="shared" si="1"/>
        <v>9.4097199406017476E-2</v>
      </c>
      <c r="G20">
        <v>1</v>
      </c>
    </row>
    <row r="21" spans="1:11" x14ac:dyDescent="0.25">
      <c r="A21" s="1">
        <v>43668</v>
      </c>
      <c r="B21">
        <v>751.0126953125</v>
      </c>
      <c r="C21" s="3">
        <f t="shared" si="0"/>
        <v>2.1639477300223753E-3</v>
      </c>
      <c r="F21" s="2">
        <f t="shared" si="1"/>
        <v>0.12520157131471371</v>
      </c>
      <c r="G21">
        <v>1</v>
      </c>
    </row>
    <row r="22" spans="1:11" x14ac:dyDescent="0.25">
      <c r="A22" s="1">
        <v>43675</v>
      </c>
      <c r="B22">
        <v>739.66125488281205</v>
      </c>
      <c r="C22" s="3">
        <f t="shared" si="0"/>
        <v>-1.5114844929438376E-2</v>
      </c>
      <c r="F22" s="6">
        <f t="shared" si="1"/>
        <v>0.15630594322340996</v>
      </c>
      <c r="G22">
        <v>1</v>
      </c>
      <c r="I22" s="10" t="s">
        <v>12</v>
      </c>
    </row>
    <row r="23" spans="1:11" x14ac:dyDescent="0.25">
      <c r="A23" s="1">
        <v>43682</v>
      </c>
      <c r="B23">
        <v>753.73138427734295</v>
      </c>
      <c r="C23" s="3">
        <f t="shared" si="0"/>
        <v>1.9022396132889474E-2</v>
      </c>
      <c r="I23" s="13"/>
    </row>
    <row r="24" spans="1:11" x14ac:dyDescent="0.25">
      <c r="A24" s="1">
        <v>43689</v>
      </c>
      <c r="B24">
        <v>738.85040283203102</v>
      </c>
      <c r="C24" s="3">
        <f t="shared" si="0"/>
        <v>-1.974308321999807E-2</v>
      </c>
      <c r="I24" t="s">
        <v>13</v>
      </c>
    </row>
    <row r="25" spans="1:11" x14ac:dyDescent="0.25">
      <c r="A25" s="1">
        <v>43696</v>
      </c>
      <c r="B25">
        <v>764.93981933593705</v>
      </c>
      <c r="C25" s="3">
        <f t="shared" si="0"/>
        <v>3.5310823955573056E-2</v>
      </c>
    </row>
    <row r="26" spans="1:11" x14ac:dyDescent="0.25">
      <c r="A26" s="1">
        <v>43703</v>
      </c>
      <c r="B26">
        <v>777.054443359375</v>
      </c>
      <c r="C26" s="3">
        <f t="shared" si="0"/>
        <v>1.5837355720290436E-2</v>
      </c>
      <c r="I26" t="s">
        <v>14</v>
      </c>
      <c r="K26" s="8">
        <f>PERCENTILE(C3:C106,0.01)</f>
        <v>-0.13046915636665657</v>
      </c>
    </row>
    <row r="27" spans="1:11" x14ac:dyDescent="0.25">
      <c r="A27" s="1">
        <v>43710</v>
      </c>
      <c r="B27">
        <v>801.42687988281205</v>
      </c>
      <c r="C27" s="3">
        <f t="shared" si="0"/>
        <v>3.1365159457900749E-2</v>
      </c>
    </row>
    <row r="28" spans="1:11" x14ac:dyDescent="0.25">
      <c r="A28" s="1">
        <v>43717</v>
      </c>
      <c r="B28">
        <v>790.93389892578102</v>
      </c>
      <c r="C28" s="3">
        <f t="shared" si="0"/>
        <v>-1.3092873748588696E-2</v>
      </c>
      <c r="I28" t="s">
        <v>15</v>
      </c>
      <c r="K28" s="8">
        <f>_xlfn.NORM.INV(0.01,J17,J18)</f>
        <v>-9.6524637789530396E-2</v>
      </c>
    </row>
    <row r="29" spans="1:11" x14ac:dyDescent="0.25">
      <c r="A29" s="1">
        <v>43724</v>
      </c>
      <c r="B29">
        <v>767.99224853515602</v>
      </c>
      <c r="C29" s="3">
        <f t="shared" si="0"/>
        <v>-2.9005774593532485E-2</v>
      </c>
    </row>
    <row r="30" spans="1:11" x14ac:dyDescent="0.25">
      <c r="A30" s="1">
        <v>43731</v>
      </c>
      <c r="B30">
        <v>746.29089355468705</v>
      </c>
      <c r="C30" s="3">
        <f t="shared" si="0"/>
        <v>-2.8257257832825067E-2</v>
      </c>
    </row>
    <row r="31" spans="1:11" x14ac:dyDescent="0.25">
      <c r="A31" s="1">
        <v>43738</v>
      </c>
      <c r="B31">
        <v>756.6884765625</v>
      </c>
      <c r="C31" s="3">
        <f t="shared" si="0"/>
        <v>1.3932346083291858E-2</v>
      </c>
    </row>
    <row r="32" spans="1:11" x14ac:dyDescent="0.25">
      <c r="A32" s="1">
        <v>43745</v>
      </c>
      <c r="B32">
        <v>778.10382080078102</v>
      </c>
      <c r="C32" s="3">
        <f t="shared" si="0"/>
        <v>2.8301401305286245E-2</v>
      </c>
    </row>
    <row r="33" spans="1:3" x14ac:dyDescent="0.25">
      <c r="A33" s="1">
        <v>43752</v>
      </c>
      <c r="B33">
        <v>732.36376953125</v>
      </c>
      <c r="C33" s="3">
        <f t="shared" si="0"/>
        <v>-5.8783995203182449E-2</v>
      </c>
    </row>
    <row r="34" spans="1:3" x14ac:dyDescent="0.25">
      <c r="A34" s="1">
        <v>43759</v>
      </c>
      <c r="B34">
        <v>619.03942871093705</v>
      </c>
      <c r="C34" s="3">
        <f t="shared" si="0"/>
        <v>-0.15473777586355242</v>
      </c>
    </row>
    <row r="35" spans="1:3" x14ac:dyDescent="0.25">
      <c r="A35" s="1">
        <v>43766</v>
      </c>
      <c r="B35">
        <v>671.55145263671795</v>
      </c>
      <c r="C35" s="3">
        <f t="shared" si="0"/>
        <v>8.4828237896138248E-2</v>
      </c>
    </row>
    <row r="36" spans="1:3" x14ac:dyDescent="0.25">
      <c r="A36" s="1">
        <v>43773</v>
      </c>
      <c r="B36">
        <v>691.51257324218705</v>
      </c>
      <c r="C36" s="3">
        <f t="shared" si="0"/>
        <v>2.9723888656774777E-2</v>
      </c>
    </row>
    <row r="37" spans="1:3" x14ac:dyDescent="0.25">
      <c r="A37" s="1">
        <v>43780</v>
      </c>
      <c r="B37">
        <v>687.12017822265602</v>
      </c>
      <c r="C37" s="3">
        <f t="shared" si="0"/>
        <v>-6.3518657353359709E-3</v>
      </c>
    </row>
    <row r="38" spans="1:3" x14ac:dyDescent="0.25">
      <c r="A38" s="1">
        <v>43787</v>
      </c>
      <c r="B38">
        <v>676.578369140625</v>
      </c>
      <c r="C38" s="3">
        <f t="shared" si="0"/>
        <v>-1.5342016456712182E-2</v>
      </c>
    </row>
    <row r="39" spans="1:3" x14ac:dyDescent="0.25">
      <c r="A39" s="1">
        <v>43794</v>
      </c>
      <c r="B39">
        <v>679.31146240234295</v>
      </c>
      <c r="C39" s="3">
        <f t="shared" si="0"/>
        <v>4.0395812020852517E-3</v>
      </c>
    </row>
    <row r="40" spans="1:3" x14ac:dyDescent="0.25">
      <c r="A40" s="1">
        <v>43801</v>
      </c>
      <c r="B40">
        <v>698.05236816406205</v>
      </c>
      <c r="C40" s="3">
        <f t="shared" si="0"/>
        <v>2.7588089998427323E-2</v>
      </c>
    </row>
    <row r="41" spans="1:3" x14ac:dyDescent="0.25">
      <c r="A41" s="1">
        <v>43808</v>
      </c>
      <c r="B41">
        <v>694.24566650390602</v>
      </c>
      <c r="C41" s="3">
        <f t="shared" si="0"/>
        <v>-5.4533181660395558E-3</v>
      </c>
    </row>
    <row r="42" spans="1:3" x14ac:dyDescent="0.25">
      <c r="A42" s="1">
        <v>43815</v>
      </c>
      <c r="B42">
        <v>714.49957275390602</v>
      </c>
      <c r="C42" s="3">
        <f t="shared" si="0"/>
        <v>2.9173975765660831E-2</v>
      </c>
    </row>
    <row r="43" spans="1:3" x14ac:dyDescent="0.25">
      <c r="A43" s="1">
        <v>43822</v>
      </c>
      <c r="B43">
        <v>719.184814453125</v>
      </c>
      <c r="C43" s="3">
        <f t="shared" si="0"/>
        <v>6.5573750886380733E-3</v>
      </c>
    </row>
    <row r="44" spans="1:3" x14ac:dyDescent="0.25">
      <c r="A44" s="1">
        <v>43829</v>
      </c>
      <c r="B44">
        <v>728.262451171875</v>
      </c>
      <c r="C44" s="3">
        <f t="shared" si="0"/>
        <v>1.2622119566933154E-2</v>
      </c>
    </row>
    <row r="45" spans="1:3" x14ac:dyDescent="0.25">
      <c r="A45" s="1">
        <v>43836</v>
      </c>
      <c r="B45">
        <v>720.60009765625</v>
      </c>
      <c r="C45" s="3">
        <f t="shared" si="0"/>
        <v>-1.052141779834348E-2</v>
      </c>
    </row>
    <row r="46" spans="1:3" x14ac:dyDescent="0.25">
      <c r="A46" s="1">
        <v>43843</v>
      </c>
      <c r="B46">
        <v>749.492431640625</v>
      </c>
      <c r="C46" s="3">
        <f t="shared" si="0"/>
        <v>4.0094823853545458E-2</v>
      </c>
    </row>
    <row r="47" spans="1:3" x14ac:dyDescent="0.25">
      <c r="A47" s="1">
        <v>43850</v>
      </c>
      <c r="B47">
        <v>764.2314453125</v>
      </c>
      <c r="C47" s="3">
        <f t="shared" si="0"/>
        <v>1.9665326892776669E-2</v>
      </c>
    </row>
    <row r="48" spans="1:3" x14ac:dyDescent="0.25">
      <c r="A48" s="1">
        <v>43857</v>
      </c>
      <c r="B48">
        <v>757.78924560546795</v>
      </c>
      <c r="C48" s="3">
        <f t="shared" si="0"/>
        <v>-8.4296449021379338E-3</v>
      </c>
    </row>
    <row r="49" spans="1:3" x14ac:dyDescent="0.25">
      <c r="A49" s="1">
        <v>43864</v>
      </c>
      <c r="B49">
        <v>758.61895751953102</v>
      </c>
      <c r="C49" s="3">
        <f t="shared" si="0"/>
        <v>1.0949111759961383E-3</v>
      </c>
    </row>
    <row r="50" spans="1:3" x14ac:dyDescent="0.25">
      <c r="A50" s="1">
        <v>43871</v>
      </c>
      <c r="B50">
        <v>767.40374755859295</v>
      </c>
      <c r="C50" s="3">
        <f t="shared" si="0"/>
        <v>1.1579976946246795E-2</v>
      </c>
    </row>
    <row r="51" spans="1:3" x14ac:dyDescent="0.25">
      <c r="A51" s="1">
        <v>43878</v>
      </c>
      <c r="B51">
        <v>777.65270996093705</v>
      </c>
      <c r="C51" s="3">
        <f t="shared" si="0"/>
        <v>1.3355371842983521E-2</v>
      </c>
    </row>
    <row r="52" spans="1:3" x14ac:dyDescent="0.25">
      <c r="A52" s="1">
        <v>43885</v>
      </c>
      <c r="B52">
        <v>713.86505126953102</v>
      </c>
      <c r="C52" s="3">
        <f t="shared" si="0"/>
        <v>-8.2025893916849113E-2</v>
      </c>
    </row>
    <row r="53" spans="1:3" x14ac:dyDescent="0.25">
      <c r="A53" s="1">
        <v>43892</v>
      </c>
      <c r="B53">
        <v>721.576171875</v>
      </c>
      <c r="C53" s="3">
        <f t="shared" si="0"/>
        <v>1.080193040933386E-2</v>
      </c>
    </row>
    <row r="54" spans="1:3" x14ac:dyDescent="0.25">
      <c r="A54" s="1">
        <v>43899</v>
      </c>
      <c r="B54">
        <v>626.84649658203102</v>
      </c>
      <c r="C54" s="3">
        <f t="shared" si="0"/>
        <v>-0.13128160128516431</v>
      </c>
    </row>
    <row r="55" spans="1:3" x14ac:dyDescent="0.25">
      <c r="A55" s="1">
        <v>43906</v>
      </c>
      <c r="B55">
        <v>570.96520996093705</v>
      </c>
      <c r="C55" s="3">
        <f t="shared" si="0"/>
        <v>-8.9146684117713981E-2</v>
      </c>
    </row>
    <row r="56" spans="1:3" x14ac:dyDescent="0.25">
      <c r="A56" s="1">
        <v>43913</v>
      </c>
      <c r="B56">
        <v>637.92510986328102</v>
      </c>
      <c r="C56" s="3">
        <f t="shared" si="0"/>
        <v>0.11727492101826154</v>
      </c>
    </row>
    <row r="57" spans="1:3" x14ac:dyDescent="0.25">
      <c r="A57" s="1">
        <v>43920</v>
      </c>
      <c r="B57">
        <v>571.45324707031205</v>
      </c>
      <c r="C57" s="3">
        <f t="shared" si="0"/>
        <v>-0.10420010400157331</v>
      </c>
    </row>
    <row r="58" spans="1:3" x14ac:dyDescent="0.25">
      <c r="A58" s="1">
        <v>43927</v>
      </c>
      <c r="B58">
        <v>622.35638427734295</v>
      </c>
      <c r="C58" s="3">
        <f t="shared" si="0"/>
        <v>8.9076643571451619E-2</v>
      </c>
    </row>
    <row r="59" spans="1:3" x14ac:dyDescent="0.25">
      <c r="A59" s="1">
        <v>43934</v>
      </c>
      <c r="B59">
        <v>614.2548828125</v>
      </c>
      <c r="C59" s="3">
        <f t="shared" si="0"/>
        <v>-1.3017463417283159E-2</v>
      </c>
    </row>
    <row r="60" spans="1:3" x14ac:dyDescent="0.25">
      <c r="A60" s="1">
        <v>43941</v>
      </c>
      <c r="B60">
        <v>642.56158447265602</v>
      </c>
      <c r="C60" s="3">
        <f t="shared" si="0"/>
        <v>4.6082990061955487E-2</v>
      </c>
    </row>
    <row r="61" spans="1:3" x14ac:dyDescent="0.25">
      <c r="A61" s="1">
        <v>43948</v>
      </c>
      <c r="B61">
        <v>699.07727050781205</v>
      </c>
      <c r="C61" s="3">
        <f t="shared" si="0"/>
        <v>8.7953726772411756E-2</v>
      </c>
    </row>
    <row r="62" spans="1:3" x14ac:dyDescent="0.25">
      <c r="A62" s="1">
        <v>43955</v>
      </c>
      <c r="B62">
        <v>658.52062988281205</v>
      </c>
      <c r="C62" s="3">
        <f t="shared" si="0"/>
        <v>-5.801453192082684E-2</v>
      </c>
    </row>
    <row r="63" spans="1:3" x14ac:dyDescent="0.25">
      <c r="A63" s="1">
        <v>43962</v>
      </c>
      <c r="B63">
        <v>636.70495605468705</v>
      </c>
      <c r="C63" s="3">
        <f t="shared" si="0"/>
        <v>-3.3128307357671138E-2</v>
      </c>
    </row>
    <row r="64" spans="1:3" x14ac:dyDescent="0.25">
      <c r="A64" s="1">
        <v>43969</v>
      </c>
      <c r="B64">
        <v>675.69989013671795</v>
      </c>
      <c r="C64" s="3">
        <f t="shared" si="0"/>
        <v>6.124490427035667E-2</v>
      </c>
    </row>
    <row r="65" spans="1:3" x14ac:dyDescent="0.25">
      <c r="A65" s="1">
        <v>43976</v>
      </c>
      <c r="B65">
        <v>674.82135009765602</v>
      </c>
      <c r="C65" s="3">
        <f t="shared" si="0"/>
        <v>-1.3001926622840942E-3</v>
      </c>
    </row>
    <row r="66" spans="1:3" x14ac:dyDescent="0.25">
      <c r="A66" s="1">
        <v>43983</v>
      </c>
      <c r="B66">
        <v>696.277587890625</v>
      </c>
      <c r="C66" s="3">
        <f t="shared" si="0"/>
        <v>3.1795434139515466E-2</v>
      </c>
    </row>
    <row r="67" spans="1:3" x14ac:dyDescent="0.25">
      <c r="A67" s="1">
        <v>43990</v>
      </c>
      <c r="B67">
        <v>684.751220703125</v>
      </c>
      <c r="C67" s="3">
        <f t="shared" si="0"/>
        <v>-1.6554270003748317E-2</v>
      </c>
    </row>
    <row r="68" spans="1:3" x14ac:dyDescent="0.25">
      <c r="A68" s="1">
        <v>43997</v>
      </c>
      <c r="B68">
        <v>698.15740966796795</v>
      </c>
      <c r="C68" s="3">
        <f t="shared" ref="C68:C106" si="2">B68/B67-1</f>
        <v>1.957818921604404E-2</v>
      </c>
    </row>
    <row r="69" spans="1:3" x14ac:dyDescent="0.25">
      <c r="A69" s="1">
        <v>44004</v>
      </c>
      <c r="B69">
        <v>740.20611572265602</v>
      </c>
      <c r="C69" s="3">
        <f t="shared" si="2"/>
        <v>6.0228116857895531E-2</v>
      </c>
    </row>
    <row r="70" spans="1:3" x14ac:dyDescent="0.25">
      <c r="A70" s="1">
        <v>44011</v>
      </c>
      <c r="B70">
        <v>754.502685546875</v>
      </c>
      <c r="C70" s="3">
        <f t="shared" si="2"/>
        <v>1.9314309245150429E-2</v>
      </c>
    </row>
    <row r="71" spans="1:3" x14ac:dyDescent="0.25">
      <c r="A71" s="1">
        <v>44018</v>
      </c>
      <c r="B71">
        <v>773.49884033203102</v>
      </c>
      <c r="C71" s="3">
        <f t="shared" si="2"/>
        <v>2.5177053904569258E-2</v>
      </c>
    </row>
    <row r="72" spans="1:3" x14ac:dyDescent="0.25">
      <c r="A72" s="1">
        <v>44025</v>
      </c>
      <c r="B72">
        <v>894.40130615234295</v>
      </c>
      <c r="C72" s="3">
        <f t="shared" si="2"/>
        <v>0.15630594322340996</v>
      </c>
    </row>
    <row r="73" spans="1:3" x14ac:dyDescent="0.25">
      <c r="A73" s="1">
        <v>44032</v>
      </c>
      <c r="B73">
        <v>912.80377197265602</v>
      </c>
      <c r="C73" s="3">
        <f t="shared" si="2"/>
        <v>2.0575177712429005E-2</v>
      </c>
    </row>
    <row r="74" spans="1:3" x14ac:dyDescent="0.25">
      <c r="A74" s="1">
        <v>44039</v>
      </c>
      <c r="B74">
        <v>955.99035644531205</v>
      </c>
      <c r="C74" s="3">
        <f t="shared" si="2"/>
        <v>4.7312013598854508E-2</v>
      </c>
    </row>
    <row r="75" spans="1:3" x14ac:dyDescent="0.25">
      <c r="A75" s="1">
        <v>44046</v>
      </c>
      <c r="B75">
        <v>940.65490722656205</v>
      </c>
      <c r="C75" s="3">
        <f t="shared" si="2"/>
        <v>-1.6041426689461846E-2</v>
      </c>
    </row>
    <row r="76" spans="1:3" x14ac:dyDescent="0.25">
      <c r="A76" s="1">
        <v>44053</v>
      </c>
      <c r="B76">
        <v>943.375732421875</v>
      </c>
      <c r="C76" s="3">
        <f t="shared" si="2"/>
        <v>2.8924796696538912E-3</v>
      </c>
    </row>
    <row r="77" spans="1:3" x14ac:dyDescent="0.25">
      <c r="A77" s="1">
        <v>44060</v>
      </c>
      <c r="B77">
        <v>938.77508544921795</v>
      </c>
      <c r="C77" s="3">
        <f t="shared" si="2"/>
        <v>-4.8767917326493215E-3</v>
      </c>
    </row>
    <row r="78" spans="1:3" x14ac:dyDescent="0.25">
      <c r="A78" s="1">
        <v>44067</v>
      </c>
      <c r="B78">
        <v>924.92370605468705</v>
      </c>
      <c r="C78" s="3">
        <f t="shared" si="2"/>
        <v>-1.4754736900482235E-2</v>
      </c>
    </row>
    <row r="79" spans="1:3" x14ac:dyDescent="0.25">
      <c r="A79" s="1">
        <v>44074</v>
      </c>
      <c r="B79">
        <v>909.48937988281205</v>
      </c>
      <c r="C79" s="3">
        <f t="shared" si="2"/>
        <v>-1.6687134377505575E-2</v>
      </c>
    </row>
    <row r="80" spans="1:3" x14ac:dyDescent="0.25">
      <c r="A80" s="1">
        <v>44081</v>
      </c>
      <c r="B80">
        <v>935.36175537109295</v>
      </c>
      <c r="C80" s="3">
        <f t="shared" si="2"/>
        <v>2.8447144145448577E-2</v>
      </c>
    </row>
    <row r="81" spans="1:3" x14ac:dyDescent="0.25">
      <c r="A81" s="1">
        <v>44088</v>
      </c>
      <c r="B81">
        <v>991.90490722656205</v>
      </c>
      <c r="C81" s="3">
        <f t="shared" si="2"/>
        <v>6.0450570627656575E-2</v>
      </c>
    </row>
    <row r="82" spans="1:3" x14ac:dyDescent="0.25">
      <c r="A82" s="1">
        <v>44095</v>
      </c>
      <c r="B82">
        <v>1000.31463623046</v>
      </c>
      <c r="C82" s="3">
        <f t="shared" si="2"/>
        <v>8.4783621319226565E-3</v>
      </c>
    </row>
    <row r="83" spans="1:3" x14ac:dyDescent="0.25">
      <c r="A83" s="1">
        <v>44102</v>
      </c>
      <c r="B83">
        <v>1006.89404296875</v>
      </c>
      <c r="C83" s="3">
        <f t="shared" si="2"/>
        <v>6.577337269684902E-3</v>
      </c>
    </row>
    <row r="84" spans="1:3" x14ac:dyDescent="0.25">
      <c r="A84" s="1">
        <v>44109</v>
      </c>
      <c r="B84">
        <v>1095.7900390625</v>
      </c>
      <c r="C84" s="3">
        <f t="shared" si="2"/>
        <v>8.8287339382450813E-2</v>
      </c>
    </row>
    <row r="85" spans="1:3" x14ac:dyDescent="0.25">
      <c r="A85" s="1">
        <v>44116</v>
      </c>
      <c r="B85">
        <v>1115.62707519531</v>
      </c>
      <c r="C85" s="3">
        <f t="shared" si="2"/>
        <v>1.8102953509033126E-2</v>
      </c>
    </row>
    <row r="86" spans="1:3" x14ac:dyDescent="0.25">
      <c r="A86" s="1">
        <v>44123</v>
      </c>
      <c r="B86">
        <v>1110.08654785156</v>
      </c>
      <c r="C86" s="3">
        <f t="shared" si="2"/>
        <v>-4.9662897817176477E-3</v>
      </c>
    </row>
    <row r="87" spans="1:3" x14ac:dyDescent="0.25">
      <c r="A87" s="1">
        <v>44130</v>
      </c>
      <c r="B87">
        <v>1060.59997558593</v>
      </c>
      <c r="C87" s="3">
        <f t="shared" si="2"/>
        <v>-4.4579021664036378E-2</v>
      </c>
    </row>
    <row r="88" spans="1:3" x14ac:dyDescent="0.25">
      <c r="A88" s="1">
        <v>44137</v>
      </c>
      <c r="B88">
        <v>1113.40002441406</v>
      </c>
      <c r="C88" s="3">
        <f t="shared" si="2"/>
        <v>4.9783188802131173E-2</v>
      </c>
    </row>
    <row r="89" spans="1:3" x14ac:dyDescent="0.25">
      <c r="A89" s="1">
        <v>44144</v>
      </c>
      <c r="B89">
        <v>1133.44995117187</v>
      </c>
      <c r="C89" s="3">
        <f t="shared" si="2"/>
        <v>1.8007837541014426E-2</v>
      </c>
    </row>
    <row r="90" spans="1:3" x14ac:dyDescent="0.25">
      <c r="A90" s="1">
        <v>44151</v>
      </c>
      <c r="B90">
        <v>1103.05004882812</v>
      </c>
      <c r="C90" s="3">
        <f t="shared" si="2"/>
        <v>-2.6820683447310256E-2</v>
      </c>
    </row>
    <row r="91" spans="1:3" x14ac:dyDescent="0.25">
      <c r="A91" s="1">
        <v>44158</v>
      </c>
      <c r="B91">
        <v>1100.55004882812</v>
      </c>
      <c r="C91" s="3">
        <f t="shared" si="2"/>
        <v>-2.2664429439588352E-3</v>
      </c>
    </row>
    <row r="92" spans="1:3" x14ac:dyDescent="0.25">
      <c r="A92" s="1">
        <v>44165</v>
      </c>
      <c r="B92">
        <v>1134.65002441406</v>
      </c>
      <c r="C92" s="3">
        <f t="shared" si="2"/>
        <v>3.0984484187929651E-2</v>
      </c>
    </row>
    <row r="93" spans="1:3" x14ac:dyDescent="0.25">
      <c r="A93" s="1">
        <v>44172</v>
      </c>
      <c r="B93">
        <v>1163.05004882812</v>
      </c>
      <c r="C93" s="3">
        <f t="shared" si="2"/>
        <v>2.5029765833500806E-2</v>
      </c>
    </row>
    <row r="94" spans="1:3" x14ac:dyDescent="0.25">
      <c r="A94" s="1">
        <v>44179</v>
      </c>
      <c r="B94">
        <v>1189.75</v>
      </c>
      <c r="C94" s="3">
        <f t="shared" si="2"/>
        <v>2.2956837669008801E-2</v>
      </c>
    </row>
    <row r="95" spans="1:3" x14ac:dyDescent="0.25">
      <c r="A95" s="1">
        <v>44186</v>
      </c>
      <c r="B95">
        <v>1236.34997558593</v>
      </c>
      <c r="C95" s="3">
        <f t="shared" si="2"/>
        <v>3.9167871894036477E-2</v>
      </c>
    </row>
    <row r="96" spans="1:3" x14ac:dyDescent="0.25">
      <c r="A96" s="1">
        <v>44193</v>
      </c>
      <c r="B96">
        <v>1260.40002441406</v>
      </c>
      <c r="C96" s="3">
        <f t="shared" si="2"/>
        <v>1.9452460309009378E-2</v>
      </c>
    </row>
    <row r="97" spans="1:3" x14ac:dyDescent="0.25">
      <c r="A97" s="1">
        <v>44200</v>
      </c>
      <c r="B97">
        <v>1311.80004882812</v>
      </c>
      <c r="C97" s="3">
        <f t="shared" si="2"/>
        <v>4.0780723118404527E-2</v>
      </c>
    </row>
    <row r="98" spans="1:3" x14ac:dyDescent="0.25">
      <c r="A98" s="1">
        <v>44207</v>
      </c>
      <c r="B98">
        <v>1345.09997558593</v>
      </c>
      <c r="C98" s="3">
        <f t="shared" si="2"/>
        <v>2.5384910442378894E-2</v>
      </c>
    </row>
    <row r="99" spans="1:3" x14ac:dyDescent="0.25">
      <c r="A99" s="1">
        <v>44214</v>
      </c>
      <c r="B99">
        <v>1340.44995117187</v>
      </c>
      <c r="C99" s="3">
        <f t="shared" si="2"/>
        <v>-3.4570102583151296E-3</v>
      </c>
    </row>
    <row r="100" spans="1:3" x14ac:dyDescent="0.25">
      <c r="A100" s="1">
        <v>44221</v>
      </c>
      <c r="B100">
        <v>1239.65002441406</v>
      </c>
      <c r="C100" s="3">
        <f t="shared" si="2"/>
        <v>-7.5198575425876268E-2</v>
      </c>
    </row>
    <row r="101" spans="1:3" x14ac:dyDescent="0.25">
      <c r="A101" s="1">
        <v>44228</v>
      </c>
      <c r="B101">
        <v>1272.30004882812</v>
      </c>
      <c r="C101" s="3">
        <f t="shared" si="2"/>
        <v>2.6338098472181715E-2</v>
      </c>
    </row>
    <row r="102" spans="1:3" x14ac:dyDescent="0.25">
      <c r="A102" s="1">
        <v>44235</v>
      </c>
      <c r="B102">
        <v>1309.59997558593</v>
      </c>
      <c r="C102" s="3">
        <f t="shared" si="2"/>
        <v>2.9316926295936074E-2</v>
      </c>
    </row>
    <row r="103" spans="1:3" x14ac:dyDescent="0.25">
      <c r="A103" s="1">
        <v>44242</v>
      </c>
      <c r="B103">
        <v>1291.34997558593</v>
      </c>
      <c r="C103" s="3">
        <f t="shared" si="2"/>
        <v>-1.3935553100353992E-2</v>
      </c>
    </row>
    <row r="104" spans="1:3" x14ac:dyDescent="0.25">
      <c r="A104" s="1">
        <v>44249</v>
      </c>
      <c r="B104">
        <v>1252.34997558593</v>
      </c>
      <c r="C104" s="3">
        <f t="shared" si="2"/>
        <v>-3.0200953062553326E-2</v>
      </c>
    </row>
    <row r="105" spans="1:3" x14ac:dyDescent="0.25">
      <c r="A105" s="1">
        <v>44256</v>
      </c>
      <c r="B105">
        <v>1316</v>
      </c>
      <c r="C105" s="3">
        <f t="shared" si="2"/>
        <v>5.0824470519345466E-2</v>
      </c>
    </row>
    <row r="106" spans="1:3" x14ac:dyDescent="0.25">
      <c r="A106" s="1">
        <v>44263</v>
      </c>
      <c r="B106">
        <v>1374.59997558593</v>
      </c>
      <c r="C106" s="3">
        <f t="shared" si="2"/>
        <v>4.452885682821428E-2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D0B-78D0-4DDE-B98C-39B26F8E5F39}">
  <dimension ref="A1:K106"/>
  <sheetViews>
    <sheetView zoomScale="70" zoomScaleNormal="70" workbookViewId="0">
      <selection activeCell="P30" sqref="P30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265.21014404296801</v>
      </c>
    </row>
    <row r="3" spans="1:10" x14ac:dyDescent="0.25">
      <c r="A3" s="1">
        <v>43542</v>
      </c>
      <c r="B3">
        <v>271.36297607421801</v>
      </c>
      <c r="C3" s="3">
        <f>B3/B2-1</f>
        <v>2.3199836693475584E-2</v>
      </c>
      <c r="I3" s="9" t="s">
        <v>8</v>
      </c>
      <c r="J3" s="9"/>
    </row>
    <row r="4" spans="1:10" x14ac:dyDescent="0.25">
      <c r="A4" s="1">
        <v>43549</v>
      </c>
      <c r="B4">
        <v>270.451416015625</v>
      </c>
      <c r="C4" s="3">
        <f t="shared" ref="C4:C67" si="0">B4/B3-1</f>
        <v>-3.359190969160375E-3</v>
      </c>
      <c r="F4" t="s">
        <v>3</v>
      </c>
      <c r="G4" s="3">
        <f>MIN(C3:C106)</f>
        <v>-0.13093600974484143</v>
      </c>
      <c r="I4" t="s">
        <v>6</v>
      </c>
      <c r="J4" t="s">
        <v>7</v>
      </c>
    </row>
    <row r="5" spans="1:10" x14ac:dyDescent="0.25">
      <c r="A5" s="1">
        <v>43556</v>
      </c>
      <c r="B5">
        <v>268.58279418945301</v>
      </c>
      <c r="C5" s="3">
        <f t="shared" si="0"/>
        <v>-6.9092698929112961E-3</v>
      </c>
      <c r="F5" t="s">
        <v>4</v>
      </c>
      <c r="G5" s="3">
        <f>MAX(C3:C106)</f>
        <v>0.15252152606602798</v>
      </c>
      <c r="I5" s="8">
        <v>-0.13093600974484143</v>
      </c>
      <c r="J5">
        <f t="array" ref="J5:J15">FREQUENCY(C3:C106,I5:I15)</f>
        <v>1</v>
      </c>
    </row>
    <row r="6" spans="1:10" x14ac:dyDescent="0.25">
      <c r="A6" s="1">
        <v>43563</v>
      </c>
      <c r="B6">
        <v>278.56405639648398</v>
      </c>
      <c r="C6" s="3">
        <f t="shared" si="0"/>
        <v>3.716270149453571E-2</v>
      </c>
      <c r="I6" s="8">
        <v>-0.10259025616375449</v>
      </c>
      <c r="J6">
        <v>1</v>
      </c>
    </row>
    <row r="7" spans="1:10" x14ac:dyDescent="0.25">
      <c r="A7" s="1">
        <v>43570</v>
      </c>
      <c r="B7">
        <v>277.42465209960898</v>
      </c>
      <c r="C7" s="3">
        <f t="shared" si="0"/>
        <v>-4.0902775168282224E-3</v>
      </c>
      <c r="I7" s="8">
        <v>-7.4244502582667543E-2</v>
      </c>
      <c r="J7">
        <v>2</v>
      </c>
    </row>
    <row r="8" spans="1:10" x14ac:dyDescent="0.25">
      <c r="A8" s="1">
        <v>43577</v>
      </c>
      <c r="B8">
        <v>277.69808959960898</v>
      </c>
      <c r="C8" s="3">
        <f t="shared" si="0"/>
        <v>9.8562798197843193E-4</v>
      </c>
      <c r="F8" t="s">
        <v>5</v>
      </c>
      <c r="G8" s="3">
        <f>G5-G4</f>
        <v>0.28345753581086941</v>
      </c>
      <c r="I8" s="8">
        <v>-4.5898749001580599E-2</v>
      </c>
      <c r="J8">
        <v>10</v>
      </c>
    </row>
    <row r="9" spans="1:10" x14ac:dyDescent="0.25">
      <c r="A9" s="1">
        <v>43584</v>
      </c>
      <c r="B9">
        <v>276.74099731445301</v>
      </c>
      <c r="C9" s="3">
        <f t="shared" si="0"/>
        <v>-3.4465209556749921E-3</v>
      </c>
      <c r="I9" s="8">
        <v>-1.7552995420493659E-2</v>
      </c>
      <c r="J9">
        <v>19</v>
      </c>
    </row>
    <row r="10" spans="1:10" x14ac:dyDescent="0.25">
      <c r="A10" s="1">
        <v>43591</v>
      </c>
      <c r="B10">
        <v>271.36297607421801</v>
      </c>
      <c r="C10" s="3">
        <f t="shared" si="0"/>
        <v>-1.9433409911882693E-2</v>
      </c>
      <c r="G10" s="4">
        <f>G8/10</f>
        <v>2.834575358108694E-2</v>
      </c>
      <c r="I10" s="8">
        <v>1.0792758160593281E-2</v>
      </c>
      <c r="J10">
        <v>38</v>
      </c>
    </row>
    <row r="11" spans="1:10" x14ac:dyDescent="0.25">
      <c r="A11" s="1">
        <v>43598</v>
      </c>
      <c r="B11">
        <v>274.73562622070301</v>
      </c>
      <c r="C11" s="3">
        <f t="shared" si="0"/>
        <v>1.2428556744463748E-2</v>
      </c>
      <c r="I11" s="8">
        <v>3.9138511741680218E-2</v>
      </c>
      <c r="J11">
        <v>15</v>
      </c>
    </row>
    <row r="12" spans="1:10" x14ac:dyDescent="0.25">
      <c r="A12" s="1">
        <v>43605</v>
      </c>
      <c r="B12">
        <v>264.48089599609301</v>
      </c>
      <c r="C12" s="3">
        <f t="shared" si="0"/>
        <v>-3.7325811601776282E-2</v>
      </c>
      <c r="F12" s="5">
        <f>G4</f>
        <v>-0.13093600974484143</v>
      </c>
      <c r="I12" s="8">
        <v>6.7484265322767162E-2</v>
      </c>
      <c r="J12">
        <v>11</v>
      </c>
    </row>
    <row r="13" spans="1:10" x14ac:dyDescent="0.25">
      <c r="A13" s="1">
        <v>43612</v>
      </c>
      <c r="B13">
        <v>258.87390136718699</v>
      </c>
      <c r="C13" s="3">
        <f t="shared" si="0"/>
        <v>-2.1199998615358817E-2</v>
      </c>
      <c r="F13" s="2">
        <f>F12+G13*$G$10</f>
        <v>-0.10259025616375449</v>
      </c>
      <c r="G13">
        <v>1</v>
      </c>
      <c r="I13" s="8">
        <v>9.5830018903854106E-2</v>
      </c>
      <c r="J13">
        <v>5</v>
      </c>
    </row>
    <row r="14" spans="1:10" x14ac:dyDescent="0.25">
      <c r="A14" s="1">
        <v>43619</v>
      </c>
      <c r="B14">
        <v>256.31906127929602</v>
      </c>
      <c r="C14" s="3">
        <f t="shared" si="0"/>
        <v>-9.8690523625523108E-3</v>
      </c>
      <c r="F14" s="2">
        <f t="shared" ref="F14:F22" si="1">F13+G14*$G$10</f>
        <v>-7.4244502582667543E-2</v>
      </c>
      <c r="G14">
        <v>1</v>
      </c>
      <c r="I14" s="8">
        <v>0.12417577248494105</v>
      </c>
      <c r="J14">
        <v>0</v>
      </c>
    </row>
    <row r="15" spans="1:10" x14ac:dyDescent="0.25">
      <c r="A15" s="1">
        <v>43626</v>
      </c>
      <c r="B15">
        <v>258.22357177734301</v>
      </c>
      <c r="C15" s="3">
        <f t="shared" si="0"/>
        <v>7.4302335867708624E-3</v>
      </c>
      <c r="F15" s="2">
        <f t="shared" si="1"/>
        <v>-4.5898749001580599E-2</v>
      </c>
      <c r="G15">
        <v>1</v>
      </c>
      <c r="I15" s="8">
        <v>0.15252152606602798</v>
      </c>
      <c r="J15">
        <v>2</v>
      </c>
    </row>
    <row r="16" spans="1:10" x14ac:dyDescent="0.25">
      <c r="A16" s="1">
        <v>43633</v>
      </c>
      <c r="B16">
        <v>254.78616333007801</v>
      </c>
      <c r="C16" s="3">
        <f t="shared" si="0"/>
        <v>-1.3311753158727679E-2</v>
      </c>
      <c r="F16" s="2">
        <f t="shared" si="1"/>
        <v>-1.7552995420493659E-2</v>
      </c>
      <c r="G16">
        <v>1</v>
      </c>
    </row>
    <row r="17" spans="1:11" x14ac:dyDescent="0.25">
      <c r="A17" s="1">
        <v>43640</v>
      </c>
      <c r="B17">
        <v>254.50747680664</v>
      </c>
      <c r="C17" s="3">
        <f t="shared" si="0"/>
        <v>-1.0938055654026169E-3</v>
      </c>
      <c r="F17" s="2">
        <f t="shared" si="1"/>
        <v>1.0792758160593281E-2</v>
      </c>
      <c r="G17">
        <v>1</v>
      </c>
      <c r="I17" s="10" t="s">
        <v>9</v>
      </c>
      <c r="J17" s="11">
        <f>AVERAGE(C3:C106)</f>
        <v>-1.4459466411062881E-3</v>
      </c>
    </row>
    <row r="18" spans="1:11" x14ac:dyDescent="0.25">
      <c r="A18" s="1">
        <v>43647</v>
      </c>
      <c r="B18">
        <v>259.61712646484301</v>
      </c>
      <c r="C18" s="3">
        <f t="shared" si="0"/>
        <v>2.0076619053848166E-2</v>
      </c>
      <c r="F18" s="2">
        <f t="shared" si="1"/>
        <v>3.9138511741680218E-2</v>
      </c>
      <c r="G18">
        <v>1</v>
      </c>
      <c r="I18" s="10" t="s">
        <v>10</v>
      </c>
      <c r="J18" s="12">
        <f>_xlfn.STDEV.P(C3:C106)</f>
        <v>4.5240301415440137E-2</v>
      </c>
    </row>
    <row r="19" spans="1:11" x14ac:dyDescent="0.25">
      <c r="A19" s="1">
        <v>43654</v>
      </c>
      <c r="B19">
        <v>255.43649291992099</v>
      </c>
      <c r="C19" s="3">
        <f t="shared" si="0"/>
        <v>-1.6103073020832248E-2</v>
      </c>
      <c r="F19" s="2">
        <f t="shared" si="1"/>
        <v>6.7484265322767162E-2</v>
      </c>
      <c r="G19">
        <v>1</v>
      </c>
      <c r="I19" s="10" t="s">
        <v>11</v>
      </c>
      <c r="J19" s="11">
        <f>J18/J17</f>
        <v>-31.28767004903235</v>
      </c>
    </row>
    <row r="20" spans="1:11" x14ac:dyDescent="0.25">
      <c r="A20" s="1">
        <v>43661</v>
      </c>
      <c r="B20">
        <v>249.35134887695301</v>
      </c>
      <c r="C20" s="3">
        <f t="shared" si="0"/>
        <v>-2.3822532064264101E-2</v>
      </c>
      <c r="F20" s="2">
        <f t="shared" si="1"/>
        <v>9.5830018903854106E-2</v>
      </c>
      <c r="G20">
        <v>1</v>
      </c>
    </row>
    <row r="21" spans="1:11" x14ac:dyDescent="0.25">
      <c r="A21" s="1">
        <v>43668</v>
      </c>
      <c r="B21">
        <v>251.11648559570301</v>
      </c>
      <c r="C21" s="3">
        <f t="shared" si="0"/>
        <v>7.0789138566924592E-3</v>
      </c>
      <c r="F21" s="2">
        <f t="shared" si="1"/>
        <v>0.12417577248494105</v>
      </c>
      <c r="G21">
        <v>1</v>
      </c>
    </row>
    <row r="22" spans="1:11" x14ac:dyDescent="0.25">
      <c r="A22" s="1">
        <v>43675</v>
      </c>
      <c r="B22">
        <v>245.82106018066401</v>
      </c>
      <c r="C22" s="3">
        <f t="shared" si="0"/>
        <v>-2.1087525984114897E-2</v>
      </c>
      <c r="F22" s="6">
        <f t="shared" si="1"/>
        <v>0.15252152606602798</v>
      </c>
      <c r="G22">
        <v>1</v>
      </c>
      <c r="I22" s="10" t="s">
        <v>12</v>
      </c>
    </row>
    <row r="23" spans="1:11" x14ac:dyDescent="0.25">
      <c r="A23" s="1">
        <v>43682</v>
      </c>
      <c r="B23">
        <v>236.20558166503901</v>
      </c>
      <c r="C23" s="3">
        <f t="shared" si="0"/>
        <v>-3.9115763753350463E-2</v>
      </c>
      <c r="I23" s="13"/>
    </row>
    <row r="24" spans="1:11" x14ac:dyDescent="0.25">
      <c r="A24" s="1">
        <v>43689</v>
      </c>
      <c r="B24">
        <v>234.951400756835</v>
      </c>
      <c r="C24" s="3">
        <f t="shared" si="0"/>
        <v>-5.3097005556056454E-3</v>
      </c>
      <c r="I24" t="s">
        <v>13</v>
      </c>
    </row>
    <row r="25" spans="1:11" x14ac:dyDescent="0.25">
      <c r="A25" s="1">
        <v>43696</v>
      </c>
      <c r="B25">
        <v>219.25082397460901</v>
      </c>
      <c r="C25" s="3">
        <f t="shared" si="0"/>
        <v>-6.6824784749742516E-2</v>
      </c>
    </row>
    <row r="26" spans="1:11" x14ac:dyDescent="0.25">
      <c r="A26" s="1">
        <v>43703</v>
      </c>
      <c r="B26">
        <v>228.123046875</v>
      </c>
      <c r="C26" s="3">
        <f t="shared" si="0"/>
        <v>4.0466086920697197E-2</v>
      </c>
      <c r="I26" t="s">
        <v>14</v>
      </c>
      <c r="K26" s="8">
        <f>PERCENTILE(C3:C106,0.01)</f>
        <v>-0.10708327966571002</v>
      </c>
    </row>
    <row r="27" spans="1:11" x14ac:dyDescent="0.25">
      <c r="A27" s="1">
        <v>43710</v>
      </c>
      <c r="B27">
        <v>226.63659667968699</v>
      </c>
      <c r="C27" s="3">
        <f t="shared" si="0"/>
        <v>-6.5160018493330973E-3</v>
      </c>
    </row>
    <row r="28" spans="1:11" x14ac:dyDescent="0.25">
      <c r="A28" s="1">
        <v>43717</v>
      </c>
      <c r="B28">
        <v>222.92047119140599</v>
      </c>
      <c r="C28" s="3">
        <f t="shared" si="0"/>
        <v>-1.6396846505479012E-2</v>
      </c>
      <c r="I28" t="s">
        <v>15</v>
      </c>
      <c r="K28" s="8">
        <f>_xlfn.NORM.INV(0.01,J17,J18)</f>
        <v>-0.10669062565988228</v>
      </c>
    </row>
    <row r="29" spans="1:11" x14ac:dyDescent="0.25">
      <c r="A29" s="1">
        <v>43724</v>
      </c>
      <c r="B29">
        <v>221.24821472167901</v>
      </c>
      <c r="C29" s="3">
        <f t="shared" si="0"/>
        <v>-7.5015832363423129E-3</v>
      </c>
    </row>
    <row r="30" spans="1:11" x14ac:dyDescent="0.25">
      <c r="A30" s="1">
        <v>43731</v>
      </c>
      <c r="B30">
        <v>234.951400756835</v>
      </c>
      <c r="C30" s="3">
        <f t="shared" si="0"/>
        <v>6.1935803877080087E-2</v>
      </c>
    </row>
    <row r="31" spans="1:11" x14ac:dyDescent="0.25">
      <c r="A31" s="1">
        <v>43738</v>
      </c>
      <c r="B31">
        <v>238.99267578125</v>
      </c>
      <c r="C31" s="3">
        <f t="shared" si="0"/>
        <v>1.7200472146142065E-2</v>
      </c>
    </row>
    <row r="32" spans="1:11" x14ac:dyDescent="0.25">
      <c r="A32" s="1">
        <v>43745</v>
      </c>
      <c r="B32">
        <v>226.775955200195</v>
      </c>
      <c r="C32" s="3">
        <f t="shared" si="0"/>
        <v>-5.1117552205813044E-2</v>
      </c>
      <c r="G32">
        <f>MAX(B2:B106)</f>
        <v>278.56405639648398</v>
      </c>
    </row>
    <row r="33" spans="1:3" x14ac:dyDescent="0.25">
      <c r="A33" s="1">
        <v>43752</v>
      </c>
      <c r="B33">
        <v>229.005615234375</v>
      </c>
      <c r="C33" s="3">
        <f t="shared" si="0"/>
        <v>9.8319948965122084E-3</v>
      </c>
    </row>
    <row r="34" spans="1:3" x14ac:dyDescent="0.25">
      <c r="A34" s="1">
        <v>43759</v>
      </c>
      <c r="B34">
        <v>232.72174072265599</v>
      </c>
      <c r="C34" s="3">
        <f t="shared" si="0"/>
        <v>1.6227224317088229E-2</v>
      </c>
    </row>
    <row r="35" spans="1:3" x14ac:dyDescent="0.25">
      <c r="A35" s="1">
        <v>43766</v>
      </c>
      <c r="B35">
        <v>242.75523376464801</v>
      </c>
      <c r="C35" s="3">
        <f t="shared" si="0"/>
        <v>4.3113690241554758E-2</v>
      </c>
    </row>
    <row r="36" spans="1:3" x14ac:dyDescent="0.25">
      <c r="A36" s="1">
        <v>43773</v>
      </c>
      <c r="B36">
        <v>241.96559143066401</v>
      </c>
      <c r="C36" s="3">
        <f t="shared" si="0"/>
        <v>-3.2528334064655384E-3</v>
      </c>
    </row>
    <row r="37" spans="1:3" x14ac:dyDescent="0.25">
      <c r="A37" s="1">
        <v>43780</v>
      </c>
      <c r="B37">
        <v>232.861083984375</v>
      </c>
      <c r="C37" s="3">
        <f t="shared" si="0"/>
        <v>-3.7627281600069673E-2</v>
      </c>
    </row>
    <row r="38" spans="1:3" x14ac:dyDescent="0.25">
      <c r="A38" s="1">
        <v>43787</v>
      </c>
      <c r="B38">
        <v>230.07398986816401</v>
      </c>
      <c r="C38" s="3">
        <f t="shared" si="0"/>
        <v>-1.1968913261599434E-2</v>
      </c>
    </row>
    <row r="39" spans="1:3" x14ac:dyDescent="0.25">
      <c r="A39" s="1">
        <v>43794</v>
      </c>
      <c r="B39">
        <v>228.86627197265599</v>
      </c>
      <c r="C39" s="3">
        <f t="shared" si="0"/>
        <v>-5.2492587110783973E-3</v>
      </c>
    </row>
    <row r="40" spans="1:3" x14ac:dyDescent="0.25">
      <c r="A40" s="1">
        <v>43801</v>
      </c>
      <c r="B40">
        <v>226.03273010253901</v>
      </c>
      <c r="C40" s="3">
        <f t="shared" si="0"/>
        <v>-1.2380775226047858E-2</v>
      </c>
    </row>
    <row r="41" spans="1:3" x14ac:dyDescent="0.25">
      <c r="A41" s="1">
        <v>43808</v>
      </c>
      <c r="B41">
        <v>224.49983215332</v>
      </c>
      <c r="C41" s="3">
        <f t="shared" si="0"/>
        <v>-6.7817521317536933E-3</v>
      </c>
    </row>
    <row r="42" spans="1:3" x14ac:dyDescent="0.25">
      <c r="A42" s="1">
        <v>43815</v>
      </c>
      <c r="B42">
        <v>224.12820434570301</v>
      </c>
      <c r="C42" s="3">
        <f t="shared" si="0"/>
        <v>-1.6553589552940062E-3</v>
      </c>
    </row>
    <row r="43" spans="1:3" x14ac:dyDescent="0.25">
      <c r="A43" s="1">
        <v>43822</v>
      </c>
      <c r="B43">
        <v>220.13339233398401</v>
      </c>
      <c r="C43" s="3">
        <f t="shared" si="0"/>
        <v>-1.7823780917627263E-2</v>
      </c>
    </row>
    <row r="44" spans="1:3" x14ac:dyDescent="0.25">
      <c r="A44" s="1">
        <v>43829</v>
      </c>
      <c r="B44">
        <v>221.526931762695</v>
      </c>
      <c r="C44" s="3">
        <f t="shared" si="0"/>
        <v>6.3304318074413057E-3</v>
      </c>
    </row>
    <row r="45" spans="1:3" x14ac:dyDescent="0.25">
      <c r="A45" s="1">
        <v>43836</v>
      </c>
      <c r="B45">
        <v>221.10887145996</v>
      </c>
      <c r="C45" s="3">
        <f t="shared" si="0"/>
        <v>-1.8871759718264158E-3</v>
      </c>
    </row>
    <row r="46" spans="1:3" x14ac:dyDescent="0.25">
      <c r="A46" s="1">
        <v>43843</v>
      </c>
      <c r="B46">
        <v>222.82759094238199</v>
      </c>
      <c r="C46" s="3">
        <f t="shared" si="0"/>
        <v>7.7731819219801768E-3</v>
      </c>
    </row>
    <row r="47" spans="1:3" x14ac:dyDescent="0.25">
      <c r="A47" s="1">
        <v>43850</v>
      </c>
      <c r="B47">
        <v>221.20178222656199</v>
      </c>
      <c r="C47" s="3">
        <f t="shared" si="0"/>
        <v>-7.2962630388101468E-3</v>
      </c>
    </row>
    <row r="48" spans="1:3" x14ac:dyDescent="0.25">
      <c r="A48" s="1">
        <v>43857</v>
      </c>
      <c r="B48">
        <v>218.55404663085901</v>
      </c>
      <c r="C48" s="3">
        <f t="shared" si="0"/>
        <v>-1.196977514851616E-2</v>
      </c>
    </row>
    <row r="49" spans="1:3" x14ac:dyDescent="0.25">
      <c r="A49" s="1">
        <v>43864</v>
      </c>
      <c r="B49">
        <v>198.34767150878901</v>
      </c>
      <c r="C49" s="3">
        <f t="shared" si="0"/>
        <v>-9.2454820368523594E-2</v>
      </c>
    </row>
    <row r="50" spans="1:3" x14ac:dyDescent="0.25">
      <c r="A50" s="1">
        <v>43871</v>
      </c>
      <c r="B50">
        <v>193.00575256347599</v>
      </c>
      <c r="C50" s="3">
        <f t="shared" si="0"/>
        <v>-2.6932098091589141E-2</v>
      </c>
    </row>
    <row r="51" spans="1:3" x14ac:dyDescent="0.25">
      <c r="A51" s="1">
        <v>43878</v>
      </c>
      <c r="B51">
        <v>192.68058776855401</v>
      </c>
      <c r="C51" s="3">
        <f t="shared" si="0"/>
        <v>-1.6847414680816186E-3</v>
      </c>
    </row>
    <row r="52" spans="1:3" x14ac:dyDescent="0.25">
      <c r="A52" s="1">
        <v>43885</v>
      </c>
      <c r="B52">
        <v>183.57611083984301</v>
      </c>
      <c r="C52" s="3">
        <f t="shared" si="0"/>
        <v>-4.7251656402705233E-2</v>
      </c>
    </row>
    <row r="53" spans="1:3" x14ac:dyDescent="0.25">
      <c r="A53" s="1">
        <v>43892</v>
      </c>
      <c r="B53">
        <v>168.89744567871</v>
      </c>
      <c r="C53" s="3">
        <f t="shared" si="0"/>
        <v>-7.9959560609381808E-2</v>
      </c>
    </row>
    <row r="54" spans="1:3" x14ac:dyDescent="0.25">
      <c r="A54" s="1">
        <v>43899</v>
      </c>
      <c r="B54">
        <v>150.734939575195</v>
      </c>
      <c r="C54" s="3">
        <f t="shared" si="0"/>
        <v>-0.10753570624191167</v>
      </c>
    </row>
    <row r="55" spans="1:3" x14ac:dyDescent="0.25">
      <c r="A55" s="1">
        <v>43906</v>
      </c>
      <c r="B55">
        <v>163.09101867675699</v>
      </c>
      <c r="C55" s="3">
        <f t="shared" si="0"/>
        <v>8.197222977223606E-2</v>
      </c>
    </row>
    <row r="56" spans="1:3" x14ac:dyDescent="0.25">
      <c r="A56" s="1">
        <v>43913</v>
      </c>
      <c r="B56">
        <v>151.33880615234301</v>
      </c>
      <c r="C56" s="3">
        <f t="shared" si="0"/>
        <v>-7.2059225699648288E-2</v>
      </c>
    </row>
    <row r="57" spans="1:3" x14ac:dyDescent="0.25">
      <c r="A57" s="1">
        <v>43920</v>
      </c>
      <c r="B57">
        <v>165.18133544921801</v>
      </c>
      <c r="C57" s="3">
        <f t="shared" si="0"/>
        <v>9.1467150090642546E-2</v>
      </c>
    </row>
    <row r="58" spans="1:3" x14ac:dyDescent="0.25">
      <c r="A58" s="1">
        <v>43927</v>
      </c>
      <c r="B58">
        <v>172.19549560546801</v>
      </c>
      <c r="C58" s="3">
        <f t="shared" si="0"/>
        <v>4.2463394167232549E-2</v>
      </c>
    </row>
    <row r="59" spans="1:3" x14ac:dyDescent="0.25">
      <c r="A59" s="1">
        <v>43934</v>
      </c>
      <c r="B59">
        <v>174.75033569335901</v>
      </c>
      <c r="C59" s="3">
        <f t="shared" si="0"/>
        <v>1.4836857833637085E-2</v>
      </c>
    </row>
    <row r="60" spans="1:3" x14ac:dyDescent="0.25">
      <c r="A60" s="1">
        <v>43941</v>
      </c>
      <c r="B60">
        <v>167.22518920898401</v>
      </c>
      <c r="C60" s="3">
        <f t="shared" si="0"/>
        <v>-4.3062271980865652E-2</v>
      </c>
    </row>
    <row r="61" spans="1:3" x14ac:dyDescent="0.25">
      <c r="A61" s="1">
        <v>43948</v>
      </c>
      <c r="B61">
        <v>169.22261047363199</v>
      </c>
      <c r="C61" s="3">
        <f t="shared" si="0"/>
        <v>1.1944499953005172E-2</v>
      </c>
    </row>
    <row r="62" spans="1:3" x14ac:dyDescent="0.25">
      <c r="A62" s="1">
        <v>43955</v>
      </c>
      <c r="B62">
        <v>147.06527709960901</v>
      </c>
      <c r="C62" s="3">
        <f t="shared" si="0"/>
        <v>-0.13093600974484143</v>
      </c>
    </row>
    <row r="63" spans="1:3" x14ac:dyDescent="0.25">
      <c r="A63" s="1">
        <v>43962</v>
      </c>
      <c r="B63">
        <v>152.91815185546801</v>
      </c>
      <c r="C63" s="3">
        <f t="shared" si="0"/>
        <v>3.9797801842067715E-2</v>
      </c>
    </row>
    <row r="64" spans="1:3" x14ac:dyDescent="0.25">
      <c r="A64" s="1">
        <v>43969</v>
      </c>
      <c r="B64">
        <v>173.12454223632801</v>
      </c>
      <c r="C64" s="3">
        <f t="shared" si="0"/>
        <v>0.13213859921586191</v>
      </c>
    </row>
    <row r="65" spans="1:3" x14ac:dyDescent="0.25">
      <c r="A65" s="1">
        <v>43976</v>
      </c>
      <c r="B65">
        <v>183.436752319335</v>
      </c>
      <c r="C65" s="3">
        <f t="shared" si="0"/>
        <v>5.9565269890678119E-2</v>
      </c>
    </row>
    <row r="66" spans="1:3" x14ac:dyDescent="0.25">
      <c r="A66" s="1">
        <v>43983</v>
      </c>
      <c r="B66">
        <v>185.75932312011699</v>
      </c>
      <c r="C66" s="3">
        <f t="shared" si="0"/>
        <v>1.2661425648982094E-2</v>
      </c>
    </row>
    <row r="67" spans="1:3" x14ac:dyDescent="0.25">
      <c r="A67" s="1">
        <v>43990</v>
      </c>
      <c r="B67">
        <v>180.23159790039</v>
      </c>
      <c r="C67" s="3">
        <f t="shared" si="0"/>
        <v>-2.975745780551009E-2</v>
      </c>
    </row>
    <row r="68" spans="1:3" x14ac:dyDescent="0.25">
      <c r="A68" s="1">
        <v>43997</v>
      </c>
      <c r="B68">
        <v>171.03422546386699</v>
      </c>
      <c r="C68" s="3">
        <f t="shared" ref="C68:C106" si="2">B68/B67-1</f>
        <v>-5.1030854432119077E-2</v>
      </c>
    </row>
    <row r="69" spans="1:3" x14ac:dyDescent="0.25">
      <c r="A69" s="1">
        <v>44004</v>
      </c>
      <c r="B69">
        <v>181.25354003906199</v>
      </c>
      <c r="C69" s="3">
        <f t="shared" si="2"/>
        <v>5.9750114618748906E-2</v>
      </c>
    </row>
    <row r="70" spans="1:3" x14ac:dyDescent="0.25">
      <c r="A70" s="1">
        <v>44011</v>
      </c>
      <c r="B70">
        <v>192.63414001464801</v>
      </c>
      <c r="C70" s="3">
        <f t="shared" si="2"/>
        <v>6.278829077287762E-2</v>
      </c>
    </row>
    <row r="71" spans="1:3" x14ac:dyDescent="0.25">
      <c r="A71" s="1">
        <v>44018</v>
      </c>
      <c r="B71">
        <v>180.51031494140599</v>
      </c>
      <c r="C71" s="3">
        <f t="shared" si="2"/>
        <v>-6.2937052966416607E-2</v>
      </c>
    </row>
    <row r="72" spans="1:3" x14ac:dyDescent="0.25">
      <c r="A72" s="1">
        <v>44025</v>
      </c>
      <c r="B72">
        <v>189.50822448730401</v>
      </c>
      <c r="C72" s="3">
        <f t="shared" si="2"/>
        <v>4.9847065796870149E-2</v>
      </c>
    </row>
    <row r="73" spans="1:3" x14ac:dyDescent="0.25">
      <c r="A73" s="1">
        <v>44032</v>
      </c>
      <c r="B73">
        <v>195.076248168945</v>
      </c>
      <c r="C73" s="3">
        <f t="shared" si="2"/>
        <v>2.9381435537717326E-2</v>
      </c>
    </row>
    <row r="74" spans="1:3" x14ac:dyDescent="0.25">
      <c r="A74" s="1">
        <v>44039</v>
      </c>
      <c r="B74">
        <v>189.60591125488199</v>
      </c>
      <c r="C74" s="3">
        <f t="shared" si="2"/>
        <v>-2.8042044920432607E-2</v>
      </c>
    </row>
    <row r="75" spans="1:3" x14ac:dyDescent="0.25">
      <c r="A75" s="1">
        <v>44046</v>
      </c>
      <c r="B75">
        <v>191.51075744628901</v>
      </c>
      <c r="C75" s="3">
        <f t="shared" si="2"/>
        <v>1.0046343907740285E-2</v>
      </c>
    </row>
    <row r="76" spans="1:3" x14ac:dyDescent="0.25">
      <c r="A76" s="1">
        <v>44053</v>
      </c>
      <c r="B76">
        <v>191.95034790039</v>
      </c>
      <c r="C76" s="3">
        <f t="shared" si="2"/>
        <v>2.29538256734374E-3</v>
      </c>
    </row>
    <row r="77" spans="1:3" x14ac:dyDescent="0.25">
      <c r="A77" s="1">
        <v>44060</v>
      </c>
      <c r="B77">
        <v>192.34107971191401</v>
      </c>
      <c r="C77" s="3">
        <f t="shared" si="2"/>
        <v>2.0355879309308378E-3</v>
      </c>
    </row>
    <row r="78" spans="1:3" x14ac:dyDescent="0.25">
      <c r="A78" s="1">
        <v>44067</v>
      </c>
      <c r="B78">
        <v>191.02233886718699</v>
      </c>
      <c r="C78" s="3">
        <f t="shared" si="2"/>
        <v>-6.8562620460601575E-3</v>
      </c>
    </row>
    <row r="79" spans="1:3" x14ac:dyDescent="0.25">
      <c r="A79" s="1">
        <v>44074</v>
      </c>
      <c r="B79">
        <v>182.32839965820301</v>
      </c>
      <c r="C79" s="3">
        <f t="shared" si="2"/>
        <v>-4.5512683283752797E-2</v>
      </c>
    </row>
    <row r="80" spans="1:3" x14ac:dyDescent="0.25">
      <c r="A80" s="1">
        <v>44081</v>
      </c>
      <c r="B80">
        <v>179.64207458496</v>
      </c>
      <c r="C80" s="3">
        <f t="shared" si="2"/>
        <v>-1.4733442942947206E-2</v>
      </c>
    </row>
    <row r="81" spans="1:3" x14ac:dyDescent="0.25">
      <c r="A81" s="1">
        <v>44088</v>
      </c>
      <c r="B81">
        <v>175.05088806152301</v>
      </c>
      <c r="C81" s="3">
        <f t="shared" si="2"/>
        <v>-2.5557412059754592E-2</v>
      </c>
    </row>
    <row r="82" spans="1:3" x14ac:dyDescent="0.25">
      <c r="A82" s="1">
        <v>44095</v>
      </c>
      <c r="B82">
        <v>166.84538269042901</v>
      </c>
      <c r="C82" s="3">
        <f t="shared" si="2"/>
        <v>-4.687497139808916E-2</v>
      </c>
    </row>
    <row r="83" spans="1:3" x14ac:dyDescent="0.25">
      <c r="A83" s="1">
        <v>44102</v>
      </c>
      <c r="B83">
        <v>166.89422607421801</v>
      </c>
      <c r="C83" s="3">
        <f t="shared" si="2"/>
        <v>2.927463919073503E-4</v>
      </c>
    </row>
    <row r="84" spans="1:3" x14ac:dyDescent="0.25">
      <c r="A84" s="1">
        <v>44109</v>
      </c>
      <c r="B84">
        <v>163.96369934082</v>
      </c>
      <c r="C84" s="3">
        <f t="shared" si="2"/>
        <v>-1.7559185852809578E-2</v>
      </c>
    </row>
    <row r="85" spans="1:3" x14ac:dyDescent="0.25">
      <c r="A85" s="1">
        <v>44116</v>
      </c>
      <c r="B85">
        <v>161.91230773925699</v>
      </c>
      <c r="C85" s="3">
        <f t="shared" si="2"/>
        <v>-1.2511254685092954E-2</v>
      </c>
    </row>
    <row r="86" spans="1:3" x14ac:dyDescent="0.25">
      <c r="A86" s="1">
        <v>44123</v>
      </c>
      <c r="B86">
        <v>166.74769592285099</v>
      </c>
      <c r="C86" s="3">
        <f t="shared" si="2"/>
        <v>2.9864241027191651E-2</v>
      </c>
    </row>
    <row r="87" spans="1:3" x14ac:dyDescent="0.25">
      <c r="A87" s="1">
        <v>44130</v>
      </c>
      <c r="B87">
        <v>161.42388916015599</v>
      </c>
      <c r="C87" s="3">
        <f t="shared" si="2"/>
        <v>-3.1927318295049578E-2</v>
      </c>
    </row>
    <row r="88" spans="1:3" x14ac:dyDescent="0.25">
      <c r="A88" s="1">
        <v>44137</v>
      </c>
      <c r="B88">
        <v>169.92245483398401</v>
      </c>
      <c r="C88" s="3">
        <f t="shared" si="2"/>
        <v>5.2647509101928502E-2</v>
      </c>
    </row>
    <row r="89" spans="1:3" x14ac:dyDescent="0.25">
      <c r="A89" s="1">
        <v>44144</v>
      </c>
      <c r="B89">
        <v>184.28208923339801</v>
      </c>
      <c r="C89" s="3">
        <f t="shared" si="2"/>
        <v>8.4506985338950846E-2</v>
      </c>
    </row>
    <row r="90" spans="1:3" x14ac:dyDescent="0.25">
      <c r="A90" s="1">
        <v>44151</v>
      </c>
      <c r="B90">
        <v>187.163803100585</v>
      </c>
      <c r="C90" s="3">
        <f t="shared" si="2"/>
        <v>1.5637514634084804E-2</v>
      </c>
    </row>
    <row r="91" spans="1:3" x14ac:dyDescent="0.25">
      <c r="A91" s="1">
        <v>44158</v>
      </c>
      <c r="B91">
        <v>189.21516418457</v>
      </c>
      <c r="C91" s="3">
        <f t="shared" si="2"/>
        <v>1.0960244716135437E-2</v>
      </c>
    </row>
    <row r="92" spans="1:3" x14ac:dyDescent="0.25">
      <c r="A92" s="1">
        <v>44165</v>
      </c>
      <c r="B92">
        <v>193.56213378906199</v>
      </c>
      <c r="C92" s="3">
        <f t="shared" si="2"/>
        <v>2.297368513366993E-2</v>
      </c>
    </row>
    <row r="93" spans="1:3" x14ac:dyDescent="0.25">
      <c r="A93" s="1">
        <v>44172</v>
      </c>
      <c r="B93">
        <v>211.19421386718699</v>
      </c>
      <c r="C93" s="3">
        <f t="shared" si="2"/>
        <v>9.1092610589527334E-2</v>
      </c>
    </row>
    <row r="94" spans="1:3" x14ac:dyDescent="0.25">
      <c r="A94" s="1">
        <v>44179</v>
      </c>
      <c r="B94">
        <v>209.53358459472599</v>
      </c>
      <c r="C94" s="3">
        <f t="shared" si="2"/>
        <v>-7.8630434141785388E-3</v>
      </c>
    </row>
    <row r="95" spans="1:3" x14ac:dyDescent="0.25">
      <c r="A95" s="1">
        <v>44186</v>
      </c>
      <c r="B95">
        <v>203.77018737792901</v>
      </c>
      <c r="C95" s="3">
        <f t="shared" si="2"/>
        <v>-2.7505839829659706E-2</v>
      </c>
    </row>
    <row r="96" spans="1:3" x14ac:dyDescent="0.25">
      <c r="A96" s="1">
        <v>44193</v>
      </c>
      <c r="B96">
        <v>208.89863586425699</v>
      </c>
      <c r="C96" s="3">
        <f t="shared" si="2"/>
        <v>2.5167805714465752E-2</v>
      </c>
    </row>
    <row r="97" spans="1:3" x14ac:dyDescent="0.25">
      <c r="A97" s="1">
        <v>44200</v>
      </c>
      <c r="B97">
        <v>196.88342285156199</v>
      </c>
      <c r="C97" s="3">
        <f t="shared" si="2"/>
        <v>-5.7516952961351619E-2</v>
      </c>
    </row>
    <row r="98" spans="1:3" x14ac:dyDescent="0.25">
      <c r="A98" s="1">
        <v>44207</v>
      </c>
      <c r="B98">
        <v>212.85484313964801</v>
      </c>
      <c r="C98" s="3">
        <f t="shared" si="2"/>
        <v>8.1121203891947324E-2</v>
      </c>
    </row>
    <row r="99" spans="1:3" x14ac:dyDescent="0.25">
      <c r="A99" s="1">
        <v>44214</v>
      </c>
      <c r="B99">
        <v>205.772705078125</v>
      </c>
      <c r="C99" s="3">
        <f t="shared" si="2"/>
        <v>-3.3272149024472175E-2</v>
      </c>
    </row>
    <row r="100" spans="1:3" x14ac:dyDescent="0.25">
      <c r="A100" s="1">
        <v>44221</v>
      </c>
      <c r="B100">
        <v>198.54405212402301</v>
      </c>
      <c r="C100" s="3">
        <f t="shared" si="2"/>
        <v>-3.512930906631917E-2</v>
      </c>
    </row>
    <row r="101" spans="1:3" x14ac:dyDescent="0.25">
      <c r="A101" s="1">
        <v>44228</v>
      </c>
      <c r="B101">
        <v>228.82629394531199</v>
      </c>
      <c r="C101" s="3">
        <f t="shared" si="2"/>
        <v>0.15252152606602798</v>
      </c>
    </row>
    <row r="102" spans="1:3" x14ac:dyDescent="0.25">
      <c r="A102" s="1">
        <v>44235</v>
      </c>
      <c r="B102">
        <v>212.415267944335</v>
      </c>
      <c r="C102" s="3">
        <f t="shared" si="2"/>
        <v>-7.1718270300261566E-2</v>
      </c>
    </row>
    <row r="103" spans="1:3" x14ac:dyDescent="0.25">
      <c r="A103" s="1">
        <v>44242</v>
      </c>
      <c r="B103">
        <v>210.94999694824199</v>
      </c>
      <c r="C103" s="3">
        <f t="shared" si="2"/>
        <v>-6.8981434822142917E-3</v>
      </c>
    </row>
    <row r="104" spans="1:3" x14ac:dyDescent="0.25">
      <c r="A104" s="1">
        <v>44249</v>
      </c>
      <c r="B104">
        <v>199.32553100585901</v>
      </c>
      <c r="C104" s="3">
        <f t="shared" si="2"/>
        <v>-5.5105314579526277E-2</v>
      </c>
    </row>
    <row r="105" spans="1:3" x14ac:dyDescent="0.25">
      <c r="A105" s="1">
        <v>44256</v>
      </c>
      <c r="B105">
        <v>208.75</v>
      </c>
      <c r="C105" s="3">
        <f t="shared" si="2"/>
        <v>4.7281795495951684E-2</v>
      </c>
    </row>
    <row r="106" spans="1:3" x14ac:dyDescent="0.25">
      <c r="A106" s="1">
        <v>44263</v>
      </c>
      <c r="B106">
        <v>205.25</v>
      </c>
      <c r="C106" s="3">
        <f t="shared" si="2"/>
        <v>-1.6766467065868262E-2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9F7-D4F1-4724-8CE1-F09CF83ED456}">
  <dimension ref="A1:K106"/>
  <sheetViews>
    <sheetView zoomScale="70" zoomScaleNormal="70" workbookViewId="0">
      <selection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140.68867492675699</v>
      </c>
    </row>
    <row r="3" spans="1:10" x14ac:dyDescent="0.25">
      <c r="A3" s="1">
        <v>43542</v>
      </c>
      <c r="B3">
        <v>137.88665771484301</v>
      </c>
      <c r="C3" s="3">
        <f>B3/B2-1</f>
        <v>-1.9916437576604662E-2</v>
      </c>
      <c r="I3" s="9" t="s">
        <v>8</v>
      </c>
      <c r="J3" s="9"/>
    </row>
    <row r="4" spans="1:10" x14ac:dyDescent="0.25">
      <c r="A4" s="1">
        <v>43549</v>
      </c>
      <c r="B4">
        <v>144.21379089355401</v>
      </c>
      <c r="C4" s="3">
        <f t="shared" ref="C4:C67" si="0">B4/B3-1</f>
        <v>4.5886478674360465E-2</v>
      </c>
      <c r="F4" t="s">
        <v>3</v>
      </c>
      <c r="G4" s="3">
        <f>MIN(C3:C106)</f>
        <v>-0.26079641138306553</v>
      </c>
      <c r="I4" t="s">
        <v>6</v>
      </c>
      <c r="J4" t="s">
        <v>7</v>
      </c>
    </row>
    <row r="5" spans="1:10" x14ac:dyDescent="0.25">
      <c r="A5" s="1">
        <v>43556</v>
      </c>
      <c r="B5">
        <v>142.30963134765599</v>
      </c>
      <c r="C5" s="3">
        <f t="shared" si="0"/>
        <v>-1.3203727147728106E-2</v>
      </c>
      <c r="F5" t="s">
        <v>4</v>
      </c>
      <c r="G5" s="3">
        <f>MAX(C3:C106)</f>
        <v>0.18269229996557335</v>
      </c>
      <c r="I5" s="8">
        <v>-0.26079641138306553</v>
      </c>
      <c r="J5">
        <f t="array" ref="J5:J15">FREQUENCY(C3:C106,I5:I15)</f>
        <v>1</v>
      </c>
    </row>
    <row r="6" spans="1:10" x14ac:dyDescent="0.25">
      <c r="A6" s="1">
        <v>43563</v>
      </c>
      <c r="B6">
        <v>143.53762817382801</v>
      </c>
      <c r="C6" s="3">
        <f t="shared" si="0"/>
        <v>8.6290493098957199E-3</v>
      </c>
      <c r="I6" s="8">
        <v>-0.21644754024820165</v>
      </c>
      <c r="J6">
        <v>0</v>
      </c>
    </row>
    <row r="7" spans="1:10" x14ac:dyDescent="0.25">
      <c r="A7" s="1">
        <v>43570</v>
      </c>
      <c r="B7">
        <v>145.72068786621</v>
      </c>
      <c r="C7" s="3">
        <f t="shared" si="0"/>
        <v>1.5208971474282906E-2</v>
      </c>
      <c r="I7" s="8">
        <v>-0.17209866911333777</v>
      </c>
      <c r="J7">
        <v>0</v>
      </c>
    </row>
    <row r="8" spans="1:10" x14ac:dyDescent="0.25">
      <c r="A8" s="1">
        <v>43577</v>
      </c>
      <c r="B8">
        <v>152.9521484375</v>
      </c>
      <c r="C8" s="3">
        <f t="shared" si="0"/>
        <v>4.962549022503504E-2</v>
      </c>
      <c r="F8" t="s">
        <v>5</v>
      </c>
      <c r="G8" s="3">
        <f>G5-G4</f>
        <v>0.44348871134863888</v>
      </c>
      <c r="I8" s="8">
        <v>-0.12774979797847388</v>
      </c>
      <c r="J8">
        <v>0</v>
      </c>
    </row>
    <row r="9" spans="1:10" x14ac:dyDescent="0.25">
      <c r="A9" s="1">
        <v>43584</v>
      </c>
      <c r="B9">
        <v>154.72592163085901</v>
      </c>
      <c r="C9" s="3">
        <f t="shared" si="0"/>
        <v>1.1596915842498445E-2</v>
      </c>
      <c r="I9" s="8">
        <v>-8.3400926843610002E-2</v>
      </c>
      <c r="J9">
        <v>4</v>
      </c>
    </row>
    <row r="10" spans="1:10" x14ac:dyDescent="0.25">
      <c r="A10" s="1">
        <v>43591</v>
      </c>
      <c r="B10">
        <v>151.314849853515</v>
      </c>
      <c r="C10" s="3">
        <f t="shared" si="0"/>
        <v>-2.2045897296265937E-2</v>
      </c>
      <c r="G10" s="4">
        <f>G8/10</f>
        <v>4.4348871134863889E-2</v>
      </c>
      <c r="I10" s="8">
        <v>-3.9052055708746113E-2</v>
      </c>
      <c r="J10">
        <v>16</v>
      </c>
    </row>
    <row r="11" spans="1:10" x14ac:dyDescent="0.25">
      <c r="A11" s="1">
        <v>43598</v>
      </c>
      <c r="B11">
        <v>152.04252624511699</v>
      </c>
      <c r="C11" s="3">
        <f t="shared" si="0"/>
        <v>4.8090216677769693E-3</v>
      </c>
      <c r="I11" s="8">
        <v>5.2968154261177763E-3</v>
      </c>
      <c r="J11">
        <v>43</v>
      </c>
    </row>
    <row r="12" spans="1:10" x14ac:dyDescent="0.25">
      <c r="A12" s="1">
        <v>43605</v>
      </c>
      <c r="B12">
        <v>158.63725280761699</v>
      </c>
      <c r="C12" s="3">
        <f t="shared" si="0"/>
        <v>4.3374223813331225E-2</v>
      </c>
      <c r="F12" s="5">
        <f>G4</f>
        <v>-0.26079641138306553</v>
      </c>
      <c r="I12" s="8">
        <v>4.9645686560981665E-2</v>
      </c>
      <c r="J12">
        <v>24</v>
      </c>
    </row>
    <row r="13" spans="1:10" x14ac:dyDescent="0.25">
      <c r="A13" s="1">
        <v>43612</v>
      </c>
      <c r="B13">
        <v>156.31774902343699</v>
      </c>
      <c r="C13" s="3">
        <f t="shared" si="0"/>
        <v>-1.4621431871320367E-2</v>
      </c>
      <c r="F13" s="2">
        <f>F12+G13*$G$10</f>
        <v>-0.21644754024820165</v>
      </c>
      <c r="G13">
        <v>1</v>
      </c>
      <c r="I13" s="8">
        <v>9.3994557695845554E-2</v>
      </c>
      <c r="J13">
        <v>8</v>
      </c>
    </row>
    <row r="14" spans="1:10" x14ac:dyDescent="0.25">
      <c r="A14" s="1">
        <v>43619</v>
      </c>
      <c r="B14">
        <v>152.40638732910099</v>
      </c>
      <c r="C14" s="3">
        <f t="shared" si="0"/>
        <v>-2.502186551924801E-2</v>
      </c>
      <c r="F14" s="2">
        <f t="shared" ref="F14:F22" si="1">F13+G14*$G$10</f>
        <v>-0.17209866911333777</v>
      </c>
      <c r="G14">
        <v>1</v>
      </c>
      <c r="I14" s="8">
        <v>0.13834342883070944</v>
      </c>
      <c r="J14">
        <v>5</v>
      </c>
    </row>
    <row r="15" spans="1:10" x14ac:dyDescent="0.25">
      <c r="A15" s="1">
        <v>43626</v>
      </c>
      <c r="B15">
        <v>153.634353637695</v>
      </c>
      <c r="C15" s="3">
        <f t="shared" si="0"/>
        <v>8.0571840203940148E-3</v>
      </c>
      <c r="F15" s="2">
        <f t="shared" si="1"/>
        <v>-0.12774979797847388</v>
      </c>
      <c r="G15">
        <v>1</v>
      </c>
      <c r="I15" s="8">
        <v>0.18269229996557332</v>
      </c>
      <c r="J15">
        <v>2</v>
      </c>
    </row>
    <row r="16" spans="1:10" x14ac:dyDescent="0.25">
      <c r="A16" s="1">
        <v>43633</v>
      </c>
      <c r="B16">
        <v>155.726470947265</v>
      </c>
      <c r="C16" s="3">
        <f t="shared" si="0"/>
        <v>1.361750975633802E-2</v>
      </c>
      <c r="F16" s="2">
        <f t="shared" si="1"/>
        <v>-8.3400926843610002E-2</v>
      </c>
      <c r="G16">
        <v>1</v>
      </c>
    </row>
    <row r="17" spans="1:11" x14ac:dyDescent="0.25">
      <c r="A17" s="1">
        <v>43640</v>
      </c>
      <c r="B17">
        <v>152.58830261230401</v>
      </c>
      <c r="C17" s="3">
        <f t="shared" si="0"/>
        <v>-2.0151797673651162E-2</v>
      </c>
      <c r="F17" s="2">
        <f t="shared" si="1"/>
        <v>-3.9052055708746113E-2</v>
      </c>
      <c r="G17">
        <v>1</v>
      </c>
      <c r="I17" s="10" t="s">
        <v>9</v>
      </c>
      <c r="J17" s="11">
        <f>AVERAGE(C3:C106)</f>
        <v>-9.7955570045690142E-5</v>
      </c>
    </row>
    <row r="18" spans="1:11" x14ac:dyDescent="0.25">
      <c r="A18" s="1">
        <v>43647</v>
      </c>
      <c r="B18">
        <v>146.67578125</v>
      </c>
      <c r="C18" s="3">
        <f t="shared" si="0"/>
        <v>-3.8748195379868178E-2</v>
      </c>
      <c r="F18" s="2">
        <f t="shared" si="1"/>
        <v>5.2968154261177763E-3</v>
      </c>
      <c r="G18">
        <v>1</v>
      </c>
      <c r="I18" s="10" t="s">
        <v>10</v>
      </c>
      <c r="J18" s="12">
        <f>_xlfn.STDEV.P(C3:C106)</f>
        <v>6.0101452882915275E-2</v>
      </c>
    </row>
    <row r="19" spans="1:11" x14ac:dyDescent="0.25">
      <c r="A19" s="1">
        <v>43654</v>
      </c>
      <c r="B19">
        <v>136.30616760253901</v>
      </c>
      <c r="C19" s="3">
        <f t="shared" si="0"/>
        <v>-7.0697517743482208E-2</v>
      </c>
      <c r="F19" s="2">
        <f t="shared" si="1"/>
        <v>4.9645686560981665E-2</v>
      </c>
      <c r="G19">
        <v>1</v>
      </c>
      <c r="I19" s="10" t="s">
        <v>11</v>
      </c>
      <c r="J19" s="11">
        <f>J18/J17</f>
        <v>-613.5582984702321</v>
      </c>
    </row>
    <row r="20" spans="1:11" x14ac:dyDescent="0.25">
      <c r="A20" s="1">
        <v>43661</v>
      </c>
      <c r="B20">
        <v>131.07585144042901</v>
      </c>
      <c r="C20" s="3">
        <f t="shared" si="0"/>
        <v>-3.8371823183829146E-2</v>
      </c>
      <c r="F20" s="2">
        <f t="shared" si="1"/>
        <v>9.3994557695845554E-2</v>
      </c>
      <c r="G20">
        <v>1</v>
      </c>
    </row>
    <row r="21" spans="1:11" x14ac:dyDescent="0.25">
      <c r="A21" s="1">
        <v>43668</v>
      </c>
      <c r="B21">
        <v>129.02922058105401</v>
      </c>
      <c r="C21" s="3">
        <f t="shared" si="0"/>
        <v>-1.5614095478945988E-2</v>
      </c>
      <c r="F21" s="2">
        <f t="shared" si="1"/>
        <v>0.13834342883070944</v>
      </c>
      <c r="G21">
        <v>1</v>
      </c>
    </row>
    <row r="22" spans="1:11" x14ac:dyDescent="0.25">
      <c r="A22" s="1">
        <v>43675</v>
      </c>
      <c r="B22">
        <v>122.252555847167</v>
      </c>
      <c r="C22" s="3">
        <f t="shared" si="0"/>
        <v>-5.2520388043652555E-2</v>
      </c>
      <c r="F22" s="6">
        <f t="shared" si="1"/>
        <v>0.18269229996557332</v>
      </c>
      <c r="G22">
        <v>1</v>
      </c>
      <c r="I22" s="10" t="s">
        <v>12</v>
      </c>
    </row>
    <row r="23" spans="1:11" x14ac:dyDescent="0.25">
      <c r="A23" s="1">
        <v>43682</v>
      </c>
      <c r="B23">
        <v>118.750534057617</v>
      </c>
      <c r="C23" s="3">
        <f t="shared" si="0"/>
        <v>-2.8645796116753774E-2</v>
      </c>
      <c r="I23" s="13"/>
    </row>
    <row r="24" spans="1:11" x14ac:dyDescent="0.25">
      <c r="A24" s="1">
        <v>43689</v>
      </c>
      <c r="B24">
        <v>116.56744384765599</v>
      </c>
      <c r="C24" s="3">
        <f t="shared" si="0"/>
        <v>-1.8383834879443839E-2</v>
      </c>
      <c r="I24" t="s">
        <v>13</v>
      </c>
    </row>
    <row r="25" spans="1:11" x14ac:dyDescent="0.25">
      <c r="A25" s="1">
        <v>43696</v>
      </c>
      <c r="B25">
        <v>111.246192932128</v>
      </c>
      <c r="C25" s="3">
        <f t="shared" si="0"/>
        <v>-4.5649546218774706E-2</v>
      </c>
    </row>
    <row r="26" spans="1:11" x14ac:dyDescent="0.25">
      <c r="A26" s="1">
        <v>43703</v>
      </c>
      <c r="B26">
        <v>110.932357788085</v>
      </c>
      <c r="C26" s="3">
        <f t="shared" si="0"/>
        <v>-2.8210865987519096E-3</v>
      </c>
      <c r="I26" t="s">
        <v>14</v>
      </c>
      <c r="K26" s="8">
        <f>PERCENTILE(C3:C106,0.01)</f>
        <v>-0.11397771650261432</v>
      </c>
    </row>
    <row r="27" spans="1:11" x14ac:dyDescent="0.25">
      <c r="A27" s="1">
        <v>43710</v>
      </c>
      <c r="B27">
        <v>117.018997192382</v>
      </c>
      <c r="C27" s="3">
        <f t="shared" si="0"/>
        <v>5.4868025215188965E-2</v>
      </c>
    </row>
    <row r="28" spans="1:11" x14ac:dyDescent="0.25">
      <c r="A28" s="1">
        <v>43717</v>
      </c>
      <c r="B28">
        <v>117.88851165771401</v>
      </c>
      <c r="C28" s="3">
        <f t="shared" si="0"/>
        <v>7.4305410761852375E-3</v>
      </c>
      <c r="I28" t="s">
        <v>15</v>
      </c>
      <c r="K28" s="8">
        <f>_xlfn.NORM.INV(0.01,J17,J18)</f>
        <v>-0.1399148427109814</v>
      </c>
    </row>
    <row r="29" spans="1:11" x14ac:dyDescent="0.25">
      <c r="A29" s="1">
        <v>43724</v>
      </c>
      <c r="B29">
        <v>122.28188323974599</v>
      </c>
      <c r="C29" s="3">
        <f t="shared" si="0"/>
        <v>3.7267173198250347E-2</v>
      </c>
    </row>
    <row r="30" spans="1:11" x14ac:dyDescent="0.25">
      <c r="A30" s="1">
        <v>43731</v>
      </c>
      <c r="B30">
        <v>120.314010620117</v>
      </c>
      <c r="C30" s="3">
        <f t="shared" si="0"/>
        <v>-1.6092920451435844E-2</v>
      </c>
    </row>
    <row r="31" spans="1:11" x14ac:dyDescent="0.25">
      <c r="A31" s="1">
        <v>43738</v>
      </c>
      <c r="B31">
        <v>118.62075042724599</v>
      </c>
      <c r="C31" s="3">
        <f t="shared" si="0"/>
        <v>-1.4073674247443657E-2</v>
      </c>
    </row>
    <row r="32" spans="1:11" x14ac:dyDescent="0.25">
      <c r="A32" s="1">
        <v>43745</v>
      </c>
      <c r="B32">
        <v>118.163108825683</v>
      </c>
      <c r="C32" s="3">
        <f t="shared" si="0"/>
        <v>-3.8580231529026232E-3</v>
      </c>
    </row>
    <row r="33" spans="1:3" x14ac:dyDescent="0.25">
      <c r="A33" s="1">
        <v>43752</v>
      </c>
      <c r="B33">
        <v>131.34318542480401</v>
      </c>
      <c r="C33" s="3">
        <f t="shared" si="0"/>
        <v>0.11154138317877682</v>
      </c>
    </row>
    <row r="34" spans="1:3" x14ac:dyDescent="0.25">
      <c r="A34" s="1">
        <v>43759</v>
      </c>
      <c r="B34">
        <v>128.09391784667901</v>
      </c>
      <c r="C34" s="3">
        <f t="shared" si="0"/>
        <v>-2.4738760276110883E-2</v>
      </c>
    </row>
    <row r="35" spans="1:3" x14ac:dyDescent="0.25">
      <c r="A35" s="1">
        <v>43766</v>
      </c>
      <c r="B35">
        <v>131.89234924316401</v>
      </c>
      <c r="C35" s="3">
        <f t="shared" si="0"/>
        <v>2.9653487537413703E-2</v>
      </c>
    </row>
    <row r="36" spans="1:3" x14ac:dyDescent="0.25">
      <c r="A36" s="1">
        <v>43773</v>
      </c>
      <c r="B36">
        <v>126.62948608398401</v>
      </c>
      <c r="C36" s="3">
        <f t="shared" si="0"/>
        <v>-3.9902717552457112E-2</v>
      </c>
    </row>
    <row r="37" spans="1:3" x14ac:dyDescent="0.25">
      <c r="A37" s="1">
        <v>43780</v>
      </c>
      <c r="B37">
        <v>124.066680908203</v>
      </c>
      <c r="C37" s="3">
        <f t="shared" si="0"/>
        <v>-2.0238613099016201E-2</v>
      </c>
    </row>
    <row r="38" spans="1:3" x14ac:dyDescent="0.25">
      <c r="A38" s="1">
        <v>43787</v>
      </c>
      <c r="B38">
        <v>122.46493530273401</v>
      </c>
      <c r="C38" s="3">
        <f t="shared" si="0"/>
        <v>-1.2910360732984572E-2</v>
      </c>
    </row>
    <row r="39" spans="1:3" x14ac:dyDescent="0.25">
      <c r="A39" s="1">
        <v>43794</v>
      </c>
      <c r="B39">
        <v>120.58860015869099</v>
      </c>
      <c r="C39" s="3">
        <f t="shared" si="0"/>
        <v>-1.5321407220807326E-2</v>
      </c>
    </row>
    <row r="40" spans="1:3" x14ac:dyDescent="0.25">
      <c r="A40" s="1">
        <v>43801</v>
      </c>
      <c r="B40">
        <v>115.87489318847599</v>
      </c>
      <c r="C40" s="3">
        <f t="shared" si="0"/>
        <v>-3.9089159041666433E-2</v>
      </c>
    </row>
    <row r="41" spans="1:3" x14ac:dyDescent="0.25">
      <c r="A41" s="1">
        <v>43808</v>
      </c>
      <c r="B41">
        <v>115.737594604492</v>
      </c>
      <c r="C41" s="3">
        <f t="shared" si="0"/>
        <v>-1.1848863908825447E-3</v>
      </c>
    </row>
    <row r="42" spans="1:3" x14ac:dyDescent="0.25">
      <c r="A42" s="1">
        <v>43815</v>
      </c>
      <c r="B42">
        <v>114.50196838378901</v>
      </c>
      <c r="C42" s="3">
        <f t="shared" si="0"/>
        <v>-1.0676100751233708E-2</v>
      </c>
    </row>
    <row r="43" spans="1:3" x14ac:dyDescent="0.25">
      <c r="A43" s="1">
        <v>43822</v>
      </c>
      <c r="B43">
        <v>117.522399902343</v>
      </c>
      <c r="C43" s="3">
        <f t="shared" si="0"/>
        <v>2.637886109023091E-2</v>
      </c>
    </row>
    <row r="44" spans="1:3" x14ac:dyDescent="0.25">
      <c r="A44" s="1">
        <v>43829</v>
      </c>
      <c r="B44">
        <v>117.613929748535</v>
      </c>
      <c r="C44" s="3">
        <f t="shared" si="0"/>
        <v>7.7882894042380357E-4</v>
      </c>
    </row>
    <row r="45" spans="1:3" x14ac:dyDescent="0.25">
      <c r="A45" s="1">
        <v>43836</v>
      </c>
      <c r="B45">
        <v>113.58667755126901</v>
      </c>
      <c r="C45" s="3">
        <f t="shared" si="0"/>
        <v>-3.4241285924860088E-2</v>
      </c>
    </row>
    <row r="46" spans="1:3" x14ac:dyDescent="0.25">
      <c r="A46" s="1">
        <v>43843</v>
      </c>
      <c r="B46">
        <v>114.730781555175</v>
      </c>
      <c r="C46" s="3">
        <f t="shared" si="0"/>
        <v>1.0072519318029993E-2</v>
      </c>
    </row>
    <row r="47" spans="1:3" x14ac:dyDescent="0.25">
      <c r="A47" s="1">
        <v>43850</v>
      </c>
      <c r="B47">
        <v>108.3237991333</v>
      </c>
      <c r="C47" s="3">
        <f t="shared" si="0"/>
        <v>-5.5843622217406685E-2</v>
      </c>
    </row>
    <row r="48" spans="1:3" x14ac:dyDescent="0.25">
      <c r="A48" s="1">
        <v>43857</v>
      </c>
      <c r="B48">
        <v>99.674377441406193</v>
      </c>
      <c r="C48" s="3">
        <f t="shared" si="0"/>
        <v>-7.984784286646085E-2</v>
      </c>
    </row>
    <row r="49" spans="1:3" x14ac:dyDescent="0.25">
      <c r="A49" s="1">
        <v>43864</v>
      </c>
      <c r="B49">
        <v>100.040489196777</v>
      </c>
      <c r="C49" s="3">
        <f t="shared" si="0"/>
        <v>3.6730779240234934E-3</v>
      </c>
    </row>
    <row r="50" spans="1:3" x14ac:dyDescent="0.25">
      <c r="A50" s="1">
        <v>43871</v>
      </c>
      <c r="B50">
        <v>94.503021240234304</v>
      </c>
      <c r="C50" s="3">
        <f t="shared" si="0"/>
        <v>-5.5352267876765837E-2</v>
      </c>
    </row>
    <row r="51" spans="1:3" x14ac:dyDescent="0.25">
      <c r="A51" s="1">
        <v>43878</v>
      </c>
      <c r="B51">
        <v>94.136909484863196</v>
      </c>
      <c r="C51" s="3">
        <f t="shared" si="0"/>
        <v>-3.8740746122859493E-3</v>
      </c>
    </row>
    <row r="52" spans="1:3" x14ac:dyDescent="0.25">
      <c r="A52" s="1">
        <v>43885</v>
      </c>
      <c r="B52">
        <v>84.160316467285099</v>
      </c>
      <c r="C52" s="3">
        <f t="shared" si="0"/>
        <v>-0.1059796106773857</v>
      </c>
    </row>
    <row r="53" spans="1:3" x14ac:dyDescent="0.25">
      <c r="A53" s="1">
        <v>43892</v>
      </c>
      <c r="B53">
        <v>81.597526550292898</v>
      </c>
      <c r="C53" s="3">
        <f t="shared" si="0"/>
        <v>-3.0451286598814242E-2</v>
      </c>
    </row>
    <row r="54" spans="1:3" x14ac:dyDescent="0.25">
      <c r="A54" s="1">
        <v>43899</v>
      </c>
      <c r="B54">
        <v>60.317184448242102</v>
      </c>
      <c r="C54" s="3">
        <f t="shared" si="0"/>
        <v>-0.26079641138306553</v>
      </c>
    </row>
    <row r="55" spans="1:3" x14ac:dyDescent="0.25">
      <c r="A55" s="1">
        <v>43906</v>
      </c>
      <c r="B55">
        <v>66.312286376953097</v>
      </c>
      <c r="C55" s="3">
        <f t="shared" si="0"/>
        <v>9.9392933930053884E-2</v>
      </c>
    </row>
    <row r="56" spans="1:3" x14ac:dyDescent="0.25">
      <c r="A56" s="1">
        <v>43913</v>
      </c>
      <c r="B56">
        <v>58.852733612060497</v>
      </c>
      <c r="C56" s="3">
        <f t="shared" si="0"/>
        <v>-0.11249126176239299</v>
      </c>
    </row>
    <row r="57" spans="1:3" x14ac:dyDescent="0.25">
      <c r="A57" s="1">
        <v>43920</v>
      </c>
      <c r="B57">
        <v>68.671806335449205</v>
      </c>
      <c r="C57" s="3">
        <f t="shared" si="0"/>
        <v>0.16684140431119276</v>
      </c>
    </row>
    <row r="58" spans="1:3" x14ac:dyDescent="0.25">
      <c r="A58" s="1">
        <v>43927</v>
      </c>
      <c r="B58">
        <v>75.996147155761705</v>
      </c>
      <c r="C58" s="3">
        <f t="shared" si="0"/>
        <v>0.10665717433635624</v>
      </c>
    </row>
    <row r="59" spans="1:3" x14ac:dyDescent="0.25">
      <c r="A59" s="1">
        <v>43934</v>
      </c>
      <c r="B59">
        <v>75.013015747070298</v>
      </c>
      <c r="C59" s="3">
        <f t="shared" si="0"/>
        <v>-1.2936595412875063E-2</v>
      </c>
    </row>
    <row r="60" spans="1:3" x14ac:dyDescent="0.25">
      <c r="A60" s="1">
        <v>43941</v>
      </c>
      <c r="B60">
        <v>66.459754943847599</v>
      </c>
      <c r="C60" s="3">
        <f t="shared" si="0"/>
        <v>-0.11402368932963147</v>
      </c>
    </row>
    <row r="61" spans="1:3" x14ac:dyDescent="0.25">
      <c r="A61" s="1">
        <v>43948</v>
      </c>
      <c r="B61">
        <v>78.6014404296875</v>
      </c>
      <c r="C61" s="3">
        <f t="shared" si="0"/>
        <v>0.18269229996557335</v>
      </c>
    </row>
    <row r="62" spans="1:3" x14ac:dyDescent="0.25">
      <c r="A62" s="1">
        <v>43955</v>
      </c>
      <c r="B62">
        <v>74.668914794921804</v>
      </c>
      <c r="C62" s="3">
        <f t="shared" si="0"/>
        <v>-5.0031215881896185E-2</v>
      </c>
    </row>
    <row r="63" spans="1:3" x14ac:dyDescent="0.25">
      <c r="A63" s="1">
        <v>43962</v>
      </c>
      <c r="B63">
        <v>74.816383361816406</v>
      </c>
      <c r="C63" s="3">
        <f t="shared" si="0"/>
        <v>1.9749659855057278E-3</v>
      </c>
    </row>
    <row r="64" spans="1:3" x14ac:dyDescent="0.25">
      <c r="A64" s="1">
        <v>43969</v>
      </c>
      <c r="B64">
        <v>74.914695739746094</v>
      </c>
      <c r="C64" s="3">
        <f t="shared" si="0"/>
        <v>1.3140487886755814E-3</v>
      </c>
    </row>
    <row r="65" spans="1:3" x14ac:dyDescent="0.25">
      <c r="A65" s="1">
        <v>43976</v>
      </c>
      <c r="B65">
        <v>81.796623229980398</v>
      </c>
      <c r="C65" s="3">
        <f t="shared" si="0"/>
        <v>9.1863517862264876E-2</v>
      </c>
    </row>
    <row r="66" spans="1:3" x14ac:dyDescent="0.25">
      <c r="A66" s="1">
        <v>43983</v>
      </c>
      <c r="B66">
        <v>85.483367919921804</v>
      </c>
      <c r="C66" s="3">
        <f t="shared" si="0"/>
        <v>4.5072089095606227E-2</v>
      </c>
    </row>
    <row r="67" spans="1:3" x14ac:dyDescent="0.25">
      <c r="A67" s="1">
        <v>43990</v>
      </c>
      <c r="B67">
        <v>82.533973693847599</v>
      </c>
      <c r="C67" s="3">
        <f t="shared" si="0"/>
        <v>-3.4502550587818481E-2</v>
      </c>
    </row>
    <row r="68" spans="1:3" x14ac:dyDescent="0.25">
      <c r="A68" s="1">
        <v>43997</v>
      </c>
      <c r="B68">
        <v>84.303611755371094</v>
      </c>
      <c r="C68" s="3">
        <f t="shared" ref="C68:C106" si="2">B68/B67-1</f>
        <v>2.1441328731945042E-2</v>
      </c>
    </row>
    <row r="69" spans="1:3" x14ac:dyDescent="0.25">
      <c r="A69" s="1">
        <v>44004</v>
      </c>
      <c r="B69">
        <v>82.730606079101506</v>
      </c>
      <c r="C69" s="3">
        <f t="shared" si="2"/>
        <v>-1.8658817143375472E-2</v>
      </c>
    </row>
    <row r="70" spans="1:3" x14ac:dyDescent="0.25">
      <c r="A70" s="1">
        <v>44011</v>
      </c>
      <c r="B70">
        <v>81.010124206542898</v>
      </c>
      <c r="C70" s="3">
        <f t="shared" si="2"/>
        <v>-2.0796195677735052E-2</v>
      </c>
    </row>
    <row r="71" spans="1:3" x14ac:dyDescent="0.25">
      <c r="A71" s="1">
        <v>44018</v>
      </c>
      <c r="B71">
        <v>77.274215698242102</v>
      </c>
      <c r="C71" s="3">
        <f t="shared" si="2"/>
        <v>-4.6116563144326883E-2</v>
      </c>
    </row>
    <row r="72" spans="1:3" x14ac:dyDescent="0.25">
      <c r="A72" s="1">
        <v>44025</v>
      </c>
      <c r="B72">
        <v>78.994697570800696</v>
      </c>
      <c r="C72" s="3">
        <f t="shared" si="2"/>
        <v>2.2264630666419372E-2</v>
      </c>
    </row>
    <row r="73" spans="1:3" x14ac:dyDescent="0.25">
      <c r="A73" s="1">
        <v>44032</v>
      </c>
      <c r="B73">
        <v>79.633735656738196</v>
      </c>
      <c r="C73" s="3">
        <f t="shared" si="2"/>
        <v>8.0896326663539853E-3</v>
      </c>
    </row>
    <row r="74" spans="1:3" x14ac:dyDescent="0.25">
      <c r="A74" s="1">
        <v>44039</v>
      </c>
      <c r="B74">
        <v>77.077590942382798</v>
      </c>
      <c r="C74" s="3">
        <f t="shared" si="2"/>
        <v>-3.2098766851446969E-2</v>
      </c>
    </row>
    <row r="75" spans="1:3" x14ac:dyDescent="0.25">
      <c r="A75" s="1">
        <v>44046</v>
      </c>
      <c r="B75">
        <v>77.323379516601506</v>
      </c>
      <c r="C75" s="3">
        <f t="shared" si="2"/>
        <v>3.1888460863085388E-3</v>
      </c>
    </row>
    <row r="76" spans="1:3" x14ac:dyDescent="0.25">
      <c r="A76" s="1">
        <v>44053</v>
      </c>
      <c r="B76">
        <v>75.848678588867102</v>
      </c>
      <c r="C76" s="3">
        <f t="shared" si="2"/>
        <v>-1.9071863347847828E-2</v>
      </c>
    </row>
    <row r="77" spans="1:3" x14ac:dyDescent="0.25">
      <c r="A77" s="1">
        <v>44060</v>
      </c>
      <c r="B77">
        <v>79.682891845703097</v>
      </c>
      <c r="C77" s="3">
        <f t="shared" si="2"/>
        <v>5.0550824723250676E-2</v>
      </c>
    </row>
    <row r="78" spans="1:3" x14ac:dyDescent="0.25">
      <c r="A78" s="1">
        <v>44067</v>
      </c>
      <c r="B78">
        <v>78.945549011230398</v>
      </c>
      <c r="C78" s="3">
        <f t="shared" si="2"/>
        <v>-9.2534647951844073E-3</v>
      </c>
    </row>
    <row r="79" spans="1:3" x14ac:dyDescent="0.25">
      <c r="A79" s="1">
        <v>44074</v>
      </c>
      <c r="B79">
        <v>76.635177612304602</v>
      </c>
      <c r="C79" s="3">
        <f t="shared" si="2"/>
        <v>-2.9265378832150968E-2</v>
      </c>
    </row>
    <row r="80" spans="1:3" x14ac:dyDescent="0.25">
      <c r="A80" s="1">
        <v>44081</v>
      </c>
      <c r="B80">
        <v>72.161926269531193</v>
      </c>
      <c r="C80" s="3">
        <f t="shared" si="2"/>
        <v>-5.8370731068223991E-2</v>
      </c>
    </row>
    <row r="81" spans="1:3" x14ac:dyDescent="0.25">
      <c r="A81" s="1">
        <v>44088</v>
      </c>
      <c r="B81">
        <v>72.997589111328097</v>
      </c>
      <c r="C81" s="3">
        <f t="shared" si="2"/>
        <v>1.1580384352208428E-2</v>
      </c>
    </row>
    <row r="82" spans="1:3" x14ac:dyDescent="0.25">
      <c r="A82" s="1">
        <v>44095</v>
      </c>
      <c r="B82">
        <v>67.737831115722599</v>
      </c>
      <c r="C82" s="3">
        <f t="shared" si="2"/>
        <v>-7.2053859033397338E-2</v>
      </c>
    </row>
    <row r="83" spans="1:3" x14ac:dyDescent="0.25">
      <c r="A83" s="1">
        <v>44102</v>
      </c>
      <c r="B83">
        <v>67.983619689941406</v>
      </c>
      <c r="C83" s="3">
        <f t="shared" si="2"/>
        <v>3.6285273704572685E-3</v>
      </c>
    </row>
    <row r="84" spans="1:3" x14ac:dyDescent="0.25">
      <c r="A84" s="1">
        <v>44109</v>
      </c>
      <c r="B84">
        <v>69.163375854492102</v>
      </c>
      <c r="C84" s="3">
        <f t="shared" si="2"/>
        <v>1.7353535600653558E-2</v>
      </c>
    </row>
    <row r="85" spans="1:3" x14ac:dyDescent="0.25">
      <c r="A85" s="1">
        <v>44116</v>
      </c>
      <c r="B85">
        <v>66.066505432128906</v>
      </c>
      <c r="C85" s="3">
        <f t="shared" si="2"/>
        <v>-4.4776160563337442E-2</v>
      </c>
    </row>
    <row r="86" spans="1:3" x14ac:dyDescent="0.25">
      <c r="A86" s="1">
        <v>44123</v>
      </c>
      <c r="B86">
        <v>67.836143493652301</v>
      </c>
      <c r="C86" s="3">
        <f t="shared" si="2"/>
        <v>2.6785707068180953E-2</v>
      </c>
    </row>
    <row r="87" spans="1:3" x14ac:dyDescent="0.25">
      <c r="A87" s="1">
        <v>44130</v>
      </c>
      <c r="B87">
        <v>63.854454040527301</v>
      </c>
      <c r="C87" s="3">
        <f t="shared" si="2"/>
        <v>-5.869569300468247E-2</v>
      </c>
    </row>
    <row r="88" spans="1:3" x14ac:dyDescent="0.25">
      <c r="A88" s="1">
        <v>44137</v>
      </c>
      <c r="B88">
        <v>66.853012084960895</v>
      </c>
      <c r="C88" s="3">
        <f t="shared" si="2"/>
        <v>4.6959262113970279E-2</v>
      </c>
    </row>
    <row r="89" spans="1:3" x14ac:dyDescent="0.25">
      <c r="A89" s="1">
        <v>44144</v>
      </c>
      <c r="B89">
        <v>71.424583435058594</v>
      </c>
      <c r="C89" s="3">
        <f t="shared" si="2"/>
        <v>6.838242896651936E-2</v>
      </c>
    </row>
    <row r="90" spans="1:3" x14ac:dyDescent="0.25">
      <c r="A90" s="1">
        <v>44151</v>
      </c>
      <c r="B90">
        <v>70.392288208007798</v>
      </c>
      <c r="C90" s="3">
        <f t="shared" si="2"/>
        <v>-1.4452940113950929E-2</v>
      </c>
    </row>
    <row r="91" spans="1:3" x14ac:dyDescent="0.25">
      <c r="A91" s="1">
        <v>44158</v>
      </c>
      <c r="B91">
        <v>77.1759033203125</v>
      </c>
      <c r="C91" s="3">
        <f t="shared" si="2"/>
        <v>9.6368725679995659E-2</v>
      </c>
    </row>
    <row r="92" spans="1:3" x14ac:dyDescent="0.25">
      <c r="A92" s="1">
        <v>44165</v>
      </c>
      <c r="B92">
        <v>88.334457397460895</v>
      </c>
      <c r="C92" s="3">
        <f t="shared" si="2"/>
        <v>0.14458598600181838</v>
      </c>
    </row>
    <row r="93" spans="1:3" x14ac:dyDescent="0.25">
      <c r="A93" s="1">
        <v>44172</v>
      </c>
      <c r="B93">
        <v>95.167236328125</v>
      </c>
      <c r="C93" s="3">
        <f t="shared" si="2"/>
        <v>7.7351229995334947E-2</v>
      </c>
    </row>
    <row r="94" spans="1:3" x14ac:dyDescent="0.25">
      <c r="A94" s="1">
        <v>44179</v>
      </c>
      <c r="B94">
        <v>97.280960083007798</v>
      </c>
      <c r="C94" s="3">
        <f t="shared" si="2"/>
        <v>2.221062454304068E-2</v>
      </c>
    </row>
    <row r="95" spans="1:3" x14ac:dyDescent="0.25">
      <c r="A95" s="1">
        <v>44186</v>
      </c>
      <c r="B95">
        <v>91.578796386718693</v>
      </c>
      <c r="C95" s="3">
        <f t="shared" si="2"/>
        <v>-5.8615413452165477E-2</v>
      </c>
    </row>
    <row r="96" spans="1:3" x14ac:dyDescent="0.25">
      <c r="A96" s="1">
        <v>44193</v>
      </c>
      <c r="B96">
        <v>91.627952575683594</v>
      </c>
      <c r="C96" s="3">
        <f t="shared" si="2"/>
        <v>5.3676386788614749E-4</v>
      </c>
    </row>
    <row r="97" spans="1:3" x14ac:dyDescent="0.25">
      <c r="A97" s="1">
        <v>44200</v>
      </c>
      <c r="B97">
        <v>98.952293395996094</v>
      </c>
      <c r="C97" s="3">
        <f t="shared" si="2"/>
        <v>7.9935659527726299E-2</v>
      </c>
    </row>
    <row r="98" spans="1:3" x14ac:dyDescent="0.25">
      <c r="A98" s="1">
        <v>44207</v>
      </c>
      <c r="B98">
        <v>99.640480041503906</v>
      </c>
      <c r="C98" s="3">
        <f t="shared" si="2"/>
        <v>6.9547316377374102E-3</v>
      </c>
    </row>
    <row r="99" spans="1:3" x14ac:dyDescent="0.25">
      <c r="A99" s="1">
        <v>44214</v>
      </c>
      <c r="B99">
        <v>91.234703063964801</v>
      </c>
      <c r="C99" s="3">
        <f t="shared" si="2"/>
        <v>-8.4361064639971506E-2</v>
      </c>
    </row>
    <row r="100" spans="1:3" x14ac:dyDescent="0.25">
      <c r="A100" s="1">
        <v>44221</v>
      </c>
      <c r="B100">
        <v>86.908920288085895</v>
      </c>
      <c r="C100" s="3">
        <f t="shared" si="2"/>
        <v>-4.7413786975840644E-2</v>
      </c>
    </row>
    <row r="101" spans="1:3" x14ac:dyDescent="0.25">
      <c r="A101" s="1">
        <v>44228</v>
      </c>
      <c r="B101">
        <v>96.002891540527301</v>
      </c>
      <c r="C101" s="3">
        <f t="shared" si="2"/>
        <v>0.10463794996298059</v>
      </c>
    </row>
    <row r="102" spans="1:3" x14ac:dyDescent="0.25">
      <c r="A102" s="1">
        <v>44235</v>
      </c>
      <c r="B102">
        <v>95.363853454589801</v>
      </c>
      <c r="C102" s="3">
        <f t="shared" si="2"/>
        <v>-6.6564462349316678E-3</v>
      </c>
    </row>
    <row r="103" spans="1:3" x14ac:dyDescent="0.25">
      <c r="A103" s="1">
        <v>44242</v>
      </c>
      <c r="B103">
        <v>103.32723236083901</v>
      </c>
      <c r="C103" s="3">
        <f t="shared" si="2"/>
        <v>8.3505213115587784E-2</v>
      </c>
    </row>
    <row r="104" spans="1:3" x14ac:dyDescent="0.25">
      <c r="A104" s="1">
        <v>44249</v>
      </c>
      <c r="B104">
        <v>111.150001525878</v>
      </c>
      <c r="C104" s="3">
        <f t="shared" si="2"/>
        <v>7.5708687693485821E-2</v>
      </c>
    </row>
    <row r="105" spans="1:3" x14ac:dyDescent="0.25">
      <c r="A105" s="1">
        <v>44256</v>
      </c>
      <c r="B105">
        <v>114.900001525878</v>
      </c>
      <c r="C105" s="3">
        <f t="shared" si="2"/>
        <v>3.3738191169767395E-2</v>
      </c>
    </row>
    <row r="106" spans="1:3" x14ac:dyDescent="0.25">
      <c r="A106" s="1">
        <v>44263</v>
      </c>
      <c r="B106">
        <v>115.050003051757</v>
      </c>
      <c r="C106" s="3">
        <f t="shared" si="2"/>
        <v>1.3054962914444967E-3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D06C-E976-433C-A021-192DD22D1F9D}">
  <dimension ref="A1:K109"/>
  <sheetViews>
    <sheetView zoomScale="70" zoomScaleNormal="70" workbookViewId="0">
      <pane xSplit="1" topLeftCell="B1" activePane="topRight" state="frozen"/>
      <selection pane="topRight"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1310.466796875</v>
      </c>
    </row>
    <row r="3" spans="1:10" x14ac:dyDescent="0.25">
      <c r="A3" s="1">
        <v>43542</v>
      </c>
      <c r="B3">
        <v>1329.78784179687</v>
      </c>
      <c r="C3" s="3">
        <f>B3/B2-1</f>
        <v>1.4743635602171512E-2</v>
      </c>
      <c r="I3" s="9" t="s">
        <v>8</v>
      </c>
      <c r="J3" s="9"/>
    </row>
    <row r="4" spans="1:10" x14ac:dyDescent="0.25">
      <c r="A4" s="1">
        <v>43549</v>
      </c>
      <c r="B4">
        <v>1350.54577636718</v>
      </c>
      <c r="C4" s="3">
        <f t="shared" ref="C4:C67" si="0">B4/B3-1</f>
        <v>1.5609959662633788E-2</v>
      </c>
      <c r="F4" t="s">
        <v>3</v>
      </c>
      <c r="G4" s="3">
        <f>MIN(C3:C106)</f>
        <v>-0.1284595374005516</v>
      </c>
      <c r="I4" t="s">
        <v>6</v>
      </c>
      <c r="J4" t="s">
        <v>7</v>
      </c>
    </row>
    <row r="5" spans="1:10" x14ac:dyDescent="0.25">
      <c r="A5" s="1">
        <v>43556</v>
      </c>
      <c r="B5">
        <v>1342.66870117187</v>
      </c>
      <c r="C5" s="3">
        <f t="shared" si="0"/>
        <v>-5.8325125539235856E-3</v>
      </c>
      <c r="F5" t="s">
        <v>4</v>
      </c>
      <c r="G5" s="3">
        <f>MAX(C3:C106)</f>
        <v>0.15697321137378228</v>
      </c>
      <c r="I5" s="8">
        <v>-0.1284595374005516</v>
      </c>
      <c r="J5">
        <f t="array" ref="J5:J15">FREQUENCY(C3:C106,I5:I15)</f>
        <v>1</v>
      </c>
    </row>
    <row r="6" spans="1:10" x14ac:dyDescent="0.25">
      <c r="A6" s="1">
        <v>43563</v>
      </c>
      <c r="B6">
        <v>1329.63928222656</v>
      </c>
      <c r="C6" s="3">
        <f t="shared" si="0"/>
        <v>-9.7041205577652612E-3</v>
      </c>
      <c r="I6" s="8">
        <v>-9.9916262523118221E-2</v>
      </c>
      <c r="J6">
        <v>3</v>
      </c>
    </row>
    <row r="7" spans="1:10" x14ac:dyDescent="0.25">
      <c r="A7" s="1">
        <v>43570</v>
      </c>
      <c r="B7">
        <v>1370.21362304687</v>
      </c>
      <c r="C7" s="3">
        <f t="shared" si="0"/>
        <v>3.0515299421934872E-2</v>
      </c>
      <c r="I7" s="8">
        <v>-7.1372987645684838E-2</v>
      </c>
      <c r="J7">
        <v>2</v>
      </c>
    </row>
    <row r="8" spans="1:10" x14ac:dyDescent="0.25">
      <c r="A8" s="1">
        <v>43577</v>
      </c>
      <c r="B8">
        <v>1378.68518066406</v>
      </c>
      <c r="C8" s="3">
        <f t="shared" si="0"/>
        <v>6.1826546420931106E-3</v>
      </c>
      <c r="F8" t="s">
        <v>5</v>
      </c>
      <c r="G8" s="3">
        <f>G5-G4</f>
        <v>0.28543274877433389</v>
      </c>
      <c r="I8" s="8">
        <v>-4.2829712768251448E-2</v>
      </c>
      <c r="J8">
        <v>4</v>
      </c>
    </row>
    <row r="9" spans="1:10" x14ac:dyDescent="0.25">
      <c r="A9" s="1">
        <v>43584</v>
      </c>
      <c r="B9">
        <v>1394.14208984375</v>
      </c>
      <c r="C9" s="3">
        <f t="shared" si="0"/>
        <v>1.121134062835516E-2</v>
      </c>
      <c r="I9" s="8">
        <v>-1.4286437890818057E-2</v>
      </c>
      <c r="J9">
        <v>19</v>
      </c>
    </row>
    <row r="10" spans="1:10" x14ac:dyDescent="0.25">
      <c r="A10" s="1">
        <v>43591</v>
      </c>
      <c r="B10">
        <v>1239.0283203125</v>
      </c>
      <c r="C10" s="3">
        <f t="shared" si="0"/>
        <v>-0.11126109071754264</v>
      </c>
      <c r="G10" s="4">
        <f>G8/10</f>
        <v>2.854327487743339E-2</v>
      </c>
      <c r="I10" s="8">
        <v>1.4256836986615333E-2</v>
      </c>
      <c r="J10">
        <v>37</v>
      </c>
    </row>
    <row r="11" spans="1:10" x14ac:dyDescent="0.25">
      <c r="A11" s="1">
        <v>43598</v>
      </c>
      <c r="B11">
        <v>1254.08874511718</v>
      </c>
      <c r="C11" s="3">
        <f t="shared" si="0"/>
        <v>1.2155028709014193E-2</v>
      </c>
      <c r="I11" s="8">
        <v>4.2800111864048723E-2</v>
      </c>
      <c r="J11">
        <v>20</v>
      </c>
    </row>
    <row r="12" spans="1:10" x14ac:dyDescent="0.25">
      <c r="A12" s="1">
        <v>43605</v>
      </c>
      <c r="B12">
        <v>1324.53662109375</v>
      </c>
      <c r="C12" s="3">
        <f t="shared" si="0"/>
        <v>5.6174554034441604E-2</v>
      </c>
      <c r="F12" s="5">
        <f>G4</f>
        <v>-0.1284595374005516</v>
      </c>
      <c r="I12" s="8">
        <v>7.1343386741482107E-2</v>
      </c>
      <c r="J12">
        <v>11</v>
      </c>
    </row>
    <row r="13" spans="1:10" x14ac:dyDescent="0.25">
      <c r="A13" s="1">
        <v>43612</v>
      </c>
      <c r="B13">
        <v>1317.55126953125</v>
      </c>
      <c r="C13" s="3">
        <f t="shared" si="0"/>
        <v>-5.2738077990865939E-3</v>
      </c>
      <c r="F13" s="2">
        <f>F12+G13*$G$10</f>
        <v>-9.9916262523118221E-2</v>
      </c>
      <c r="G13">
        <v>1</v>
      </c>
      <c r="I13" s="8">
        <v>9.988666161891549E-2</v>
      </c>
      <c r="J13">
        <v>2</v>
      </c>
    </row>
    <row r="14" spans="1:10" x14ac:dyDescent="0.25">
      <c r="A14" s="1">
        <v>43619</v>
      </c>
      <c r="B14">
        <v>1303.23376464843</v>
      </c>
      <c r="C14" s="3">
        <f t="shared" si="0"/>
        <v>-1.0866753510027527E-2</v>
      </c>
      <c r="F14" s="2">
        <f t="shared" ref="F14:F22" si="1">F13+G14*$G$10</f>
        <v>-7.1372987645684838E-2</v>
      </c>
      <c r="G14">
        <v>1</v>
      </c>
      <c r="I14" s="8">
        <v>0.12842993649634887</v>
      </c>
      <c r="J14">
        <v>3</v>
      </c>
    </row>
    <row r="15" spans="1:10" x14ac:dyDescent="0.25">
      <c r="A15" s="1">
        <v>43626</v>
      </c>
      <c r="B15">
        <v>1304.86865234375</v>
      </c>
      <c r="C15" s="3">
        <f t="shared" si="0"/>
        <v>1.2544853729761218E-3</v>
      </c>
      <c r="F15" s="2">
        <f t="shared" si="1"/>
        <v>-4.2829712768251448E-2</v>
      </c>
      <c r="G15">
        <v>1</v>
      </c>
      <c r="I15" s="8">
        <v>0.15697321137378226</v>
      </c>
      <c r="J15">
        <v>1</v>
      </c>
    </row>
    <row r="16" spans="1:10" x14ac:dyDescent="0.25">
      <c r="A16" s="1">
        <v>43633</v>
      </c>
      <c r="B16">
        <v>1267.46484375</v>
      </c>
      <c r="C16" s="3">
        <f t="shared" si="0"/>
        <v>-2.8664807393883551E-2</v>
      </c>
      <c r="F16" s="2">
        <f t="shared" si="1"/>
        <v>-1.4286437890818057E-2</v>
      </c>
      <c r="G16">
        <v>1</v>
      </c>
    </row>
    <row r="17" spans="1:11" x14ac:dyDescent="0.25">
      <c r="A17" s="1">
        <v>43640</v>
      </c>
      <c r="B17">
        <v>1240.51452636718</v>
      </c>
      <c r="C17" s="3">
        <f t="shared" si="0"/>
        <v>-2.1263167586631493E-2</v>
      </c>
      <c r="F17" s="2">
        <f t="shared" si="1"/>
        <v>1.4256836986615333E-2</v>
      </c>
      <c r="G17">
        <v>1</v>
      </c>
      <c r="I17" s="10" t="s">
        <v>9</v>
      </c>
      <c r="J17" s="11">
        <f>AVERAGE(C3:C106)</f>
        <v>5.7836365570065086E-3</v>
      </c>
    </row>
    <row r="18" spans="1:11" x14ac:dyDescent="0.25">
      <c r="A18" s="1">
        <v>43647</v>
      </c>
      <c r="B18">
        <v>1251.01721191406</v>
      </c>
      <c r="C18" s="3">
        <f t="shared" si="0"/>
        <v>8.4663946480634245E-3</v>
      </c>
      <c r="F18" s="2">
        <f t="shared" si="1"/>
        <v>4.2800111864048723E-2</v>
      </c>
      <c r="G18">
        <v>1</v>
      </c>
      <c r="I18" s="10" t="s">
        <v>10</v>
      </c>
      <c r="J18" s="12">
        <f>_xlfn.STDEV.P(C3:C106)</f>
        <v>4.6336066848623174E-2</v>
      </c>
    </row>
    <row r="19" spans="1:11" x14ac:dyDescent="0.25">
      <c r="A19" s="1">
        <v>43654</v>
      </c>
      <c r="B19">
        <v>1268.85205078125</v>
      </c>
      <c r="C19" s="3">
        <f t="shared" si="0"/>
        <v>1.4256269775779318E-2</v>
      </c>
      <c r="F19" s="2">
        <f t="shared" si="1"/>
        <v>7.1343386741482107E-2</v>
      </c>
      <c r="G19">
        <v>1</v>
      </c>
      <c r="I19" s="10" t="s">
        <v>11</v>
      </c>
      <c r="J19" s="11">
        <f>J18/J17</f>
        <v>8.011579979466374</v>
      </c>
    </row>
    <row r="20" spans="1:11" x14ac:dyDescent="0.25">
      <c r="A20" s="1">
        <v>43661</v>
      </c>
      <c r="B20">
        <v>1237.5419921875</v>
      </c>
      <c r="C20" s="3">
        <f t="shared" si="0"/>
        <v>-2.467589391093461E-2</v>
      </c>
      <c r="F20" s="2">
        <f t="shared" si="1"/>
        <v>9.988666161891549E-2</v>
      </c>
      <c r="G20">
        <v>1</v>
      </c>
    </row>
    <row r="21" spans="1:11" x14ac:dyDescent="0.25">
      <c r="A21" s="1">
        <v>43668</v>
      </c>
      <c r="B21">
        <v>1202.96215820312</v>
      </c>
      <c r="C21" s="3">
        <f t="shared" si="0"/>
        <v>-2.7942352019308947E-2</v>
      </c>
      <c r="F21" s="2">
        <f t="shared" si="1"/>
        <v>0.12842993649634887</v>
      </c>
      <c r="G21">
        <v>1</v>
      </c>
    </row>
    <row r="22" spans="1:11" x14ac:dyDescent="0.25">
      <c r="A22" s="1">
        <v>43675</v>
      </c>
      <c r="B22">
        <v>1173.33642578125</v>
      </c>
      <c r="C22" s="3">
        <f t="shared" si="0"/>
        <v>-2.4627318673201115E-2</v>
      </c>
      <c r="F22" s="6">
        <f t="shared" si="1"/>
        <v>0.15697321137378226</v>
      </c>
      <c r="G22">
        <v>1</v>
      </c>
      <c r="I22" s="10" t="s">
        <v>12</v>
      </c>
    </row>
    <row r="23" spans="1:11" x14ac:dyDescent="0.25">
      <c r="A23" s="1">
        <v>43682</v>
      </c>
      <c r="B23">
        <v>1157.65393066406</v>
      </c>
      <c r="C23" s="3">
        <f t="shared" si="0"/>
        <v>-1.3365727657136395E-2</v>
      </c>
      <c r="I23" s="13"/>
    </row>
    <row r="24" spans="1:11" x14ac:dyDescent="0.25">
      <c r="A24" s="1">
        <v>43689</v>
      </c>
      <c r="B24">
        <v>1272.62243652343</v>
      </c>
      <c r="C24" s="3">
        <f t="shared" si="0"/>
        <v>9.9311636071948595E-2</v>
      </c>
      <c r="I24" t="s">
        <v>13</v>
      </c>
    </row>
    <row r="25" spans="1:11" x14ac:dyDescent="0.25">
      <c r="A25" s="1">
        <v>43696</v>
      </c>
      <c r="B25">
        <v>1271.177734375</v>
      </c>
      <c r="C25" s="3">
        <f t="shared" si="0"/>
        <v>-1.1352166258962182E-3</v>
      </c>
    </row>
    <row r="26" spans="1:11" x14ac:dyDescent="0.25">
      <c r="A26" s="1">
        <v>43703</v>
      </c>
      <c r="B26">
        <v>1243.68103027343</v>
      </c>
      <c r="C26" s="3">
        <f t="shared" si="0"/>
        <v>-2.1630888708957241E-2</v>
      </c>
      <c r="I26" t="s">
        <v>14</v>
      </c>
      <c r="K26" s="8">
        <f>PERCENTILE(C3:C109,0.01)</f>
        <v>-0.11109087891359611</v>
      </c>
    </row>
    <row r="27" spans="1:11" x14ac:dyDescent="0.25">
      <c r="A27" s="1">
        <v>43710</v>
      </c>
      <c r="B27">
        <v>1217.927734375</v>
      </c>
      <c r="C27" s="3">
        <f t="shared" si="0"/>
        <v>-2.0707315840274521E-2</v>
      </c>
    </row>
    <row r="28" spans="1:11" x14ac:dyDescent="0.25">
      <c r="A28" s="1">
        <v>43717</v>
      </c>
      <c r="B28">
        <v>1220.96630859375</v>
      </c>
      <c r="C28" s="3">
        <f t="shared" si="0"/>
        <v>2.4948723417561602E-3</v>
      </c>
      <c r="I28" t="s">
        <v>15</v>
      </c>
      <c r="K28" s="8">
        <f>_xlfn.NORM.INV(0.01,J17,J18)</f>
        <v>-0.1020101740477023</v>
      </c>
    </row>
    <row r="29" spans="1:11" x14ac:dyDescent="0.25">
      <c r="A29" s="1">
        <v>43724</v>
      </c>
      <c r="B29">
        <v>1249.70837402343</v>
      </c>
      <c r="C29" s="3">
        <f t="shared" si="0"/>
        <v>2.354042468443196E-2</v>
      </c>
    </row>
    <row r="30" spans="1:11" x14ac:dyDescent="0.25">
      <c r="A30" s="1">
        <v>43731</v>
      </c>
      <c r="B30">
        <v>1303.85510253906</v>
      </c>
      <c r="C30" s="3">
        <f t="shared" si="0"/>
        <v>4.3327491150039199E-2</v>
      </c>
    </row>
    <row r="31" spans="1:11" x14ac:dyDescent="0.25">
      <c r="A31" s="1">
        <v>43738</v>
      </c>
      <c r="B31">
        <v>1302.55993652343</v>
      </c>
      <c r="C31" s="3">
        <f t="shared" si="0"/>
        <v>-9.9333584928862351E-4</v>
      </c>
    </row>
    <row r="32" spans="1:11" x14ac:dyDescent="0.25">
      <c r="A32" s="1">
        <v>43745</v>
      </c>
      <c r="B32">
        <v>1347.34191894531</v>
      </c>
      <c r="C32" s="3">
        <f t="shared" si="0"/>
        <v>3.4379978353552332E-2</v>
      </c>
    </row>
    <row r="33" spans="1:3" x14ac:dyDescent="0.25">
      <c r="A33" s="1">
        <v>43752</v>
      </c>
      <c r="B33">
        <v>1410.00659179687</v>
      </c>
      <c r="C33" s="3">
        <f t="shared" si="0"/>
        <v>4.6509851709069849E-2</v>
      </c>
    </row>
    <row r="34" spans="1:3" x14ac:dyDescent="0.25">
      <c r="A34" s="1">
        <v>43759</v>
      </c>
      <c r="B34">
        <v>1428.73620605468</v>
      </c>
      <c r="C34" s="3">
        <f t="shared" si="0"/>
        <v>1.3283352267127624E-2</v>
      </c>
    </row>
    <row r="35" spans="1:3" x14ac:dyDescent="0.25">
      <c r="A35" s="1">
        <v>43766</v>
      </c>
      <c r="B35">
        <v>1451.55065917968</v>
      </c>
      <c r="C35" s="3">
        <f t="shared" si="0"/>
        <v>1.5968275338944515E-2</v>
      </c>
    </row>
    <row r="36" spans="1:3" x14ac:dyDescent="0.25">
      <c r="A36" s="1">
        <v>43773</v>
      </c>
      <c r="B36">
        <v>1439.94421386718</v>
      </c>
      <c r="C36" s="3">
        <f t="shared" si="0"/>
        <v>-7.9958940730729955E-3</v>
      </c>
    </row>
    <row r="37" spans="1:3" x14ac:dyDescent="0.25">
      <c r="A37" s="1">
        <v>43780</v>
      </c>
      <c r="B37">
        <v>1463.8046875</v>
      </c>
      <c r="C37" s="3">
        <f t="shared" si="0"/>
        <v>1.6570415300144914E-2</v>
      </c>
    </row>
    <row r="38" spans="1:3" x14ac:dyDescent="0.25">
      <c r="A38" s="1">
        <v>43787</v>
      </c>
      <c r="B38">
        <v>1540.61633300781</v>
      </c>
      <c r="C38" s="3">
        <f t="shared" si="0"/>
        <v>5.2473971537142061E-2</v>
      </c>
    </row>
    <row r="39" spans="1:3" x14ac:dyDescent="0.25">
      <c r="A39" s="1">
        <v>43794</v>
      </c>
      <c r="B39">
        <v>1545.09948730468</v>
      </c>
      <c r="C39" s="3">
        <f t="shared" si="0"/>
        <v>2.909974534748283E-3</v>
      </c>
    </row>
    <row r="40" spans="1:3" x14ac:dyDescent="0.25">
      <c r="A40" s="1">
        <v>43801</v>
      </c>
      <c r="B40">
        <v>1549.13427734375</v>
      </c>
      <c r="C40" s="3">
        <f t="shared" si="0"/>
        <v>2.6113464357615523E-3</v>
      </c>
    </row>
    <row r="41" spans="1:3" x14ac:dyDescent="0.25">
      <c r="A41" s="1">
        <v>43808</v>
      </c>
      <c r="B41">
        <v>1576.53137207031</v>
      </c>
      <c r="C41" s="3">
        <f t="shared" si="0"/>
        <v>1.7685422837287579E-2</v>
      </c>
    </row>
    <row r="42" spans="1:3" x14ac:dyDescent="0.25">
      <c r="A42" s="1">
        <v>43815</v>
      </c>
      <c r="B42">
        <v>1593.41809082031</v>
      </c>
      <c r="C42" s="3">
        <f t="shared" si="0"/>
        <v>1.0711311585144268E-2</v>
      </c>
    </row>
    <row r="43" spans="1:3" x14ac:dyDescent="0.25">
      <c r="A43" s="1">
        <v>43822</v>
      </c>
      <c r="B43">
        <v>1536.38220214843</v>
      </c>
      <c r="C43" s="3">
        <f t="shared" si="0"/>
        <v>-3.5794678747821496E-2</v>
      </c>
    </row>
    <row r="44" spans="1:3" x14ac:dyDescent="0.25">
      <c r="A44" s="1">
        <v>43829</v>
      </c>
      <c r="B44">
        <v>1531.50048828125</v>
      </c>
      <c r="C44" s="3">
        <f t="shared" si="0"/>
        <v>-3.1774084992350904E-3</v>
      </c>
    </row>
    <row r="45" spans="1:3" x14ac:dyDescent="0.25">
      <c r="A45" s="1">
        <v>43836</v>
      </c>
      <c r="B45">
        <v>1541.91137695312</v>
      </c>
      <c r="C45" s="3">
        <f t="shared" si="0"/>
        <v>6.797835685677045E-3</v>
      </c>
    </row>
    <row r="46" spans="1:3" x14ac:dyDescent="0.25">
      <c r="A46" s="1">
        <v>43843</v>
      </c>
      <c r="B46">
        <v>1574.73815917968</v>
      </c>
      <c r="C46" s="3">
        <f t="shared" si="0"/>
        <v>2.1289668600426914E-2</v>
      </c>
    </row>
    <row r="47" spans="1:3" x14ac:dyDescent="0.25">
      <c r="A47" s="1">
        <v>43850</v>
      </c>
      <c r="B47">
        <v>1516.00854492187</v>
      </c>
      <c r="C47" s="3">
        <f t="shared" si="0"/>
        <v>-3.7294844171683605E-2</v>
      </c>
    </row>
    <row r="48" spans="1:3" x14ac:dyDescent="0.25">
      <c r="A48" s="1">
        <v>43857</v>
      </c>
      <c r="B48">
        <v>1406.42004394531</v>
      </c>
      <c r="C48" s="3">
        <f t="shared" si="0"/>
        <v>-7.228752195602417E-2</v>
      </c>
    </row>
    <row r="49" spans="1:3" x14ac:dyDescent="0.25">
      <c r="A49" s="1">
        <v>43864</v>
      </c>
      <c r="B49">
        <v>1428.38757324218</v>
      </c>
      <c r="C49" s="3">
        <f t="shared" si="0"/>
        <v>1.5619465458730497E-2</v>
      </c>
    </row>
    <row r="50" spans="1:3" x14ac:dyDescent="0.25">
      <c r="A50" s="1">
        <v>43871</v>
      </c>
      <c r="B50">
        <v>1481.08972167968</v>
      </c>
      <c r="C50" s="3">
        <f t="shared" si="0"/>
        <v>3.6896252407093932E-2</v>
      </c>
    </row>
    <row r="51" spans="1:3" x14ac:dyDescent="0.25">
      <c r="A51" s="1">
        <v>43878</v>
      </c>
      <c r="B51">
        <v>1465.99365234375</v>
      </c>
      <c r="C51" s="3">
        <f t="shared" si="0"/>
        <v>-1.0192542095835866E-2</v>
      </c>
    </row>
    <row r="52" spans="1:3" x14ac:dyDescent="0.25">
      <c r="A52" s="1">
        <v>43885</v>
      </c>
      <c r="B52">
        <v>1311.20324707031</v>
      </c>
      <c r="C52" s="3">
        <f t="shared" si="0"/>
        <v>-0.10558736391932499</v>
      </c>
    </row>
    <row r="53" spans="1:3" x14ac:dyDescent="0.25">
      <c r="A53" s="1">
        <v>43892</v>
      </c>
      <c r="B53">
        <v>1253.37280273437</v>
      </c>
      <c r="C53" s="3">
        <f t="shared" si="0"/>
        <v>-4.4104866629299133E-2</v>
      </c>
    </row>
    <row r="54" spans="1:3" x14ac:dyDescent="0.25">
      <c r="A54" s="1">
        <v>43899</v>
      </c>
      <c r="B54">
        <v>1092.36511230468</v>
      </c>
      <c r="C54" s="3">
        <f t="shared" si="0"/>
        <v>-0.1284595374005516</v>
      </c>
    </row>
    <row r="55" spans="1:3" x14ac:dyDescent="0.25">
      <c r="A55" s="1">
        <v>43906</v>
      </c>
      <c r="B55">
        <v>1006.80358886718</v>
      </c>
      <c r="C55" s="3">
        <f t="shared" si="0"/>
        <v>-7.8326854706098792E-2</v>
      </c>
    </row>
    <row r="56" spans="1:3" x14ac:dyDescent="0.25">
      <c r="A56" s="1">
        <v>43913</v>
      </c>
      <c r="B56">
        <v>1051.5087890625</v>
      </c>
      <c r="C56" s="3">
        <f t="shared" si="0"/>
        <v>4.4403099760123688E-2</v>
      </c>
    </row>
    <row r="57" spans="1:3" x14ac:dyDescent="0.25">
      <c r="A57" s="1">
        <v>43920</v>
      </c>
      <c r="B57">
        <v>1064.0419921875</v>
      </c>
      <c r="C57" s="3">
        <f t="shared" si="0"/>
        <v>1.1919256648510013E-2</v>
      </c>
    </row>
    <row r="58" spans="1:3" x14ac:dyDescent="0.25">
      <c r="A58" s="1">
        <v>43927</v>
      </c>
      <c r="B58">
        <v>1203.1904296875</v>
      </c>
      <c r="C58" s="3">
        <f t="shared" si="0"/>
        <v>0.13077344552345438</v>
      </c>
    </row>
    <row r="59" spans="1:3" x14ac:dyDescent="0.25">
      <c r="A59" s="1">
        <v>43934</v>
      </c>
      <c r="B59">
        <v>1208.96362304687</v>
      </c>
      <c r="C59" s="3">
        <f t="shared" si="0"/>
        <v>4.7982374335120426E-3</v>
      </c>
    </row>
    <row r="60" spans="1:3" x14ac:dyDescent="0.25">
      <c r="A60" s="1">
        <v>43941</v>
      </c>
      <c r="B60">
        <v>1398.73852539062</v>
      </c>
      <c r="C60" s="3">
        <f t="shared" si="0"/>
        <v>0.15697321137378228</v>
      </c>
    </row>
    <row r="61" spans="1:3" x14ac:dyDescent="0.25">
      <c r="A61" s="1">
        <v>43948</v>
      </c>
      <c r="B61">
        <v>1447.78601074218</v>
      </c>
      <c r="C61" s="3">
        <f t="shared" si="0"/>
        <v>3.5065514005101717E-2</v>
      </c>
    </row>
    <row r="62" spans="1:3" x14ac:dyDescent="0.25">
      <c r="A62" s="1">
        <v>43955</v>
      </c>
      <c r="B62">
        <v>1541.29174804687</v>
      </c>
      <c r="C62" s="3">
        <f t="shared" si="0"/>
        <v>6.4585330021773135E-2</v>
      </c>
    </row>
    <row r="63" spans="1:3" x14ac:dyDescent="0.25">
      <c r="A63" s="1">
        <v>43962</v>
      </c>
      <c r="B63">
        <v>1453.44360351562</v>
      </c>
      <c r="C63" s="3">
        <f t="shared" si="0"/>
        <v>-5.6996441227023631E-2</v>
      </c>
    </row>
    <row r="64" spans="1:3" x14ac:dyDescent="0.25">
      <c r="A64" s="1">
        <v>43969</v>
      </c>
      <c r="B64">
        <v>1426.24560546875</v>
      </c>
      <c r="C64" s="3">
        <f t="shared" si="0"/>
        <v>-1.8712799025075944E-2</v>
      </c>
    </row>
    <row r="65" spans="1:3" x14ac:dyDescent="0.25">
      <c r="A65" s="1">
        <v>43976</v>
      </c>
      <c r="B65">
        <v>1459.71997070312</v>
      </c>
      <c r="C65" s="3">
        <f t="shared" si="0"/>
        <v>2.3470267046585169E-2</v>
      </c>
    </row>
    <row r="66" spans="1:3" x14ac:dyDescent="0.25">
      <c r="A66" s="1">
        <v>43983</v>
      </c>
      <c r="B66">
        <v>1574.68835449218</v>
      </c>
      <c r="C66" s="3">
        <f t="shared" si="0"/>
        <v>7.8760574696859154E-2</v>
      </c>
    </row>
    <row r="67" spans="1:3" x14ac:dyDescent="0.25">
      <c r="A67" s="1">
        <v>43990</v>
      </c>
      <c r="B67">
        <v>1582.85778808593</v>
      </c>
      <c r="C67" s="3">
        <f t="shared" si="0"/>
        <v>5.1879685084637028E-3</v>
      </c>
    </row>
    <row r="68" spans="1:3" x14ac:dyDescent="0.25">
      <c r="A68" s="1">
        <v>43997</v>
      </c>
      <c r="B68">
        <v>1752.91918945312</v>
      </c>
      <c r="C68" s="3">
        <f t="shared" ref="C68:C106" si="2">B68/B67-1</f>
        <v>0.10743946970298368</v>
      </c>
    </row>
    <row r="69" spans="1:3" x14ac:dyDescent="0.25">
      <c r="A69" s="1">
        <v>44004</v>
      </c>
      <c r="B69">
        <v>1736.08239746093</v>
      </c>
      <c r="C69" s="3">
        <f t="shared" si="2"/>
        <v>-9.6050018126864201E-3</v>
      </c>
    </row>
    <row r="70" spans="1:3" x14ac:dyDescent="0.25">
      <c r="A70" s="1">
        <v>44011</v>
      </c>
      <c r="B70">
        <v>1780.81457519531</v>
      </c>
      <c r="C70" s="3">
        <f t="shared" si="2"/>
        <v>2.576616052314229E-2</v>
      </c>
    </row>
    <row r="71" spans="1:3" x14ac:dyDescent="0.25">
      <c r="A71" s="1">
        <v>44018</v>
      </c>
      <c r="B71">
        <v>1878.5</v>
      </c>
      <c r="C71" s="3">
        <f t="shared" si="2"/>
        <v>5.4854349332791319E-2</v>
      </c>
    </row>
    <row r="72" spans="1:3" x14ac:dyDescent="0.25">
      <c r="A72" s="1">
        <v>44025</v>
      </c>
      <c r="B72">
        <v>1911.34997558593</v>
      </c>
      <c r="C72" s="3">
        <f t="shared" si="2"/>
        <v>1.7487343937146571E-2</v>
      </c>
    </row>
    <row r="73" spans="1:3" x14ac:dyDescent="0.25">
      <c r="A73" s="1">
        <v>44032</v>
      </c>
      <c r="B73">
        <v>2146.19995117187</v>
      </c>
      <c r="C73" s="3">
        <f t="shared" si="2"/>
        <v>0.12287125779460983</v>
      </c>
    </row>
    <row r="74" spans="1:3" x14ac:dyDescent="0.25">
      <c r="A74" s="1">
        <v>44039</v>
      </c>
      <c r="B74">
        <v>2066.94995117187</v>
      </c>
      <c r="C74" s="3">
        <f t="shared" si="2"/>
        <v>-3.6925730035884063E-2</v>
      </c>
    </row>
    <row r="75" spans="1:3" x14ac:dyDescent="0.25">
      <c r="A75" s="1">
        <v>44046</v>
      </c>
      <c r="B75">
        <v>2146.69995117187</v>
      </c>
      <c r="C75" s="3">
        <f t="shared" si="2"/>
        <v>3.8583420926464829E-2</v>
      </c>
    </row>
    <row r="76" spans="1:3" x14ac:dyDescent="0.25">
      <c r="A76" s="1">
        <v>44053</v>
      </c>
      <c r="B76">
        <v>2114.10009765625</v>
      </c>
      <c r="C76" s="3">
        <f t="shared" si="2"/>
        <v>-1.5186031703137592E-2</v>
      </c>
    </row>
    <row r="77" spans="1:3" x14ac:dyDescent="0.25">
      <c r="A77" s="1">
        <v>44060</v>
      </c>
      <c r="B77">
        <v>2081.75</v>
      </c>
      <c r="C77" s="3">
        <f t="shared" si="2"/>
        <v>-1.530206525798572E-2</v>
      </c>
    </row>
    <row r="78" spans="1:3" x14ac:dyDescent="0.25">
      <c r="A78" s="1">
        <v>44067</v>
      </c>
      <c r="B78">
        <v>2115.60009765625</v>
      </c>
      <c r="C78" s="3">
        <f t="shared" si="2"/>
        <v>1.6260404782634907E-2</v>
      </c>
    </row>
    <row r="79" spans="1:3" x14ac:dyDescent="0.25">
      <c r="A79" s="1">
        <v>44074</v>
      </c>
      <c r="B79">
        <v>2077.39990234375</v>
      </c>
      <c r="C79" s="3">
        <f t="shared" si="2"/>
        <v>-1.8056434840790447E-2</v>
      </c>
    </row>
    <row r="80" spans="1:3" x14ac:dyDescent="0.25">
      <c r="A80" s="1">
        <v>44081</v>
      </c>
      <c r="B80">
        <v>2318.85009765625</v>
      </c>
      <c r="C80" s="3">
        <f t="shared" si="2"/>
        <v>0.11622711401887176</v>
      </c>
    </row>
    <row r="81" spans="1:3" x14ac:dyDescent="0.25">
      <c r="A81" s="1">
        <v>44088</v>
      </c>
      <c r="B81">
        <v>2305.5</v>
      </c>
      <c r="C81" s="3">
        <f t="shared" si="2"/>
        <v>-5.7572059831479949E-3</v>
      </c>
    </row>
    <row r="82" spans="1:3" x14ac:dyDescent="0.25">
      <c r="A82" s="1">
        <v>44095</v>
      </c>
      <c r="B82">
        <v>2201.69995117187</v>
      </c>
      <c r="C82" s="3">
        <f t="shared" si="2"/>
        <v>-4.5022792812027812E-2</v>
      </c>
    </row>
    <row r="83" spans="1:3" x14ac:dyDescent="0.25">
      <c r="A83" s="1">
        <v>44102</v>
      </c>
      <c r="B83">
        <v>2225.05004882812</v>
      </c>
      <c r="C83" s="3">
        <f t="shared" si="2"/>
        <v>1.0605485840076367E-2</v>
      </c>
    </row>
    <row r="84" spans="1:3" x14ac:dyDescent="0.25">
      <c r="A84" s="1">
        <v>44109</v>
      </c>
      <c r="B84">
        <v>2233.69995117187</v>
      </c>
      <c r="C84" s="3">
        <f t="shared" si="2"/>
        <v>3.887509113921217E-3</v>
      </c>
    </row>
    <row r="85" spans="1:3" x14ac:dyDescent="0.25">
      <c r="A85" s="1">
        <v>44116</v>
      </c>
      <c r="B85">
        <v>2175.5</v>
      </c>
      <c r="C85" s="3">
        <f t="shared" si="2"/>
        <v>-2.6055402446213294E-2</v>
      </c>
    </row>
    <row r="86" spans="1:3" x14ac:dyDescent="0.25">
      <c r="A86" s="1">
        <v>44123</v>
      </c>
      <c r="B86">
        <v>2112.55004882812</v>
      </c>
      <c r="C86" s="3">
        <f t="shared" si="2"/>
        <v>-2.8935854365378044E-2</v>
      </c>
    </row>
    <row r="87" spans="1:3" x14ac:dyDescent="0.25">
      <c r="A87" s="1">
        <v>44130</v>
      </c>
      <c r="B87">
        <v>2054.35009765625</v>
      </c>
      <c r="C87" s="3">
        <f t="shared" si="2"/>
        <v>-2.754962004528827E-2</v>
      </c>
    </row>
    <row r="88" spans="1:3" x14ac:dyDescent="0.25">
      <c r="A88" s="1">
        <v>44137</v>
      </c>
      <c r="B88">
        <v>2029</v>
      </c>
      <c r="C88" s="3">
        <f t="shared" si="2"/>
        <v>-1.2339716431571834E-2</v>
      </c>
    </row>
    <row r="89" spans="1:3" x14ac:dyDescent="0.25">
      <c r="A89" s="1">
        <v>44144</v>
      </c>
      <c r="B89">
        <v>2001.80004882812</v>
      </c>
      <c r="C89" s="3">
        <f t="shared" si="2"/>
        <v>-1.3405594466180393E-2</v>
      </c>
    </row>
    <row r="90" spans="1:3" x14ac:dyDescent="0.25">
      <c r="A90" s="1">
        <v>44151</v>
      </c>
      <c r="B90">
        <v>1899.19995117187</v>
      </c>
      <c r="C90" s="3">
        <f t="shared" si="2"/>
        <v>-5.1253919049664032E-2</v>
      </c>
    </row>
    <row r="91" spans="1:3" x14ac:dyDescent="0.25">
      <c r="A91" s="1">
        <v>44158</v>
      </c>
      <c r="B91">
        <v>1929.84997558593</v>
      </c>
      <c r="C91" s="3">
        <f t="shared" si="2"/>
        <v>1.6138387322065739E-2</v>
      </c>
    </row>
    <row r="92" spans="1:3" x14ac:dyDescent="0.25">
      <c r="A92" s="1">
        <v>44165</v>
      </c>
      <c r="B92">
        <v>1946.55004882812</v>
      </c>
      <c r="C92" s="3">
        <f t="shared" si="2"/>
        <v>8.6535603562238883E-3</v>
      </c>
    </row>
    <row r="93" spans="1:3" x14ac:dyDescent="0.25">
      <c r="A93" s="1">
        <v>44172</v>
      </c>
      <c r="B93">
        <v>2005.59997558593</v>
      </c>
      <c r="C93" s="3">
        <f t="shared" si="2"/>
        <v>3.033568378750906E-2</v>
      </c>
    </row>
    <row r="94" spans="1:3" x14ac:dyDescent="0.25">
      <c r="A94" s="1">
        <v>44179</v>
      </c>
      <c r="B94">
        <v>1992.25</v>
      </c>
      <c r="C94" s="3">
        <f t="shared" si="2"/>
        <v>-6.6563500939562648E-3</v>
      </c>
    </row>
    <row r="95" spans="1:3" x14ac:dyDescent="0.25">
      <c r="A95" s="1">
        <v>44186</v>
      </c>
      <c r="B95">
        <v>1993.90002441406</v>
      </c>
      <c r="C95" s="3">
        <f t="shared" si="2"/>
        <v>8.2822156559658744E-4</v>
      </c>
    </row>
    <row r="96" spans="1:3" x14ac:dyDescent="0.25">
      <c r="A96" s="1">
        <v>44193</v>
      </c>
      <c r="B96">
        <v>1987.15002441406</v>
      </c>
      <c r="C96" s="3">
        <f t="shared" si="2"/>
        <v>-3.385325200536915E-3</v>
      </c>
    </row>
    <row r="97" spans="1:3" x14ac:dyDescent="0.25">
      <c r="A97" s="1">
        <v>44200</v>
      </c>
      <c r="B97">
        <v>1933.05004882812</v>
      </c>
      <c r="C97" s="3">
        <f t="shared" si="2"/>
        <v>-2.7224907491266159E-2</v>
      </c>
    </row>
    <row r="98" spans="1:3" x14ac:dyDescent="0.25">
      <c r="A98" s="1">
        <v>44207</v>
      </c>
      <c r="B98">
        <v>1937.59997558593</v>
      </c>
      <c r="C98" s="3">
        <f t="shared" si="2"/>
        <v>2.3537552794188343E-3</v>
      </c>
    </row>
    <row r="99" spans="1:3" x14ac:dyDescent="0.25">
      <c r="A99" s="1">
        <v>44214</v>
      </c>
      <c r="B99">
        <v>2049.64990234375</v>
      </c>
      <c r="C99" s="3">
        <f t="shared" si="2"/>
        <v>5.7829236256021321E-2</v>
      </c>
    </row>
    <row r="100" spans="1:3" x14ac:dyDescent="0.25">
      <c r="A100" s="1">
        <v>44221</v>
      </c>
      <c r="B100">
        <v>1843.15002441406</v>
      </c>
      <c r="C100" s="3">
        <f t="shared" si="2"/>
        <v>-0.10074885359375763</v>
      </c>
    </row>
    <row r="101" spans="1:3" x14ac:dyDescent="0.25">
      <c r="A101" s="1">
        <v>44228</v>
      </c>
      <c r="B101">
        <v>1924</v>
      </c>
      <c r="C101" s="3">
        <f t="shared" si="2"/>
        <v>4.3865108382396878E-2</v>
      </c>
    </row>
    <row r="102" spans="1:3" x14ac:dyDescent="0.25">
      <c r="A102" s="1">
        <v>44235</v>
      </c>
      <c r="B102">
        <v>2041.25</v>
      </c>
      <c r="C102" s="3">
        <f t="shared" si="2"/>
        <v>6.0940748440748482E-2</v>
      </c>
    </row>
    <row r="103" spans="1:3" x14ac:dyDescent="0.25">
      <c r="A103" s="1">
        <v>44242</v>
      </c>
      <c r="B103">
        <v>2080.55004882812</v>
      </c>
      <c r="C103" s="3">
        <f t="shared" si="2"/>
        <v>1.9252932677584766E-2</v>
      </c>
    </row>
    <row r="104" spans="1:3" x14ac:dyDescent="0.25">
      <c r="A104" s="1">
        <v>44249</v>
      </c>
      <c r="B104">
        <v>2083.85009765625</v>
      </c>
      <c r="C104" s="3">
        <f t="shared" si="2"/>
        <v>1.5861424866894236E-3</v>
      </c>
    </row>
    <row r="105" spans="1:3" x14ac:dyDescent="0.25">
      <c r="A105" s="1">
        <v>44256</v>
      </c>
      <c r="B105">
        <v>2178.55004882812</v>
      </c>
      <c r="C105" s="3">
        <f t="shared" si="2"/>
        <v>4.544470414564894E-2</v>
      </c>
    </row>
    <row r="106" spans="1:3" x14ac:dyDescent="0.25">
      <c r="A106" s="1">
        <v>44263</v>
      </c>
      <c r="B106">
        <v>2138.64990234375</v>
      </c>
      <c r="C106" s="3">
        <f t="shared" si="2"/>
        <v>-1.8315001074146964E-2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B7B-ECF5-4F5B-A8E2-85522F04B924}">
  <dimension ref="A1:K109"/>
  <sheetViews>
    <sheetView zoomScale="70" zoomScaleNormal="70" workbookViewId="0">
      <selection activeCell="C3" sqref="C3:C106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297.70001220703102</v>
      </c>
    </row>
    <row r="3" spans="1:10" x14ac:dyDescent="0.25">
      <c r="A3" s="1">
        <v>43542</v>
      </c>
      <c r="B3">
        <v>298.100006103515</v>
      </c>
      <c r="C3" s="3">
        <f>B3/B2-1</f>
        <v>1.3436139740761188E-3</v>
      </c>
      <c r="I3" s="9" t="s">
        <v>8</v>
      </c>
      <c r="J3" s="9"/>
    </row>
    <row r="4" spans="1:10" x14ac:dyDescent="0.25">
      <c r="A4" s="1">
        <v>43549</v>
      </c>
      <c r="B4">
        <v>320.79998779296801</v>
      </c>
      <c r="C4" s="3">
        <f t="shared" ref="C4:C67" si="0">B4/B3-1</f>
        <v>7.614888032431133E-2</v>
      </c>
      <c r="F4" t="s">
        <v>3</v>
      </c>
      <c r="G4" s="3">
        <f>MIN(C3:C106)</f>
        <v>-0.13457174862132504</v>
      </c>
      <c r="I4" t="s">
        <v>6</v>
      </c>
      <c r="J4" t="s">
        <v>7</v>
      </c>
    </row>
    <row r="5" spans="1:10" x14ac:dyDescent="0.25">
      <c r="A5" s="1">
        <v>43556</v>
      </c>
      <c r="B5">
        <v>317</v>
      </c>
      <c r="C5" s="3">
        <f t="shared" si="0"/>
        <v>-1.1845348932557842E-2</v>
      </c>
      <c r="F5" t="s">
        <v>4</v>
      </c>
      <c r="G5" s="3">
        <f>MAX(C3:C106)</f>
        <v>0.39354726042915789</v>
      </c>
      <c r="I5" s="8">
        <v>-0.13457174862132504</v>
      </c>
      <c r="J5">
        <f t="array" ref="J5:J15">FREQUENCY(C3:C106,I5:I15)</f>
        <v>1</v>
      </c>
    </row>
    <row r="6" spans="1:10" x14ac:dyDescent="0.25">
      <c r="A6" s="1">
        <v>43563</v>
      </c>
      <c r="B6">
        <v>315.29998779296801</v>
      </c>
      <c r="C6" s="3">
        <f t="shared" si="0"/>
        <v>-5.3628145332239585E-3</v>
      </c>
      <c r="I6" s="8">
        <v>-8.1759847716276743E-2</v>
      </c>
      <c r="J6">
        <v>7</v>
      </c>
    </row>
    <row r="7" spans="1:10" x14ac:dyDescent="0.25">
      <c r="A7" s="1">
        <v>43570</v>
      </c>
      <c r="B7">
        <v>310.89999389648398</v>
      </c>
      <c r="C7" s="3">
        <f t="shared" si="0"/>
        <v>-1.3954944709268946E-2</v>
      </c>
      <c r="I7" s="8">
        <v>-2.8947946811228448E-2</v>
      </c>
      <c r="J7">
        <v>17</v>
      </c>
    </row>
    <row r="8" spans="1:10" x14ac:dyDescent="0.25">
      <c r="A8" s="1">
        <v>43577</v>
      </c>
      <c r="B8">
        <v>312.29998779296801</v>
      </c>
      <c r="C8" s="3">
        <f t="shared" si="0"/>
        <v>4.5030361015387932E-3</v>
      </c>
      <c r="F8" t="s">
        <v>5</v>
      </c>
      <c r="G8" s="3">
        <f>G5-G4</f>
        <v>0.52811900905048292</v>
      </c>
      <c r="I8" s="8">
        <v>2.3863954093819847E-2</v>
      </c>
      <c r="J8">
        <v>46</v>
      </c>
    </row>
    <row r="9" spans="1:10" x14ac:dyDescent="0.25">
      <c r="A9" s="1">
        <v>43584</v>
      </c>
      <c r="B9">
        <v>309.14999389648398</v>
      </c>
      <c r="C9" s="3">
        <f t="shared" si="0"/>
        <v>-1.0086436181906744E-2</v>
      </c>
      <c r="I9" s="8">
        <v>7.6675854998868143E-2</v>
      </c>
      <c r="J9">
        <v>26</v>
      </c>
    </row>
    <row r="10" spans="1:10" x14ac:dyDescent="0.25">
      <c r="A10" s="1">
        <v>43591</v>
      </c>
      <c r="B10">
        <v>308.04998779296801</v>
      </c>
      <c r="C10" s="3">
        <f t="shared" si="0"/>
        <v>-3.5581631092779231E-3</v>
      </c>
      <c r="G10" s="4">
        <f>G8/10</f>
        <v>5.2811900905048295E-2</v>
      </c>
      <c r="I10" s="8">
        <v>0.12948775590391642</v>
      </c>
      <c r="J10">
        <v>3</v>
      </c>
    </row>
    <row r="11" spans="1:10" x14ac:dyDescent="0.25">
      <c r="A11" s="1">
        <v>43598</v>
      </c>
      <c r="B11">
        <v>318.95001220703102</v>
      </c>
      <c r="C11" s="3">
        <f t="shared" si="0"/>
        <v>3.5383946911202724E-2</v>
      </c>
      <c r="I11" s="8">
        <v>0.18229965680896471</v>
      </c>
      <c r="J11">
        <v>3</v>
      </c>
    </row>
    <row r="12" spans="1:10" x14ac:dyDescent="0.25">
      <c r="A12" s="1">
        <v>43605</v>
      </c>
      <c r="B12">
        <v>354.600006103515</v>
      </c>
      <c r="C12" s="3">
        <f t="shared" si="0"/>
        <v>0.11177298175910866</v>
      </c>
      <c r="F12" s="5">
        <f>G4</f>
        <v>-0.13457174862132504</v>
      </c>
      <c r="I12" s="8">
        <v>0.23511155771401299</v>
      </c>
      <c r="J12">
        <v>0</v>
      </c>
    </row>
    <row r="13" spans="1:10" x14ac:dyDescent="0.25">
      <c r="A13" s="1">
        <v>43612</v>
      </c>
      <c r="B13">
        <v>352.54998779296801</v>
      </c>
      <c r="C13" s="3">
        <f t="shared" si="0"/>
        <v>-5.7812134102122048E-3</v>
      </c>
      <c r="F13" s="2">
        <f>F12+G13*$G$10</f>
        <v>-8.1759847716276743E-2</v>
      </c>
      <c r="G13">
        <v>1</v>
      </c>
      <c r="I13" s="8">
        <v>0.28792345861906127</v>
      </c>
      <c r="J13">
        <v>0</v>
      </c>
    </row>
    <row r="14" spans="1:10" x14ac:dyDescent="0.25">
      <c r="A14" s="1">
        <v>43619</v>
      </c>
      <c r="B14">
        <v>341.64999389648398</v>
      </c>
      <c r="C14" s="3">
        <f t="shared" si="0"/>
        <v>-3.0917584098414275E-2</v>
      </c>
      <c r="F14" s="2">
        <f t="shared" ref="F14:F22" si="1">F13+G14*$G$10</f>
        <v>-2.8947946811228448E-2</v>
      </c>
      <c r="G14">
        <v>1</v>
      </c>
      <c r="I14" s="8">
        <v>0.34073535952410955</v>
      </c>
      <c r="J14">
        <v>0</v>
      </c>
    </row>
    <row r="15" spans="1:10" x14ac:dyDescent="0.25">
      <c r="A15" s="1">
        <v>43626</v>
      </c>
      <c r="B15">
        <v>343.850006103515</v>
      </c>
      <c r="C15" s="3">
        <f t="shared" si="0"/>
        <v>6.4393743489941091E-3</v>
      </c>
      <c r="F15" s="2">
        <f t="shared" si="1"/>
        <v>2.3863954093819847E-2</v>
      </c>
      <c r="G15">
        <v>1</v>
      </c>
      <c r="I15" s="8">
        <v>0.39354726042915783</v>
      </c>
      <c r="J15">
        <v>0</v>
      </c>
    </row>
    <row r="16" spans="1:10" x14ac:dyDescent="0.25">
      <c r="A16" s="1">
        <v>43633</v>
      </c>
      <c r="B16">
        <v>349.45001220703102</v>
      </c>
      <c r="C16" s="3">
        <f t="shared" si="0"/>
        <v>1.628618875705401E-2</v>
      </c>
      <c r="F16" s="2">
        <f t="shared" si="1"/>
        <v>7.6675854998868143E-2</v>
      </c>
      <c r="G16">
        <v>1</v>
      </c>
    </row>
    <row r="17" spans="1:11" x14ac:dyDescent="0.25">
      <c r="A17" s="1">
        <v>43640</v>
      </c>
      <c r="B17">
        <v>360.89999389648398</v>
      </c>
      <c r="C17" s="3">
        <f t="shared" si="0"/>
        <v>3.276572124618915E-2</v>
      </c>
      <c r="F17" s="2">
        <f t="shared" si="1"/>
        <v>0.12948775590391642</v>
      </c>
      <c r="G17">
        <v>1</v>
      </c>
      <c r="I17" s="10" t="s">
        <v>9</v>
      </c>
      <c r="J17" s="11">
        <f>AVERAGE(C3:C106)</f>
        <v>4.5463427754541272E-3</v>
      </c>
    </row>
    <row r="18" spans="1:11" x14ac:dyDescent="0.25">
      <c r="A18" s="1">
        <v>43647</v>
      </c>
      <c r="B18">
        <v>370.600006103515</v>
      </c>
      <c r="C18" s="3">
        <f t="shared" si="0"/>
        <v>2.6877285594560707E-2</v>
      </c>
      <c r="F18" s="2">
        <f t="shared" si="1"/>
        <v>0.18229965680896471</v>
      </c>
      <c r="G18">
        <v>1</v>
      </c>
      <c r="I18" s="10" t="s">
        <v>10</v>
      </c>
      <c r="J18" s="12">
        <f>_xlfn.STDEV.P(C3:C106)</f>
        <v>6.7980428058509831E-2</v>
      </c>
    </row>
    <row r="19" spans="1:11" x14ac:dyDescent="0.25">
      <c r="A19" s="1">
        <v>43654</v>
      </c>
      <c r="B19">
        <v>363.54998779296801</v>
      </c>
      <c r="C19" s="3">
        <f t="shared" si="0"/>
        <v>-1.9023254707064896E-2</v>
      </c>
      <c r="F19" s="2">
        <f t="shared" si="1"/>
        <v>0.23511155771401299</v>
      </c>
      <c r="G19">
        <v>1</v>
      </c>
      <c r="I19" s="10" t="s">
        <v>11</v>
      </c>
      <c r="J19" s="11">
        <f>J18/J17</f>
        <v>14.952772242677934</v>
      </c>
    </row>
    <row r="20" spans="1:11" x14ac:dyDescent="0.25">
      <c r="A20" s="1">
        <v>43661</v>
      </c>
      <c r="B20">
        <v>356</v>
      </c>
      <c r="C20" s="3">
        <f t="shared" si="0"/>
        <v>-2.0767399385163809E-2</v>
      </c>
      <c r="F20" s="2">
        <f t="shared" si="1"/>
        <v>0.28792345861906127</v>
      </c>
      <c r="G20">
        <v>1</v>
      </c>
    </row>
    <row r="21" spans="1:11" x14ac:dyDescent="0.25">
      <c r="A21" s="1">
        <v>43668</v>
      </c>
      <c r="B21">
        <v>342.5</v>
      </c>
      <c r="C21" s="3">
        <f t="shared" si="0"/>
        <v>-3.7921348314606695E-2</v>
      </c>
      <c r="F21" s="2">
        <f t="shared" si="1"/>
        <v>0.34073535952410955</v>
      </c>
      <c r="G21">
        <v>1</v>
      </c>
    </row>
    <row r="22" spans="1:11" x14ac:dyDescent="0.25">
      <c r="A22" s="1">
        <v>43675</v>
      </c>
      <c r="B22">
        <v>308.45001220703102</v>
      </c>
      <c r="C22" s="3">
        <f t="shared" si="0"/>
        <v>-9.9416022753194055E-2</v>
      </c>
      <c r="F22" s="6">
        <f t="shared" si="1"/>
        <v>0.39354726042915783</v>
      </c>
      <c r="G22">
        <v>1</v>
      </c>
      <c r="I22" s="10" t="s">
        <v>12</v>
      </c>
    </row>
    <row r="23" spans="1:11" x14ac:dyDescent="0.25">
      <c r="A23" s="1">
        <v>43682</v>
      </c>
      <c r="B23">
        <v>291.350006103515</v>
      </c>
      <c r="C23" s="3">
        <f t="shared" si="0"/>
        <v>-5.5438500329961227E-2</v>
      </c>
      <c r="I23" s="13"/>
    </row>
    <row r="24" spans="1:11" x14ac:dyDescent="0.25">
      <c r="A24" s="1">
        <v>43689</v>
      </c>
      <c r="B24">
        <v>290.95001220703102</v>
      </c>
      <c r="C24" s="3">
        <f t="shared" si="0"/>
        <v>-1.3728981915375194E-3</v>
      </c>
      <c r="I24" t="s">
        <v>13</v>
      </c>
    </row>
    <row r="25" spans="1:11" x14ac:dyDescent="0.25">
      <c r="A25" s="1">
        <v>43696</v>
      </c>
      <c r="B25">
        <v>271.100006103515</v>
      </c>
      <c r="C25" s="3">
        <f t="shared" si="0"/>
        <v>-6.8224799005649706E-2</v>
      </c>
    </row>
    <row r="26" spans="1:11" x14ac:dyDescent="0.25">
      <c r="A26" s="1">
        <v>43703</v>
      </c>
      <c r="B26">
        <v>273.70001220703102</v>
      </c>
      <c r="C26" s="3">
        <f t="shared" si="0"/>
        <v>9.5905792880108809E-3</v>
      </c>
      <c r="I26" t="s">
        <v>14</v>
      </c>
      <c r="K26" s="8">
        <f>PERCENTILE(C3:C109,0.01)</f>
        <v>-0.12408453519272516</v>
      </c>
    </row>
    <row r="27" spans="1:11" x14ac:dyDescent="0.25">
      <c r="A27" s="1">
        <v>43710</v>
      </c>
      <c r="B27">
        <v>273.95001220703102</v>
      </c>
      <c r="C27" s="3">
        <f t="shared" si="0"/>
        <v>9.1340880105961197E-4</v>
      </c>
    </row>
    <row r="28" spans="1:11" x14ac:dyDescent="0.25">
      <c r="A28" s="1">
        <v>43717</v>
      </c>
      <c r="B28">
        <v>291.70001220703102</v>
      </c>
      <c r="C28" s="3">
        <f t="shared" si="0"/>
        <v>6.4792842522620075E-2</v>
      </c>
      <c r="I28" t="s">
        <v>15</v>
      </c>
      <c r="K28" s="8">
        <f>_xlfn.NORM.INV(0.01,J17,J18)</f>
        <v>-0.15359978151484655</v>
      </c>
    </row>
    <row r="29" spans="1:11" x14ac:dyDescent="0.25">
      <c r="A29" s="1">
        <v>43724</v>
      </c>
      <c r="B29">
        <v>301.70001220703102</v>
      </c>
      <c r="C29" s="3">
        <f t="shared" si="0"/>
        <v>3.4281794931508625E-2</v>
      </c>
    </row>
    <row r="30" spans="1:11" x14ac:dyDescent="0.25">
      <c r="A30" s="1">
        <v>43731</v>
      </c>
      <c r="B30">
        <v>281.25</v>
      </c>
      <c r="C30" s="3">
        <f t="shared" si="0"/>
        <v>-6.7782603180665202E-2</v>
      </c>
    </row>
    <row r="31" spans="1:11" x14ac:dyDescent="0.25">
      <c r="A31" s="1">
        <v>43738</v>
      </c>
      <c r="B31">
        <v>249.89999389648401</v>
      </c>
      <c r="C31" s="3">
        <f t="shared" si="0"/>
        <v>-0.11146668836805684</v>
      </c>
    </row>
    <row r="32" spans="1:11" x14ac:dyDescent="0.25">
      <c r="A32" s="1">
        <v>43745</v>
      </c>
      <c r="B32">
        <v>254.5</v>
      </c>
      <c r="C32" s="3">
        <f t="shared" si="0"/>
        <v>1.8407387818590637E-2</v>
      </c>
    </row>
    <row r="33" spans="1:3" x14ac:dyDescent="0.25">
      <c r="A33" s="1">
        <v>43752</v>
      </c>
      <c r="B33">
        <v>269.64999389648398</v>
      </c>
      <c r="C33" s="3">
        <f t="shared" si="0"/>
        <v>5.9528463247481289E-2</v>
      </c>
    </row>
    <row r="34" spans="1:3" x14ac:dyDescent="0.25">
      <c r="A34" s="1">
        <v>43759</v>
      </c>
      <c r="B34">
        <v>282.04998779296801</v>
      </c>
      <c r="C34" s="3">
        <f t="shared" si="0"/>
        <v>4.5985515212895844E-2</v>
      </c>
    </row>
    <row r="35" spans="1:3" x14ac:dyDescent="0.25">
      <c r="A35" s="1">
        <v>43766</v>
      </c>
      <c r="B35">
        <v>313.5</v>
      </c>
      <c r="C35" s="3">
        <f t="shared" si="0"/>
        <v>0.11150510040127037</v>
      </c>
    </row>
    <row r="36" spans="1:3" x14ac:dyDescent="0.25">
      <c r="A36" s="1">
        <v>43773</v>
      </c>
      <c r="B36">
        <v>315.850006103515</v>
      </c>
      <c r="C36" s="3">
        <f t="shared" si="0"/>
        <v>7.4960322281181213E-3</v>
      </c>
    </row>
    <row r="37" spans="1:3" x14ac:dyDescent="0.25">
      <c r="A37" s="1">
        <v>43780</v>
      </c>
      <c r="B37">
        <v>322</v>
      </c>
      <c r="C37" s="3">
        <f t="shared" si="0"/>
        <v>1.9471248306607292E-2</v>
      </c>
    </row>
    <row r="38" spans="1:3" x14ac:dyDescent="0.25">
      <c r="A38" s="1">
        <v>43787</v>
      </c>
      <c r="B38">
        <v>329.14999389648398</v>
      </c>
      <c r="C38" s="3">
        <f t="shared" si="0"/>
        <v>2.2204949989080625E-2</v>
      </c>
    </row>
    <row r="39" spans="1:3" x14ac:dyDescent="0.25">
      <c r="A39" s="1">
        <v>43794</v>
      </c>
      <c r="B39">
        <v>341.850006103515</v>
      </c>
      <c r="C39" s="3">
        <f t="shared" si="0"/>
        <v>3.8584269915025837E-2</v>
      </c>
    </row>
    <row r="40" spans="1:3" x14ac:dyDescent="0.25">
      <c r="A40" s="1">
        <v>43801</v>
      </c>
      <c r="B40">
        <v>319.79998779296801</v>
      </c>
      <c r="C40" s="3">
        <f t="shared" si="0"/>
        <v>-6.4502026961702152E-2</v>
      </c>
    </row>
    <row r="41" spans="1:3" x14ac:dyDescent="0.25">
      <c r="A41" s="1">
        <v>43808</v>
      </c>
      <c r="B41">
        <v>332.70001220703102</v>
      </c>
      <c r="C41" s="3">
        <f t="shared" si="0"/>
        <v>4.0337788950805864E-2</v>
      </c>
    </row>
    <row r="42" spans="1:3" x14ac:dyDescent="0.25">
      <c r="A42" s="1">
        <v>43815</v>
      </c>
      <c r="B42">
        <v>337.850006103515</v>
      </c>
      <c r="C42" s="3">
        <f t="shared" si="0"/>
        <v>1.5479391967317513E-2</v>
      </c>
    </row>
    <row r="43" spans="1:3" x14ac:dyDescent="0.25">
      <c r="A43" s="1">
        <v>43822</v>
      </c>
      <c r="B43">
        <v>337.25</v>
      </c>
      <c r="C43" s="3">
        <f t="shared" si="0"/>
        <v>-1.7759540999716661E-3</v>
      </c>
    </row>
    <row r="44" spans="1:3" x14ac:dyDescent="0.25">
      <c r="A44" s="1">
        <v>43829</v>
      </c>
      <c r="B44">
        <v>333.75</v>
      </c>
      <c r="C44" s="3">
        <f t="shared" si="0"/>
        <v>-1.0378057820607856E-2</v>
      </c>
    </row>
    <row r="45" spans="1:3" x14ac:dyDescent="0.25">
      <c r="A45" s="1">
        <v>43836</v>
      </c>
      <c r="B45">
        <v>332.25</v>
      </c>
      <c r="C45" s="3">
        <f t="shared" si="0"/>
        <v>-4.4943820224718767E-3</v>
      </c>
    </row>
    <row r="46" spans="1:3" x14ac:dyDescent="0.25">
      <c r="A46" s="1">
        <v>43843</v>
      </c>
      <c r="B46">
        <v>318</v>
      </c>
      <c r="C46" s="3">
        <f t="shared" si="0"/>
        <v>-4.2889390519187387E-2</v>
      </c>
    </row>
    <row r="47" spans="1:3" x14ac:dyDescent="0.25">
      <c r="A47" s="1">
        <v>43850</v>
      </c>
      <c r="B47">
        <v>324.04998779296801</v>
      </c>
      <c r="C47" s="3">
        <f t="shared" si="0"/>
        <v>1.9025118845811262E-2</v>
      </c>
    </row>
    <row r="48" spans="1:3" x14ac:dyDescent="0.25">
      <c r="A48" s="1">
        <v>43857</v>
      </c>
      <c r="B48">
        <v>318.54998779296801</v>
      </c>
      <c r="C48" s="3">
        <f t="shared" si="0"/>
        <v>-1.6972690039148808E-2</v>
      </c>
    </row>
    <row r="49" spans="1:3" x14ac:dyDescent="0.25">
      <c r="A49" s="1">
        <v>43864</v>
      </c>
      <c r="B49">
        <v>320.5</v>
      </c>
      <c r="C49" s="3">
        <f t="shared" si="0"/>
        <v>6.1215265476617375E-3</v>
      </c>
    </row>
    <row r="50" spans="1:3" x14ac:dyDescent="0.25">
      <c r="A50" s="1">
        <v>43871</v>
      </c>
      <c r="B50">
        <v>319.54998779296801</v>
      </c>
      <c r="C50" s="3">
        <f t="shared" si="0"/>
        <v>-2.9641566522058405E-3</v>
      </c>
    </row>
    <row r="51" spans="1:3" x14ac:dyDescent="0.25">
      <c r="A51" s="1">
        <v>43878</v>
      </c>
      <c r="B51">
        <v>327.64999389648398</v>
      </c>
      <c r="C51" s="3">
        <f t="shared" si="0"/>
        <v>2.5348165898738451E-2</v>
      </c>
    </row>
    <row r="52" spans="1:3" x14ac:dyDescent="0.25">
      <c r="A52" s="1">
        <v>43885</v>
      </c>
      <c r="B52">
        <v>302.89999389648398</v>
      </c>
      <c r="C52" s="3">
        <f t="shared" si="0"/>
        <v>-7.5537922969775462E-2</v>
      </c>
    </row>
    <row r="53" spans="1:3" x14ac:dyDescent="0.25">
      <c r="A53" s="1">
        <v>43892</v>
      </c>
      <c r="B53">
        <v>270.45001220703102</v>
      </c>
      <c r="C53" s="3">
        <f t="shared" si="0"/>
        <v>-0.10713100806645359</v>
      </c>
    </row>
    <row r="54" spans="1:3" x14ac:dyDescent="0.25">
      <c r="A54" s="1">
        <v>43899</v>
      </c>
      <c r="B54">
        <v>242.25</v>
      </c>
      <c r="C54" s="3">
        <f t="shared" si="0"/>
        <v>-0.10427070044072972</v>
      </c>
    </row>
    <row r="55" spans="1:3" x14ac:dyDescent="0.25">
      <c r="A55" s="1">
        <v>43906</v>
      </c>
      <c r="B55">
        <v>209.64999389648401</v>
      </c>
      <c r="C55" s="3">
        <f t="shared" si="0"/>
        <v>-0.13457174862132504</v>
      </c>
    </row>
    <row r="56" spans="1:3" x14ac:dyDescent="0.25">
      <c r="A56" s="1">
        <v>43913</v>
      </c>
      <c r="B56">
        <v>196.05000305175699</v>
      </c>
      <c r="C56" s="3">
        <f t="shared" si="0"/>
        <v>-6.4869979683577328E-2</v>
      </c>
    </row>
    <row r="57" spans="1:3" x14ac:dyDescent="0.25">
      <c r="A57" s="1">
        <v>43920</v>
      </c>
      <c r="B57">
        <v>175.55000305175699</v>
      </c>
      <c r="C57" s="3">
        <f t="shared" si="0"/>
        <v>-0.10456516032079843</v>
      </c>
    </row>
    <row r="58" spans="1:3" x14ac:dyDescent="0.25">
      <c r="A58" s="1">
        <v>43927</v>
      </c>
      <c r="B58">
        <v>187.69999694824199</v>
      </c>
      <c r="C58" s="3">
        <f t="shared" si="0"/>
        <v>6.9211015011505506E-2</v>
      </c>
    </row>
    <row r="59" spans="1:3" x14ac:dyDescent="0.25">
      <c r="A59" s="1">
        <v>43934</v>
      </c>
      <c r="B59">
        <v>193.30000305175699</v>
      </c>
      <c r="C59" s="3">
        <f t="shared" si="0"/>
        <v>2.9834875836781238E-2</v>
      </c>
    </row>
    <row r="60" spans="1:3" x14ac:dyDescent="0.25">
      <c r="A60" s="1">
        <v>43941</v>
      </c>
      <c r="B60">
        <v>179.69999694824199</v>
      </c>
      <c r="C60" s="3">
        <f t="shared" si="0"/>
        <v>-7.0356988560799638E-2</v>
      </c>
    </row>
    <row r="61" spans="1:3" x14ac:dyDescent="0.25">
      <c r="A61" s="1">
        <v>43948</v>
      </c>
      <c r="B61">
        <v>190.39999389648401</v>
      </c>
      <c r="C61" s="3">
        <f t="shared" si="0"/>
        <v>5.9543667946326595E-2</v>
      </c>
    </row>
    <row r="62" spans="1:3" x14ac:dyDescent="0.25">
      <c r="A62" s="1">
        <v>43955</v>
      </c>
      <c r="B62">
        <v>166.69999694824199</v>
      </c>
      <c r="C62" s="3">
        <f t="shared" si="0"/>
        <v>-0.12447477787802419</v>
      </c>
    </row>
    <row r="63" spans="1:3" x14ac:dyDescent="0.25">
      <c r="A63" s="1">
        <v>43962</v>
      </c>
      <c r="B63">
        <v>166.39999389648401</v>
      </c>
      <c r="C63" s="3">
        <f t="shared" si="0"/>
        <v>-1.7996584118182835E-3</v>
      </c>
    </row>
    <row r="64" spans="1:3" x14ac:dyDescent="0.25">
      <c r="A64" s="1">
        <v>43969</v>
      </c>
      <c r="B64">
        <v>150.850006103515</v>
      </c>
      <c r="C64" s="3">
        <f t="shared" si="0"/>
        <v>-9.3449449298913523E-2</v>
      </c>
    </row>
    <row r="65" spans="1:3" x14ac:dyDescent="0.25">
      <c r="A65" s="1">
        <v>43976</v>
      </c>
      <c r="B65">
        <v>160.30000305175699</v>
      </c>
      <c r="C65" s="3">
        <f t="shared" si="0"/>
        <v>6.2644988835846016E-2</v>
      </c>
    </row>
    <row r="66" spans="1:3" x14ac:dyDescent="0.25">
      <c r="A66" s="1">
        <v>43983</v>
      </c>
      <c r="B66">
        <v>187.80000305175699</v>
      </c>
      <c r="C66" s="3">
        <f t="shared" si="0"/>
        <v>0.17155333422620656</v>
      </c>
    </row>
    <row r="67" spans="1:3" x14ac:dyDescent="0.25">
      <c r="A67" s="1">
        <v>43990</v>
      </c>
      <c r="B67">
        <v>179.25</v>
      </c>
      <c r="C67" s="3">
        <f t="shared" si="0"/>
        <v>-4.5527172059739773E-2</v>
      </c>
    </row>
    <row r="68" spans="1:3" x14ac:dyDescent="0.25">
      <c r="A68" s="1">
        <v>43997</v>
      </c>
      <c r="B68">
        <v>184.44999694824199</v>
      </c>
      <c r="C68" s="3">
        <f t="shared" ref="C68:C106" si="2">B68/B67-1</f>
        <v>2.9009745875826942E-2</v>
      </c>
    </row>
    <row r="69" spans="1:3" x14ac:dyDescent="0.25">
      <c r="A69" s="1">
        <v>44004</v>
      </c>
      <c r="B69">
        <v>184.600006103515</v>
      </c>
      <c r="C69" s="3">
        <f t="shared" si="2"/>
        <v>8.1327816619647386E-4</v>
      </c>
    </row>
    <row r="70" spans="1:3" x14ac:dyDescent="0.25">
      <c r="A70" s="1">
        <v>44011</v>
      </c>
      <c r="B70">
        <v>184.75</v>
      </c>
      <c r="C70" s="3">
        <f t="shared" si="2"/>
        <v>8.1253462364938578E-4</v>
      </c>
    </row>
    <row r="71" spans="1:3" x14ac:dyDescent="0.25">
      <c r="A71" s="1">
        <v>44018</v>
      </c>
      <c r="B71">
        <v>195.64999389648401</v>
      </c>
      <c r="C71" s="3">
        <f t="shared" si="2"/>
        <v>5.8998613783404652E-2</v>
      </c>
    </row>
    <row r="72" spans="1:3" x14ac:dyDescent="0.25">
      <c r="A72" s="1">
        <v>44025</v>
      </c>
      <c r="B72">
        <v>188.30000305175699</v>
      </c>
      <c r="C72" s="3">
        <f t="shared" si="2"/>
        <v>-3.756703845651943E-2</v>
      </c>
    </row>
    <row r="73" spans="1:3" x14ac:dyDescent="0.25">
      <c r="A73" s="1">
        <v>44032</v>
      </c>
      <c r="B73">
        <v>191.89999389648401</v>
      </c>
      <c r="C73" s="3">
        <f t="shared" si="2"/>
        <v>1.9118379109837269E-2</v>
      </c>
    </row>
    <row r="74" spans="1:3" x14ac:dyDescent="0.25">
      <c r="A74" s="1">
        <v>44039</v>
      </c>
      <c r="B74">
        <v>191.44999694824199</v>
      </c>
      <c r="C74" s="3">
        <f t="shared" si="2"/>
        <v>-2.3449555109665843E-3</v>
      </c>
    </row>
    <row r="75" spans="1:3" x14ac:dyDescent="0.25">
      <c r="A75" s="1">
        <v>44046</v>
      </c>
      <c r="B75">
        <v>190.64999389648401</v>
      </c>
      <c r="C75" s="3">
        <f t="shared" si="2"/>
        <v>-4.1786527266138851E-3</v>
      </c>
    </row>
    <row r="76" spans="1:3" x14ac:dyDescent="0.25">
      <c r="A76" s="1">
        <v>44053</v>
      </c>
      <c r="B76">
        <v>196.44999694824199</v>
      </c>
      <c r="C76" s="3">
        <f t="shared" si="2"/>
        <v>3.0422256687336446E-2</v>
      </c>
    </row>
    <row r="77" spans="1:3" x14ac:dyDescent="0.25">
      <c r="A77" s="1">
        <v>44060</v>
      </c>
      <c r="B77">
        <v>198.350006103515</v>
      </c>
      <c r="C77" s="3">
        <f t="shared" si="2"/>
        <v>9.6717189350408184E-3</v>
      </c>
    </row>
    <row r="78" spans="1:3" x14ac:dyDescent="0.25">
      <c r="A78" s="1">
        <v>44067</v>
      </c>
      <c r="B78">
        <v>224.850006103515</v>
      </c>
      <c r="C78" s="3">
        <f t="shared" si="2"/>
        <v>0.13360221418985074</v>
      </c>
    </row>
    <row r="79" spans="1:3" x14ac:dyDescent="0.25">
      <c r="A79" s="1">
        <v>44074</v>
      </c>
      <c r="B79">
        <v>206.64999389648401</v>
      </c>
      <c r="C79" s="3">
        <f t="shared" si="2"/>
        <v>-8.0942902881897982E-2</v>
      </c>
    </row>
    <row r="80" spans="1:3" x14ac:dyDescent="0.25">
      <c r="A80" s="1">
        <v>44081</v>
      </c>
      <c r="B80">
        <v>202.69999694824199</v>
      </c>
      <c r="C80" s="3">
        <f t="shared" si="2"/>
        <v>-1.9114430510076219E-2</v>
      </c>
    </row>
    <row r="81" spans="1:3" x14ac:dyDescent="0.25">
      <c r="A81" s="1">
        <v>44088</v>
      </c>
      <c r="B81">
        <v>192.600006103515</v>
      </c>
      <c r="C81" s="3">
        <f t="shared" si="2"/>
        <v>-4.982728661464142E-2</v>
      </c>
    </row>
    <row r="82" spans="1:3" x14ac:dyDescent="0.25">
      <c r="A82" s="1">
        <v>44095</v>
      </c>
      <c r="B82">
        <v>182.19999694824199</v>
      </c>
      <c r="C82" s="3">
        <f t="shared" si="2"/>
        <v>-5.3997968980766364E-2</v>
      </c>
    </row>
    <row r="83" spans="1:3" x14ac:dyDescent="0.25">
      <c r="A83" s="1">
        <v>44102</v>
      </c>
      <c r="B83">
        <v>190.350006103515</v>
      </c>
      <c r="C83" s="3">
        <f t="shared" si="2"/>
        <v>4.473111576169897E-2</v>
      </c>
    </row>
    <row r="84" spans="1:3" x14ac:dyDescent="0.25">
      <c r="A84" s="1">
        <v>44109</v>
      </c>
      <c r="B84">
        <v>198.25</v>
      </c>
      <c r="C84" s="3">
        <f t="shared" si="2"/>
        <v>4.1502462007744212E-2</v>
      </c>
    </row>
    <row r="85" spans="1:3" x14ac:dyDescent="0.25">
      <c r="A85" s="1">
        <v>44116</v>
      </c>
      <c r="B85">
        <v>195.80000305175699</v>
      </c>
      <c r="C85" s="3">
        <f t="shared" si="2"/>
        <v>-1.2358118276131203E-2</v>
      </c>
    </row>
    <row r="86" spans="1:3" x14ac:dyDescent="0.25">
      <c r="A86" s="1">
        <v>44123</v>
      </c>
      <c r="B86">
        <v>202.75</v>
      </c>
      <c r="C86" s="3">
        <f t="shared" si="2"/>
        <v>3.5495387333604356E-2</v>
      </c>
    </row>
    <row r="87" spans="1:3" x14ac:dyDescent="0.25">
      <c r="A87" s="1">
        <v>44130</v>
      </c>
      <c r="B87">
        <v>189.25</v>
      </c>
      <c r="C87" s="3">
        <f t="shared" si="2"/>
        <v>-6.6584463625154133E-2</v>
      </c>
    </row>
    <row r="88" spans="1:3" x14ac:dyDescent="0.25">
      <c r="A88" s="1">
        <v>44137</v>
      </c>
      <c r="B88">
        <v>219.05000305175699</v>
      </c>
      <c r="C88" s="3">
        <f t="shared" si="2"/>
        <v>0.15746368851654946</v>
      </c>
    </row>
    <row r="89" spans="1:3" x14ac:dyDescent="0.25">
      <c r="A89" s="1">
        <v>44144</v>
      </c>
      <c r="B89">
        <v>229.64999389648401</v>
      </c>
      <c r="C89" s="3">
        <f t="shared" si="2"/>
        <v>4.8390735891578496E-2</v>
      </c>
    </row>
    <row r="90" spans="1:3" x14ac:dyDescent="0.25">
      <c r="A90" s="1">
        <v>44151</v>
      </c>
      <c r="B90">
        <v>242.80000305175699</v>
      </c>
      <c r="C90" s="3">
        <f t="shared" si="2"/>
        <v>5.7261090811090654E-2</v>
      </c>
    </row>
    <row r="91" spans="1:3" x14ac:dyDescent="0.25">
      <c r="A91" s="1">
        <v>44158</v>
      </c>
      <c r="B91">
        <v>244.30000305175699</v>
      </c>
      <c r="C91" s="3">
        <f t="shared" si="2"/>
        <v>6.1779241398125517E-3</v>
      </c>
    </row>
    <row r="92" spans="1:3" x14ac:dyDescent="0.25">
      <c r="A92" s="1">
        <v>44165</v>
      </c>
      <c r="B92">
        <v>263.45001220703102</v>
      </c>
      <c r="C92" s="3">
        <f t="shared" si="2"/>
        <v>7.8387265313365262E-2</v>
      </c>
    </row>
    <row r="93" spans="1:3" x14ac:dyDescent="0.25">
      <c r="A93" s="1">
        <v>44172</v>
      </c>
      <c r="B93">
        <v>272.45001220703102</v>
      </c>
      <c r="C93" s="3">
        <f t="shared" si="2"/>
        <v>3.4162078508189309E-2</v>
      </c>
    </row>
    <row r="94" spans="1:3" x14ac:dyDescent="0.25">
      <c r="A94" s="1">
        <v>44179</v>
      </c>
      <c r="B94">
        <v>271.39999389648398</v>
      </c>
      <c r="C94" s="3">
        <f t="shared" si="2"/>
        <v>-3.8539851844423545E-3</v>
      </c>
    </row>
    <row r="95" spans="1:3" x14ac:dyDescent="0.25">
      <c r="A95" s="1">
        <v>44186</v>
      </c>
      <c r="B95">
        <v>266.75</v>
      </c>
      <c r="C95" s="3">
        <f t="shared" si="2"/>
        <v>-1.7133360357618699E-2</v>
      </c>
    </row>
    <row r="96" spans="1:3" x14ac:dyDescent="0.25">
      <c r="A96" s="1">
        <v>44193</v>
      </c>
      <c r="B96">
        <v>279.350006103515</v>
      </c>
      <c r="C96" s="3">
        <f t="shared" si="2"/>
        <v>4.7235261868847189E-2</v>
      </c>
    </row>
    <row r="97" spans="1:3" x14ac:dyDescent="0.25">
      <c r="A97" s="1">
        <v>44200</v>
      </c>
      <c r="B97">
        <v>286</v>
      </c>
      <c r="C97" s="3">
        <f t="shared" si="2"/>
        <v>2.3805239846749204E-2</v>
      </c>
    </row>
    <row r="98" spans="1:3" x14ac:dyDescent="0.25">
      <c r="A98" s="1">
        <v>44207</v>
      </c>
      <c r="B98">
        <v>303.79998779296801</v>
      </c>
      <c r="C98" s="3">
        <f t="shared" si="2"/>
        <v>6.2237719555832127E-2</v>
      </c>
    </row>
    <row r="99" spans="1:3" x14ac:dyDescent="0.25">
      <c r="A99" s="1">
        <v>44214</v>
      </c>
      <c r="B99">
        <v>283.75</v>
      </c>
      <c r="C99" s="3">
        <f t="shared" si="2"/>
        <v>-6.5997329159313778E-2</v>
      </c>
    </row>
    <row r="100" spans="1:3" x14ac:dyDescent="0.25">
      <c r="A100" s="1">
        <v>44221</v>
      </c>
      <c r="B100">
        <v>282.04998779296801</v>
      </c>
      <c r="C100" s="3">
        <f t="shared" si="2"/>
        <v>-5.9912324476898426E-3</v>
      </c>
    </row>
    <row r="101" spans="1:3" x14ac:dyDescent="0.25">
      <c r="A101" s="1">
        <v>44228</v>
      </c>
      <c r="B101">
        <v>393.04998779296801</v>
      </c>
      <c r="C101" s="3">
        <f t="shared" si="2"/>
        <v>0.39354726042915789</v>
      </c>
    </row>
    <row r="102" spans="1:3" x14ac:dyDescent="0.25">
      <c r="A102" s="1">
        <v>44235</v>
      </c>
      <c r="B102">
        <v>393.20001220703102</v>
      </c>
      <c r="C102" s="3">
        <f t="shared" si="2"/>
        <v>3.8169296202106295E-4</v>
      </c>
    </row>
    <row r="103" spans="1:3" x14ac:dyDescent="0.25">
      <c r="A103" s="1">
        <v>44242</v>
      </c>
      <c r="B103">
        <v>399.350006103515</v>
      </c>
      <c r="C103" s="3">
        <f t="shared" si="2"/>
        <v>1.5640879210466085E-2</v>
      </c>
    </row>
    <row r="104" spans="1:3" x14ac:dyDescent="0.25">
      <c r="A104" s="1">
        <v>44249</v>
      </c>
      <c r="B104">
        <v>390.20001220703102</v>
      </c>
      <c r="C104" s="3">
        <f t="shared" si="2"/>
        <v>-2.2912216743805947E-2</v>
      </c>
    </row>
    <row r="105" spans="1:3" x14ac:dyDescent="0.25">
      <c r="A105" s="1">
        <v>44256</v>
      </c>
      <c r="B105">
        <v>383.79998779296801</v>
      </c>
      <c r="C105" s="3">
        <f t="shared" si="2"/>
        <v>-1.6401907262543314E-2</v>
      </c>
    </row>
    <row r="106" spans="1:3" x14ac:dyDescent="0.25">
      <c r="A106" s="1">
        <v>44263</v>
      </c>
      <c r="B106">
        <v>381.20001220703102</v>
      </c>
      <c r="C106" s="3">
        <f t="shared" si="2"/>
        <v>-6.7742982507322802E-3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4A1C-CFFE-4E28-90CB-46271F0A88FE}">
  <dimension ref="A1:K109"/>
  <sheetViews>
    <sheetView zoomScale="70" zoomScaleNormal="70" workbookViewId="0">
      <selection activeCell="F29" sqref="F29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453.40692138671801</v>
      </c>
    </row>
    <row r="3" spans="1:10" x14ac:dyDescent="0.25">
      <c r="A3" s="1">
        <v>43542</v>
      </c>
      <c r="B3">
        <v>461.80065917968699</v>
      </c>
      <c r="C3" s="3">
        <f>B3/B2-1</f>
        <v>1.8512592986664744E-2</v>
      </c>
      <c r="I3" s="9" t="s">
        <v>8</v>
      </c>
      <c r="J3" s="9"/>
    </row>
    <row r="4" spans="1:10" x14ac:dyDescent="0.25">
      <c r="A4" s="1">
        <v>43549</v>
      </c>
      <c r="B4">
        <v>467.75436401367102</v>
      </c>
      <c r="C4" s="3">
        <f t="shared" ref="C4:C67" si="0">B4/B3-1</f>
        <v>1.2892369717617536E-2</v>
      </c>
      <c r="F4" t="s">
        <v>3</v>
      </c>
      <c r="G4" s="3">
        <f>MIN(C3:C106)</f>
        <v>-7.8265507665074674E-2</v>
      </c>
      <c r="I4" t="s">
        <v>6</v>
      </c>
      <c r="J4" t="s">
        <v>7</v>
      </c>
    </row>
    <row r="5" spans="1:10" x14ac:dyDescent="0.25">
      <c r="A5" s="1">
        <v>43556</v>
      </c>
      <c r="B5">
        <v>451.601318359375</v>
      </c>
      <c r="C5" s="3">
        <f t="shared" si="0"/>
        <v>-3.4533180012883635E-2</v>
      </c>
      <c r="F5" t="s">
        <v>4</v>
      </c>
      <c r="G5" s="3">
        <f>MAX(C3:C106)</f>
        <v>0.21096034416141718</v>
      </c>
      <c r="I5" s="8">
        <v>-7.8265507665074674E-2</v>
      </c>
      <c r="J5">
        <f t="array" ref="J5:J15">FREQUENCY(C3:C106,I5:I15)</f>
        <v>1</v>
      </c>
    </row>
    <row r="6" spans="1:10" x14ac:dyDescent="0.25">
      <c r="A6" s="1">
        <v>43563</v>
      </c>
      <c r="B6">
        <v>453.16293334960898</v>
      </c>
      <c r="C6" s="3">
        <f t="shared" si="0"/>
        <v>3.4579504681411244E-3</v>
      </c>
      <c r="I6" s="8">
        <v>-4.9342922482425486E-2</v>
      </c>
      <c r="J6">
        <v>7</v>
      </c>
    </row>
    <row r="7" spans="1:10" x14ac:dyDescent="0.25">
      <c r="A7" s="1">
        <v>43570</v>
      </c>
      <c r="B7">
        <v>451.01571655273398</v>
      </c>
      <c r="C7" s="3">
        <f t="shared" si="0"/>
        <v>-4.7382886790929835E-3</v>
      </c>
      <c r="I7" s="8">
        <v>-2.0420337299776301E-2</v>
      </c>
      <c r="J7">
        <v>25</v>
      </c>
    </row>
    <row r="8" spans="1:10" x14ac:dyDescent="0.25">
      <c r="A8" s="1">
        <v>43577</v>
      </c>
      <c r="B8">
        <v>452.72375488281199</v>
      </c>
      <c r="C8" s="3">
        <f t="shared" si="0"/>
        <v>3.7870927051790737E-3</v>
      </c>
      <c r="F8" t="s">
        <v>5</v>
      </c>
      <c r="G8" s="3">
        <f>G5-G4</f>
        <v>0.28922585182649185</v>
      </c>
      <c r="I8" s="8">
        <v>8.5022478828728834E-3</v>
      </c>
      <c r="J8">
        <v>27</v>
      </c>
    </row>
    <row r="9" spans="1:10" x14ac:dyDescent="0.25">
      <c r="A9" s="1">
        <v>43584</v>
      </c>
      <c r="B9">
        <v>442.036376953125</v>
      </c>
      <c r="C9" s="3">
        <f t="shared" si="0"/>
        <v>-2.360684151078718E-2</v>
      </c>
      <c r="I9" s="8">
        <v>3.7424833065522065E-2</v>
      </c>
      <c r="J9">
        <v>23</v>
      </c>
    </row>
    <row r="10" spans="1:10" x14ac:dyDescent="0.25">
      <c r="A10" s="1">
        <v>43591</v>
      </c>
      <c r="B10">
        <v>427.49380493164</v>
      </c>
      <c r="C10" s="3">
        <f t="shared" si="0"/>
        <v>-3.2899039037746713E-2</v>
      </c>
      <c r="G10" s="4">
        <f>G8/10</f>
        <v>2.8922585182649185E-2</v>
      </c>
      <c r="I10" s="8">
        <v>6.6347418248171253E-2</v>
      </c>
      <c r="J10">
        <v>12</v>
      </c>
    </row>
    <row r="11" spans="1:10" x14ac:dyDescent="0.25">
      <c r="A11" s="1">
        <v>43598</v>
      </c>
      <c r="B11">
        <v>398.21340942382801</v>
      </c>
      <c r="C11" s="3">
        <f t="shared" si="0"/>
        <v>-6.8493145795397337E-2</v>
      </c>
      <c r="I11" s="8">
        <v>9.5270003430820441E-2</v>
      </c>
      <c r="J11">
        <v>5</v>
      </c>
    </row>
    <row r="12" spans="1:10" x14ac:dyDescent="0.25">
      <c r="A12" s="1">
        <v>43605</v>
      </c>
      <c r="B12">
        <v>405.582275390625</v>
      </c>
      <c r="C12" s="3">
        <f t="shared" si="0"/>
        <v>1.8504816242775224E-2</v>
      </c>
      <c r="F12" s="5">
        <f>G4</f>
        <v>-7.8265507665074674E-2</v>
      </c>
      <c r="I12" s="8">
        <v>0.12419258861346963</v>
      </c>
      <c r="J12">
        <v>3</v>
      </c>
    </row>
    <row r="13" spans="1:10" x14ac:dyDescent="0.25">
      <c r="A13" s="1">
        <v>43612</v>
      </c>
      <c r="B13">
        <v>399.67739868164</v>
      </c>
      <c r="C13" s="3">
        <f t="shared" si="0"/>
        <v>-1.4559010753854795E-2</v>
      </c>
      <c r="F13" s="2">
        <f>F12+G13*$G$10</f>
        <v>-4.9342922482425486E-2</v>
      </c>
      <c r="G13">
        <v>1</v>
      </c>
      <c r="I13" s="8">
        <v>0.1531151737961188</v>
      </c>
      <c r="J13">
        <v>0</v>
      </c>
    </row>
    <row r="14" spans="1:10" x14ac:dyDescent="0.25">
      <c r="A14" s="1">
        <v>43619</v>
      </c>
      <c r="B14">
        <v>389.96609497070301</v>
      </c>
      <c r="C14" s="3">
        <f t="shared" si="0"/>
        <v>-2.429785557794939E-2</v>
      </c>
      <c r="F14" s="2">
        <f t="shared" ref="F14:F22" si="1">F13+G14*$G$10</f>
        <v>-2.0420337299776301E-2</v>
      </c>
      <c r="G14">
        <v>1</v>
      </c>
      <c r="I14" s="8">
        <v>0.18203775897876798</v>
      </c>
      <c r="J14">
        <v>0</v>
      </c>
    </row>
    <row r="15" spans="1:10" x14ac:dyDescent="0.25">
      <c r="A15" s="1">
        <v>43626</v>
      </c>
      <c r="B15">
        <v>382.93878173828102</v>
      </c>
      <c r="C15" s="3">
        <f t="shared" si="0"/>
        <v>-1.8020318491918985E-2</v>
      </c>
      <c r="F15" s="2">
        <f t="shared" si="1"/>
        <v>8.5022478828728834E-3</v>
      </c>
      <c r="G15">
        <v>1</v>
      </c>
      <c r="I15" s="8">
        <v>0.21096034416141715</v>
      </c>
      <c r="J15">
        <v>0</v>
      </c>
    </row>
    <row r="16" spans="1:10" x14ac:dyDescent="0.25">
      <c r="A16" s="1">
        <v>43633</v>
      </c>
      <c r="B16">
        <v>373.61782836914</v>
      </c>
      <c r="C16" s="3">
        <f t="shared" si="0"/>
        <v>-2.4340583439552033E-2</v>
      </c>
      <c r="F16" s="2">
        <f t="shared" si="1"/>
        <v>3.7424833065522065E-2</v>
      </c>
      <c r="G16">
        <v>1</v>
      </c>
    </row>
    <row r="17" spans="1:11" x14ac:dyDescent="0.25">
      <c r="A17" s="1">
        <v>43640</v>
      </c>
      <c r="B17">
        <v>391.38131713867102</v>
      </c>
      <c r="C17" s="3">
        <f t="shared" si="0"/>
        <v>4.7544542633496611E-2</v>
      </c>
      <c r="F17" s="2">
        <f t="shared" si="1"/>
        <v>6.6347418248171253E-2</v>
      </c>
      <c r="G17">
        <v>1</v>
      </c>
      <c r="I17" s="10" t="s">
        <v>9</v>
      </c>
      <c r="J17" s="11">
        <f>AVERAGE(C3:C106)</f>
        <v>3.934776220467469E-3</v>
      </c>
    </row>
    <row r="18" spans="1:11" x14ac:dyDescent="0.25">
      <c r="A18" s="1">
        <v>43647</v>
      </c>
      <c r="B18">
        <v>366.10260009765602</v>
      </c>
      <c r="C18" s="3">
        <f t="shared" si="0"/>
        <v>-6.4588461262851893E-2</v>
      </c>
      <c r="F18" s="2">
        <f t="shared" si="1"/>
        <v>9.5270003430820441E-2</v>
      </c>
      <c r="G18">
        <v>1</v>
      </c>
      <c r="I18" s="10" t="s">
        <v>10</v>
      </c>
      <c r="J18" s="12">
        <f>_xlfn.STDEV.P(C3:C106)</f>
        <v>4.6094684706999955E-2</v>
      </c>
    </row>
    <row r="19" spans="1:11" x14ac:dyDescent="0.25">
      <c r="A19" s="1">
        <v>43654</v>
      </c>
      <c r="B19">
        <v>397.92062377929602</v>
      </c>
      <c r="C19" s="3">
        <f t="shared" si="0"/>
        <v>8.6910127579407304E-2</v>
      </c>
      <c r="F19" s="2">
        <f t="shared" si="1"/>
        <v>0.12419258861346963</v>
      </c>
      <c r="G19">
        <v>1</v>
      </c>
      <c r="I19" s="10" t="s">
        <v>11</v>
      </c>
      <c r="J19" s="11">
        <f>J18/J17</f>
        <v>11.714690270625784</v>
      </c>
    </row>
    <row r="20" spans="1:11" x14ac:dyDescent="0.25">
      <c r="A20" s="1">
        <v>43661</v>
      </c>
      <c r="B20">
        <v>411.43835449218699</v>
      </c>
      <c r="C20" s="3">
        <f t="shared" si="0"/>
        <v>3.3970922603872022E-2</v>
      </c>
      <c r="F20" s="2">
        <f t="shared" si="1"/>
        <v>0.1531151737961188</v>
      </c>
      <c r="G20">
        <v>1</v>
      </c>
    </row>
    <row r="21" spans="1:11" x14ac:dyDescent="0.25">
      <c r="A21" s="1">
        <v>43668</v>
      </c>
      <c r="B21">
        <v>429.25061035156199</v>
      </c>
      <c r="C21" s="3">
        <f t="shared" si="0"/>
        <v>4.3292648011290957E-2</v>
      </c>
      <c r="F21" s="2">
        <f t="shared" si="1"/>
        <v>0.18203775897876798</v>
      </c>
      <c r="G21">
        <v>1</v>
      </c>
    </row>
    <row r="22" spans="1:11" x14ac:dyDescent="0.25">
      <c r="A22" s="1">
        <v>43675</v>
      </c>
      <c r="B22">
        <v>410.75518798828102</v>
      </c>
      <c r="C22" s="3">
        <f t="shared" si="0"/>
        <v>-4.3087701956050717E-2</v>
      </c>
      <c r="F22" s="6">
        <f t="shared" si="1"/>
        <v>0.21096034416141715</v>
      </c>
      <c r="G22">
        <v>1</v>
      </c>
      <c r="I22" s="10" t="s">
        <v>12</v>
      </c>
    </row>
    <row r="23" spans="1:11" x14ac:dyDescent="0.25">
      <c r="A23" s="1">
        <v>43682</v>
      </c>
      <c r="B23">
        <v>411.77996826171801</v>
      </c>
      <c r="C23" s="3">
        <f t="shared" si="0"/>
        <v>2.494868728149191E-3</v>
      </c>
      <c r="I23" s="13"/>
    </row>
    <row r="24" spans="1:11" x14ac:dyDescent="0.25">
      <c r="A24" s="1">
        <v>43689</v>
      </c>
      <c r="B24">
        <v>404.80148315429602</v>
      </c>
      <c r="C24" s="3">
        <f t="shared" si="0"/>
        <v>-1.6947121388349418E-2</v>
      </c>
      <c r="I24" t="s">
        <v>13</v>
      </c>
    </row>
    <row r="25" spans="1:11" x14ac:dyDescent="0.25">
      <c r="A25" s="1">
        <v>43696</v>
      </c>
      <c r="B25">
        <v>417.44085693359301</v>
      </c>
      <c r="C25" s="3">
        <f t="shared" si="0"/>
        <v>3.1223635053924115E-2</v>
      </c>
    </row>
    <row r="26" spans="1:11" x14ac:dyDescent="0.25">
      <c r="A26" s="1">
        <v>43703</v>
      </c>
      <c r="B26">
        <v>442.69949340820301</v>
      </c>
      <c r="C26" s="3">
        <f t="shared" si="0"/>
        <v>6.0508299691010237E-2</v>
      </c>
      <c r="I26" t="s">
        <v>14</v>
      </c>
      <c r="K26" s="8">
        <f>PERCENTILE(C3:C109,0.01)</f>
        <v>-7.5487946446031379E-2</v>
      </c>
    </row>
    <row r="27" spans="1:11" x14ac:dyDescent="0.25">
      <c r="A27" s="1">
        <v>43710</v>
      </c>
      <c r="B27">
        <v>417.40380859375</v>
      </c>
      <c r="C27" s="3">
        <f t="shared" si="0"/>
        <v>-5.7139629005919068E-2</v>
      </c>
    </row>
    <row r="28" spans="1:11" x14ac:dyDescent="0.25">
      <c r="A28" s="1">
        <v>43717</v>
      </c>
      <c r="B28">
        <v>415.78286743164</v>
      </c>
      <c r="C28" s="3">
        <f t="shared" si="0"/>
        <v>-3.8833885286553294E-3</v>
      </c>
      <c r="I28" t="s">
        <v>15</v>
      </c>
      <c r="K28" s="8">
        <f>_xlfn.NORM.INV(0.01,J17,J18)</f>
        <v>-0.10329749555224474</v>
      </c>
    </row>
    <row r="29" spans="1:11" x14ac:dyDescent="0.25">
      <c r="A29" s="1">
        <v>43724</v>
      </c>
      <c r="B29">
        <v>406.64694213867102</v>
      </c>
      <c r="C29" s="3">
        <f t="shared" si="0"/>
        <v>-2.1972827667005923E-2</v>
      </c>
    </row>
    <row r="30" spans="1:11" x14ac:dyDescent="0.25">
      <c r="A30" s="1">
        <v>43731</v>
      </c>
      <c r="B30">
        <v>394.71130371093699</v>
      </c>
      <c r="C30" s="3">
        <f t="shared" si="0"/>
        <v>-2.9351354186905043E-2</v>
      </c>
    </row>
    <row r="31" spans="1:11" x14ac:dyDescent="0.25">
      <c r="A31" s="1">
        <v>43738</v>
      </c>
      <c r="B31">
        <v>379.091796875</v>
      </c>
      <c r="C31" s="3">
        <f t="shared" si="0"/>
        <v>-3.9571977516447809E-2</v>
      </c>
    </row>
    <row r="32" spans="1:11" x14ac:dyDescent="0.25">
      <c r="A32" s="1">
        <v>43745</v>
      </c>
      <c r="B32">
        <v>379.484771728515</v>
      </c>
      <c r="C32" s="3">
        <f t="shared" si="0"/>
        <v>1.0366218861881382E-3</v>
      </c>
    </row>
    <row r="33" spans="1:3" x14ac:dyDescent="0.25">
      <c r="A33" s="1">
        <v>43752</v>
      </c>
      <c r="B33">
        <v>394.318359375</v>
      </c>
      <c r="C33" s="3">
        <f t="shared" si="0"/>
        <v>3.9088755996504077E-2</v>
      </c>
    </row>
    <row r="34" spans="1:3" x14ac:dyDescent="0.25">
      <c r="A34" s="1">
        <v>43759</v>
      </c>
      <c r="B34">
        <v>410.18344116210898</v>
      </c>
      <c r="C34" s="3">
        <f t="shared" si="0"/>
        <v>4.023419506070014E-2</v>
      </c>
    </row>
    <row r="35" spans="1:3" x14ac:dyDescent="0.25">
      <c r="A35" s="1">
        <v>43766</v>
      </c>
      <c r="B35">
        <v>429.781494140625</v>
      </c>
      <c r="C35" s="3">
        <f t="shared" si="0"/>
        <v>4.7778752167547012E-2</v>
      </c>
    </row>
    <row r="36" spans="1:3" x14ac:dyDescent="0.25">
      <c r="A36" s="1">
        <v>43773</v>
      </c>
      <c r="B36">
        <v>414.35845947265602</v>
      </c>
      <c r="C36" s="3">
        <f t="shared" si="0"/>
        <v>-3.5885757944995489E-2</v>
      </c>
    </row>
    <row r="37" spans="1:3" x14ac:dyDescent="0.25">
      <c r="A37" s="1">
        <v>43780</v>
      </c>
      <c r="B37">
        <v>407.58020019531199</v>
      </c>
      <c r="C37" s="3">
        <f t="shared" si="0"/>
        <v>-1.6358443088070551E-2</v>
      </c>
    </row>
    <row r="38" spans="1:3" x14ac:dyDescent="0.25">
      <c r="A38" s="1">
        <v>43787</v>
      </c>
      <c r="B38">
        <v>444.02566528320301</v>
      </c>
      <c r="C38" s="3">
        <f t="shared" si="0"/>
        <v>8.9419125537566257E-2</v>
      </c>
    </row>
    <row r="39" spans="1:3" x14ac:dyDescent="0.25">
      <c r="A39" s="1">
        <v>43794</v>
      </c>
      <c r="B39">
        <v>441.86447143554602</v>
      </c>
      <c r="C39" s="3">
        <f t="shared" si="0"/>
        <v>-4.8672723597600331E-3</v>
      </c>
    </row>
    <row r="40" spans="1:3" x14ac:dyDescent="0.25">
      <c r="A40" s="1">
        <v>43801</v>
      </c>
      <c r="B40">
        <v>420.94024658203102</v>
      </c>
      <c r="C40" s="3">
        <f t="shared" si="0"/>
        <v>-4.7354395309348152E-2</v>
      </c>
    </row>
    <row r="41" spans="1:3" x14ac:dyDescent="0.25">
      <c r="A41" s="1">
        <v>43808</v>
      </c>
      <c r="B41">
        <v>430.91116333007801</v>
      </c>
      <c r="C41" s="3">
        <f t="shared" si="0"/>
        <v>2.3687249743898908E-2</v>
      </c>
    </row>
    <row r="42" spans="1:3" x14ac:dyDescent="0.25">
      <c r="A42" s="1">
        <v>43815</v>
      </c>
      <c r="B42">
        <v>422.610260009765</v>
      </c>
      <c r="C42" s="3">
        <f t="shared" si="0"/>
        <v>-1.9263607041794195E-2</v>
      </c>
    </row>
    <row r="43" spans="1:3" x14ac:dyDescent="0.25">
      <c r="A43" s="1">
        <v>43822</v>
      </c>
      <c r="B43">
        <v>418.23880004882801</v>
      </c>
      <c r="C43" s="3">
        <f t="shared" si="0"/>
        <v>-1.0343951329615075E-2</v>
      </c>
    </row>
    <row r="44" spans="1:3" x14ac:dyDescent="0.25">
      <c r="A44" s="1">
        <v>43829</v>
      </c>
      <c r="B44">
        <v>436.55975341796801</v>
      </c>
      <c r="C44" s="3">
        <f t="shared" si="0"/>
        <v>4.3805006534546997E-2</v>
      </c>
    </row>
    <row r="45" spans="1:3" x14ac:dyDescent="0.25">
      <c r="A45" s="1">
        <v>43836</v>
      </c>
      <c r="B45">
        <v>435.52825927734301</v>
      </c>
      <c r="C45" s="3">
        <f t="shared" si="0"/>
        <v>-2.3627788236297853E-3</v>
      </c>
    </row>
    <row r="46" spans="1:3" x14ac:dyDescent="0.25">
      <c r="A46" s="1">
        <v>43843</v>
      </c>
      <c r="B46">
        <v>446.43246459960898</v>
      </c>
      <c r="C46" s="3">
        <f t="shared" si="0"/>
        <v>2.5036734333516941E-2</v>
      </c>
    </row>
    <row r="47" spans="1:3" x14ac:dyDescent="0.25">
      <c r="A47" s="1">
        <v>43850</v>
      </c>
      <c r="B47">
        <v>439.80154418945301</v>
      </c>
      <c r="C47" s="3">
        <f t="shared" si="0"/>
        <v>-1.485313218899309E-2</v>
      </c>
    </row>
    <row r="48" spans="1:3" x14ac:dyDescent="0.25">
      <c r="A48" s="1">
        <v>43857</v>
      </c>
      <c r="B48">
        <v>426.34323120117102</v>
      </c>
      <c r="C48" s="3">
        <f t="shared" si="0"/>
        <v>-3.0600877068509225E-2</v>
      </c>
    </row>
    <row r="49" spans="1:3" x14ac:dyDescent="0.25">
      <c r="A49" s="1">
        <v>43864</v>
      </c>
      <c r="B49">
        <v>422.855865478515</v>
      </c>
      <c r="C49" s="3">
        <f t="shared" si="0"/>
        <v>-8.1797140600328166E-3</v>
      </c>
    </row>
    <row r="50" spans="1:3" x14ac:dyDescent="0.25">
      <c r="A50" s="1">
        <v>43871</v>
      </c>
      <c r="B50">
        <v>411.165771484375</v>
      </c>
      <c r="C50" s="3">
        <f t="shared" si="0"/>
        <v>-2.7645576066235189E-2</v>
      </c>
    </row>
    <row r="51" spans="1:3" x14ac:dyDescent="0.25">
      <c r="A51" s="1">
        <v>43878</v>
      </c>
      <c r="B51">
        <v>397.75662231445301</v>
      </c>
      <c r="C51" s="3">
        <f t="shared" si="0"/>
        <v>-3.2612513248641228E-2</v>
      </c>
    </row>
    <row r="52" spans="1:3" x14ac:dyDescent="0.25">
      <c r="A52" s="1">
        <v>43885</v>
      </c>
      <c r="B52">
        <v>369.01525878906199</v>
      </c>
      <c r="C52" s="3">
        <f t="shared" si="0"/>
        <v>-7.2258667519227493E-2</v>
      </c>
    </row>
    <row r="53" spans="1:3" x14ac:dyDescent="0.25">
      <c r="A53" s="1">
        <v>43892</v>
      </c>
      <c r="B53">
        <v>396.67034912109301</v>
      </c>
      <c r="C53" s="3">
        <f t="shared" si="0"/>
        <v>7.4942945239669267E-2</v>
      </c>
    </row>
    <row r="54" spans="1:3" x14ac:dyDescent="0.25">
      <c r="A54" s="1">
        <v>43899</v>
      </c>
      <c r="B54">
        <v>380.39392089843699</v>
      </c>
      <c r="C54" s="3">
        <f t="shared" si="0"/>
        <v>-4.10326313996493E-2</v>
      </c>
    </row>
    <row r="55" spans="1:3" x14ac:dyDescent="0.25">
      <c r="A55" s="1">
        <v>43906</v>
      </c>
      <c r="B55">
        <v>361.940673828125</v>
      </c>
      <c r="C55" s="3">
        <f t="shared" si="0"/>
        <v>-4.8510888467218405E-2</v>
      </c>
    </row>
    <row r="56" spans="1:3" x14ac:dyDescent="0.25">
      <c r="A56" s="1">
        <v>43913</v>
      </c>
      <c r="B56">
        <v>334.58236694335898</v>
      </c>
      <c r="C56" s="3">
        <f t="shared" si="0"/>
        <v>-7.5587821052015003E-2</v>
      </c>
    </row>
    <row r="57" spans="1:3" x14ac:dyDescent="0.25">
      <c r="A57" s="1">
        <v>43920</v>
      </c>
      <c r="B57">
        <v>371.93411254882801</v>
      </c>
      <c r="C57" s="3">
        <f t="shared" si="0"/>
        <v>0.11163692201326403</v>
      </c>
    </row>
    <row r="58" spans="1:3" x14ac:dyDescent="0.25">
      <c r="A58" s="1">
        <v>43927</v>
      </c>
      <c r="B58">
        <v>450.3974609375</v>
      </c>
      <c r="C58" s="3">
        <f t="shared" si="0"/>
        <v>0.21096034416141718</v>
      </c>
    </row>
    <row r="59" spans="1:3" x14ac:dyDescent="0.25">
      <c r="A59" s="1">
        <v>43934</v>
      </c>
      <c r="B59">
        <v>452.178466796875</v>
      </c>
      <c r="C59" s="3">
        <f t="shared" si="0"/>
        <v>3.9542981784752573E-3</v>
      </c>
    </row>
    <row r="60" spans="1:3" x14ac:dyDescent="0.25">
      <c r="A60" s="1">
        <v>43941</v>
      </c>
      <c r="B60">
        <v>480.13043212890602</v>
      </c>
      <c r="C60" s="3">
        <f t="shared" si="0"/>
        <v>6.1816223868500719E-2</v>
      </c>
    </row>
    <row r="61" spans="1:3" x14ac:dyDescent="0.25">
      <c r="A61" s="1">
        <v>43948</v>
      </c>
      <c r="B61">
        <v>459.94564819335898</v>
      </c>
      <c r="C61" s="3">
        <f t="shared" si="0"/>
        <v>-4.204020946151521E-2</v>
      </c>
    </row>
    <row r="62" spans="1:3" x14ac:dyDescent="0.25">
      <c r="A62" s="1">
        <v>43955</v>
      </c>
      <c r="B62">
        <v>464.05187988281199</v>
      </c>
      <c r="C62" s="3">
        <f t="shared" si="0"/>
        <v>8.9276454850308884E-3</v>
      </c>
    </row>
    <row r="63" spans="1:3" x14ac:dyDescent="0.25">
      <c r="A63" s="1">
        <v>43962</v>
      </c>
      <c r="B63">
        <v>443.76815795898398</v>
      </c>
      <c r="C63" s="3">
        <f t="shared" si="0"/>
        <v>-4.3710030716717085E-2</v>
      </c>
    </row>
    <row r="64" spans="1:3" x14ac:dyDescent="0.25">
      <c r="A64" s="1">
        <v>43969</v>
      </c>
      <c r="B64">
        <v>464.24978637695301</v>
      </c>
      <c r="C64" s="3">
        <f t="shared" si="0"/>
        <v>4.6153893763288156E-2</v>
      </c>
    </row>
    <row r="65" spans="1:3" x14ac:dyDescent="0.25">
      <c r="A65" s="1">
        <v>43976</v>
      </c>
      <c r="B65">
        <v>470.433837890625</v>
      </c>
      <c r="C65" s="3">
        <f t="shared" si="0"/>
        <v>1.3320526352705198E-2</v>
      </c>
    </row>
    <row r="66" spans="1:3" x14ac:dyDescent="0.25">
      <c r="A66" s="1">
        <v>43983</v>
      </c>
      <c r="B66">
        <v>488.93655395507801</v>
      </c>
      <c r="C66" s="3">
        <f t="shared" si="0"/>
        <v>3.9331175978788435E-2</v>
      </c>
    </row>
    <row r="67" spans="1:3" x14ac:dyDescent="0.25">
      <c r="A67" s="1">
        <v>43990</v>
      </c>
      <c r="B67">
        <v>474.73791503906199</v>
      </c>
      <c r="C67" s="3">
        <f t="shared" si="0"/>
        <v>-2.9039839220776575E-2</v>
      </c>
    </row>
    <row r="68" spans="1:3" x14ac:dyDescent="0.25">
      <c r="A68" s="1">
        <v>43997</v>
      </c>
      <c r="B68">
        <v>482.60406494140602</v>
      </c>
      <c r="C68" s="3">
        <f t="shared" ref="C68:C106" si="2">B68/B67-1</f>
        <v>1.656945791173392E-2</v>
      </c>
    </row>
    <row r="69" spans="1:3" x14ac:dyDescent="0.25">
      <c r="A69" s="1">
        <v>44004</v>
      </c>
      <c r="B69">
        <v>474.88635253906199</v>
      </c>
      <c r="C69" s="3">
        <f t="shared" si="2"/>
        <v>-1.5991809773258092E-2</v>
      </c>
    </row>
    <row r="70" spans="1:3" x14ac:dyDescent="0.25">
      <c r="A70" s="1">
        <v>44011</v>
      </c>
      <c r="B70">
        <v>471.86853027343699</v>
      </c>
      <c r="C70" s="3">
        <f t="shared" si="2"/>
        <v>-6.3548304757331531E-3</v>
      </c>
    </row>
    <row r="71" spans="1:3" x14ac:dyDescent="0.25">
      <c r="A71" s="1">
        <v>44018</v>
      </c>
      <c r="B71">
        <v>488.24392700195301</v>
      </c>
      <c r="C71" s="3">
        <f t="shared" si="2"/>
        <v>3.4703303309985278E-2</v>
      </c>
    </row>
    <row r="72" spans="1:3" x14ac:dyDescent="0.25">
      <c r="A72" s="1">
        <v>44025</v>
      </c>
      <c r="B72">
        <v>497.989990234375</v>
      </c>
      <c r="C72" s="3">
        <f t="shared" si="2"/>
        <v>1.9961463304351668E-2</v>
      </c>
    </row>
    <row r="73" spans="1:3" x14ac:dyDescent="0.25">
      <c r="A73" s="1">
        <v>44032</v>
      </c>
      <c r="B73">
        <v>480.27886962890602</v>
      </c>
      <c r="C73" s="3">
        <f t="shared" si="2"/>
        <v>-3.556521406611679E-2</v>
      </c>
    </row>
    <row r="74" spans="1:3" x14ac:dyDescent="0.25">
      <c r="A74" s="1">
        <v>44039</v>
      </c>
      <c r="B74">
        <v>526.13983154296795</v>
      </c>
      <c r="C74" s="3">
        <f t="shared" si="2"/>
        <v>9.5488194076697619E-2</v>
      </c>
    </row>
    <row r="75" spans="1:3" x14ac:dyDescent="0.25">
      <c r="A75" s="1">
        <v>44046</v>
      </c>
      <c r="B75">
        <v>520.25262451171795</v>
      </c>
      <c r="C75" s="3">
        <f t="shared" si="2"/>
        <v>-1.1189434211785643E-2</v>
      </c>
    </row>
    <row r="76" spans="1:3" x14ac:dyDescent="0.25">
      <c r="A76" s="1">
        <v>44053</v>
      </c>
      <c r="B76">
        <v>525.843017578125</v>
      </c>
      <c r="C76" s="3">
        <f t="shared" si="2"/>
        <v>1.0745535539881113E-2</v>
      </c>
    </row>
    <row r="77" spans="1:3" x14ac:dyDescent="0.25">
      <c r="A77" s="1">
        <v>44060</v>
      </c>
      <c r="B77">
        <v>527.079833984375</v>
      </c>
      <c r="C77" s="3">
        <f t="shared" si="2"/>
        <v>2.3520639523681997E-3</v>
      </c>
    </row>
    <row r="78" spans="1:3" x14ac:dyDescent="0.25">
      <c r="A78" s="1">
        <v>44067</v>
      </c>
      <c r="B78">
        <v>550.98327636718705</v>
      </c>
      <c r="C78" s="3">
        <f t="shared" si="2"/>
        <v>4.5350705607759334E-2</v>
      </c>
    </row>
    <row r="79" spans="1:3" x14ac:dyDescent="0.25">
      <c r="A79" s="1">
        <v>44074</v>
      </c>
      <c r="B79">
        <v>507.86029052734301</v>
      </c>
      <c r="C79" s="3">
        <f t="shared" si="2"/>
        <v>-7.8265507665074674E-2</v>
      </c>
    </row>
    <row r="80" spans="1:3" x14ac:dyDescent="0.25">
      <c r="A80" s="1">
        <v>44081</v>
      </c>
      <c r="B80">
        <v>501.02008056640602</v>
      </c>
      <c r="C80" s="3">
        <f t="shared" si="2"/>
        <v>-1.3468684377418771E-2</v>
      </c>
    </row>
    <row r="81" spans="1:3" x14ac:dyDescent="0.25">
      <c r="A81" s="1">
        <v>44088</v>
      </c>
      <c r="B81">
        <v>518.71539306640602</v>
      </c>
      <c r="C81" s="3">
        <f t="shared" si="2"/>
        <v>3.5318569427387647E-2</v>
      </c>
    </row>
    <row r="82" spans="1:3" x14ac:dyDescent="0.25">
      <c r="A82" s="1">
        <v>44095</v>
      </c>
      <c r="B82">
        <v>485.20834350585898</v>
      </c>
      <c r="C82" s="3">
        <f t="shared" si="2"/>
        <v>-6.4596212120231922E-2</v>
      </c>
    </row>
    <row r="83" spans="1:3" x14ac:dyDescent="0.25">
      <c r="A83" s="1">
        <v>44102</v>
      </c>
      <c r="B83">
        <v>502.407958984375</v>
      </c>
      <c r="C83" s="3">
        <f t="shared" si="2"/>
        <v>3.54478971945138E-2</v>
      </c>
    </row>
    <row r="84" spans="1:3" x14ac:dyDescent="0.25">
      <c r="A84" s="1">
        <v>44109</v>
      </c>
      <c r="B84">
        <v>508.70294189453102</v>
      </c>
      <c r="C84" s="3">
        <f t="shared" si="2"/>
        <v>1.2529624178091003E-2</v>
      </c>
    </row>
    <row r="85" spans="1:3" x14ac:dyDescent="0.25">
      <c r="A85" s="1">
        <v>44116</v>
      </c>
      <c r="B85">
        <v>482.630859375</v>
      </c>
      <c r="C85" s="3">
        <f t="shared" si="2"/>
        <v>-5.1252077336986446E-2</v>
      </c>
    </row>
    <row r="86" spans="1:3" x14ac:dyDescent="0.25">
      <c r="A86" s="1">
        <v>44123</v>
      </c>
      <c r="B86">
        <v>480.15252685546801</v>
      </c>
      <c r="C86" s="3">
        <f t="shared" si="2"/>
        <v>-5.1350477728286936E-3</v>
      </c>
    </row>
    <row r="87" spans="1:3" x14ac:dyDescent="0.25">
      <c r="A87" s="1">
        <v>44130</v>
      </c>
      <c r="B87">
        <v>461.71371459960898</v>
      </c>
      <c r="C87" s="3">
        <f t="shared" si="2"/>
        <v>-3.8401989419102556E-2</v>
      </c>
    </row>
    <row r="88" spans="1:3" x14ac:dyDescent="0.25">
      <c r="A88" s="1">
        <v>44137</v>
      </c>
      <c r="B88">
        <v>504.44021606445301</v>
      </c>
      <c r="C88" s="3">
        <f t="shared" si="2"/>
        <v>9.2538948083653594E-2</v>
      </c>
    </row>
    <row r="89" spans="1:3" x14ac:dyDescent="0.25">
      <c r="A89" s="1">
        <v>44144</v>
      </c>
      <c r="B89">
        <v>509.595123291015</v>
      </c>
      <c r="C89" s="3">
        <f t="shared" si="2"/>
        <v>1.0219064742259532E-2</v>
      </c>
    </row>
    <row r="90" spans="1:3" x14ac:dyDescent="0.25">
      <c r="A90" s="1">
        <v>44151</v>
      </c>
      <c r="B90">
        <v>498.64089965820301</v>
      </c>
      <c r="C90" s="3">
        <f t="shared" si="2"/>
        <v>-2.149593497298119E-2</v>
      </c>
    </row>
    <row r="91" spans="1:3" x14ac:dyDescent="0.25">
      <c r="A91" s="1">
        <v>44158</v>
      </c>
      <c r="B91">
        <v>507.11679077148398</v>
      </c>
      <c r="C91" s="3">
        <f t="shared" si="2"/>
        <v>1.699798616417314E-2</v>
      </c>
    </row>
    <row r="92" spans="1:3" x14ac:dyDescent="0.25">
      <c r="A92" s="1">
        <v>44165</v>
      </c>
      <c r="B92">
        <v>563.92022705078102</v>
      </c>
      <c r="C92" s="3">
        <f t="shared" si="2"/>
        <v>0.11201253303579461</v>
      </c>
    </row>
    <row r="93" spans="1:3" x14ac:dyDescent="0.25">
      <c r="A93" s="1">
        <v>44172</v>
      </c>
      <c r="B93">
        <v>563.07757568359295</v>
      </c>
      <c r="C93" s="3">
        <f t="shared" si="2"/>
        <v>-1.4942740599942494E-3</v>
      </c>
    </row>
    <row r="94" spans="1:3" x14ac:dyDescent="0.25">
      <c r="A94" s="1">
        <v>44179</v>
      </c>
      <c r="B94">
        <v>570.26477050781205</v>
      </c>
      <c r="C94" s="3">
        <f t="shared" si="2"/>
        <v>1.2764129019866566E-2</v>
      </c>
    </row>
    <row r="95" spans="1:3" x14ac:dyDescent="0.25">
      <c r="A95" s="1">
        <v>44186</v>
      </c>
      <c r="B95">
        <v>584.73822021484295</v>
      </c>
      <c r="C95" s="3">
        <f t="shared" si="2"/>
        <v>2.5380227668881705E-2</v>
      </c>
    </row>
    <row r="96" spans="1:3" x14ac:dyDescent="0.25">
      <c r="A96" s="1">
        <v>44193</v>
      </c>
      <c r="B96">
        <v>590.93402099609295</v>
      </c>
      <c r="C96" s="3">
        <f t="shared" si="2"/>
        <v>1.0595853951488765E-2</v>
      </c>
    </row>
    <row r="97" spans="1:3" x14ac:dyDescent="0.25">
      <c r="A97" s="1">
        <v>44200</v>
      </c>
      <c r="B97">
        <v>615.32086181640602</v>
      </c>
      <c r="C97" s="3">
        <f t="shared" si="2"/>
        <v>4.12682972275078E-2</v>
      </c>
    </row>
    <row r="98" spans="1:3" x14ac:dyDescent="0.25">
      <c r="A98" s="1">
        <v>44207</v>
      </c>
      <c r="B98">
        <v>598.765625</v>
      </c>
      <c r="C98" s="3">
        <f t="shared" si="2"/>
        <v>-2.6905047177395391E-2</v>
      </c>
    </row>
    <row r="99" spans="1:3" x14ac:dyDescent="0.25">
      <c r="A99" s="1">
        <v>44214</v>
      </c>
      <c r="B99">
        <v>570.06646728515602</v>
      </c>
      <c r="C99" s="3">
        <f t="shared" si="2"/>
        <v>-4.793053661830371E-2</v>
      </c>
    </row>
    <row r="100" spans="1:3" x14ac:dyDescent="0.25">
      <c r="A100" s="1">
        <v>44221</v>
      </c>
      <c r="B100">
        <v>581.36773681640602</v>
      </c>
      <c r="C100" s="3">
        <f t="shared" si="2"/>
        <v>1.9824476933488766E-2</v>
      </c>
    </row>
    <row r="101" spans="1:3" x14ac:dyDescent="0.25">
      <c r="A101" s="1">
        <v>44228</v>
      </c>
      <c r="B101">
        <v>629.29864501953102</v>
      </c>
      <c r="C101" s="3">
        <f t="shared" si="2"/>
        <v>8.244507764671738E-2</v>
      </c>
    </row>
    <row r="102" spans="1:3" x14ac:dyDescent="0.25">
      <c r="A102" s="1">
        <v>44235</v>
      </c>
      <c r="B102">
        <v>621.81408691406205</v>
      </c>
      <c r="C102" s="3">
        <f t="shared" si="2"/>
        <v>-1.1893491531730027E-2</v>
      </c>
    </row>
    <row r="103" spans="1:3" x14ac:dyDescent="0.25">
      <c r="A103" s="1">
        <v>44242</v>
      </c>
      <c r="B103">
        <v>607.45001220703102</v>
      </c>
      <c r="C103" s="3">
        <f t="shared" si="2"/>
        <v>-2.3100272266775135E-2</v>
      </c>
    </row>
    <row r="104" spans="1:3" x14ac:dyDescent="0.25">
      <c r="A104" s="1">
        <v>44249</v>
      </c>
      <c r="B104">
        <v>595.29998779296795</v>
      </c>
      <c r="C104" s="3">
        <f t="shared" si="2"/>
        <v>-2.0001686015148401E-2</v>
      </c>
    </row>
    <row r="105" spans="1:3" x14ac:dyDescent="0.25">
      <c r="A105" s="1">
        <v>44256</v>
      </c>
      <c r="B105">
        <v>610.95001220703102</v>
      </c>
      <c r="C105" s="3">
        <f t="shared" si="2"/>
        <v>2.6289307466785594E-2</v>
      </c>
    </row>
    <row r="106" spans="1:3" x14ac:dyDescent="0.25">
      <c r="A106" s="1">
        <v>44263</v>
      </c>
      <c r="B106">
        <v>613.25</v>
      </c>
      <c r="C106" s="3">
        <f t="shared" si="2"/>
        <v>3.7646088010709899E-3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83F-BC77-4BAE-AF81-60DDC32BFD27}">
  <dimension ref="A1:K109"/>
  <sheetViews>
    <sheetView zoomScale="70" zoomScaleNormal="70" workbookViewId="0">
      <selection activeCell="G9" sqref="G9"/>
    </sheetView>
  </sheetViews>
  <sheetFormatPr defaultRowHeight="13.5" x14ac:dyDescent="0.25"/>
  <cols>
    <col min="1" max="1" width="11.140625" customWidth="1"/>
    <col min="2" max="2" width="11.78515625" bestFit="1" customWidth="1"/>
    <col min="3" max="3" width="9.140625" style="3"/>
    <col min="6" max="6" width="10.28515625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s="3" t="s">
        <v>2</v>
      </c>
    </row>
    <row r="2" spans="1:10" x14ac:dyDescent="0.25">
      <c r="A2" s="1">
        <v>43535</v>
      </c>
      <c r="B2">
        <v>1938.67456054687</v>
      </c>
    </row>
    <row r="3" spans="1:10" x14ac:dyDescent="0.25">
      <c r="A3" s="1">
        <v>43542</v>
      </c>
      <c r="B3">
        <v>1904.89367675781</v>
      </c>
      <c r="C3" s="3">
        <f>B3/B2-1</f>
        <v>-1.7424731554496198E-2</v>
      </c>
      <c r="I3" s="9" t="s">
        <v>8</v>
      </c>
      <c r="J3" s="9"/>
    </row>
    <row r="4" spans="1:10" x14ac:dyDescent="0.25">
      <c r="A4" s="1">
        <v>43549</v>
      </c>
      <c r="B4">
        <v>1900.85522460937</v>
      </c>
      <c r="C4" s="3">
        <f t="shared" ref="C4:C67" si="0">B4/B3-1</f>
        <v>-2.1200407128830756E-3</v>
      </c>
      <c r="F4" t="s">
        <v>3</v>
      </c>
      <c r="G4" s="3">
        <f>MIN(C3:C106)</f>
        <v>-0.14665475252474935</v>
      </c>
      <c r="I4" t="s">
        <v>6</v>
      </c>
      <c r="J4" t="s">
        <v>7</v>
      </c>
    </row>
    <row r="5" spans="1:10" x14ac:dyDescent="0.25">
      <c r="A5" s="1">
        <v>43556</v>
      </c>
      <c r="B5">
        <v>1949.36450195312</v>
      </c>
      <c r="C5" s="3">
        <f t="shared" si="0"/>
        <v>2.5519711714877547E-2</v>
      </c>
      <c r="F5" t="s">
        <v>4</v>
      </c>
      <c r="G5" s="3">
        <f>MAX(C3:C106)</f>
        <v>0.11582602351993354</v>
      </c>
      <c r="I5" s="8">
        <v>-0.14665475252474935</v>
      </c>
      <c r="J5">
        <f t="array" ref="J5:J15">FREQUENCY(C3:C106,I5:I15)</f>
        <v>1</v>
      </c>
    </row>
    <row r="6" spans="1:10" x14ac:dyDescent="0.25">
      <c r="A6" s="1">
        <v>43563</v>
      </c>
      <c r="B6">
        <v>1913.54077148437</v>
      </c>
      <c r="C6" s="3">
        <f t="shared" si="0"/>
        <v>-1.8377132872203883E-2</v>
      </c>
      <c r="I6" s="8">
        <v>-0.12040667492028106</v>
      </c>
      <c r="J6">
        <v>0</v>
      </c>
    </row>
    <row r="7" spans="1:10" x14ac:dyDescent="0.25">
      <c r="A7" s="1">
        <v>43570</v>
      </c>
      <c r="B7">
        <v>2038.734375</v>
      </c>
      <c r="C7" s="3">
        <f t="shared" si="0"/>
        <v>6.5425103755962777E-2</v>
      </c>
      <c r="I7" s="8">
        <v>-9.4158597315812775E-2</v>
      </c>
      <c r="J7">
        <v>0</v>
      </c>
    </row>
    <row r="8" spans="1:10" x14ac:dyDescent="0.25">
      <c r="A8" s="1">
        <v>43577</v>
      </c>
      <c r="B8">
        <v>2126.91650390625</v>
      </c>
      <c r="C8" s="3">
        <f t="shared" si="0"/>
        <v>4.3253368358126654E-2</v>
      </c>
      <c r="F8" t="s">
        <v>5</v>
      </c>
      <c r="G8" s="3">
        <f>G5-G4</f>
        <v>0.2624807760446829</v>
      </c>
      <c r="I8" s="8">
        <v>-6.7910519711344486E-2</v>
      </c>
      <c r="J8">
        <v>2</v>
      </c>
    </row>
    <row r="9" spans="1:10" x14ac:dyDescent="0.25">
      <c r="A9" s="1">
        <v>43584</v>
      </c>
      <c r="B9">
        <v>2026.38159179687</v>
      </c>
      <c r="C9" s="3">
        <f t="shared" si="0"/>
        <v>-4.7267916688191414E-2</v>
      </c>
      <c r="I9" s="8">
        <v>-4.1662442106876196E-2</v>
      </c>
      <c r="J9">
        <v>7</v>
      </c>
    </row>
    <row r="10" spans="1:10" x14ac:dyDescent="0.25">
      <c r="A10" s="1">
        <v>43591</v>
      </c>
      <c r="B10">
        <v>2029.27978515625</v>
      </c>
      <c r="C10" s="3">
        <f t="shared" si="0"/>
        <v>1.4302307971569839E-3</v>
      </c>
      <c r="G10" s="4">
        <f>G8/10</f>
        <v>2.624807760446829E-2</v>
      </c>
      <c r="I10" s="8">
        <v>-1.5414364502407907E-2</v>
      </c>
      <c r="J10">
        <v>18</v>
      </c>
    </row>
    <row r="11" spans="1:10" x14ac:dyDescent="0.25">
      <c r="A11" s="1">
        <v>43598</v>
      </c>
      <c r="B11">
        <v>1992.03063964843</v>
      </c>
      <c r="C11" s="3">
        <f t="shared" si="0"/>
        <v>-1.8355845152693839E-2</v>
      </c>
      <c r="I11" s="8">
        <v>1.0833713102060383E-2</v>
      </c>
      <c r="J11">
        <v>33</v>
      </c>
    </row>
    <row r="12" spans="1:10" x14ac:dyDescent="0.25">
      <c r="A12" s="1">
        <v>43605</v>
      </c>
      <c r="B12">
        <v>1947.65417480468</v>
      </c>
      <c r="C12" s="3">
        <f t="shared" si="0"/>
        <v>-2.2276999138719056E-2</v>
      </c>
      <c r="F12" s="5">
        <f>G4</f>
        <v>-0.14665475252474935</v>
      </c>
      <c r="I12" s="8">
        <v>3.7081790706528672E-2</v>
      </c>
      <c r="J12">
        <v>23</v>
      </c>
    </row>
    <row r="13" spans="1:10" x14ac:dyDescent="0.25">
      <c r="A13" s="1">
        <v>43612</v>
      </c>
      <c r="B13">
        <v>2087.529296875</v>
      </c>
      <c r="C13" s="3">
        <f t="shared" si="0"/>
        <v>7.1817227041524045E-2</v>
      </c>
      <c r="F13" s="2">
        <f>F12+G13*$G$10</f>
        <v>-0.12040667492028106</v>
      </c>
      <c r="G13">
        <v>1</v>
      </c>
      <c r="I13" s="8">
        <v>6.3329868310996962E-2</v>
      </c>
      <c r="J13">
        <v>12</v>
      </c>
    </row>
    <row r="14" spans="1:10" x14ac:dyDescent="0.25">
      <c r="A14" s="1">
        <v>43619</v>
      </c>
      <c r="B14">
        <v>2070.52001953125</v>
      </c>
      <c r="C14" s="3">
        <f t="shared" si="0"/>
        <v>-8.1480424582364153E-3</v>
      </c>
      <c r="F14" s="2">
        <f t="shared" ref="F14:F22" si="1">F13+G14*$G$10</f>
        <v>-9.4158597315812775E-2</v>
      </c>
      <c r="G14">
        <v>1</v>
      </c>
      <c r="I14" s="8">
        <v>8.9577945915465251E-2</v>
      </c>
      <c r="J14">
        <v>6</v>
      </c>
    </row>
    <row r="15" spans="1:10" x14ac:dyDescent="0.25">
      <c r="A15" s="1">
        <v>43626</v>
      </c>
      <c r="B15">
        <v>2157.5546875</v>
      </c>
      <c r="C15" s="3">
        <f t="shared" si="0"/>
        <v>4.2035173361160805E-2</v>
      </c>
      <c r="F15" s="2">
        <f t="shared" si="1"/>
        <v>-6.7910519711344486E-2</v>
      </c>
      <c r="G15">
        <v>1</v>
      </c>
      <c r="I15" s="8">
        <v>0.11582602351993354</v>
      </c>
      <c r="J15">
        <v>2</v>
      </c>
    </row>
    <row r="16" spans="1:10" x14ac:dyDescent="0.25">
      <c r="A16" s="1">
        <v>43633</v>
      </c>
      <c r="B16">
        <v>2155.3037109375</v>
      </c>
      <c r="C16" s="3">
        <f t="shared" si="0"/>
        <v>-1.0432998873869392E-3</v>
      </c>
      <c r="F16" s="2">
        <f t="shared" si="1"/>
        <v>-4.1662442106876196E-2</v>
      </c>
      <c r="G16">
        <v>1</v>
      </c>
    </row>
    <row r="17" spans="1:11" x14ac:dyDescent="0.25">
      <c r="A17" s="1">
        <v>43640</v>
      </c>
      <c r="B17">
        <v>2133.55810546875</v>
      </c>
      <c r="C17" s="3">
        <f t="shared" si="0"/>
        <v>-1.0089346275607314E-2</v>
      </c>
      <c r="F17" s="2">
        <f t="shared" si="1"/>
        <v>-1.5414364502407907E-2</v>
      </c>
      <c r="G17">
        <v>1</v>
      </c>
      <c r="I17" s="10" t="s">
        <v>9</v>
      </c>
      <c r="J17" s="11">
        <f>AVERAGE(C3:C106)</f>
        <v>5.1503315874601805E-3</v>
      </c>
    </row>
    <row r="18" spans="1:11" x14ac:dyDescent="0.25">
      <c r="A18" s="1">
        <v>43647</v>
      </c>
      <c r="B18">
        <v>2070.7177734375</v>
      </c>
      <c r="C18" s="3">
        <f t="shared" si="0"/>
        <v>-2.9453302382614899E-2</v>
      </c>
      <c r="F18" s="2">
        <f t="shared" si="1"/>
        <v>1.0833713102060383E-2</v>
      </c>
      <c r="G18">
        <v>1</v>
      </c>
      <c r="I18" s="10" t="s">
        <v>10</v>
      </c>
      <c r="J18" s="12">
        <f>_xlfn.STDEV.P(C3:C106)</f>
        <v>3.8925338973381657E-2</v>
      </c>
    </row>
    <row r="19" spans="1:11" x14ac:dyDescent="0.25">
      <c r="A19" s="1">
        <v>43654</v>
      </c>
      <c r="B19">
        <v>2019.27697753906</v>
      </c>
      <c r="C19" s="3">
        <f t="shared" si="0"/>
        <v>-2.4842012058961416E-2</v>
      </c>
      <c r="F19" s="2">
        <f t="shared" si="1"/>
        <v>3.7081790706528672E-2</v>
      </c>
      <c r="G19">
        <v>1</v>
      </c>
      <c r="I19" s="10" t="s">
        <v>11</v>
      </c>
      <c r="J19" s="11">
        <f>J18/J17</f>
        <v>7.5578316293567394</v>
      </c>
    </row>
    <row r="20" spans="1:11" x14ac:dyDescent="0.25">
      <c r="A20" s="1">
        <v>43661</v>
      </c>
      <c r="B20">
        <v>1989.5810546875</v>
      </c>
      <c r="C20" s="3">
        <f t="shared" si="0"/>
        <v>-1.4706215730618144E-2</v>
      </c>
      <c r="F20" s="2">
        <f t="shared" si="1"/>
        <v>6.3329868310996962E-2</v>
      </c>
      <c r="G20">
        <v>1</v>
      </c>
    </row>
    <row r="21" spans="1:11" x14ac:dyDescent="0.25">
      <c r="A21" s="1">
        <v>43668</v>
      </c>
      <c r="B21">
        <v>2024.81066894531</v>
      </c>
      <c r="C21" s="3">
        <f t="shared" si="0"/>
        <v>1.7707051529671558E-2</v>
      </c>
      <c r="F21" s="2">
        <f t="shared" si="1"/>
        <v>8.9577945915465251E-2</v>
      </c>
      <c r="G21">
        <v>1</v>
      </c>
    </row>
    <row r="22" spans="1:11" x14ac:dyDescent="0.25">
      <c r="A22" s="1">
        <v>43675</v>
      </c>
      <c r="B22">
        <v>2118.18725585937</v>
      </c>
      <c r="C22" s="3">
        <f t="shared" si="0"/>
        <v>4.6116206490900424E-2</v>
      </c>
      <c r="F22" s="6">
        <f t="shared" si="1"/>
        <v>0.11582602351993354</v>
      </c>
      <c r="G22">
        <v>1</v>
      </c>
      <c r="I22" s="10" t="s">
        <v>12</v>
      </c>
    </row>
    <row r="23" spans="1:11" x14ac:dyDescent="0.25">
      <c r="A23" s="1">
        <v>43682</v>
      </c>
      <c r="B23">
        <v>2156.16235351562</v>
      </c>
      <c r="C23" s="3">
        <f t="shared" si="0"/>
        <v>1.7928111667749214E-2</v>
      </c>
      <c r="I23" s="13"/>
    </row>
    <row r="24" spans="1:11" x14ac:dyDescent="0.25">
      <c r="A24" s="1">
        <v>43689</v>
      </c>
      <c r="B24">
        <v>2077.33178710937</v>
      </c>
      <c r="C24" s="3">
        <f t="shared" si="0"/>
        <v>-3.6560589362724438E-2</v>
      </c>
      <c r="I24" t="s">
        <v>13</v>
      </c>
    </row>
    <row r="25" spans="1:11" x14ac:dyDescent="0.25">
      <c r="A25" s="1">
        <v>43696</v>
      </c>
      <c r="B25">
        <v>2158.03442382812</v>
      </c>
      <c r="C25" s="3">
        <f t="shared" si="0"/>
        <v>3.8849180097055402E-2</v>
      </c>
    </row>
    <row r="26" spans="1:11" x14ac:dyDescent="0.25">
      <c r="A26" s="1">
        <v>43703</v>
      </c>
      <c r="B26">
        <v>2168.11645507812</v>
      </c>
      <c r="C26" s="3">
        <f t="shared" si="0"/>
        <v>4.6718583997911178E-3</v>
      </c>
      <c r="I26" t="s">
        <v>14</v>
      </c>
      <c r="K26" s="8">
        <f>PERCENTILE(C3:C109,0.01)</f>
        <v>-8.9741893307944298E-2</v>
      </c>
    </row>
    <row r="27" spans="1:11" x14ac:dyDescent="0.25">
      <c r="A27" s="1">
        <v>43710</v>
      </c>
      <c r="B27">
        <v>2110.1220703125</v>
      </c>
      <c r="C27" s="3">
        <f t="shared" si="0"/>
        <v>-2.6748740654491399E-2</v>
      </c>
    </row>
    <row r="28" spans="1:11" x14ac:dyDescent="0.25">
      <c r="A28" s="1">
        <v>43717</v>
      </c>
      <c r="B28">
        <v>2056.064453125</v>
      </c>
      <c r="C28" s="3">
        <f t="shared" si="0"/>
        <v>-2.5618241687550447E-2</v>
      </c>
      <c r="I28" t="s">
        <v>15</v>
      </c>
      <c r="K28" s="8">
        <f>_xlfn.NORM.INV(0.01,J17,J18)</f>
        <v>-8.5403547979585312E-2</v>
      </c>
    </row>
    <row r="29" spans="1:11" x14ac:dyDescent="0.25">
      <c r="A29" s="1">
        <v>43724</v>
      </c>
      <c r="B29">
        <v>1983.33129882812</v>
      </c>
      <c r="C29" s="3">
        <f t="shared" si="0"/>
        <v>-3.537493884801779E-2</v>
      </c>
    </row>
    <row r="30" spans="1:11" x14ac:dyDescent="0.25">
      <c r="A30" s="1">
        <v>43731</v>
      </c>
      <c r="B30">
        <v>1974.78552246093</v>
      </c>
      <c r="C30" s="3">
        <f t="shared" si="0"/>
        <v>-4.3087992269569275E-3</v>
      </c>
    </row>
    <row r="31" spans="1:11" x14ac:dyDescent="0.25">
      <c r="A31" s="1">
        <v>43738</v>
      </c>
      <c r="B31">
        <v>1995.861328125</v>
      </c>
      <c r="C31" s="3">
        <f t="shared" si="0"/>
        <v>1.0672452995202253E-2</v>
      </c>
    </row>
    <row r="32" spans="1:11" x14ac:dyDescent="0.25">
      <c r="A32" s="1">
        <v>43745</v>
      </c>
      <c r="B32">
        <v>1907.90966796875</v>
      </c>
      <c r="C32" s="3">
        <f t="shared" si="0"/>
        <v>-4.4067019545328656E-2</v>
      </c>
    </row>
    <row r="33" spans="1:3" x14ac:dyDescent="0.25">
      <c r="A33" s="1">
        <v>43752</v>
      </c>
      <c r="B33">
        <v>1975.40979003906</v>
      </c>
      <c r="C33" s="3">
        <f t="shared" si="0"/>
        <v>3.5379097450758179E-2</v>
      </c>
    </row>
    <row r="34" spans="1:3" x14ac:dyDescent="0.25">
      <c r="A34" s="1">
        <v>43759</v>
      </c>
      <c r="B34">
        <v>2072.8271484375</v>
      </c>
      <c r="C34" s="3">
        <f t="shared" si="0"/>
        <v>4.9315012454460794E-2</v>
      </c>
    </row>
    <row r="35" spans="1:3" x14ac:dyDescent="0.25">
      <c r="A35" s="1">
        <v>43766</v>
      </c>
      <c r="B35">
        <v>2156.51000976562</v>
      </c>
      <c r="C35" s="3">
        <f t="shared" si="0"/>
        <v>4.0371364969433277E-2</v>
      </c>
    </row>
    <row r="36" spans="1:3" x14ac:dyDescent="0.25">
      <c r="A36" s="1">
        <v>43773</v>
      </c>
      <c r="B36">
        <v>2085.90112304687</v>
      </c>
      <c r="C36" s="3">
        <f t="shared" si="0"/>
        <v>-3.2742202168782986E-2</v>
      </c>
    </row>
    <row r="37" spans="1:3" x14ac:dyDescent="0.25">
      <c r="A37" s="1">
        <v>43780</v>
      </c>
      <c r="B37">
        <v>2129.82373046875</v>
      </c>
      <c r="C37" s="3">
        <f t="shared" si="0"/>
        <v>2.105689811304301E-2</v>
      </c>
    </row>
    <row r="38" spans="1:3" x14ac:dyDescent="0.25">
      <c r="A38" s="1">
        <v>43787</v>
      </c>
      <c r="B38">
        <v>2027.72985839843</v>
      </c>
      <c r="C38" s="3">
        <f t="shared" si="0"/>
        <v>-4.7935362260167036E-2</v>
      </c>
    </row>
    <row r="39" spans="1:3" x14ac:dyDescent="0.25">
      <c r="A39" s="1">
        <v>43794</v>
      </c>
      <c r="B39">
        <v>2010.24853515625</v>
      </c>
      <c r="C39" s="3">
        <f t="shared" si="0"/>
        <v>-8.6211302604122242E-3</v>
      </c>
    </row>
    <row r="40" spans="1:3" x14ac:dyDescent="0.25">
      <c r="A40" s="1">
        <v>43801</v>
      </c>
      <c r="B40">
        <v>2079.04614257812</v>
      </c>
      <c r="C40" s="3">
        <f t="shared" si="0"/>
        <v>3.4223433679319903E-2</v>
      </c>
    </row>
    <row r="41" spans="1:3" x14ac:dyDescent="0.25">
      <c r="A41" s="1">
        <v>43808</v>
      </c>
      <c r="B41">
        <v>2028.85607910156</v>
      </c>
      <c r="C41" s="3">
        <f t="shared" si="0"/>
        <v>-2.4140908875799116E-2</v>
      </c>
    </row>
    <row r="42" spans="1:3" x14ac:dyDescent="0.25">
      <c r="A42" s="1">
        <v>43815</v>
      </c>
      <c r="B42">
        <v>2176.58642578125</v>
      </c>
      <c r="C42" s="3">
        <f t="shared" si="0"/>
        <v>7.2814601391099965E-2</v>
      </c>
    </row>
    <row r="43" spans="1:3" x14ac:dyDescent="0.25">
      <c r="A43" s="1">
        <v>43822</v>
      </c>
      <c r="B43">
        <v>2152.69067382812</v>
      </c>
      <c r="C43" s="3">
        <f t="shared" si="0"/>
        <v>-1.097854496843742E-2</v>
      </c>
    </row>
    <row r="44" spans="1:3" x14ac:dyDescent="0.25">
      <c r="A44" s="1">
        <v>43829</v>
      </c>
      <c r="B44">
        <v>2154.89428710937</v>
      </c>
      <c r="C44" s="3">
        <f t="shared" si="0"/>
        <v>1.0236553296025797E-3</v>
      </c>
    </row>
    <row r="45" spans="1:3" x14ac:dyDescent="0.25">
      <c r="A45" s="1">
        <v>43836</v>
      </c>
      <c r="B45">
        <v>2168.06640625</v>
      </c>
      <c r="C45" s="3">
        <f t="shared" si="0"/>
        <v>6.1126521237844234E-3</v>
      </c>
    </row>
    <row r="46" spans="1:3" x14ac:dyDescent="0.25">
      <c r="A46" s="1">
        <v>43843</v>
      </c>
      <c r="B46">
        <v>2172.17944335937</v>
      </c>
      <c r="C46" s="3">
        <f t="shared" si="0"/>
        <v>1.8970992297622224E-3</v>
      </c>
    </row>
    <row r="47" spans="1:3" x14ac:dyDescent="0.25">
      <c r="A47" s="1">
        <v>43850</v>
      </c>
      <c r="B47">
        <v>2139.42114257812</v>
      </c>
      <c r="C47" s="3">
        <f t="shared" si="0"/>
        <v>-1.5080844670267157E-2</v>
      </c>
    </row>
    <row r="48" spans="1:3" x14ac:dyDescent="0.25">
      <c r="A48" s="1">
        <v>43857</v>
      </c>
      <c r="B48">
        <v>2040.92346191406</v>
      </c>
      <c r="C48" s="3">
        <f t="shared" si="0"/>
        <v>-4.6039406970319496E-2</v>
      </c>
    </row>
    <row r="49" spans="1:3" x14ac:dyDescent="0.25">
      <c r="A49" s="1">
        <v>43864</v>
      </c>
      <c r="B49">
        <v>2097.26391601562</v>
      </c>
      <c r="C49" s="3">
        <f t="shared" si="0"/>
        <v>2.7605373328758676E-2</v>
      </c>
    </row>
    <row r="50" spans="1:3" x14ac:dyDescent="0.25">
      <c r="A50" s="1">
        <v>43871</v>
      </c>
      <c r="B50">
        <v>2143.49487304687</v>
      </c>
      <c r="C50" s="3">
        <f t="shared" si="0"/>
        <v>2.2043461806695142E-2</v>
      </c>
    </row>
    <row r="51" spans="1:3" x14ac:dyDescent="0.25">
      <c r="A51" s="1">
        <v>43878</v>
      </c>
      <c r="B51">
        <v>2116.50244140625</v>
      </c>
      <c r="C51" s="3">
        <f t="shared" si="0"/>
        <v>-1.2592720411899849E-2</v>
      </c>
    </row>
    <row r="52" spans="1:3" x14ac:dyDescent="0.25">
      <c r="A52" s="1">
        <v>43885</v>
      </c>
      <c r="B52">
        <v>1964.01953125</v>
      </c>
      <c r="C52" s="3">
        <f t="shared" si="0"/>
        <v>-7.2044759870410147E-2</v>
      </c>
    </row>
    <row r="53" spans="1:3" x14ac:dyDescent="0.25">
      <c r="A53" s="1">
        <v>43892</v>
      </c>
      <c r="B53">
        <v>2078.81127929687</v>
      </c>
      <c r="C53" s="3">
        <f t="shared" si="0"/>
        <v>5.8447355650180777E-2</v>
      </c>
    </row>
    <row r="54" spans="1:3" x14ac:dyDescent="0.25">
      <c r="A54" s="1">
        <v>43899</v>
      </c>
      <c r="B54">
        <v>1773.94372558593</v>
      </c>
      <c r="C54" s="3">
        <f t="shared" si="0"/>
        <v>-0.14665475252474935</v>
      </c>
    </row>
    <row r="55" spans="1:3" x14ac:dyDescent="0.25">
      <c r="A55" s="1">
        <v>43906</v>
      </c>
      <c r="B55">
        <v>1764.81518554687</v>
      </c>
      <c r="C55" s="3">
        <f t="shared" si="0"/>
        <v>-5.1459017033050891E-3</v>
      </c>
    </row>
    <row r="56" spans="1:3" x14ac:dyDescent="0.25">
      <c r="A56" s="1">
        <v>43913</v>
      </c>
      <c r="B56">
        <v>1798.10473632812</v>
      </c>
      <c r="C56" s="3">
        <f t="shared" si="0"/>
        <v>1.8862910436105773E-2</v>
      </c>
    </row>
    <row r="57" spans="1:3" x14ac:dyDescent="0.25">
      <c r="A57" s="1">
        <v>43920</v>
      </c>
      <c r="B57">
        <v>1635.75524902343</v>
      </c>
      <c r="C57" s="3">
        <f t="shared" si="0"/>
        <v>-9.0289227331785571E-2</v>
      </c>
    </row>
    <row r="58" spans="1:3" x14ac:dyDescent="0.25">
      <c r="A58" s="1">
        <v>43927</v>
      </c>
      <c r="B58">
        <v>1745.99890136718</v>
      </c>
      <c r="C58" s="3">
        <f t="shared" si="0"/>
        <v>6.739617825439792E-2</v>
      </c>
    </row>
    <row r="59" spans="1:3" x14ac:dyDescent="0.25">
      <c r="A59" s="1">
        <v>43934</v>
      </c>
      <c r="B59">
        <v>1786.43774414062</v>
      </c>
      <c r="C59" s="3">
        <f t="shared" si="0"/>
        <v>2.3160863813702859E-2</v>
      </c>
    </row>
    <row r="60" spans="1:3" x14ac:dyDescent="0.25">
      <c r="A60" s="1">
        <v>43941</v>
      </c>
      <c r="B60">
        <v>1797.80810546875</v>
      </c>
      <c r="C60" s="3">
        <f t="shared" si="0"/>
        <v>6.3648237199553925E-3</v>
      </c>
    </row>
    <row r="61" spans="1:3" x14ac:dyDescent="0.25">
      <c r="A61" s="1">
        <v>43948</v>
      </c>
      <c r="B61">
        <v>1992.14306640625</v>
      </c>
      <c r="C61" s="3">
        <f t="shared" si="0"/>
        <v>0.10809549714808431</v>
      </c>
    </row>
    <row r="62" spans="1:3" x14ac:dyDescent="0.25">
      <c r="A62" s="1">
        <v>43955</v>
      </c>
      <c r="B62">
        <v>1872.16064453125</v>
      </c>
      <c r="C62" s="3">
        <f t="shared" si="0"/>
        <v>-6.0227813904672911E-2</v>
      </c>
    </row>
    <row r="63" spans="1:3" x14ac:dyDescent="0.25">
      <c r="A63" s="1">
        <v>43962</v>
      </c>
      <c r="B63">
        <v>1871.962890625</v>
      </c>
      <c r="C63" s="3">
        <f t="shared" si="0"/>
        <v>-1.0562870597008445E-4</v>
      </c>
    </row>
    <row r="64" spans="1:3" x14ac:dyDescent="0.25">
      <c r="A64" s="1">
        <v>43969</v>
      </c>
      <c r="B64">
        <v>1996.19677734375</v>
      </c>
      <c r="C64" s="3">
        <f t="shared" si="0"/>
        <v>6.6365571316038041E-2</v>
      </c>
    </row>
    <row r="65" spans="1:3" x14ac:dyDescent="0.25">
      <c r="A65" s="1">
        <v>43976</v>
      </c>
      <c r="B65">
        <v>1949.3310546875</v>
      </c>
      <c r="C65" s="3">
        <f t="shared" si="0"/>
        <v>-2.3477506420289895E-2</v>
      </c>
    </row>
    <row r="66" spans="1:3" x14ac:dyDescent="0.25">
      <c r="A66" s="1">
        <v>43983</v>
      </c>
      <c r="B66">
        <v>2025.01831054687</v>
      </c>
      <c r="C66" s="3">
        <f t="shared" si="0"/>
        <v>3.8827297024467411E-2</v>
      </c>
    </row>
    <row r="67" spans="1:3" x14ac:dyDescent="0.25">
      <c r="A67" s="1">
        <v>43990</v>
      </c>
      <c r="B67">
        <v>2021.65026855468</v>
      </c>
      <c r="C67" s="3">
        <f t="shared" si="0"/>
        <v>-1.6632155742238863E-3</v>
      </c>
    </row>
    <row r="68" spans="1:3" x14ac:dyDescent="0.25">
      <c r="A68" s="1">
        <v>43997</v>
      </c>
      <c r="B68">
        <v>2029.93041992187</v>
      </c>
      <c r="C68" s="3">
        <f t="shared" ref="C68:C106" si="2">B68/B67-1</f>
        <v>4.0957387615365715E-3</v>
      </c>
    </row>
    <row r="69" spans="1:3" x14ac:dyDescent="0.25">
      <c r="A69" s="1">
        <v>44004</v>
      </c>
      <c r="B69">
        <v>2097.9072265625</v>
      </c>
      <c r="C69" s="3">
        <f t="shared" si="2"/>
        <v>3.3487259451605356E-2</v>
      </c>
    </row>
    <row r="70" spans="1:3" x14ac:dyDescent="0.25">
      <c r="A70" s="1">
        <v>44011</v>
      </c>
      <c r="B70">
        <v>2180.609375</v>
      </c>
      <c r="C70" s="3">
        <f t="shared" si="2"/>
        <v>3.9421261050237577E-2</v>
      </c>
    </row>
    <row r="71" spans="1:3" x14ac:dyDescent="0.25">
      <c r="A71" s="1">
        <v>44018</v>
      </c>
      <c r="B71">
        <v>2203.07006835937</v>
      </c>
      <c r="C71" s="3">
        <f t="shared" si="2"/>
        <v>1.0300191137796011E-2</v>
      </c>
    </row>
    <row r="72" spans="1:3" x14ac:dyDescent="0.25">
      <c r="A72" s="1">
        <v>44025</v>
      </c>
      <c r="B72">
        <v>2182.94018554687</v>
      </c>
      <c r="C72" s="3">
        <f t="shared" si="2"/>
        <v>-9.1371959074777465E-3</v>
      </c>
    </row>
    <row r="73" spans="1:3" x14ac:dyDescent="0.25">
      <c r="A73" s="1">
        <v>44032</v>
      </c>
      <c r="B73">
        <v>2143.8095703125</v>
      </c>
      <c r="C73" s="3">
        <f t="shared" si="2"/>
        <v>-1.7925647021137636E-2</v>
      </c>
    </row>
    <row r="74" spans="1:3" x14ac:dyDescent="0.25">
      <c r="A74" s="1">
        <v>44039</v>
      </c>
      <c r="B74">
        <v>2268.43969726562</v>
      </c>
      <c r="C74" s="3">
        <f t="shared" si="2"/>
        <v>5.8134886922327267E-2</v>
      </c>
    </row>
    <row r="75" spans="1:3" x14ac:dyDescent="0.25">
      <c r="A75" s="1">
        <v>44046</v>
      </c>
      <c r="B75">
        <v>2280.86303710937</v>
      </c>
      <c r="C75" s="3">
        <f t="shared" si="2"/>
        <v>5.4766013214833098E-3</v>
      </c>
    </row>
    <row r="76" spans="1:3" x14ac:dyDescent="0.25">
      <c r="A76" s="1">
        <v>44053</v>
      </c>
      <c r="B76">
        <v>2228.68530273437</v>
      </c>
      <c r="C76" s="3">
        <f t="shared" si="2"/>
        <v>-2.2876311960023266E-2</v>
      </c>
    </row>
    <row r="77" spans="1:3" x14ac:dyDescent="0.25">
      <c r="A77" s="1">
        <v>44060</v>
      </c>
      <c r="B77">
        <v>2234.39990234375</v>
      </c>
      <c r="C77" s="3">
        <f t="shared" si="2"/>
        <v>2.5641123950379541E-3</v>
      </c>
    </row>
    <row r="78" spans="1:3" x14ac:dyDescent="0.25">
      <c r="A78" s="1">
        <v>44067</v>
      </c>
      <c r="B78">
        <v>2223.36840820312</v>
      </c>
      <c r="C78" s="3">
        <f t="shared" si="2"/>
        <v>-4.9371171781106282E-3</v>
      </c>
    </row>
    <row r="79" spans="1:3" x14ac:dyDescent="0.25">
      <c r="A79" s="1">
        <v>44074</v>
      </c>
      <c r="B79">
        <v>2275.69482421875</v>
      </c>
      <c r="C79" s="3">
        <f t="shared" si="2"/>
        <v>2.3534748367644243E-2</v>
      </c>
    </row>
    <row r="80" spans="1:3" x14ac:dyDescent="0.25">
      <c r="A80" s="1">
        <v>44081</v>
      </c>
      <c r="B80">
        <v>2359.12963867187</v>
      </c>
      <c r="C80" s="3">
        <f t="shared" si="2"/>
        <v>3.6663446067186634E-2</v>
      </c>
    </row>
    <row r="81" spans="1:3" x14ac:dyDescent="0.25">
      <c r="A81" s="1">
        <v>44088</v>
      </c>
      <c r="B81">
        <v>2435.70654296875</v>
      </c>
      <c r="C81" s="3">
        <f t="shared" si="2"/>
        <v>3.2459811890622081E-2</v>
      </c>
    </row>
    <row r="82" spans="1:3" x14ac:dyDescent="0.25">
      <c r="A82" s="1">
        <v>44095</v>
      </c>
      <c r="B82">
        <v>2407.43139648437</v>
      </c>
      <c r="C82" s="3">
        <f t="shared" si="2"/>
        <v>-1.1608601440926014E-2</v>
      </c>
    </row>
    <row r="83" spans="1:3" x14ac:dyDescent="0.25">
      <c r="A83" s="1">
        <v>44102</v>
      </c>
      <c r="B83">
        <v>2507.2646484375</v>
      </c>
      <c r="C83" s="3">
        <f t="shared" si="2"/>
        <v>4.1468783741426263E-2</v>
      </c>
    </row>
    <row r="84" spans="1:3" x14ac:dyDescent="0.25">
      <c r="A84" s="1">
        <v>44109</v>
      </c>
      <c r="B84">
        <v>2797.67114257812</v>
      </c>
      <c r="C84" s="3">
        <f t="shared" si="2"/>
        <v>0.11582602351993354</v>
      </c>
    </row>
    <row r="85" spans="1:3" x14ac:dyDescent="0.25">
      <c r="A85" s="1">
        <v>44116</v>
      </c>
      <c r="B85">
        <v>2745.54321289062</v>
      </c>
      <c r="C85" s="3">
        <f t="shared" si="2"/>
        <v>-1.8632615139841935E-2</v>
      </c>
    </row>
    <row r="86" spans="1:3" x14ac:dyDescent="0.25">
      <c r="A86" s="1">
        <v>44123</v>
      </c>
      <c r="B86">
        <v>2681.34716796875</v>
      </c>
      <c r="C86" s="3">
        <f t="shared" si="2"/>
        <v>-2.3381910224709923E-2</v>
      </c>
    </row>
    <row r="87" spans="1:3" x14ac:dyDescent="0.25">
      <c r="A87" s="1">
        <v>44130</v>
      </c>
      <c r="B87">
        <v>2659.78833007812</v>
      </c>
      <c r="C87" s="3">
        <f t="shared" si="2"/>
        <v>-8.0403008413721944E-3</v>
      </c>
    </row>
    <row r="88" spans="1:3" x14ac:dyDescent="0.25">
      <c r="A88" s="1">
        <v>44137</v>
      </c>
      <c r="B88">
        <v>2703.10571289062</v>
      </c>
      <c r="C88" s="3">
        <f t="shared" si="2"/>
        <v>1.6286026343768301E-2</v>
      </c>
    </row>
    <row r="89" spans="1:3" x14ac:dyDescent="0.25">
      <c r="A89" s="1">
        <v>44144</v>
      </c>
      <c r="B89">
        <v>2665.626953125</v>
      </c>
      <c r="C89" s="3">
        <f t="shared" si="2"/>
        <v>-1.3865073639884207E-2</v>
      </c>
    </row>
    <row r="90" spans="1:3" x14ac:dyDescent="0.25">
      <c r="A90" s="1">
        <v>44151</v>
      </c>
      <c r="B90">
        <v>2654.54833984375</v>
      </c>
      <c r="C90" s="3">
        <f t="shared" si="2"/>
        <v>-4.1561004131738244E-3</v>
      </c>
    </row>
    <row r="91" spans="1:3" x14ac:dyDescent="0.25">
      <c r="A91" s="1">
        <v>44158</v>
      </c>
      <c r="B91">
        <v>2674.06079101562</v>
      </c>
      <c r="C91" s="3">
        <f t="shared" si="2"/>
        <v>7.3505729313705359E-3</v>
      </c>
    </row>
    <row r="92" spans="1:3" x14ac:dyDescent="0.25">
      <c r="A92" s="1">
        <v>44165</v>
      </c>
      <c r="B92">
        <v>2720.82202148437</v>
      </c>
      <c r="C92" s="3">
        <f t="shared" si="2"/>
        <v>1.7486973604287304E-2</v>
      </c>
    </row>
    <row r="93" spans="1:3" x14ac:dyDescent="0.25">
      <c r="A93" s="1">
        <v>44172</v>
      </c>
      <c r="B93">
        <v>2778.16284179687</v>
      </c>
      <c r="C93" s="3">
        <f t="shared" si="2"/>
        <v>2.1074814838942357E-2</v>
      </c>
    </row>
    <row r="94" spans="1:3" x14ac:dyDescent="0.25">
      <c r="A94" s="1">
        <v>44179</v>
      </c>
      <c r="B94">
        <v>2857.16259765625</v>
      </c>
      <c r="C94" s="3">
        <f t="shared" si="2"/>
        <v>2.8435970228542828E-2</v>
      </c>
    </row>
    <row r="95" spans="1:3" x14ac:dyDescent="0.25">
      <c r="A95" s="1">
        <v>44186</v>
      </c>
      <c r="B95">
        <v>2902.92529296875</v>
      </c>
      <c r="C95" s="3">
        <f t="shared" si="2"/>
        <v>1.6016832696199801E-2</v>
      </c>
    </row>
    <row r="96" spans="1:3" x14ac:dyDescent="0.25">
      <c r="A96" s="1">
        <v>44193</v>
      </c>
      <c r="B96">
        <v>2922.63793945312</v>
      </c>
      <c r="C96" s="3">
        <f t="shared" si="2"/>
        <v>6.7906144646976418E-3</v>
      </c>
    </row>
    <row r="97" spans="1:3" x14ac:dyDescent="0.25">
      <c r="A97" s="1">
        <v>44200</v>
      </c>
      <c r="B97">
        <v>3114.42309570312</v>
      </c>
      <c r="C97" s="3">
        <f t="shared" si="2"/>
        <v>6.5620566153974824E-2</v>
      </c>
    </row>
    <row r="98" spans="1:3" x14ac:dyDescent="0.25">
      <c r="A98" s="1">
        <v>44207</v>
      </c>
      <c r="B98">
        <v>3227.4580078125</v>
      </c>
      <c r="C98" s="3">
        <f t="shared" si="2"/>
        <v>3.6294012931425756E-2</v>
      </c>
    </row>
    <row r="99" spans="1:3" x14ac:dyDescent="0.25">
      <c r="A99" s="1">
        <v>44214</v>
      </c>
      <c r="B99">
        <v>3303.39990234375</v>
      </c>
      <c r="C99" s="3">
        <f t="shared" si="2"/>
        <v>2.3529940388820725E-2</v>
      </c>
    </row>
    <row r="100" spans="1:3" x14ac:dyDescent="0.25">
      <c r="A100" s="1">
        <v>44221</v>
      </c>
      <c r="B100">
        <v>3112.89990234375</v>
      </c>
      <c r="C100" s="3">
        <f t="shared" si="2"/>
        <v>-5.7667859063881721E-2</v>
      </c>
    </row>
    <row r="101" spans="1:3" x14ac:dyDescent="0.25">
      <c r="A101" s="1">
        <v>44228</v>
      </c>
      <c r="B101">
        <v>3158.05004882812</v>
      </c>
      <c r="C101" s="3">
        <f t="shared" si="2"/>
        <v>1.4504207620160248E-2</v>
      </c>
    </row>
    <row r="102" spans="1:3" x14ac:dyDescent="0.25">
      <c r="A102" s="1">
        <v>44235</v>
      </c>
      <c r="B102">
        <v>3191.14990234375</v>
      </c>
      <c r="C102" s="3">
        <f t="shared" si="2"/>
        <v>1.048110479690223E-2</v>
      </c>
    </row>
    <row r="103" spans="1:3" x14ac:dyDescent="0.25">
      <c r="A103" s="1">
        <v>44242</v>
      </c>
      <c r="B103">
        <v>3072.10009765625</v>
      </c>
      <c r="C103" s="3">
        <f t="shared" si="2"/>
        <v>-3.730624017382056E-2</v>
      </c>
    </row>
    <row r="104" spans="1:3" x14ac:dyDescent="0.25">
      <c r="A104" s="1">
        <v>44249</v>
      </c>
      <c r="B104">
        <v>2896.05004882812</v>
      </c>
      <c r="C104" s="3">
        <f t="shared" si="2"/>
        <v>-5.730609134853426E-2</v>
      </c>
    </row>
    <row r="105" spans="1:3" x14ac:dyDescent="0.25">
      <c r="A105" s="1">
        <v>44256</v>
      </c>
      <c r="B105">
        <v>3007</v>
      </c>
      <c r="C105" s="3">
        <f t="shared" si="2"/>
        <v>3.8310785138805148E-2</v>
      </c>
    </row>
    <row r="106" spans="1:3" x14ac:dyDescent="0.25">
      <c r="A106" s="1">
        <v>44263</v>
      </c>
      <c r="B106">
        <v>3056.89990234375</v>
      </c>
      <c r="C106" s="3">
        <f t="shared" si="2"/>
        <v>1.6594580094363209E-2</v>
      </c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AllNewData</vt:lpstr>
      <vt:lpstr>AllReturns</vt:lpstr>
      <vt:lpstr>Sheet2</vt:lpstr>
      <vt:lpstr>EicherMotor</vt:lpstr>
      <vt:lpstr>HDFC</vt:lpstr>
      <vt:lpstr>Hindustan Uni</vt:lpstr>
      <vt:lpstr>Infy</vt:lpstr>
      <vt:lpstr>ITC</vt:lpstr>
      <vt:lpstr>ONGC</vt:lpstr>
      <vt:lpstr>Reliance</vt:lpstr>
      <vt:lpstr>SBI</vt:lpstr>
      <vt:lpstr>Sun Pharma</vt:lpstr>
      <vt:lpstr>TCS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Deeshant</dc:creator>
  <cp:lastModifiedBy>paart</cp:lastModifiedBy>
  <cp:lastPrinted>2021-03-28T07:07:03Z</cp:lastPrinted>
  <dcterms:created xsi:type="dcterms:W3CDTF">2016-02-19T16:36:42Z</dcterms:created>
  <dcterms:modified xsi:type="dcterms:W3CDTF">2021-03-28T07:07:11Z</dcterms:modified>
</cp:coreProperties>
</file>