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30" sheetId="1" r:id="rId3"/>
    <sheet state="visible" name="Olven-D" sheetId="2" r:id="rId4"/>
    <sheet state="visible" name="Olven-D " sheetId="3" r:id="rId5"/>
    <sheet state="visible" name="Olven-D 1" sheetId="4" r:id="rId6"/>
    <sheet state="visible" name="Ebendorfer" sheetId="5" r:id="rId7"/>
    <sheet state="visible" name="Herder" sheetId="6" r:id="rId8"/>
    <sheet state="visible" name="Herder 1" sheetId="7" r:id="rId9"/>
    <sheet state="visible" name="Herder " sheetId="8" r:id="rId10"/>
    <sheet state="visible" name="Olven" sheetId="9" r:id="rId11"/>
    <sheet state="visible" name="pedestrains final" sheetId="10" r:id="rId12"/>
    <sheet state="visible" name="prob. of pedbicycle" sheetId="11" r:id="rId13"/>
    <sheet state="visible" name="Turning Probability" sheetId="12" r:id="rId14"/>
    <sheet state="visible" name="Copy of herder final" sheetId="13" r:id="rId15"/>
  </sheets>
  <definedNames/>
  <calcPr/>
</workbook>
</file>

<file path=xl/sharedStrings.xml><?xml version="1.0" encoding="utf-8"?>
<sst xmlns="http://schemas.openxmlformats.org/spreadsheetml/2006/main" count="177" uniqueCount="77">
  <si>
    <t>Waiting time of the cars</t>
  </si>
  <si>
    <t>72,29</t>
  </si>
  <si>
    <t>67,27</t>
  </si>
  <si>
    <t>61,36</t>
  </si>
  <si>
    <t>59,</t>
  </si>
  <si>
    <t>Xmin</t>
  </si>
  <si>
    <t>Xmax</t>
  </si>
  <si>
    <t>observed</t>
  </si>
  <si>
    <t>expected</t>
  </si>
  <si>
    <t>(Oi-Ei)^2/Ei</t>
  </si>
  <si>
    <t>alpha</t>
  </si>
  <si>
    <t>f</t>
  </si>
  <si>
    <t>chi</t>
  </si>
  <si>
    <t>RESULT</t>
  </si>
  <si>
    <t>ACCEPT</t>
  </si>
  <si>
    <t xml:space="preserve">sample </t>
  </si>
  <si>
    <t xml:space="preserve">no of cars </t>
  </si>
  <si>
    <t>queue length</t>
  </si>
  <si>
    <t>WAITING</t>
  </si>
  <si>
    <t>TIME</t>
  </si>
  <si>
    <t>1.02.25</t>
  </si>
  <si>
    <t>1,58</t>
  </si>
  <si>
    <t>1.07.48</t>
  </si>
  <si>
    <t>1.08.58</t>
  </si>
  <si>
    <t>SS number</t>
  </si>
  <si>
    <t>car number</t>
  </si>
  <si>
    <t>Queue length</t>
  </si>
  <si>
    <t>1.03.40</t>
  </si>
  <si>
    <t>01.03.76</t>
  </si>
  <si>
    <t>01.11.16</t>
  </si>
  <si>
    <t>sorted</t>
  </si>
  <si>
    <t>j</t>
  </si>
  <si>
    <t>(j-0.5)/n</t>
  </si>
  <si>
    <t>F^(-1)</t>
  </si>
  <si>
    <t>Sno.</t>
  </si>
  <si>
    <t>EXPECTED</t>
  </si>
  <si>
    <t>mean</t>
  </si>
  <si>
    <t>lambda</t>
  </si>
  <si>
    <t>SD</t>
  </si>
  <si>
    <t>Excepted</t>
  </si>
  <si>
    <t>min</t>
  </si>
  <si>
    <t>max</t>
  </si>
  <si>
    <t>sd</t>
  </si>
  <si>
    <t>n</t>
  </si>
  <si>
    <t>N</t>
  </si>
  <si>
    <t>result</t>
  </si>
  <si>
    <t>sample</t>
  </si>
  <si>
    <t>no of cars</t>
  </si>
  <si>
    <t>Inter arrival times not bound to cycle due to big waiting time</t>
  </si>
  <si>
    <t>k22</t>
  </si>
  <si>
    <t>F21</t>
  </si>
  <si>
    <t>k41</t>
  </si>
  <si>
    <t>F32</t>
  </si>
  <si>
    <t>Pedestrian inter arrival time for crosswalk without traffic light</t>
  </si>
  <si>
    <t>green</t>
  </si>
  <si>
    <t>Pedestrians</t>
  </si>
  <si>
    <t>Bycicles</t>
  </si>
  <si>
    <t>red</t>
  </si>
  <si>
    <t>traffic light not synchronous, this measuring approach doesn't work in this case, continued with taking down just inter arrival times</t>
  </si>
  <si>
    <t>Ebendrostrasse</t>
  </si>
  <si>
    <t>ped/dicycle</t>
  </si>
  <si>
    <t>p</t>
  </si>
  <si>
    <t>b</t>
  </si>
  <si>
    <t>20 mins time</t>
  </si>
  <si>
    <t>total</t>
  </si>
  <si>
    <t>prob=events/no.of out comes=</t>
  </si>
  <si>
    <t>65/111=0.5855</t>
  </si>
  <si>
    <t>46/111=0.4144</t>
  </si>
  <si>
    <t>O</t>
  </si>
  <si>
    <t>OD</t>
  </si>
  <si>
    <t>G</t>
  </si>
  <si>
    <t>H</t>
  </si>
  <si>
    <t>E</t>
  </si>
  <si>
    <t>CARS</t>
  </si>
  <si>
    <t>TRAM</t>
  </si>
  <si>
    <t>ALL</t>
  </si>
  <si>
    <t>S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</si>
</sst>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/>
    <font>
      <b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F^(-1) - olven-damaschke platz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'Olven-D 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F9000"/>
              </a:solidFill>
              <a:ln cmpd="sng">
                <a:solidFill>
                  <a:srgbClr val="BF9000"/>
                </a:solidFill>
              </a:ln>
            </c:spPr>
          </c:marker>
          <c:xVal>
            <c:numRef>
              <c:f>'Olven-D '!$A$2:$A$1000</c:f>
            </c:numRef>
          </c:xVal>
          <c:yVal>
            <c:numRef>
              <c:f>'Olven-D '!$D$2:$D$1000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29535"/>
        <c:axId val="535666493"/>
      </c:scatterChart>
      <c:valAx>
        <c:axId val="1391029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5666493"/>
      </c:valAx>
      <c:valAx>
        <c:axId val="535666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1029535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Herder str.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'Copy of herder final'!$G$1</c:f>
            </c:strRef>
          </c:tx>
          <c:spPr>
            <a:solidFill>
              <a:srgbClr val="3366CC"/>
            </a:solidFill>
          </c:spPr>
          <c:val>
            <c:numRef>
              <c:f>'Copy of herder final'!$G$2:$G$10</c:f>
            </c:numRef>
          </c:val>
        </c:ser>
        <c:axId val="731687009"/>
        <c:axId val="292731547"/>
      </c:barChart>
      <c:catAx>
        <c:axId val="7316870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2731547"/>
      </c:catAx>
      <c:valAx>
        <c:axId val="292731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1687009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F^(-1)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'Copy of herder final'!$T$1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'Copy of herder final'!$Q$2:$Q$992</c:f>
            </c:numRef>
          </c:xVal>
          <c:yVal>
            <c:numRef>
              <c:f>'Copy of herder final'!$T$2:$T$992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54681"/>
        <c:axId val="1076417751"/>
      </c:scatterChart>
      <c:valAx>
        <c:axId val="1999554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6417751"/>
      </c:valAx>
      <c:valAx>
        <c:axId val="1076417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9554681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'Copy of herder final'!$G$1</c:f>
            </c:strRef>
          </c:tx>
          <c:spPr>
            <a:solidFill>
              <a:srgbClr val="3366CC"/>
            </a:solidFill>
          </c:spPr>
          <c:val>
            <c:numRef>
              <c:f>'Copy of herder final'!$G$2:$G$10</c:f>
            </c:numRef>
          </c:val>
        </c:ser>
        <c:ser>
          <c:idx val="1"/>
          <c:order val="1"/>
          <c:tx>
            <c:strRef>
              <c:f>'Copy of herder final'!$H$1</c:f>
            </c:strRef>
          </c:tx>
          <c:spPr>
            <a:solidFill>
              <a:srgbClr val="DC3912"/>
            </a:solidFill>
          </c:spPr>
          <c:val>
            <c:numRef>
              <c:f>'Copy of herder final'!$H$2:$H$10</c:f>
            </c:numRef>
          </c:val>
        </c:ser>
        <c:axId val="217012482"/>
        <c:axId val="7084918"/>
      </c:barChart>
      <c:catAx>
        <c:axId val="2170124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084918"/>
      </c:catAx>
      <c:valAx>
        <c:axId val="7084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701248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olven-damaschke platz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'Olven-D '!$O$20</c:f>
            </c:strRef>
          </c:tx>
          <c:spPr>
            <a:solidFill>
              <a:srgbClr val="BF9000"/>
            </a:solidFill>
          </c:spPr>
          <c:val>
            <c:numRef>
              <c:f>'Olven-D '!$O$21:$O$35</c:f>
            </c:numRef>
          </c:val>
        </c:ser>
        <c:axId val="528649887"/>
        <c:axId val="1249206340"/>
      </c:barChart>
      <c:catAx>
        <c:axId val="5286498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9206340"/>
      </c:catAx>
      <c:valAx>
        <c:axId val="1249206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864988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chisquare plot : Olven-Damaschke platz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'Olven-D 1'!$E$1</c:f>
            </c:strRef>
          </c:tx>
          <c:spPr>
            <a:solidFill>
              <a:srgbClr val="76A5AF"/>
            </a:solidFill>
          </c:spPr>
          <c:val>
            <c:numRef>
              <c:f>'Olven-D 1'!$E$2:$E$9</c:f>
            </c:numRef>
          </c:val>
        </c:ser>
        <c:ser>
          <c:idx val="1"/>
          <c:order val="1"/>
          <c:tx>
            <c:strRef>
              <c:f>'Olven-D 1'!$C$1</c:f>
            </c:strRef>
          </c:tx>
          <c:spPr>
            <a:solidFill>
              <a:srgbClr val="BF9000"/>
            </a:solidFill>
          </c:spPr>
          <c:val>
            <c:numRef>
              <c:f>'Olven-D 1'!$C$2:$C$9</c:f>
            </c:numRef>
          </c:val>
        </c:ser>
        <c:axId val="285373367"/>
        <c:axId val="2082475638"/>
      </c:bar3DChart>
      <c:catAx>
        <c:axId val="2853733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2475638"/>
      </c:catAx>
      <c:valAx>
        <c:axId val="2082475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537336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Herder str.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'Herder 1'!$G$5</c:f>
            </c:strRef>
          </c:tx>
          <c:spPr>
            <a:solidFill>
              <a:srgbClr val="FF9900"/>
            </a:solidFill>
          </c:spPr>
          <c:val>
            <c:numRef>
              <c:f>'Herder 1'!$G$6:$G$14</c:f>
            </c:numRef>
          </c:val>
        </c:ser>
        <c:axId val="317491040"/>
        <c:axId val="757892124"/>
      </c:barChart>
      <c:catAx>
        <c:axId val="3174910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7892124"/>
      </c:catAx>
      <c:valAx>
        <c:axId val="757892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7491040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F^(-1)  Heder str.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'Herder 1'!$T$5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69138"/>
              </a:solidFill>
              <a:ln cmpd="sng">
                <a:solidFill>
                  <a:srgbClr val="E69138"/>
                </a:solidFill>
              </a:ln>
            </c:spPr>
          </c:marker>
          <c:xVal>
            <c:numRef>
              <c:f>'Herder 1'!$Q$6:$Q$996</c:f>
            </c:numRef>
          </c:xVal>
          <c:yVal>
            <c:numRef>
              <c:f>'Herder 1'!$T$6:$T$996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31256"/>
        <c:axId val="930678273"/>
      </c:scatterChart>
      <c:valAx>
        <c:axId val="1055031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Data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0678273"/>
      </c:valAx>
      <c:valAx>
        <c:axId val="93067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503125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Herder str.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'Herder 1'!$G$5</c:f>
            </c:strRef>
          </c:tx>
          <c:spPr>
            <a:solidFill>
              <a:srgbClr val="3366CC"/>
            </a:solidFill>
          </c:spPr>
          <c:val>
            <c:numRef>
              <c:f>'Herder 1'!$G$6:$G$14</c:f>
            </c:numRef>
          </c:val>
        </c:ser>
        <c:ser>
          <c:idx val="1"/>
          <c:order val="1"/>
          <c:tx>
            <c:strRef>
              <c:f>'Herder 1'!$H$5</c:f>
            </c:strRef>
          </c:tx>
          <c:spPr>
            <a:solidFill>
              <a:srgbClr val="FFD966"/>
            </a:solidFill>
          </c:spPr>
          <c:val>
            <c:numRef>
              <c:f>'Herder 1'!$H$6:$H$14</c:f>
            </c:numRef>
          </c:val>
        </c:ser>
        <c:axId val="1731229342"/>
        <c:axId val="234961668"/>
      </c:barChart>
      <c:catAx>
        <c:axId val="17312293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34961668"/>
      </c:catAx>
      <c:valAx>
        <c:axId val="23496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1229342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pedestrain histogram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val>
            <c:numRef>
              <c:f>'pedestrains final'!$J$24:$J$35</c:f>
            </c:numRef>
          </c:val>
        </c:ser>
        <c:axId val="1944103019"/>
        <c:axId val="1445796202"/>
      </c:barChart>
      <c:catAx>
        <c:axId val="194410301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5796202"/>
      </c:catAx>
      <c:valAx>
        <c:axId val="1445796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observed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4103019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F^(-1)  qq for pedestrains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'pedestrains final'!$Q$1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'pedestrains final'!$N$2:$N$1000</c:f>
            </c:numRef>
          </c:xVal>
          <c:yVal>
            <c:numRef>
              <c:f>'pedestrains final'!$Q$2:$Q$1000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34001"/>
        <c:axId val="97473512"/>
      </c:scatterChart>
      <c:valAx>
        <c:axId val="507334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473512"/>
      </c:valAx>
      <c:valAx>
        <c:axId val="97473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F^(-1)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733400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Inter-arrival for pedestrains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'pedestrains final'!$J$23</c:f>
            </c:strRef>
          </c:tx>
          <c:spPr>
            <a:solidFill>
              <a:srgbClr val="00FF00"/>
            </a:solidFill>
          </c:spPr>
          <c:val>
            <c:numRef>
              <c:f>'pedestrains final'!$J$24:$J$35</c:f>
            </c:numRef>
          </c:val>
        </c:ser>
        <c:ser>
          <c:idx val="1"/>
          <c:order val="1"/>
          <c:tx>
            <c:strRef>
              <c:f>'pedestrains final'!$F$1</c:f>
            </c:strRef>
          </c:tx>
          <c:spPr>
            <a:solidFill>
              <a:srgbClr val="DC3912"/>
            </a:solidFill>
          </c:spPr>
          <c:val>
            <c:numRef>
              <c:f>'pedestrains final'!$F$2:$F$13</c:f>
            </c:numRef>
          </c:val>
        </c:ser>
        <c:axId val="1107501332"/>
        <c:axId val="1169473334"/>
      </c:barChart>
      <c:catAx>
        <c:axId val="11075013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69473334"/>
      </c:catAx>
      <c:valAx>
        <c:axId val="1169473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7501332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21</xdr:row>
      <xdr:rowOff>95250</xdr:rowOff>
    </xdr:from>
    <xdr:ext cx="3943350" cy="2781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47625</xdr:colOff>
      <xdr:row>0</xdr:row>
      <xdr:rowOff>76200</xdr:rowOff>
    </xdr:from>
    <xdr:ext cx="4486275" cy="2771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0</xdr:row>
      <xdr:rowOff>38100</xdr:rowOff>
    </xdr:from>
    <xdr:ext cx="4076700" cy="25241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742950</xdr:colOff>
      <xdr:row>15</xdr:row>
      <xdr:rowOff>142875</xdr:rowOff>
    </xdr:from>
    <xdr:ext cx="1981200" cy="2362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142875</xdr:colOff>
      <xdr:row>0</xdr:row>
      <xdr:rowOff>85725</xdr:rowOff>
    </xdr:from>
    <xdr:ext cx="4010025" cy="2476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76200</xdr:colOff>
      <xdr:row>0</xdr:row>
      <xdr:rowOff>85725</xdr:rowOff>
    </xdr:from>
    <xdr:ext cx="5200650" cy="32099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190500</xdr:colOff>
      <xdr:row>0</xdr:row>
      <xdr:rowOff>95250</xdr:rowOff>
    </xdr:from>
    <xdr:ext cx="4848225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57150</xdr:colOff>
      <xdr:row>19</xdr:row>
      <xdr:rowOff>47625</xdr:rowOff>
    </xdr:from>
    <xdr:ext cx="4162425" cy="2571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0</xdr:row>
      <xdr:rowOff>38100</xdr:rowOff>
    </xdr:from>
    <xdr:ext cx="3895725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733425</xdr:colOff>
      <xdr:row>25</xdr:row>
      <xdr:rowOff>57150</xdr:rowOff>
    </xdr:from>
    <xdr:ext cx="3790950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47625</xdr:colOff>
      <xdr:row>1</xdr:row>
      <xdr:rowOff>28575</xdr:rowOff>
    </xdr:from>
    <xdr:ext cx="4448175" cy="2743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76200</xdr:colOff>
      <xdr:row>4</xdr:row>
      <xdr:rowOff>85725</xdr:rowOff>
    </xdr:from>
    <xdr:ext cx="4305300" cy="2657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9.0"/>
    <col customWidth="1" min="3" max="3" width="9.86"/>
    <col customWidth="1" min="4" max="4" width="9.0"/>
    <col customWidth="1" min="6" max="6" width="8.86"/>
    <col customWidth="1" min="13" max="13" width="22.71"/>
    <col customWidth="1" min="14" max="14" width="12.14"/>
    <col customWidth="1" min="15" max="15" width="9.14"/>
  </cols>
  <sheetData>
    <row r="1">
      <c r="E1" s="10" t="s">
        <v>8</v>
      </c>
      <c r="F1" s="10" t="s">
        <v>8</v>
      </c>
      <c r="G1" s="10" t="s">
        <v>9</v>
      </c>
      <c r="N1" s="17" t="s">
        <v>30</v>
      </c>
      <c r="O1" s="17" t="s">
        <v>31</v>
      </c>
      <c r="P1" s="17" t="s">
        <v>32</v>
      </c>
      <c r="Q1" s="17" t="s">
        <v>33</v>
      </c>
    </row>
    <row r="2">
      <c r="E2" s="12">
        <f t="shared" ref="E2:E13" si="1">(EXPON.DIST(I24,0.03305,TRUE)-EXPON.DIST(H24,0.03305,true))*114</f>
        <v>42.67699341</v>
      </c>
      <c r="F2" s="12">
        <f t="shared" ref="F2:F13" si="2">ROUNDUP(E2)</f>
        <v>43</v>
      </c>
      <c r="G2" s="12">
        <f t="shared" ref="G2:G13" si="3">(J24-F2)^2/F2</f>
        <v>0.02325581395</v>
      </c>
      <c r="N2" s="6">
        <v>0.38</v>
      </c>
      <c r="O2" s="17">
        <v>1.0</v>
      </c>
      <c r="P2" s="12">
        <f t="shared" ref="P2:P115" si="4">(O2-0.5)/114</f>
        <v>0.004385964912</v>
      </c>
      <c r="Q2" s="12">
        <f t="shared" ref="Q2:Q115" si="5">-ln(1-P2)/0.03305</f>
        <v>0.1329988343</v>
      </c>
    </row>
    <row r="3">
      <c r="E3" s="12">
        <f t="shared" si="1"/>
        <v>26.7004516</v>
      </c>
      <c r="F3" s="12">
        <f t="shared" si="2"/>
        <v>27</v>
      </c>
      <c r="G3" s="12">
        <f t="shared" si="3"/>
        <v>0</v>
      </c>
      <c r="N3" s="6">
        <v>0.71</v>
      </c>
      <c r="O3" s="17">
        <v>2.0</v>
      </c>
      <c r="P3" s="12">
        <f t="shared" si="4"/>
        <v>0.01315789474</v>
      </c>
      <c r="Q3" s="12">
        <f t="shared" si="5"/>
        <v>0.4007632905</v>
      </c>
    </row>
    <row r="4">
      <c r="E4" s="12">
        <f t="shared" si="1"/>
        <v>16.70488145</v>
      </c>
      <c r="F4" s="12">
        <f t="shared" si="2"/>
        <v>17</v>
      </c>
      <c r="G4" s="12">
        <f t="shared" si="3"/>
        <v>0</v>
      </c>
      <c r="N4" s="6">
        <v>0.77</v>
      </c>
      <c r="O4" s="17">
        <v>3.0</v>
      </c>
      <c r="P4" s="12">
        <f t="shared" si="4"/>
        <v>0.02192982456</v>
      </c>
      <c r="Q4" s="12">
        <f t="shared" si="5"/>
        <v>0.6709185324</v>
      </c>
    </row>
    <row r="5">
      <c r="E5" s="12">
        <f t="shared" si="1"/>
        <v>10.45124886</v>
      </c>
      <c r="F5" s="12">
        <f t="shared" si="2"/>
        <v>11</v>
      </c>
      <c r="G5" s="12">
        <f t="shared" si="3"/>
        <v>0.09090909091</v>
      </c>
      <c r="N5" s="6">
        <v>0.82</v>
      </c>
      <c r="O5" s="17">
        <v>4.0</v>
      </c>
      <c r="P5" s="12">
        <f t="shared" si="4"/>
        <v>0.03070175439</v>
      </c>
      <c r="Q5" s="12">
        <f t="shared" si="5"/>
        <v>0.943507638</v>
      </c>
    </row>
    <row r="6">
      <c r="E6" s="12">
        <f t="shared" si="1"/>
        <v>6.538723606</v>
      </c>
      <c r="F6" s="12">
        <f t="shared" si="2"/>
        <v>7</v>
      </c>
      <c r="G6" s="12">
        <f t="shared" si="3"/>
        <v>0.1428571429</v>
      </c>
      <c r="N6" s="6">
        <v>0.89</v>
      </c>
      <c r="O6" s="17">
        <v>5.0</v>
      </c>
      <c r="P6" s="12">
        <f t="shared" si="4"/>
        <v>0.03947368421</v>
      </c>
      <c r="Q6" s="12">
        <f t="shared" si="5"/>
        <v>1.21857486</v>
      </c>
    </row>
    <row r="7">
      <c r="E7" s="12">
        <f t="shared" si="1"/>
        <v>4.090889709</v>
      </c>
      <c r="F7" s="12">
        <f t="shared" si="2"/>
        <v>5</v>
      </c>
      <c r="G7" s="12">
        <f t="shared" si="3"/>
        <v>0</v>
      </c>
      <c r="N7" s="6">
        <v>1.13</v>
      </c>
      <c r="O7" s="17">
        <v>6.0</v>
      </c>
      <c r="P7" s="12">
        <f t="shared" si="4"/>
        <v>0.04824561404</v>
      </c>
      <c r="Q7" s="12">
        <f t="shared" si="5"/>
        <v>1.496165671</v>
      </c>
    </row>
    <row r="8">
      <c r="E8" s="12">
        <f t="shared" si="1"/>
        <v>2.559425909</v>
      </c>
      <c r="F8" s="12">
        <f t="shared" si="2"/>
        <v>3</v>
      </c>
      <c r="G8" s="12">
        <f t="shared" si="3"/>
        <v>0</v>
      </c>
      <c r="N8" s="6">
        <v>2.17</v>
      </c>
      <c r="O8" s="17">
        <v>7.0</v>
      </c>
      <c r="P8" s="12">
        <f t="shared" si="4"/>
        <v>0.05701754386</v>
      </c>
      <c r="Q8" s="12">
        <f t="shared" si="5"/>
        <v>1.776326803</v>
      </c>
    </row>
    <row r="9">
      <c r="E9" s="12">
        <f t="shared" si="1"/>
        <v>1.601280272</v>
      </c>
      <c r="F9" s="12">
        <f t="shared" si="2"/>
        <v>2</v>
      </c>
      <c r="G9" s="12">
        <f t="shared" si="3"/>
        <v>0.5</v>
      </c>
      <c r="N9" s="6">
        <v>2.8</v>
      </c>
      <c r="O9" s="17">
        <v>8.0</v>
      </c>
      <c r="P9" s="12">
        <f t="shared" si="4"/>
        <v>0.06578947368</v>
      </c>
      <c r="Q9" s="12">
        <f t="shared" si="5"/>
        <v>2.059106301</v>
      </c>
    </row>
    <row r="10">
      <c r="E10" s="12">
        <f t="shared" si="1"/>
        <v>1.001825644</v>
      </c>
      <c r="F10" s="12">
        <f t="shared" si="2"/>
        <v>2</v>
      </c>
      <c r="G10" s="12">
        <f t="shared" si="3"/>
        <v>0</v>
      </c>
      <c r="N10" s="6">
        <v>2.94</v>
      </c>
      <c r="O10" s="17">
        <v>9.0</v>
      </c>
      <c r="P10" s="12">
        <f t="shared" si="4"/>
        <v>0.07456140351</v>
      </c>
      <c r="Q10" s="12">
        <f t="shared" si="5"/>
        <v>2.34455357</v>
      </c>
    </row>
    <row r="11">
      <c r="E11" s="12">
        <f t="shared" si="1"/>
        <v>0.626782605</v>
      </c>
      <c r="F11" s="12">
        <f t="shared" si="2"/>
        <v>1</v>
      </c>
      <c r="G11" s="12">
        <f t="shared" si="3"/>
        <v>1</v>
      </c>
      <c r="N11" s="6">
        <v>3.24</v>
      </c>
      <c r="O11" s="17">
        <v>10.0</v>
      </c>
      <c r="P11" s="12">
        <f t="shared" si="4"/>
        <v>0.08333333333</v>
      </c>
      <c r="Q11" s="12">
        <f t="shared" si="5"/>
        <v>2.632719425</v>
      </c>
    </row>
    <row r="12">
      <c r="E12" s="12">
        <f t="shared" si="1"/>
        <v>0.3921405252</v>
      </c>
      <c r="F12" s="12">
        <f t="shared" si="2"/>
        <v>1</v>
      </c>
      <c r="G12" s="12">
        <f t="shared" si="3"/>
        <v>1</v>
      </c>
      <c r="N12" s="6">
        <v>3.39</v>
      </c>
      <c r="O12" s="17">
        <v>11.0</v>
      </c>
      <c r="P12" s="12">
        <f t="shared" si="4"/>
        <v>0.09210526316</v>
      </c>
      <c r="Q12" s="12">
        <f t="shared" si="5"/>
        <v>2.923656148</v>
      </c>
    </row>
    <row r="13">
      <c r="E13" s="12">
        <f t="shared" si="1"/>
        <v>0.2453389584</v>
      </c>
      <c r="F13" s="12">
        <f t="shared" si="2"/>
        <v>1</v>
      </c>
      <c r="G13" s="12">
        <f t="shared" si="3"/>
        <v>0</v>
      </c>
      <c r="N13" s="6">
        <v>3.42</v>
      </c>
      <c r="O13" s="17">
        <v>12.0</v>
      </c>
      <c r="P13" s="12">
        <f t="shared" si="4"/>
        <v>0.100877193</v>
      </c>
      <c r="Q13" s="12">
        <f t="shared" si="5"/>
        <v>3.217417544</v>
      </c>
    </row>
    <row r="14">
      <c r="A14" s="12"/>
      <c r="B14" s="12"/>
      <c r="C14" s="12"/>
      <c r="D14" s="12"/>
      <c r="E14" s="12"/>
      <c r="F14" s="12"/>
      <c r="G14" s="12"/>
      <c r="I14" s="18" t="s">
        <v>10</v>
      </c>
      <c r="J14" s="17">
        <v>0.01</v>
      </c>
      <c r="N14" s="6">
        <v>4.3</v>
      </c>
      <c r="O14" s="17">
        <v>13.0</v>
      </c>
      <c r="P14" s="12">
        <f t="shared" si="4"/>
        <v>0.1096491228</v>
      </c>
      <c r="Q14" s="12">
        <f t="shared" si="5"/>
        <v>3.514058999</v>
      </c>
    </row>
    <row r="15">
      <c r="A15" s="12"/>
      <c r="B15" s="12"/>
      <c r="C15" s="17"/>
      <c r="D15" s="17"/>
      <c r="E15" s="17">
        <v>113.5899</v>
      </c>
      <c r="F15" s="12"/>
      <c r="G15" s="17">
        <v>2.757</v>
      </c>
      <c r="I15" s="18" t="s">
        <v>11</v>
      </c>
      <c r="J15" s="17">
        <v>9.0</v>
      </c>
      <c r="N15" s="6">
        <v>4.6</v>
      </c>
      <c r="O15" s="17">
        <v>14.0</v>
      </c>
      <c r="P15" s="12">
        <f t="shared" si="4"/>
        <v>0.1184210526</v>
      </c>
      <c r="Q15" s="12">
        <f t="shared" si="5"/>
        <v>3.813637546</v>
      </c>
      <c r="S15" s="10" t="s">
        <v>43</v>
      </c>
      <c r="T15" s="10">
        <v>114.0</v>
      </c>
    </row>
    <row r="16">
      <c r="A16" s="12"/>
      <c r="B16" s="12"/>
      <c r="C16" s="17"/>
      <c r="D16" s="17"/>
      <c r="E16" s="12"/>
      <c r="F16" s="17"/>
      <c r="G16" s="17"/>
      <c r="I16" s="18" t="s">
        <v>12</v>
      </c>
      <c r="J16" s="12">
        <f>CHIINV(J14,J15)</f>
        <v>21.66599433</v>
      </c>
      <c r="N16" s="6">
        <v>4.65</v>
      </c>
      <c r="O16" s="17">
        <v>15.0</v>
      </c>
      <c r="P16" s="12">
        <f t="shared" si="4"/>
        <v>0.1271929825</v>
      </c>
      <c r="Q16" s="12">
        <f t="shared" si="5"/>
        <v>4.116211928</v>
      </c>
      <c r="S16" s="10" t="s">
        <v>40</v>
      </c>
      <c r="T16" s="10">
        <v>0.38</v>
      </c>
    </row>
    <row r="17">
      <c r="A17" s="12"/>
      <c r="B17" s="12"/>
      <c r="C17" s="17"/>
      <c r="D17" s="17"/>
      <c r="E17" s="12"/>
      <c r="F17" s="12"/>
      <c r="G17" s="12"/>
      <c r="I17" s="18" t="s">
        <v>13</v>
      </c>
      <c r="J17" s="19" t="str">
        <f>IF(J16&gt;G15,"ACCEPT","REJECT")</f>
        <v>ACCEPT</v>
      </c>
      <c r="N17" s="6">
        <v>5.15</v>
      </c>
      <c r="O17" s="17">
        <v>16.0</v>
      </c>
      <c r="P17" s="12">
        <f t="shared" si="4"/>
        <v>0.1359649123</v>
      </c>
      <c r="Q17" s="12">
        <f t="shared" si="5"/>
        <v>4.421842669</v>
      </c>
      <c r="S17" s="10" t="s">
        <v>41</v>
      </c>
      <c r="T17" s="10">
        <v>156.56</v>
      </c>
    </row>
    <row r="18">
      <c r="A18" s="12"/>
      <c r="B18" s="12"/>
      <c r="C18" s="17"/>
      <c r="D18" s="17"/>
      <c r="E18" s="12"/>
      <c r="N18" s="6">
        <v>5.59</v>
      </c>
      <c r="O18" s="17">
        <v>17.0</v>
      </c>
      <c r="P18" s="12">
        <f t="shared" si="4"/>
        <v>0.1447368421</v>
      </c>
      <c r="Q18" s="12">
        <f t="shared" si="5"/>
        <v>4.730592145</v>
      </c>
      <c r="S18" s="10" t="s">
        <v>36</v>
      </c>
      <c r="T18" s="10">
        <v>30.25175</v>
      </c>
    </row>
    <row r="19">
      <c r="A19" s="12"/>
      <c r="B19" s="12"/>
      <c r="C19" s="17"/>
      <c r="D19" s="12"/>
      <c r="E19" s="12"/>
      <c r="N19" s="6">
        <v>5.89</v>
      </c>
      <c r="O19" s="17">
        <v>18.0</v>
      </c>
      <c r="P19" s="12">
        <f t="shared" si="4"/>
        <v>0.1535087719</v>
      </c>
      <c r="Q19" s="12">
        <f t="shared" si="5"/>
        <v>5.042524661</v>
      </c>
      <c r="S19" s="10" t="s">
        <v>37</v>
      </c>
      <c r="T19">
        <f>1/T18</f>
        <v>0.03305593891</v>
      </c>
    </row>
    <row r="20">
      <c r="A20" s="12"/>
      <c r="B20" s="12"/>
      <c r="C20" s="17"/>
      <c r="D20" s="12"/>
      <c r="E20" s="12"/>
      <c r="N20" s="6">
        <v>6.09</v>
      </c>
      <c r="O20" s="17">
        <v>19.0</v>
      </c>
      <c r="P20" s="12">
        <f t="shared" si="4"/>
        <v>0.1622807018</v>
      </c>
      <c r="Q20" s="12">
        <f t="shared" si="5"/>
        <v>5.357706533</v>
      </c>
      <c r="S20" s="10"/>
    </row>
    <row r="21">
      <c r="A21" s="12"/>
      <c r="B21" s="12"/>
      <c r="C21" s="12"/>
      <c r="D21" s="12"/>
      <c r="E21" s="12"/>
      <c r="N21" s="6">
        <v>6.2</v>
      </c>
      <c r="O21" s="17">
        <v>20.0</v>
      </c>
      <c r="P21" s="12">
        <f t="shared" si="4"/>
        <v>0.1710526316</v>
      </c>
      <c r="Q21" s="12">
        <f t="shared" si="5"/>
        <v>5.676206169</v>
      </c>
    </row>
    <row r="22">
      <c r="N22" s="6">
        <v>6.26</v>
      </c>
      <c r="O22" s="17">
        <v>21.0</v>
      </c>
      <c r="P22" s="12">
        <f t="shared" si="4"/>
        <v>0.1798245614</v>
      </c>
      <c r="Q22" s="12">
        <f t="shared" si="5"/>
        <v>5.998094163</v>
      </c>
    </row>
    <row r="23">
      <c r="G23" s="6" t="s">
        <v>76</v>
      </c>
      <c r="H23" s="6" t="s">
        <v>5</v>
      </c>
      <c r="I23" s="6" t="s">
        <v>6</v>
      </c>
      <c r="J23" s="6" t="s">
        <v>7</v>
      </c>
      <c r="N23" s="6">
        <v>6.49</v>
      </c>
      <c r="O23" s="17">
        <v>22.0</v>
      </c>
      <c r="P23" s="12">
        <f t="shared" si="4"/>
        <v>0.1885964912</v>
      </c>
      <c r="Q23" s="12">
        <f t="shared" si="5"/>
        <v>6.323443385</v>
      </c>
    </row>
    <row r="24">
      <c r="G24" s="6">
        <v>1.0</v>
      </c>
      <c r="H24" s="6">
        <v>0.0</v>
      </c>
      <c r="I24" s="6">
        <v>14.19</v>
      </c>
      <c r="J24" s="6">
        <v>42.0</v>
      </c>
      <c r="N24" s="6">
        <v>6.62</v>
      </c>
      <c r="O24" s="17">
        <v>23.0</v>
      </c>
      <c r="P24" s="12">
        <f t="shared" si="4"/>
        <v>0.1973684211</v>
      </c>
      <c r="Q24" s="12">
        <f t="shared" si="5"/>
        <v>6.652329081</v>
      </c>
    </row>
    <row r="25">
      <c r="G25" s="6">
        <v>2.0</v>
      </c>
      <c r="H25" s="6">
        <v>14.19</v>
      </c>
      <c r="I25" s="6">
        <v>28.38</v>
      </c>
      <c r="J25" s="6">
        <v>27.0</v>
      </c>
      <c r="N25" s="6">
        <v>6.81</v>
      </c>
      <c r="O25" s="17">
        <v>24.0</v>
      </c>
      <c r="P25" s="12">
        <f t="shared" si="4"/>
        <v>0.2061403509</v>
      </c>
      <c r="Q25" s="12">
        <f t="shared" si="5"/>
        <v>6.984828977</v>
      </c>
    </row>
    <row r="26">
      <c r="G26" s="6">
        <v>3.0</v>
      </c>
      <c r="H26" s="6">
        <v>28.38</v>
      </c>
      <c r="I26" s="6">
        <v>42.57</v>
      </c>
      <c r="J26" s="6">
        <v>17.0</v>
      </c>
      <c r="N26" s="6">
        <v>6.89</v>
      </c>
      <c r="O26" s="17">
        <v>25.0</v>
      </c>
      <c r="P26" s="12">
        <f t="shared" si="4"/>
        <v>0.2149122807</v>
      </c>
      <c r="Q26" s="12">
        <f t="shared" si="5"/>
        <v>7.321023392</v>
      </c>
    </row>
    <row r="27">
      <c r="G27" s="6">
        <v>4.0</v>
      </c>
      <c r="H27" s="6">
        <v>42.57</v>
      </c>
      <c r="I27" s="6">
        <v>56.76</v>
      </c>
      <c r="J27" s="6">
        <v>10.0</v>
      </c>
      <c r="N27" s="6">
        <v>7.19</v>
      </c>
      <c r="O27" s="17">
        <v>26.0</v>
      </c>
      <c r="P27" s="12">
        <f t="shared" si="4"/>
        <v>0.2236842105</v>
      </c>
      <c r="Q27" s="12">
        <f t="shared" si="5"/>
        <v>7.660995352</v>
      </c>
    </row>
    <row r="28">
      <c r="G28" s="6">
        <v>5.0</v>
      </c>
      <c r="H28" s="6">
        <v>56.76</v>
      </c>
      <c r="I28" s="6">
        <v>70.95</v>
      </c>
      <c r="J28" s="6">
        <v>6.0</v>
      </c>
      <c r="N28" s="6">
        <v>8.39</v>
      </c>
      <c r="O28" s="17">
        <v>27.0</v>
      </c>
      <c r="P28" s="12">
        <f t="shared" si="4"/>
        <v>0.2324561404</v>
      </c>
      <c r="Q28" s="12">
        <f t="shared" si="5"/>
        <v>8.004830712</v>
      </c>
    </row>
    <row r="29">
      <c r="G29" s="6">
        <v>6.0</v>
      </c>
      <c r="H29" s="6">
        <v>70.95</v>
      </c>
      <c r="I29" s="6">
        <v>85.14</v>
      </c>
      <c r="J29" s="6">
        <v>5.0</v>
      </c>
      <c r="N29" s="6">
        <v>9.04</v>
      </c>
      <c r="O29" s="17">
        <v>28.0</v>
      </c>
      <c r="P29" s="12">
        <f t="shared" si="4"/>
        <v>0.2412280702</v>
      </c>
      <c r="Q29" s="12">
        <f t="shared" si="5"/>
        <v>8.352618289</v>
      </c>
    </row>
    <row r="30">
      <c r="G30" s="6">
        <v>7.0</v>
      </c>
      <c r="H30" s="6">
        <v>85.14</v>
      </c>
      <c r="I30" s="6">
        <v>99.33</v>
      </c>
      <c r="J30" s="6">
        <v>3.0</v>
      </c>
      <c r="N30" s="6">
        <v>9.16</v>
      </c>
      <c r="O30" s="17">
        <v>29.0</v>
      </c>
      <c r="P30" s="12">
        <f t="shared" si="4"/>
        <v>0.25</v>
      </c>
      <c r="Q30" s="12">
        <f t="shared" si="5"/>
        <v>8.704449999</v>
      </c>
    </row>
    <row r="31">
      <c r="G31" s="6">
        <v>8.0</v>
      </c>
      <c r="H31" s="6">
        <v>99.33</v>
      </c>
      <c r="I31" s="6">
        <v>113.52</v>
      </c>
      <c r="J31" s="6">
        <v>1.0</v>
      </c>
      <c r="N31" s="6">
        <v>9.69</v>
      </c>
      <c r="O31" s="17">
        <v>30.0</v>
      </c>
      <c r="P31" s="12">
        <f t="shared" si="4"/>
        <v>0.2587719298</v>
      </c>
      <c r="Q31" s="12">
        <f t="shared" si="5"/>
        <v>9.060420999</v>
      </c>
    </row>
    <row r="32">
      <c r="G32" s="6">
        <v>9.0</v>
      </c>
      <c r="H32" s="6">
        <v>113.52</v>
      </c>
      <c r="I32" s="6">
        <v>127.71</v>
      </c>
      <c r="J32" s="6">
        <v>2.0</v>
      </c>
      <c r="N32" s="6">
        <v>10.28</v>
      </c>
      <c r="O32" s="17">
        <v>31.0</v>
      </c>
      <c r="P32" s="12">
        <f t="shared" si="4"/>
        <v>0.2675438596</v>
      </c>
      <c r="Q32" s="12">
        <f t="shared" si="5"/>
        <v>9.42062985</v>
      </c>
    </row>
    <row r="33">
      <c r="G33" s="6">
        <v>10.0</v>
      </c>
      <c r="H33" s="6">
        <v>127.71</v>
      </c>
      <c r="I33" s="6">
        <v>141.9</v>
      </c>
      <c r="J33" s="6">
        <v>0.0</v>
      </c>
      <c r="N33" s="6">
        <v>10.37</v>
      </c>
      <c r="O33" s="17">
        <v>32.0</v>
      </c>
      <c r="P33" s="12">
        <f t="shared" si="4"/>
        <v>0.2763157895</v>
      </c>
      <c r="Q33" s="12">
        <f t="shared" si="5"/>
        <v>9.78517867</v>
      </c>
    </row>
    <row r="34">
      <c r="G34" s="6">
        <v>11.0</v>
      </c>
      <c r="H34" s="6">
        <v>141.9</v>
      </c>
      <c r="I34" s="6">
        <v>156.09</v>
      </c>
      <c r="J34" s="6">
        <v>0.0</v>
      </c>
      <c r="N34" s="6">
        <v>10.8</v>
      </c>
      <c r="O34" s="17">
        <v>33.0</v>
      </c>
      <c r="P34" s="12">
        <f t="shared" si="4"/>
        <v>0.2850877193</v>
      </c>
      <c r="Q34" s="12">
        <f t="shared" si="5"/>
        <v>10.15417332</v>
      </c>
    </row>
    <row r="35">
      <c r="G35" s="6">
        <v>12.0</v>
      </c>
      <c r="H35" s="6">
        <v>156.09</v>
      </c>
      <c r="I35" s="6">
        <v>170.28</v>
      </c>
      <c r="J35" s="6">
        <v>1.0</v>
      </c>
      <c r="N35" s="6">
        <v>11.28</v>
      </c>
      <c r="O35" s="17">
        <v>34.0</v>
      </c>
      <c r="P35" s="12">
        <f t="shared" si="4"/>
        <v>0.2938596491</v>
      </c>
      <c r="Q35" s="12">
        <f t="shared" si="5"/>
        <v>10.52772357</v>
      </c>
    </row>
    <row r="36">
      <c r="N36" s="6">
        <v>11.34</v>
      </c>
      <c r="O36" s="17">
        <v>35.0</v>
      </c>
      <c r="P36" s="12">
        <f t="shared" si="4"/>
        <v>0.3026315789</v>
      </c>
      <c r="Q36" s="12">
        <f t="shared" si="5"/>
        <v>10.90594332</v>
      </c>
    </row>
    <row r="37">
      <c r="J37" s="10">
        <v>114.0</v>
      </c>
      <c r="N37" s="6">
        <v>11.5</v>
      </c>
      <c r="O37" s="17">
        <v>36.0</v>
      </c>
      <c r="P37" s="12">
        <f t="shared" si="4"/>
        <v>0.3114035088</v>
      </c>
      <c r="Q37" s="12">
        <f t="shared" si="5"/>
        <v>11.28895079</v>
      </c>
    </row>
    <row r="38">
      <c r="N38" s="6">
        <v>11.6</v>
      </c>
      <c r="O38" s="17">
        <v>37.0</v>
      </c>
      <c r="P38" s="12">
        <f t="shared" si="4"/>
        <v>0.3201754386</v>
      </c>
      <c r="Q38" s="12">
        <f t="shared" si="5"/>
        <v>11.67686875</v>
      </c>
    </row>
    <row r="39">
      <c r="N39" s="6">
        <v>11.88</v>
      </c>
      <c r="O39" s="17">
        <v>38.0</v>
      </c>
      <c r="P39" s="12">
        <f t="shared" si="4"/>
        <v>0.3289473684</v>
      </c>
      <c r="Q39" s="12">
        <f t="shared" si="5"/>
        <v>12.06982474</v>
      </c>
    </row>
    <row r="40">
      <c r="N40" s="6">
        <v>12.12</v>
      </c>
      <c r="O40" s="17">
        <v>39.0</v>
      </c>
      <c r="P40" s="12">
        <f t="shared" si="4"/>
        <v>0.3377192982</v>
      </c>
      <c r="Q40" s="12">
        <f t="shared" si="5"/>
        <v>12.46795135</v>
      </c>
    </row>
    <row r="41">
      <c r="N41" s="6">
        <v>12.22</v>
      </c>
      <c r="O41" s="17">
        <v>40.0</v>
      </c>
      <c r="P41" s="12">
        <f t="shared" si="4"/>
        <v>0.3464912281</v>
      </c>
      <c r="Q41" s="12">
        <f t="shared" si="5"/>
        <v>12.87138648</v>
      </c>
    </row>
    <row r="42">
      <c r="N42" s="6">
        <v>13.23</v>
      </c>
      <c r="O42" s="17">
        <v>41.0</v>
      </c>
      <c r="P42" s="12">
        <f t="shared" si="4"/>
        <v>0.3552631579</v>
      </c>
      <c r="Q42" s="12">
        <f t="shared" si="5"/>
        <v>13.28027359</v>
      </c>
    </row>
    <row r="43">
      <c r="N43" s="6">
        <v>13.24</v>
      </c>
      <c r="O43" s="17">
        <v>42.0</v>
      </c>
      <c r="P43" s="12">
        <f t="shared" si="4"/>
        <v>0.3640350877</v>
      </c>
      <c r="Q43" s="12">
        <f t="shared" si="5"/>
        <v>13.69476207</v>
      </c>
    </row>
    <row r="44">
      <c r="N44" s="6">
        <v>14.33</v>
      </c>
      <c r="O44" s="17">
        <v>43.0</v>
      </c>
      <c r="P44" s="12">
        <f t="shared" si="4"/>
        <v>0.3728070175</v>
      </c>
      <c r="Q44" s="12">
        <f t="shared" si="5"/>
        <v>14.11500752</v>
      </c>
    </row>
    <row r="45">
      <c r="N45" s="6">
        <v>15.16</v>
      </c>
      <c r="O45" s="17">
        <v>44.0</v>
      </c>
      <c r="P45" s="12">
        <f t="shared" si="4"/>
        <v>0.3815789474</v>
      </c>
      <c r="Q45" s="12">
        <f t="shared" si="5"/>
        <v>14.54117212</v>
      </c>
    </row>
    <row r="46">
      <c r="N46" s="6">
        <v>15.52</v>
      </c>
      <c r="O46" s="17">
        <v>45.0</v>
      </c>
      <c r="P46" s="12">
        <f t="shared" si="4"/>
        <v>0.3903508772</v>
      </c>
      <c r="Q46" s="12">
        <f t="shared" si="5"/>
        <v>14.97342499</v>
      </c>
    </row>
    <row r="47">
      <c r="N47" s="6">
        <v>15.86</v>
      </c>
      <c r="O47" s="17">
        <v>46.0</v>
      </c>
      <c r="P47" s="12">
        <f t="shared" si="4"/>
        <v>0.399122807</v>
      </c>
      <c r="Q47" s="12">
        <f t="shared" si="5"/>
        <v>15.41194261</v>
      </c>
    </row>
    <row r="48">
      <c r="N48" s="6">
        <v>16.98</v>
      </c>
      <c r="O48" s="17">
        <v>47.0</v>
      </c>
      <c r="P48" s="12">
        <f t="shared" si="4"/>
        <v>0.4078947368</v>
      </c>
      <c r="Q48" s="12">
        <f t="shared" si="5"/>
        <v>15.85690924</v>
      </c>
    </row>
    <row r="49">
      <c r="N49" s="6">
        <v>17.38</v>
      </c>
      <c r="O49" s="17">
        <v>48.0</v>
      </c>
      <c r="P49" s="12">
        <f t="shared" si="4"/>
        <v>0.4166666667</v>
      </c>
      <c r="Q49" s="12">
        <f t="shared" si="5"/>
        <v>16.30851742</v>
      </c>
    </row>
    <row r="50">
      <c r="N50" s="6">
        <v>17.46</v>
      </c>
      <c r="O50" s="17">
        <v>49.0</v>
      </c>
      <c r="P50" s="12">
        <f t="shared" si="4"/>
        <v>0.4254385965</v>
      </c>
      <c r="Q50" s="12">
        <f t="shared" si="5"/>
        <v>16.7669684</v>
      </c>
    </row>
    <row r="51">
      <c r="N51" s="6">
        <v>17.5</v>
      </c>
      <c r="O51" s="17">
        <v>50.0</v>
      </c>
      <c r="P51" s="12">
        <f t="shared" si="4"/>
        <v>0.4342105263</v>
      </c>
      <c r="Q51" s="12">
        <f t="shared" si="5"/>
        <v>17.23247276</v>
      </c>
    </row>
    <row r="52">
      <c r="N52" s="6">
        <v>18.14</v>
      </c>
      <c r="O52" s="17">
        <v>51.0</v>
      </c>
      <c r="P52" s="12">
        <f t="shared" si="4"/>
        <v>0.4429824561</v>
      </c>
      <c r="Q52" s="12">
        <f t="shared" si="5"/>
        <v>17.70525091</v>
      </c>
    </row>
    <row r="53">
      <c r="N53" s="6">
        <v>18.18</v>
      </c>
      <c r="O53" s="17">
        <v>52.0</v>
      </c>
      <c r="P53" s="12">
        <f t="shared" si="4"/>
        <v>0.451754386</v>
      </c>
      <c r="Q53" s="12">
        <f t="shared" si="5"/>
        <v>18.18553379</v>
      </c>
    </row>
    <row r="54">
      <c r="N54" s="6">
        <v>18.8</v>
      </c>
      <c r="O54" s="17">
        <v>53.0</v>
      </c>
      <c r="P54" s="12">
        <f t="shared" si="4"/>
        <v>0.4605263158</v>
      </c>
      <c r="Q54" s="12">
        <f t="shared" si="5"/>
        <v>18.6735635</v>
      </c>
    </row>
    <row r="55">
      <c r="N55" s="6">
        <v>18.86</v>
      </c>
      <c r="O55" s="17">
        <v>54.0</v>
      </c>
      <c r="P55" s="12">
        <f t="shared" si="4"/>
        <v>0.4692982456</v>
      </c>
      <c r="Q55" s="12">
        <f t="shared" si="5"/>
        <v>19.16959405</v>
      </c>
    </row>
    <row r="56">
      <c r="N56" s="6">
        <v>19.04</v>
      </c>
      <c r="O56" s="17">
        <v>55.0</v>
      </c>
      <c r="P56" s="12">
        <f t="shared" si="4"/>
        <v>0.4780701754</v>
      </c>
      <c r="Q56" s="12">
        <f t="shared" si="5"/>
        <v>19.67389216</v>
      </c>
    </row>
    <row r="57">
      <c r="N57" s="6">
        <v>19.54</v>
      </c>
      <c r="O57" s="17">
        <v>56.0</v>
      </c>
      <c r="P57" s="12">
        <f t="shared" si="4"/>
        <v>0.4868421053</v>
      </c>
      <c r="Q57" s="12">
        <f t="shared" si="5"/>
        <v>20.1867381</v>
      </c>
    </row>
    <row r="58">
      <c r="N58" s="6">
        <v>20.41</v>
      </c>
      <c r="O58" s="17">
        <v>57.0</v>
      </c>
      <c r="P58" s="12">
        <f t="shared" si="4"/>
        <v>0.4956140351</v>
      </c>
      <c r="Q58" s="12">
        <f t="shared" si="5"/>
        <v>20.70842664</v>
      </c>
    </row>
    <row r="59">
      <c r="N59" s="6">
        <v>20.84</v>
      </c>
      <c r="O59" s="17">
        <v>58.0</v>
      </c>
      <c r="P59" s="12">
        <f t="shared" si="4"/>
        <v>0.5043859649</v>
      </c>
      <c r="Q59" s="12">
        <f t="shared" si="5"/>
        <v>21.23926809</v>
      </c>
    </row>
    <row r="60">
      <c r="N60" s="6">
        <v>21.29</v>
      </c>
      <c r="O60" s="17">
        <v>59.0</v>
      </c>
      <c r="P60" s="12">
        <f t="shared" si="4"/>
        <v>0.5131578947</v>
      </c>
      <c r="Q60" s="12">
        <f t="shared" si="5"/>
        <v>21.77958934</v>
      </c>
    </row>
    <row r="61">
      <c r="N61" s="6">
        <v>21.53</v>
      </c>
      <c r="O61" s="17">
        <v>60.0</v>
      </c>
      <c r="P61" s="12">
        <f t="shared" si="4"/>
        <v>0.5219298246</v>
      </c>
      <c r="Q61" s="12">
        <f t="shared" si="5"/>
        <v>22.32973515</v>
      </c>
    </row>
    <row r="62">
      <c r="N62" s="6">
        <v>22.72</v>
      </c>
      <c r="O62" s="17">
        <v>61.0</v>
      </c>
      <c r="P62" s="12">
        <f t="shared" si="4"/>
        <v>0.5307017544</v>
      </c>
      <c r="Q62" s="12">
        <f t="shared" si="5"/>
        <v>22.89006942</v>
      </c>
    </row>
    <row r="63">
      <c r="N63" s="6">
        <v>24.4</v>
      </c>
      <c r="O63" s="17">
        <v>62.0</v>
      </c>
      <c r="P63" s="12">
        <f t="shared" si="4"/>
        <v>0.5394736842</v>
      </c>
      <c r="Q63" s="12">
        <f t="shared" si="5"/>
        <v>23.46097667</v>
      </c>
    </row>
    <row r="64">
      <c r="N64" s="6">
        <v>25.16</v>
      </c>
      <c r="O64" s="17">
        <v>63.0</v>
      </c>
      <c r="P64" s="12">
        <f t="shared" si="4"/>
        <v>0.548245614</v>
      </c>
      <c r="Q64" s="12">
        <f t="shared" si="5"/>
        <v>24.04286356</v>
      </c>
    </row>
    <row r="65">
      <c r="N65" s="6">
        <v>25.41</v>
      </c>
      <c r="O65" s="17">
        <v>64.0</v>
      </c>
      <c r="P65" s="12">
        <f t="shared" si="4"/>
        <v>0.5570175439</v>
      </c>
      <c r="Q65" s="12">
        <f t="shared" si="5"/>
        <v>24.63616073</v>
      </c>
    </row>
    <row r="66">
      <c r="N66" s="6">
        <v>25.59</v>
      </c>
      <c r="O66" s="17">
        <v>65.0</v>
      </c>
      <c r="P66" s="12">
        <f t="shared" si="4"/>
        <v>0.5657894737</v>
      </c>
      <c r="Q66" s="12">
        <f t="shared" si="5"/>
        <v>25.24132462</v>
      </c>
    </row>
    <row r="67">
      <c r="N67" s="6">
        <v>25.87</v>
      </c>
      <c r="O67" s="17">
        <v>66.0</v>
      </c>
      <c r="P67" s="12">
        <f t="shared" si="4"/>
        <v>0.5745614035</v>
      </c>
      <c r="Q67" s="12">
        <f t="shared" si="5"/>
        <v>25.85883965</v>
      </c>
    </row>
    <row r="68">
      <c r="N68" s="6">
        <v>26.7</v>
      </c>
      <c r="O68" s="17">
        <v>67.0</v>
      </c>
      <c r="P68" s="12">
        <f t="shared" si="4"/>
        <v>0.5833333333</v>
      </c>
      <c r="Q68" s="12">
        <f t="shared" si="5"/>
        <v>26.48922049</v>
      </c>
    </row>
    <row r="69">
      <c r="N69" s="6">
        <v>27.79</v>
      </c>
      <c r="O69" s="17">
        <v>68.0</v>
      </c>
      <c r="P69" s="12">
        <f t="shared" si="4"/>
        <v>0.5921052632</v>
      </c>
      <c r="Q69" s="12">
        <f t="shared" si="5"/>
        <v>27.1330147</v>
      </c>
    </row>
    <row r="70">
      <c r="N70" s="6">
        <v>28.34</v>
      </c>
      <c r="O70" s="17">
        <v>69.0</v>
      </c>
      <c r="P70" s="12">
        <f t="shared" si="4"/>
        <v>0.600877193</v>
      </c>
      <c r="Q70" s="12">
        <f t="shared" si="5"/>
        <v>27.79080552</v>
      </c>
    </row>
    <row r="71">
      <c r="N71" s="6">
        <v>28.93</v>
      </c>
      <c r="O71" s="17">
        <v>70.0</v>
      </c>
      <c r="P71" s="12">
        <f t="shared" si="4"/>
        <v>0.6096491228</v>
      </c>
      <c r="Q71" s="12">
        <f t="shared" si="5"/>
        <v>28.46321511</v>
      </c>
    </row>
    <row r="72">
      <c r="N72" s="6">
        <v>28.99</v>
      </c>
      <c r="O72" s="17">
        <v>71.0</v>
      </c>
      <c r="P72" s="12">
        <f t="shared" si="4"/>
        <v>0.6184210526</v>
      </c>
      <c r="Q72" s="12">
        <f t="shared" si="5"/>
        <v>29.15090803</v>
      </c>
    </row>
    <row r="73">
      <c r="N73" s="6">
        <v>29.17</v>
      </c>
      <c r="O73" s="17">
        <v>72.0</v>
      </c>
      <c r="P73" s="12">
        <f t="shared" si="4"/>
        <v>0.6271929825</v>
      </c>
      <c r="Q73" s="12">
        <f t="shared" si="5"/>
        <v>29.85459523</v>
      </c>
    </row>
    <row r="74">
      <c r="N74" s="6">
        <v>29.32</v>
      </c>
      <c r="O74" s="17">
        <v>73.0</v>
      </c>
      <c r="P74" s="12">
        <f t="shared" si="4"/>
        <v>0.6359649123</v>
      </c>
      <c r="Q74" s="12">
        <f t="shared" si="5"/>
        <v>30.57503846</v>
      </c>
    </row>
    <row r="75">
      <c r="N75" s="6">
        <v>30.86</v>
      </c>
      <c r="O75" s="17">
        <v>74.0</v>
      </c>
      <c r="P75" s="12">
        <f t="shared" si="4"/>
        <v>0.6447368421</v>
      </c>
      <c r="Q75" s="12">
        <f t="shared" si="5"/>
        <v>31.3130552</v>
      </c>
    </row>
    <row r="76">
      <c r="N76" s="6">
        <v>32.1</v>
      </c>
      <c r="O76" s="17">
        <v>75.0</v>
      </c>
      <c r="P76" s="12">
        <f t="shared" si="4"/>
        <v>0.6535087719</v>
      </c>
      <c r="Q76" s="12">
        <f t="shared" si="5"/>
        <v>32.06952425</v>
      </c>
    </row>
    <row r="77">
      <c r="N77" s="6">
        <v>32.19</v>
      </c>
      <c r="O77" s="17">
        <v>76.0</v>
      </c>
      <c r="P77" s="12">
        <f t="shared" si="4"/>
        <v>0.6622807018</v>
      </c>
      <c r="Q77" s="12">
        <f t="shared" si="5"/>
        <v>32.84539205</v>
      </c>
    </row>
    <row r="78">
      <c r="N78" s="6">
        <v>32.27</v>
      </c>
      <c r="O78" s="17">
        <v>77.0</v>
      </c>
      <c r="P78" s="12">
        <f t="shared" si="4"/>
        <v>0.6710526316</v>
      </c>
      <c r="Q78" s="12">
        <f t="shared" si="5"/>
        <v>33.64167974</v>
      </c>
    </row>
    <row r="79">
      <c r="N79" s="6">
        <v>32.38</v>
      </c>
      <c r="O79" s="17">
        <v>78.0</v>
      </c>
      <c r="P79" s="12">
        <f t="shared" si="4"/>
        <v>0.6798245614</v>
      </c>
      <c r="Q79" s="12">
        <f t="shared" si="5"/>
        <v>34.45949131</v>
      </c>
    </row>
    <row r="80">
      <c r="N80" s="6">
        <v>32.46</v>
      </c>
      <c r="O80" s="17">
        <v>79.0</v>
      </c>
      <c r="P80" s="12">
        <f t="shared" si="4"/>
        <v>0.6885964912</v>
      </c>
      <c r="Q80" s="12">
        <f t="shared" si="5"/>
        <v>35.30002275</v>
      </c>
    </row>
    <row r="81">
      <c r="N81" s="6">
        <v>34.02</v>
      </c>
      <c r="O81" s="17">
        <v>80.0</v>
      </c>
      <c r="P81" s="12">
        <f t="shared" si="4"/>
        <v>0.6973684211</v>
      </c>
      <c r="Q81" s="12">
        <f t="shared" si="5"/>
        <v>36.1645726</v>
      </c>
    </row>
    <row r="82">
      <c r="N82" s="6">
        <v>34.67</v>
      </c>
      <c r="O82" s="17">
        <v>81.0</v>
      </c>
      <c r="P82" s="12">
        <f t="shared" si="4"/>
        <v>0.7061403509</v>
      </c>
      <c r="Q82" s="12">
        <f t="shared" si="5"/>
        <v>37.054554</v>
      </c>
    </row>
    <row r="83">
      <c r="N83" s="6">
        <v>35.05</v>
      </c>
      <c r="O83" s="17">
        <v>82.0</v>
      </c>
      <c r="P83" s="12">
        <f t="shared" si="4"/>
        <v>0.7149122807</v>
      </c>
      <c r="Q83" s="12">
        <f t="shared" si="5"/>
        <v>37.97150859</v>
      </c>
    </row>
    <row r="84">
      <c r="N84" s="6">
        <v>37.14</v>
      </c>
      <c r="O84" s="17">
        <v>83.0</v>
      </c>
      <c r="P84" s="12">
        <f t="shared" si="4"/>
        <v>0.7236842105</v>
      </c>
      <c r="Q84" s="12">
        <f t="shared" si="5"/>
        <v>38.91712262</v>
      </c>
    </row>
    <row r="85">
      <c r="N85" s="6">
        <v>38.34</v>
      </c>
      <c r="O85" s="17">
        <v>84.0</v>
      </c>
      <c r="P85" s="12">
        <f t="shared" si="4"/>
        <v>0.7324561404</v>
      </c>
      <c r="Q85" s="12">
        <f t="shared" si="5"/>
        <v>39.89324553</v>
      </c>
    </row>
    <row r="86">
      <c r="N86" s="6">
        <v>38.76</v>
      </c>
      <c r="O86" s="17">
        <v>85.0</v>
      </c>
      <c r="P86" s="12">
        <f t="shared" si="4"/>
        <v>0.7412280702</v>
      </c>
      <c r="Q86" s="12">
        <f t="shared" si="5"/>
        <v>40.9019118</v>
      </c>
    </row>
    <row r="87">
      <c r="N87" s="6">
        <v>39.24</v>
      </c>
      <c r="O87" s="17">
        <v>86.0</v>
      </c>
      <c r="P87" s="12">
        <f t="shared" si="4"/>
        <v>0.75</v>
      </c>
      <c r="Q87" s="12">
        <f t="shared" si="5"/>
        <v>41.94536645</v>
      </c>
    </row>
    <row r="88">
      <c r="N88" s="6">
        <v>43.52</v>
      </c>
      <c r="O88" s="17">
        <v>87.0</v>
      </c>
      <c r="P88" s="12">
        <f t="shared" si="4"/>
        <v>0.7587719298</v>
      </c>
      <c r="Q88" s="12">
        <f t="shared" si="5"/>
        <v>43.02609512</v>
      </c>
    </row>
    <row r="89">
      <c r="N89" s="6">
        <v>44.52</v>
      </c>
      <c r="O89" s="17">
        <v>88.0</v>
      </c>
      <c r="P89" s="12">
        <f t="shared" si="4"/>
        <v>0.7675438596</v>
      </c>
      <c r="Q89" s="12">
        <f t="shared" si="5"/>
        <v>44.14685977</v>
      </c>
    </row>
    <row r="90">
      <c r="N90" s="6">
        <v>44.63</v>
      </c>
      <c r="O90" s="17">
        <v>89.0</v>
      </c>
      <c r="P90" s="12">
        <f t="shared" si="4"/>
        <v>0.7763157895</v>
      </c>
      <c r="Q90" s="12">
        <f t="shared" si="5"/>
        <v>45.31074119</v>
      </c>
    </row>
    <row r="91">
      <c r="N91" s="6">
        <v>44.65</v>
      </c>
      <c r="O91" s="17">
        <v>90.0</v>
      </c>
      <c r="P91" s="12">
        <f t="shared" si="4"/>
        <v>0.7850877193</v>
      </c>
      <c r="Q91" s="12">
        <f t="shared" si="5"/>
        <v>46.52119004</v>
      </c>
    </row>
    <row r="92">
      <c r="N92" s="6">
        <v>47.43</v>
      </c>
      <c r="O92" s="17">
        <v>91.0</v>
      </c>
      <c r="P92" s="12">
        <f t="shared" si="4"/>
        <v>0.7938596491</v>
      </c>
      <c r="Q92" s="12">
        <f t="shared" si="5"/>
        <v>47.78208857</v>
      </c>
    </row>
    <row r="93">
      <c r="N93" s="6">
        <v>48.88</v>
      </c>
      <c r="O93" s="17">
        <v>92.0</v>
      </c>
      <c r="P93" s="12">
        <f t="shared" si="4"/>
        <v>0.8026315789</v>
      </c>
      <c r="Q93" s="12">
        <f t="shared" si="5"/>
        <v>49.09782569</v>
      </c>
    </row>
    <row r="94">
      <c r="N94" s="6">
        <v>52.04</v>
      </c>
      <c r="O94" s="17">
        <v>93.0</v>
      </c>
      <c r="P94" s="12">
        <f t="shared" si="4"/>
        <v>0.8114035088</v>
      </c>
      <c r="Q94" s="12">
        <f t="shared" si="5"/>
        <v>50.47338921</v>
      </c>
    </row>
    <row r="95">
      <c r="N95" s="6">
        <v>54.91</v>
      </c>
      <c r="O95" s="17">
        <v>94.0</v>
      </c>
      <c r="P95" s="12">
        <f t="shared" si="4"/>
        <v>0.8201754386</v>
      </c>
      <c r="Q95" s="12">
        <f t="shared" si="5"/>
        <v>51.91447995</v>
      </c>
    </row>
    <row r="96">
      <c r="N96" s="6">
        <v>55.99</v>
      </c>
      <c r="O96" s="17">
        <v>95.0</v>
      </c>
      <c r="P96" s="12">
        <f t="shared" si="4"/>
        <v>0.8289473684</v>
      </c>
      <c r="Q96" s="12">
        <f t="shared" si="5"/>
        <v>53.42765455</v>
      </c>
    </row>
    <row r="97">
      <c r="N97" s="6">
        <v>56.17</v>
      </c>
      <c r="O97" s="17">
        <v>96.0</v>
      </c>
      <c r="P97" s="12">
        <f t="shared" si="4"/>
        <v>0.8377192982</v>
      </c>
      <c r="Q97" s="12">
        <f t="shared" si="5"/>
        <v>55.02050579</v>
      </c>
    </row>
    <row r="98">
      <c r="N98" s="6">
        <v>58.76</v>
      </c>
      <c r="O98" s="17">
        <v>97.0</v>
      </c>
      <c r="P98" s="12">
        <f t="shared" si="4"/>
        <v>0.8464912281</v>
      </c>
      <c r="Q98" s="12">
        <f t="shared" si="5"/>
        <v>56.70189312</v>
      </c>
    </row>
    <row r="99">
      <c r="N99" s="6">
        <v>59.48</v>
      </c>
      <c r="O99" s="17">
        <v>98.0</v>
      </c>
      <c r="P99" s="12">
        <f t="shared" si="4"/>
        <v>0.8552631579</v>
      </c>
      <c r="Q99" s="12">
        <f t="shared" si="5"/>
        <v>58.48224107</v>
      </c>
    </row>
    <row r="100">
      <c r="N100" s="6">
        <v>60.76</v>
      </c>
      <c r="O100" s="17">
        <v>99.0</v>
      </c>
      <c r="P100" s="12">
        <f t="shared" si="4"/>
        <v>0.8640350877</v>
      </c>
      <c r="Q100" s="12">
        <f t="shared" si="5"/>
        <v>60.37393115</v>
      </c>
    </row>
    <row r="101">
      <c r="N101" s="6">
        <v>66.91</v>
      </c>
      <c r="O101" s="17">
        <v>100.0</v>
      </c>
      <c r="P101" s="12">
        <f t="shared" si="4"/>
        <v>0.8728070175</v>
      </c>
      <c r="Q101" s="12">
        <f t="shared" si="5"/>
        <v>62.39182448</v>
      </c>
    </row>
    <row r="102">
      <c r="N102" s="6">
        <v>67.1</v>
      </c>
      <c r="O102" s="17">
        <v>101.0</v>
      </c>
      <c r="P102" s="12">
        <f t="shared" si="4"/>
        <v>0.8815789474</v>
      </c>
      <c r="Q102" s="12">
        <f t="shared" si="5"/>
        <v>64.55397165</v>
      </c>
    </row>
    <row r="103">
      <c r="N103" s="6">
        <v>68.69</v>
      </c>
      <c r="O103" s="17">
        <v>102.0</v>
      </c>
      <c r="P103" s="12">
        <f t="shared" si="4"/>
        <v>0.8903508772</v>
      </c>
      <c r="Q103" s="12">
        <f t="shared" si="5"/>
        <v>66.88259619</v>
      </c>
    </row>
    <row r="104">
      <c r="N104" s="6">
        <v>71.44</v>
      </c>
      <c r="O104" s="17">
        <v>103.0</v>
      </c>
      <c r="P104" s="12">
        <f t="shared" si="4"/>
        <v>0.899122807</v>
      </c>
      <c r="Q104" s="12">
        <f t="shared" si="5"/>
        <v>69.40548905</v>
      </c>
    </row>
    <row r="105">
      <c r="N105" s="6">
        <v>73.28</v>
      </c>
      <c r="O105" s="17">
        <v>104.0</v>
      </c>
      <c r="P105" s="12">
        <f t="shared" si="4"/>
        <v>0.9078947368</v>
      </c>
      <c r="Q105" s="12">
        <f t="shared" si="5"/>
        <v>72.15803907</v>
      </c>
    </row>
    <row r="106">
      <c r="N106" s="6">
        <v>78.19</v>
      </c>
      <c r="O106" s="17">
        <v>105.0</v>
      </c>
      <c r="P106" s="12">
        <f t="shared" si="4"/>
        <v>0.9166666667</v>
      </c>
      <c r="Q106" s="12">
        <f t="shared" si="5"/>
        <v>75.1862829</v>
      </c>
    </row>
    <row r="107">
      <c r="N107" s="6">
        <v>82.86</v>
      </c>
      <c r="O107" s="17">
        <v>106.0</v>
      </c>
      <c r="P107" s="12">
        <f t="shared" si="4"/>
        <v>0.9254385965</v>
      </c>
      <c r="Q107" s="12">
        <f t="shared" si="5"/>
        <v>78.55165764</v>
      </c>
    </row>
    <row r="108">
      <c r="N108" s="6">
        <v>83.75</v>
      </c>
      <c r="O108" s="17">
        <v>107.0</v>
      </c>
      <c r="P108" s="12">
        <f t="shared" si="4"/>
        <v>0.9342105263</v>
      </c>
      <c r="Q108" s="12">
        <f t="shared" si="5"/>
        <v>82.33874214</v>
      </c>
    </row>
    <row r="109">
      <c r="N109" s="6">
        <v>86.32</v>
      </c>
      <c r="O109" s="17">
        <v>108.0</v>
      </c>
      <c r="P109" s="12">
        <f t="shared" si="4"/>
        <v>0.9429824561</v>
      </c>
      <c r="Q109" s="12">
        <f t="shared" si="5"/>
        <v>86.668571</v>
      </c>
    </row>
    <row r="110">
      <c r="N110" s="6">
        <v>92.35</v>
      </c>
      <c r="O110" s="17">
        <v>109.0</v>
      </c>
      <c r="P110" s="12">
        <f t="shared" si="4"/>
        <v>0.951754386</v>
      </c>
      <c r="Q110" s="12">
        <f t="shared" si="5"/>
        <v>91.72315752</v>
      </c>
    </row>
    <row r="111">
      <c r="N111" s="6">
        <v>95.5</v>
      </c>
      <c r="O111" s="17">
        <v>110.0</v>
      </c>
      <c r="P111" s="12">
        <f t="shared" si="4"/>
        <v>0.9605263158</v>
      </c>
      <c r="Q111" s="12">
        <f t="shared" si="5"/>
        <v>97.7948881</v>
      </c>
    </row>
    <row r="112">
      <c r="N112" s="6">
        <v>109.29</v>
      </c>
      <c r="O112" s="17">
        <v>111.0</v>
      </c>
      <c r="P112" s="12">
        <f t="shared" si="4"/>
        <v>0.9692982456</v>
      </c>
      <c r="Q112" s="12">
        <f t="shared" si="5"/>
        <v>105.3989555</v>
      </c>
    </row>
    <row r="113">
      <c r="N113" s="6">
        <v>113.95</v>
      </c>
      <c r="O113" s="17">
        <v>112.0</v>
      </c>
      <c r="P113" s="12">
        <f t="shared" si="4"/>
        <v>0.9780701754</v>
      </c>
      <c r="Q113" s="12">
        <f t="shared" si="5"/>
        <v>115.5796586</v>
      </c>
    </row>
    <row r="114">
      <c r="N114" s="6">
        <v>124.55</v>
      </c>
      <c r="O114" s="17">
        <v>113.0</v>
      </c>
      <c r="P114" s="12">
        <f t="shared" si="4"/>
        <v>0.9868421053</v>
      </c>
      <c r="Q114" s="12">
        <f t="shared" si="5"/>
        <v>131.0358045</v>
      </c>
    </row>
    <row r="115">
      <c r="N115" s="6">
        <v>156.56</v>
      </c>
      <c r="O115" s="6">
        <v>114.0</v>
      </c>
      <c r="P115" s="12">
        <f t="shared" si="4"/>
        <v>0.9956140351</v>
      </c>
      <c r="Q115" s="12">
        <f t="shared" si="5"/>
        <v>164.276721</v>
      </c>
    </row>
    <row r="116">
      <c r="N116" s="12"/>
      <c r="O116" s="12"/>
      <c r="P116" s="12"/>
      <c r="Q116" s="12"/>
    </row>
    <row r="117">
      <c r="N117" s="12"/>
      <c r="O117" s="12"/>
      <c r="P117" s="12"/>
      <c r="Q117" s="12"/>
    </row>
    <row r="118">
      <c r="N118" s="12"/>
      <c r="O118" s="12"/>
      <c r="P118" s="12"/>
      <c r="Q118" s="12"/>
    </row>
    <row r="119">
      <c r="N119" s="12"/>
      <c r="O119" s="12"/>
      <c r="P119" s="12"/>
      <c r="Q119" s="12"/>
    </row>
    <row r="120">
      <c r="N120" s="12"/>
      <c r="O120" s="12"/>
      <c r="P120" s="12"/>
      <c r="Q120" s="12"/>
    </row>
    <row r="121">
      <c r="N121" s="12"/>
      <c r="O121" s="12"/>
      <c r="P121" s="12"/>
      <c r="Q121" s="12"/>
    </row>
    <row r="122">
      <c r="N122" s="12"/>
      <c r="O122" s="12"/>
      <c r="P122" s="12"/>
      <c r="Q122" s="12"/>
    </row>
    <row r="123">
      <c r="N123" s="12"/>
      <c r="O123" s="12"/>
      <c r="P123" s="12"/>
      <c r="Q123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59</v>
      </c>
      <c r="B1" s="10" t="s">
        <v>60</v>
      </c>
      <c r="C1" s="10" t="s">
        <v>61</v>
      </c>
      <c r="D1" s="10" t="s">
        <v>62</v>
      </c>
      <c r="E1" s="10" t="s">
        <v>63</v>
      </c>
    </row>
    <row r="2">
      <c r="A2" s="10">
        <v>1.0</v>
      </c>
      <c r="C2" s="10">
        <v>1.0</v>
      </c>
      <c r="D2" s="10">
        <v>1.0</v>
      </c>
    </row>
    <row r="3">
      <c r="A3" s="10">
        <v>2.0</v>
      </c>
      <c r="C3" s="10">
        <v>2.0</v>
      </c>
      <c r="D3" s="10">
        <v>4.0</v>
      </c>
    </row>
    <row r="4">
      <c r="A4" s="10">
        <v>3.0</v>
      </c>
      <c r="C4" s="10">
        <v>0.0</v>
      </c>
      <c r="D4" s="10">
        <v>1.0</v>
      </c>
    </row>
    <row r="5">
      <c r="A5" s="10">
        <v>4.0</v>
      </c>
      <c r="C5" s="10">
        <v>1.0</v>
      </c>
      <c r="D5" s="10">
        <v>2.0</v>
      </c>
    </row>
    <row r="6">
      <c r="A6" s="10">
        <v>5.0</v>
      </c>
      <c r="C6" s="10">
        <v>1.0</v>
      </c>
      <c r="D6" s="10">
        <v>0.0</v>
      </c>
    </row>
    <row r="7">
      <c r="A7" s="10">
        <v>6.0</v>
      </c>
      <c r="C7" s="10">
        <v>5.0</v>
      </c>
      <c r="D7" s="10">
        <v>1.0</v>
      </c>
    </row>
    <row r="8">
      <c r="A8" s="10">
        <v>7.0</v>
      </c>
      <c r="C8" s="10">
        <v>2.0</v>
      </c>
      <c r="D8" s="10">
        <v>1.0</v>
      </c>
      <c r="E8" s="10"/>
    </row>
    <row r="9">
      <c r="A9" s="10">
        <v>8.0</v>
      </c>
      <c r="C9" s="10">
        <v>3.0</v>
      </c>
      <c r="D9" s="10">
        <v>3.0</v>
      </c>
    </row>
    <row r="10">
      <c r="A10" s="10">
        <v>9.0</v>
      </c>
      <c r="C10" s="10">
        <v>7.0</v>
      </c>
      <c r="D10" s="10">
        <v>3.0</v>
      </c>
    </row>
    <row r="11">
      <c r="A11" s="10">
        <v>10.0</v>
      </c>
      <c r="C11" s="10">
        <v>1.0</v>
      </c>
      <c r="D11" s="10">
        <v>0.0</v>
      </c>
    </row>
    <row r="12">
      <c r="A12" s="10">
        <v>11.0</v>
      </c>
      <c r="C12" s="10">
        <v>2.0</v>
      </c>
      <c r="D12" s="10">
        <v>0.0</v>
      </c>
    </row>
    <row r="13">
      <c r="A13" s="10">
        <v>12.0</v>
      </c>
      <c r="C13" s="10">
        <v>1.0</v>
      </c>
      <c r="D13" s="10">
        <v>1.0</v>
      </c>
    </row>
    <row r="14">
      <c r="A14" s="10">
        <v>13.0</v>
      </c>
      <c r="C14" s="10">
        <v>2.0</v>
      </c>
      <c r="D14" s="10">
        <v>2.0</v>
      </c>
    </row>
    <row r="15">
      <c r="A15" s="10">
        <v>14.0</v>
      </c>
      <c r="C15" s="10">
        <v>3.0</v>
      </c>
      <c r="D15" s="10">
        <v>1.0</v>
      </c>
    </row>
    <row r="16">
      <c r="A16" s="10">
        <v>15.0</v>
      </c>
      <c r="C16" s="10">
        <v>1.0</v>
      </c>
      <c r="D16" s="10">
        <v>0.0</v>
      </c>
    </row>
    <row r="17">
      <c r="A17" s="10">
        <v>16.0</v>
      </c>
      <c r="C17" s="10">
        <v>1.0</v>
      </c>
      <c r="D17" s="10">
        <v>1.0</v>
      </c>
    </row>
    <row r="18">
      <c r="A18" s="10">
        <v>17.0</v>
      </c>
      <c r="C18" s="10">
        <v>1.0</v>
      </c>
      <c r="D18" s="10">
        <v>2.0</v>
      </c>
    </row>
    <row r="19">
      <c r="A19" s="10">
        <v>18.0</v>
      </c>
      <c r="C19" s="10">
        <v>3.0</v>
      </c>
      <c r="D19" s="10">
        <v>3.0</v>
      </c>
    </row>
    <row r="20">
      <c r="A20" s="10">
        <v>19.0</v>
      </c>
      <c r="C20" s="10">
        <v>3.0</v>
      </c>
      <c r="D20" s="10">
        <v>5.0</v>
      </c>
    </row>
    <row r="21">
      <c r="A21" s="10">
        <v>20.0</v>
      </c>
      <c r="C21" s="10">
        <v>0.0</v>
      </c>
      <c r="D21" s="10">
        <v>2.0</v>
      </c>
    </row>
    <row r="22">
      <c r="A22" s="10">
        <v>21.0</v>
      </c>
      <c r="C22" s="10">
        <v>1.0</v>
      </c>
      <c r="D22" s="10">
        <v>0.0</v>
      </c>
    </row>
    <row r="23">
      <c r="A23" s="10">
        <v>22.0</v>
      </c>
      <c r="C23" s="10">
        <v>3.0</v>
      </c>
      <c r="D23" s="10">
        <v>4.0</v>
      </c>
    </row>
    <row r="24">
      <c r="A24" s="10">
        <v>23.0</v>
      </c>
      <c r="C24" s="10">
        <v>3.0</v>
      </c>
      <c r="D24" s="10">
        <v>1.0</v>
      </c>
    </row>
    <row r="25">
      <c r="A25" s="10">
        <v>24.0</v>
      </c>
      <c r="C25" s="10">
        <v>2.0</v>
      </c>
      <c r="D25" s="10">
        <v>1.0</v>
      </c>
    </row>
    <row r="26">
      <c r="A26" s="10">
        <v>25.0</v>
      </c>
      <c r="C26" s="10">
        <v>6.0</v>
      </c>
      <c r="D26" s="10">
        <v>0.0</v>
      </c>
    </row>
    <row r="27">
      <c r="A27" s="10">
        <v>26.0</v>
      </c>
      <c r="C27" s="10">
        <v>5.0</v>
      </c>
      <c r="D27" s="10">
        <v>1.0</v>
      </c>
    </row>
    <row r="28">
      <c r="A28" s="10">
        <v>27.0</v>
      </c>
      <c r="C28" s="10">
        <v>3.0</v>
      </c>
      <c r="D28" s="10">
        <v>3.0</v>
      </c>
    </row>
    <row r="29">
      <c r="A29" s="10">
        <v>28.0</v>
      </c>
      <c r="B29" s="10"/>
      <c r="C29" s="10">
        <v>0.0</v>
      </c>
      <c r="D29" s="10">
        <v>2.0</v>
      </c>
    </row>
    <row r="30">
      <c r="A30" s="10">
        <v>29.0</v>
      </c>
      <c r="C30" s="10">
        <v>1.0</v>
      </c>
      <c r="D30" s="10">
        <v>1.0</v>
      </c>
    </row>
    <row r="31">
      <c r="A31" s="10">
        <v>30.0</v>
      </c>
      <c r="C31" s="10">
        <v>1.0</v>
      </c>
      <c r="D31" s="10">
        <v>0.0</v>
      </c>
    </row>
    <row r="32">
      <c r="A32" s="10" t="s">
        <v>64</v>
      </c>
      <c r="C32" s="10">
        <v>65.0</v>
      </c>
      <c r="D32" s="10">
        <v>46.0</v>
      </c>
    </row>
    <row r="33">
      <c r="A33" s="10" t="s">
        <v>65</v>
      </c>
      <c r="C33" s="10" t="s">
        <v>66</v>
      </c>
      <c r="D33" s="10" t="s">
        <v>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/>
      <c r="B1" s="20" t="s">
        <v>68</v>
      </c>
      <c r="C1" s="20" t="s">
        <v>69</v>
      </c>
      <c r="D1" s="20" t="s">
        <v>70</v>
      </c>
      <c r="E1" s="20" t="s">
        <v>71</v>
      </c>
      <c r="F1" s="20" t="s">
        <v>72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 t="s">
        <v>73</v>
      </c>
      <c r="B2" s="21">
        <v>82.0</v>
      </c>
      <c r="C2" s="21">
        <v>162.0</v>
      </c>
      <c r="D2" s="21">
        <v>121.0</v>
      </c>
      <c r="E2" s="21">
        <v>203.0</v>
      </c>
      <c r="F2" s="21">
        <v>156.0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 t="s">
        <v>74</v>
      </c>
      <c r="B3" s="21">
        <v>9.0</v>
      </c>
      <c r="C3" s="21">
        <v>9.0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s">
        <v>75</v>
      </c>
      <c r="B4" s="21">
        <v>91.0</v>
      </c>
      <c r="C4" s="21">
        <v>171.0</v>
      </c>
      <c r="D4" s="21">
        <v>121.0</v>
      </c>
      <c r="E4" s="21">
        <v>203.0</v>
      </c>
      <c r="F4" s="22">
        <v>156.0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8.71"/>
    <col customWidth="1" min="3" max="3" width="13.29"/>
    <col customWidth="1" min="4" max="4" width="10.29"/>
    <col customWidth="1" min="5" max="5" width="10.71"/>
    <col customWidth="1" min="6" max="6" width="11.14"/>
    <col customWidth="1" min="7" max="7" width="10.43"/>
    <col customWidth="1" min="18" max="18" width="11.14"/>
    <col customWidth="1" min="19" max="19" width="16.0"/>
  </cols>
  <sheetData>
    <row r="1">
      <c r="A1" s="17">
        <v>1.24</v>
      </c>
      <c r="B1" s="17" t="s">
        <v>40</v>
      </c>
      <c r="C1" s="17">
        <v>1.24</v>
      </c>
      <c r="D1" s="17" t="s">
        <v>34</v>
      </c>
      <c r="E1" s="17" t="s">
        <v>5</v>
      </c>
      <c r="F1" s="17" t="s">
        <v>6</v>
      </c>
      <c r="G1" s="17" t="s">
        <v>7</v>
      </c>
      <c r="H1" s="17" t="s">
        <v>39</v>
      </c>
      <c r="I1" s="17" t="s">
        <v>9</v>
      </c>
      <c r="Q1" s="17">
        <v>1.94</v>
      </c>
      <c r="R1" s="17">
        <v>3.0</v>
      </c>
      <c r="S1" s="12">
        <f t="shared" ref="S1:S75" si="1">(R1-0.5)/77</f>
        <v>0.03246753247</v>
      </c>
      <c r="T1" s="12">
        <f t="shared" ref="T1:T75" si="2">-LN(1-S1)/0.06129</f>
        <v>0.5385266188</v>
      </c>
    </row>
    <row r="2">
      <c r="A2" s="17">
        <v>1.84</v>
      </c>
      <c r="B2" s="17" t="s">
        <v>41</v>
      </c>
      <c r="C2" s="17">
        <v>63.24</v>
      </c>
      <c r="D2" s="17">
        <v>1.0</v>
      </c>
      <c r="E2" s="17">
        <v>0.0</v>
      </c>
      <c r="F2" s="17">
        <v>7.75</v>
      </c>
      <c r="G2" s="6">
        <v>25.0</v>
      </c>
      <c r="H2" s="12">
        <f t="shared" ref="H2:H10" si="3">(EXPON.DIST(F2,0.06129,true)-EXPON.DIST(E2,0.06129,true))*77</f>
        <v>29.11473094</v>
      </c>
      <c r="I2" s="12">
        <f t="shared" ref="I2:I10" si="4">(G2-H2)^2/H2</f>
        <v>0.5815272941</v>
      </c>
      <c r="Q2" s="17">
        <v>2.31</v>
      </c>
      <c r="R2" s="17">
        <v>4.0</v>
      </c>
      <c r="S2" s="12">
        <f t="shared" si="1"/>
        <v>0.04545454545</v>
      </c>
      <c r="T2" s="12">
        <f t="shared" si="2"/>
        <v>0.7590147762</v>
      </c>
    </row>
    <row r="3">
      <c r="A3" s="17">
        <v>1.94</v>
      </c>
      <c r="B3" s="17" t="s">
        <v>36</v>
      </c>
      <c r="C3" s="17">
        <v>16.3145</v>
      </c>
      <c r="D3" s="17">
        <v>2.0</v>
      </c>
      <c r="E3" s="17">
        <v>7.75</v>
      </c>
      <c r="F3" s="17">
        <v>15.5</v>
      </c>
      <c r="G3" s="6">
        <v>21.0</v>
      </c>
      <c r="H3" s="12">
        <f t="shared" si="3"/>
        <v>18.10606136</v>
      </c>
      <c r="I3" s="12">
        <f t="shared" si="4"/>
        <v>0.4625457017</v>
      </c>
      <c r="Q3" s="17">
        <v>2.73</v>
      </c>
      <c r="R3" s="17">
        <v>5.0</v>
      </c>
      <c r="S3" s="12">
        <f t="shared" si="1"/>
        <v>0.05844155844</v>
      </c>
      <c r="T3" s="12">
        <f t="shared" si="2"/>
        <v>0.9825234132</v>
      </c>
    </row>
    <row r="4">
      <c r="A4" s="17">
        <v>2.31</v>
      </c>
      <c r="B4" s="17" t="s">
        <v>37</v>
      </c>
      <c r="C4" s="12">
        <f>1/C3</f>
        <v>0.06129516688</v>
      </c>
      <c r="D4" s="17">
        <v>3.0</v>
      </c>
      <c r="E4" s="17">
        <v>15.5</v>
      </c>
      <c r="F4" s="17">
        <v>23.25</v>
      </c>
      <c r="G4" s="6">
        <v>13.0</v>
      </c>
      <c r="H4" s="12">
        <f t="shared" si="3"/>
        <v>11.25991714</v>
      </c>
      <c r="I4" s="12">
        <f t="shared" si="4"/>
        <v>0.2689085826</v>
      </c>
      <c r="Q4" s="17">
        <v>3.36</v>
      </c>
      <c r="R4" s="17">
        <v>6.0</v>
      </c>
      <c r="S4" s="12">
        <f t="shared" si="1"/>
        <v>0.07142857143</v>
      </c>
      <c r="T4" s="12">
        <f t="shared" si="2"/>
        <v>1.209136436</v>
      </c>
    </row>
    <row r="5">
      <c r="A5" s="17">
        <v>2.73</v>
      </c>
      <c r="B5" s="17" t="s">
        <v>42</v>
      </c>
      <c r="C5" s="12">
        <f>sqrt(VAR(A1:A77))</f>
        <v>13.26524858</v>
      </c>
      <c r="D5" s="17">
        <v>4.0</v>
      </c>
      <c r="E5" s="17">
        <v>23.25</v>
      </c>
      <c r="F5" s="17">
        <v>31.0</v>
      </c>
      <c r="G5" s="6">
        <v>9.0</v>
      </c>
      <c r="H5" s="12">
        <f t="shared" si="3"/>
        <v>7.002391713</v>
      </c>
      <c r="I5" s="12">
        <f t="shared" si="4"/>
        <v>0.569867987</v>
      </c>
      <c r="Q5" s="17">
        <v>3.38</v>
      </c>
      <c r="R5" s="17">
        <v>7.0</v>
      </c>
      <c r="S5" s="12">
        <f t="shared" si="1"/>
        <v>0.08441558442</v>
      </c>
      <c r="T5" s="12">
        <f t="shared" si="2"/>
        <v>1.438941296</v>
      </c>
    </row>
    <row r="6">
      <c r="A6" s="17">
        <v>3.36</v>
      </c>
      <c r="B6" s="17" t="s">
        <v>43</v>
      </c>
      <c r="C6" s="17">
        <v>77.0</v>
      </c>
      <c r="D6" s="17">
        <v>5.0</v>
      </c>
      <c r="E6" s="17">
        <v>31.0</v>
      </c>
      <c r="F6" s="17">
        <v>38.75</v>
      </c>
      <c r="G6" s="6">
        <v>3.0</v>
      </c>
      <c r="H6" s="12">
        <f t="shared" si="3"/>
        <v>4.354693652</v>
      </c>
      <c r="I6" s="12">
        <f t="shared" si="4"/>
        <v>0.4214291609</v>
      </c>
      <c r="Q6" s="17">
        <v>3.44</v>
      </c>
      <c r="R6" s="17">
        <v>8.0</v>
      </c>
      <c r="S6" s="12">
        <f t="shared" si="1"/>
        <v>0.0974025974</v>
      </c>
      <c r="T6" s="12">
        <f t="shared" si="2"/>
        <v>1.672029194</v>
      </c>
    </row>
    <row r="7">
      <c r="A7" s="17">
        <v>3.38</v>
      </c>
      <c r="B7" s="12"/>
      <c r="C7" s="12"/>
      <c r="D7" s="17">
        <v>6.0</v>
      </c>
      <c r="E7" s="17">
        <v>38.75</v>
      </c>
      <c r="F7" s="17">
        <v>46.5</v>
      </c>
      <c r="G7" s="6">
        <v>4.0</v>
      </c>
      <c r="H7" s="12">
        <f t="shared" si="3"/>
        <v>2.708125678</v>
      </c>
      <c r="I7" s="12">
        <f t="shared" si="4"/>
        <v>0.6162709792</v>
      </c>
      <c r="Q7" s="17">
        <v>3.69</v>
      </c>
      <c r="R7" s="17">
        <v>9.0</v>
      </c>
      <c r="S7" s="12">
        <f t="shared" si="1"/>
        <v>0.1103896104</v>
      </c>
      <c r="T7" s="12">
        <f t="shared" si="2"/>
        <v>1.908495294</v>
      </c>
    </row>
    <row r="8">
      <c r="A8" s="17">
        <v>3.44</v>
      </c>
      <c r="B8" s="12"/>
      <c r="C8" s="12"/>
      <c r="D8" s="17">
        <v>7.0</v>
      </c>
      <c r="E8" s="17">
        <v>46.5</v>
      </c>
      <c r="F8" s="17">
        <v>54.25</v>
      </c>
      <c r="G8" s="6">
        <v>0.0</v>
      </c>
      <c r="H8" s="12">
        <f t="shared" si="3"/>
        <v>1.684147101</v>
      </c>
      <c r="I8" s="12">
        <f t="shared" si="4"/>
        <v>1.684147101</v>
      </c>
      <c r="Q8" s="17">
        <v>4.19</v>
      </c>
      <c r="R8" s="17">
        <v>10.0</v>
      </c>
      <c r="S8" s="12">
        <f t="shared" si="1"/>
        <v>0.1233766234</v>
      </c>
      <c r="T8" s="12">
        <f t="shared" si="2"/>
        <v>2.148438962</v>
      </c>
    </row>
    <row r="9">
      <c r="A9" s="17">
        <v>3.69</v>
      </c>
      <c r="B9" s="12"/>
      <c r="C9" s="12"/>
      <c r="D9" s="17">
        <v>8.0</v>
      </c>
      <c r="E9" s="17">
        <v>54.25</v>
      </c>
      <c r="F9" s="17">
        <v>62.0</v>
      </c>
      <c r="G9" s="6">
        <v>1.0</v>
      </c>
      <c r="H9" s="12">
        <f t="shared" si="3"/>
        <v>1.047348533</v>
      </c>
      <c r="I9" s="12">
        <f t="shared" si="4"/>
        <v>0.002140532517</v>
      </c>
      <c r="Q9" s="17">
        <v>4.21</v>
      </c>
      <c r="R9" s="17">
        <v>11.0</v>
      </c>
      <c r="S9" s="12">
        <f t="shared" si="1"/>
        <v>0.1363636364</v>
      </c>
      <c r="T9" s="12">
        <f t="shared" si="2"/>
        <v>2.39196401</v>
      </c>
    </row>
    <row r="10">
      <c r="A10" s="17">
        <v>4.19</v>
      </c>
      <c r="B10" s="12"/>
      <c r="C10" s="12"/>
      <c r="D10" s="17">
        <v>9.0</v>
      </c>
      <c r="E10" s="17">
        <v>62.0</v>
      </c>
      <c r="F10" s="17">
        <v>69.75</v>
      </c>
      <c r="G10" s="6">
        <v>1.0</v>
      </c>
      <c r="H10" s="12">
        <f t="shared" si="3"/>
        <v>0.65133203</v>
      </c>
      <c r="I10" s="12">
        <f t="shared" si="4"/>
        <v>0.1866472823</v>
      </c>
      <c r="Q10" s="17">
        <v>4.8</v>
      </c>
      <c r="R10" s="17">
        <v>12.0</v>
      </c>
      <c r="S10" s="12">
        <f t="shared" si="1"/>
        <v>0.1493506494</v>
      </c>
      <c r="T10" s="12">
        <f t="shared" si="2"/>
        <v>2.639178972</v>
      </c>
    </row>
    <row r="11">
      <c r="A11" s="17">
        <v>4.21</v>
      </c>
      <c r="B11" s="12"/>
      <c r="C11" s="17"/>
      <c r="D11" s="12"/>
      <c r="E11" s="12"/>
      <c r="F11" s="12"/>
      <c r="G11" s="12"/>
      <c r="H11" s="12"/>
      <c r="I11" s="12"/>
      <c r="Q11" s="17">
        <v>4.92</v>
      </c>
      <c r="R11" s="17">
        <v>13.0</v>
      </c>
      <c r="S11" s="12">
        <f t="shared" si="1"/>
        <v>0.1623376623</v>
      </c>
      <c r="T11" s="12">
        <f t="shared" si="2"/>
        <v>2.89019739</v>
      </c>
      <c r="V11" s="17" t="s">
        <v>36</v>
      </c>
      <c r="W11" s="17">
        <v>16.3145</v>
      </c>
    </row>
    <row r="12">
      <c r="A12" s="17">
        <v>4.8</v>
      </c>
      <c r="B12" s="12"/>
      <c r="C12" s="12"/>
      <c r="D12" s="12"/>
      <c r="E12" s="12"/>
      <c r="F12" s="12"/>
      <c r="G12" s="17">
        <v>77.0</v>
      </c>
      <c r="H12" s="17">
        <v>75.9287</v>
      </c>
      <c r="I12" s="17">
        <v>4.7934</v>
      </c>
      <c r="Q12" s="17">
        <v>4.96</v>
      </c>
      <c r="R12" s="17">
        <v>14.0</v>
      </c>
      <c r="S12" s="12">
        <f t="shared" si="1"/>
        <v>0.1753246753</v>
      </c>
      <c r="T12" s="12">
        <f t="shared" si="2"/>
        <v>3.145138129</v>
      </c>
      <c r="V12" s="17" t="s">
        <v>37</v>
      </c>
      <c r="W12" s="12">
        <f>1/W11</f>
        <v>0.06129516688</v>
      </c>
    </row>
    <row r="13">
      <c r="A13" s="17">
        <v>4.92</v>
      </c>
      <c r="B13" s="12"/>
      <c r="C13" s="12"/>
      <c r="D13" s="12"/>
      <c r="E13" s="12"/>
      <c r="F13" s="12"/>
      <c r="G13" s="12"/>
      <c r="Q13" s="17">
        <v>5.36</v>
      </c>
      <c r="R13" s="17">
        <v>15.0</v>
      </c>
      <c r="S13" s="12">
        <f t="shared" si="1"/>
        <v>0.1883116883</v>
      </c>
      <c r="T13" s="12">
        <f t="shared" si="2"/>
        <v>3.404125716</v>
      </c>
      <c r="V13" s="17" t="s">
        <v>42</v>
      </c>
      <c r="W13" s="17">
        <v>13.2652</v>
      </c>
    </row>
    <row r="14">
      <c r="A14" s="17">
        <v>4.96</v>
      </c>
      <c r="B14" s="12"/>
      <c r="C14" s="12"/>
      <c r="D14" s="12"/>
      <c r="E14" s="12"/>
      <c r="F14" s="12"/>
      <c r="G14" s="12"/>
      <c r="Q14" s="17">
        <v>5.66</v>
      </c>
      <c r="R14" s="17">
        <v>16.0</v>
      </c>
      <c r="S14" s="12">
        <f t="shared" si="1"/>
        <v>0.2012987013</v>
      </c>
      <c r="T14" s="12">
        <f t="shared" si="2"/>
        <v>3.667290701</v>
      </c>
      <c r="V14" s="17" t="s">
        <v>43</v>
      </c>
      <c r="W14" s="17">
        <v>77.0</v>
      </c>
    </row>
    <row r="15">
      <c r="A15" s="17">
        <v>5.36</v>
      </c>
      <c r="B15" s="12"/>
      <c r="C15" s="12"/>
      <c r="D15" s="12"/>
      <c r="E15" s="12"/>
      <c r="F15" s="12"/>
      <c r="G15" s="17" t="s">
        <v>44</v>
      </c>
      <c r="H15" s="17">
        <v>77.0</v>
      </c>
      <c r="Q15" s="17">
        <v>6.2</v>
      </c>
      <c r="R15" s="17">
        <v>17.0</v>
      </c>
      <c r="S15" s="12">
        <f t="shared" si="1"/>
        <v>0.2142857143</v>
      </c>
      <c r="T15" s="12">
        <f t="shared" si="2"/>
        <v>3.934770057</v>
      </c>
    </row>
    <row r="16">
      <c r="A16" s="17">
        <v>5.66</v>
      </c>
      <c r="B16" s="12"/>
      <c r="C16" s="12"/>
      <c r="D16" s="12"/>
      <c r="E16" s="12"/>
      <c r="F16" s="12"/>
      <c r="G16" s="17" t="s">
        <v>10</v>
      </c>
      <c r="H16" s="17">
        <v>0.01</v>
      </c>
      <c r="Q16" s="17">
        <v>6.54</v>
      </c>
      <c r="R16" s="17">
        <v>18.0</v>
      </c>
      <c r="S16" s="12">
        <f t="shared" si="1"/>
        <v>0.2272727273</v>
      </c>
      <c r="T16" s="12">
        <f t="shared" si="2"/>
        <v>4.206707608</v>
      </c>
    </row>
    <row r="17">
      <c r="A17" s="17">
        <v>6.2</v>
      </c>
      <c r="B17" s="12"/>
      <c r="C17" s="12"/>
      <c r="D17" s="17"/>
      <c r="E17" s="17"/>
      <c r="F17" s="12"/>
      <c r="G17" s="17" t="s">
        <v>11</v>
      </c>
      <c r="H17" s="17">
        <v>6.0</v>
      </c>
      <c r="Q17" s="17">
        <v>6.63</v>
      </c>
      <c r="R17" s="17">
        <v>19.0</v>
      </c>
      <c r="S17" s="12">
        <f t="shared" si="1"/>
        <v>0.2402597403</v>
      </c>
      <c r="T17" s="12">
        <f t="shared" si="2"/>
        <v>4.483254489</v>
      </c>
    </row>
    <row r="18">
      <c r="A18" s="17">
        <v>6.54</v>
      </c>
      <c r="B18" s="12"/>
      <c r="C18" s="12"/>
      <c r="D18" s="12"/>
      <c r="E18" s="12"/>
      <c r="F18" s="12"/>
      <c r="G18" s="17" t="s">
        <v>12</v>
      </c>
      <c r="H18" s="12">
        <f>CHIINV(H16,H17)</f>
        <v>16.81189383</v>
      </c>
      <c r="Q18" s="17">
        <v>6.65</v>
      </c>
      <c r="R18" s="17">
        <v>20.0</v>
      </c>
      <c r="S18" s="12">
        <f t="shared" si="1"/>
        <v>0.2532467532</v>
      </c>
      <c r="T18" s="12">
        <f t="shared" si="2"/>
        <v>4.764569653</v>
      </c>
    </row>
    <row r="19">
      <c r="A19" s="17">
        <v>6.63</v>
      </c>
      <c r="B19" s="12"/>
      <c r="C19" s="12"/>
      <c r="D19" s="12"/>
      <c r="E19" s="12"/>
      <c r="F19" s="12"/>
      <c r="G19" s="17" t="s">
        <v>45</v>
      </c>
      <c r="H19" s="19" t="str">
        <f>IF(H18&gt;I12,"ACCEPT",REJECT)</f>
        <v>ACCEPT</v>
      </c>
      <c r="Q19" s="17">
        <v>6.88</v>
      </c>
      <c r="R19" s="17">
        <v>21.0</v>
      </c>
      <c r="S19" s="12">
        <f t="shared" si="1"/>
        <v>0.2662337662</v>
      </c>
      <c r="T19" s="12">
        <f t="shared" si="2"/>
        <v>5.050820423</v>
      </c>
    </row>
    <row r="20">
      <c r="A20" s="17">
        <v>6.65</v>
      </c>
      <c r="B20" s="12"/>
      <c r="C20" s="12"/>
      <c r="D20" s="12"/>
      <c r="E20" s="12"/>
      <c r="F20" s="12"/>
      <c r="G20" s="12"/>
      <c r="Q20" s="17">
        <v>7.21</v>
      </c>
      <c r="R20" s="17">
        <v>22.0</v>
      </c>
      <c r="S20" s="12">
        <f t="shared" si="1"/>
        <v>0.2792207792</v>
      </c>
      <c r="T20" s="12">
        <f t="shared" si="2"/>
        <v>5.342183082</v>
      </c>
    </row>
    <row r="21">
      <c r="A21" s="17">
        <v>6.88</v>
      </c>
      <c r="B21" s="12"/>
      <c r="C21" s="12"/>
      <c r="D21" s="12"/>
      <c r="E21" s="12"/>
      <c r="F21" s="12"/>
      <c r="G21" s="12"/>
      <c r="Q21" s="17">
        <v>7.44</v>
      </c>
      <c r="R21" s="17">
        <v>23.0</v>
      </c>
      <c r="S21" s="12">
        <f t="shared" si="1"/>
        <v>0.2922077922</v>
      </c>
      <c r="T21" s="12">
        <f t="shared" si="2"/>
        <v>5.638843534</v>
      </c>
    </row>
    <row r="22">
      <c r="A22" s="17">
        <v>7.21</v>
      </c>
      <c r="B22" s="12"/>
      <c r="C22" s="12"/>
      <c r="D22" s="12"/>
      <c r="E22" s="12"/>
      <c r="F22" s="12"/>
      <c r="G22" s="12"/>
      <c r="Q22" s="17">
        <v>7.44</v>
      </c>
      <c r="R22" s="17">
        <v>24.0</v>
      </c>
      <c r="S22" s="12">
        <f t="shared" si="1"/>
        <v>0.3051948052</v>
      </c>
      <c r="T22" s="12">
        <f t="shared" si="2"/>
        <v>5.940998009</v>
      </c>
    </row>
    <row r="23">
      <c r="A23" s="17">
        <v>7.44</v>
      </c>
      <c r="B23" s="12"/>
      <c r="C23" s="12"/>
      <c r="D23" s="12"/>
      <c r="E23" s="12"/>
      <c r="F23" s="12"/>
      <c r="G23" s="12"/>
      <c r="Q23" s="17">
        <v>7.48</v>
      </c>
      <c r="R23" s="17">
        <v>25.0</v>
      </c>
      <c r="S23" s="12">
        <f t="shared" si="1"/>
        <v>0.3181818182</v>
      </c>
      <c r="T23" s="12">
        <f t="shared" si="2"/>
        <v>6.248853847</v>
      </c>
    </row>
    <row r="24">
      <c r="A24" s="17">
        <v>7.44</v>
      </c>
      <c r="B24" s="12"/>
      <c r="C24" s="12"/>
      <c r="D24" s="12"/>
      <c r="E24" s="12"/>
      <c r="F24" s="12"/>
      <c r="G24" s="12"/>
      <c r="Q24" s="17">
        <v>7.81</v>
      </c>
      <c r="R24" s="17">
        <v>26.0</v>
      </c>
      <c r="S24" s="12">
        <f t="shared" si="1"/>
        <v>0.3311688312</v>
      </c>
      <c r="T24" s="12">
        <f t="shared" si="2"/>
        <v>6.562630351</v>
      </c>
    </row>
    <row r="25">
      <c r="A25" s="17">
        <v>7.48</v>
      </c>
      <c r="B25" s="12"/>
      <c r="C25" s="12"/>
      <c r="D25" s="12"/>
      <c r="E25" s="12"/>
      <c r="F25" s="12"/>
      <c r="G25" s="12"/>
      <c r="Q25" s="17">
        <v>7.81</v>
      </c>
      <c r="R25" s="17">
        <v>27.0</v>
      </c>
      <c r="S25" s="12">
        <f t="shared" si="1"/>
        <v>0.3441558442</v>
      </c>
      <c r="T25" s="12">
        <f t="shared" si="2"/>
        <v>6.882559725</v>
      </c>
    </row>
    <row r="26">
      <c r="A26" s="17">
        <v>7.81</v>
      </c>
      <c r="B26" s="12"/>
      <c r="C26" s="12"/>
      <c r="D26" s="17"/>
      <c r="E26" s="17"/>
      <c r="F26" s="17"/>
      <c r="G26" s="17"/>
      <c r="Q26" s="17">
        <v>8.46</v>
      </c>
      <c r="R26" s="17">
        <v>28.0</v>
      </c>
      <c r="S26" s="12">
        <f t="shared" si="1"/>
        <v>0.3571428571</v>
      </c>
      <c r="T26" s="12">
        <f t="shared" si="2"/>
        <v>7.20888811</v>
      </c>
    </row>
    <row r="27">
      <c r="A27" s="17">
        <v>7.81</v>
      </c>
      <c r="B27" s="12"/>
      <c r="C27" s="12"/>
      <c r="D27" s="17"/>
      <c r="E27" s="17"/>
      <c r="F27" s="12"/>
      <c r="G27" s="12"/>
      <c r="Q27" s="17">
        <v>9.08</v>
      </c>
      <c r="R27" s="17">
        <v>29.0</v>
      </c>
      <c r="S27" s="12">
        <f t="shared" si="1"/>
        <v>0.3701298701</v>
      </c>
      <c r="T27" s="12">
        <f t="shared" si="2"/>
        <v>7.541876716</v>
      </c>
    </row>
    <row r="28">
      <c r="A28" s="17">
        <v>8.46</v>
      </c>
      <c r="B28" s="12"/>
      <c r="C28" s="12"/>
      <c r="D28" s="12"/>
      <c r="E28" s="12"/>
      <c r="F28" s="12"/>
      <c r="G28" s="12"/>
      <c r="Q28" s="17">
        <v>9.92</v>
      </c>
      <c r="R28" s="17">
        <v>30.0</v>
      </c>
      <c r="S28" s="12">
        <f t="shared" si="1"/>
        <v>0.3831168831</v>
      </c>
      <c r="T28" s="12">
        <f t="shared" si="2"/>
        <v>7.881803081</v>
      </c>
    </row>
    <row r="29">
      <c r="A29" s="17">
        <v>9.08</v>
      </c>
      <c r="B29" s="12"/>
      <c r="C29" s="17"/>
      <c r="D29" s="17"/>
      <c r="E29" s="12"/>
      <c r="F29" s="12"/>
      <c r="G29" s="12"/>
      <c r="Q29" s="17">
        <v>10.07</v>
      </c>
      <c r="R29" s="17">
        <v>31.0</v>
      </c>
      <c r="S29" s="12">
        <f t="shared" si="1"/>
        <v>0.3961038961</v>
      </c>
      <c r="T29" s="12">
        <f t="shared" si="2"/>
        <v>8.228962461</v>
      </c>
    </row>
    <row r="30">
      <c r="A30" s="17">
        <v>9.92</v>
      </c>
      <c r="B30" s="12"/>
      <c r="C30" s="12"/>
      <c r="D30" s="12"/>
      <c r="E30" s="12"/>
      <c r="F30" s="12"/>
      <c r="G30" s="12"/>
      <c r="Q30" s="17">
        <v>10.76</v>
      </c>
      <c r="R30" s="17">
        <v>32.0</v>
      </c>
      <c r="S30" s="12">
        <f t="shared" si="1"/>
        <v>0.4090909091</v>
      </c>
      <c r="T30" s="12">
        <f t="shared" si="2"/>
        <v>8.583669373</v>
      </c>
    </row>
    <row r="31">
      <c r="A31" s="17">
        <v>10.07</v>
      </c>
      <c r="B31" s="12"/>
      <c r="C31" s="12"/>
      <c r="D31" s="12"/>
      <c r="E31" s="12"/>
      <c r="F31" s="12"/>
      <c r="G31" s="12"/>
      <c r="Q31" s="17">
        <v>10.9</v>
      </c>
      <c r="R31" s="17">
        <v>33.0</v>
      </c>
      <c r="S31" s="12">
        <f t="shared" si="1"/>
        <v>0.4220779221</v>
      </c>
      <c r="T31" s="12">
        <f t="shared" si="2"/>
        <v>8.946259303</v>
      </c>
    </row>
    <row r="32">
      <c r="A32" s="17">
        <v>10.76</v>
      </c>
      <c r="B32" s="12"/>
      <c r="C32" s="17"/>
      <c r="D32" s="12"/>
      <c r="E32" s="12"/>
      <c r="F32" s="12"/>
      <c r="G32" s="12"/>
      <c r="Q32" s="17">
        <v>11.96</v>
      </c>
      <c r="R32" s="17">
        <v>34.0</v>
      </c>
      <c r="S32" s="12">
        <f t="shared" si="1"/>
        <v>0.4350649351</v>
      </c>
      <c r="T32" s="12">
        <f t="shared" si="2"/>
        <v>9.317090614</v>
      </c>
    </row>
    <row r="33">
      <c r="A33" s="17">
        <v>10.9</v>
      </c>
      <c r="B33" s="12"/>
      <c r="C33" s="12"/>
      <c r="D33" s="12"/>
      <c r="E33" s="12"/>
      <c r="F33" s="12"/>
      <c r="G33" s="12"/>
      <c r="Q33" s="17">
        <v>11.99</v>
      </c>
      <c r="R33" s="17">
        <v>35.0</v>
      </c>
      <c r="S33" s="12">
        <f t="shared" si="1"/>
        <v>0.4480519481</v>
      </c>
      <c r="T33" s="12">
        <f t="shared" si="2"/>
        <v>9.696546678</v>
      </c>
    </row>
    <row r="34">
      <c r="A34" s="17">
        <v>11.96</v>
      </c>
      <c r="B34" s="12"/>
      <c r="C34" s="12"/>
      <c r="D34" s="12"/>
      <c r="E34" s="12"/>
      <c r="F34" s="12"/>
      <c r="G34" s="12"/>
      <c r="Q34" s="17">
        <v>12.02</v>
      </c>
      <c r="R34" s="17">
        <v>36.0</v>
      </c>
      <c r="S34" s="12">
        <f t="shared" si="1"/>
        <v>0.461038961</v>
      </c>
      <c r="T34" s="12">
        <f t="shared" si="2"/>
        <v>10.08503825</v>
      </c>
    </row>
    <row r="35">
      <c r="A35" s="17">
        <v>11.99</v>
      </c>
      <c r="B35" s="12"/>
      <c r="C35" s="12"/>
      <c r="D35" s="12"/>
      <c r="E35" s="12"/>
      <c r="F35" s="12"/>
      <c r="G35" s="12"/>
      <c r="Q35" s="17">
        <v>12.15</v>
      </c>
      <c r="R35" s="17">
        <v>37.0</v>
      </c>
      <c r="S35" s="12">
        <f t="shared" si="1"/>
        <v>0.474025974</v>
      </c>
      <c r="T35" s="12">
        <f t="shared" si="2"/>
        <v>10.48300616</v>
      </c>
    </row>
    <row r="36">
      <c r="A36" s="17">
        <v>12.02</v>
      </c>
      <c r="B36" s="12"/>
      <c r="C36" s="12"/>
      <c r="D36" s="12"/>
      <c r="E36" s="12"/>
      <c r="F36" s="12"/>
      <c r="G36" s="12"/>
      <c r="Q36" s="17">
        <v>12.23</v>
      </c>
      <c r="R36" s="17">
        <v>38.0</v>
      </c>
      <c r="S36" s="12">
        <f t="shared" si="1"/>
        <v>0.487012987</v>
      </c>
      <c r="T36" s="12">
        <f t="shared" si="2"/>
        <v>10.89092429</v>
      </c>
    </row>
    <row r="37">
      <c r="A37" s="17">
        <v>12.15</v>
      </c>
      <c r="B37" s="12"/>
      <c r="C37" s="12"/>
      <c r="D37" s="12"/>
      <c r="E37" s="12"/>
      <c r="F37" s="12"/>
      <c r="G37" s="12"/>
      <c r="Q37" s="17">
        <v>12.56</v>
      </c>
      <c r="R37" s="17">
        <v>39.0</v>
      </c>
      <c r="S37" s="12">
        <f t="shared" si="1"/>
        <v>0.5</v>
      </c>
      <c r="T37" s="12">
        <f t="shared" si="2"/>
        <v>11.30930299</v>
      </c>
    </row>
    <row r="38">
      <c r="A38" s="17">
        <v>12.23</v>
      </c>
      <c r="B38" s="12"/>
      <c r="C38" s="12"/>
      <c r="D38" s="12"/>
      <c r="E38" s="12"/>
      <c r="F38" s="12"/>
      <c r="G38" s="12"/>
      <c r="Q38" s="17">
        <v>12.64</v>
      </c>
      <c r="R38" s="17">
        <v>40.0</v>
      </c>
      <c r="S38" s="12">
        <f t="shared" si="1"/>
        <v>0.512987013</v>
      </c>
      <c r="T38" s="12">
        <f t="shared" si="2"/>
        <v>11.73869292</v>
      </c>
    </row>
    <row r="39">
      <c r="A39" s="17">
        <v>12.56</v>
      </c>
      <c r="B39" s="12"/>
      <c r="C39" s="12"/>
      <c r="D39" s="12"/>
      <c r="E39" s="12"/>
      <c r="F39" s="12"/>
      <c r="G39" s="12"/>
      <c r="Q39" s="17">
        <v>12.8</v>
      </c>
      <c r="R39" s="17">
        <v>41.0</v>
      </c>
      <c r="S39" s="12">
        <f t="shared" si="1"/>
        <v>0.525974026</v>
      </c>
      <c r="T39" s="12">
        <f t="shared" si="2"/>
        <v>12.17968937</v>
      </c>
    </row>
    <row r="40">
      <c r="A40" s="17">
        <v>12.64</v>
      </c>
      <c r="B40" s="12"/>
      <c r="C40" s="12"/>
      <c r="D40" s="12"/>
      <c r="E40" s="12"/>
      <c r="F40" s="12"/>
      <c r="G40" s="12"/>
      <c r="Q40" s="17">
        <v>12.82</v>
      </c>
      <c r="R40" s="17">
        <v>42.0</v>
      </c>
      <c r="S40" s="12">
        <f t="shared" si="1"/>
        <v>0.538961039</v>
      </c>
      <c r="T40" s="12">
        <f t="shared" si="2"/>
        <v>12.63293727</v>
      </c>
    </row>
    <row r="41">
      <c r="A41" s="17">
        <v>12.8</v>
      </c>
      <c r="B41" s="12"/>
      <c r="C41" s="12"/>
      <c r="D41" s="12"/>
      <c r="E41" s="12"/>
      <c r="F41" s="12"/>
      <c r="G41" s="12"/>
      <c r="Q41" s="17">
        <v>12.9</v>
      </c>
      <c r="R41" s="17">
        <v>43.0</v>
      </c>
      <c r="S41" s="12">
        <f t="shared" si="1"/>
        <v>0.5519480519</v>
      </c>
      <c r="T41" s="12">
        <f t="shared" si="2"/>
        <v>13.09913685</v>
      </c>
    </row>
    <row r="42">
      <c r="A42" s="17">
        <v>12.82</v>
      </c>
      <c r="B42" s="12"/>
      <c r="C42" s="12"/>
      <c r="D42" s="12"/>
      <c r="E42" s="12"/>
      <c r="F42" s="12"/>
      <c r="G42" s="12"/>
      <c r="Q42" s="17">
        <v>12.98</v>
      </c>
      <c r="R42" s="17">
        <v>44.0</v>
      </c>
      <c r="S42" s="12">
        <f t="shared" si="1"/>
        <v>0.5649350649</v>
      </c>
      <c r="T42" s="12">
        <f t="shared" si="2"/>
        <v>13.57905014</v>
      </c>
    </row>
    <row r="43">
      <c r="A43" s="17">
        <v>12.9</v>
      </c>
      <c r="B43" s="12"/>
      <c r="C43" s="12"/>
      <c r="D43" s="12"/>
      <c r="E43" s="12"/>
      <c r="F43" s="12"/>
      <c r="G43" s="12"/>
      <c r="Q43" s="17">
        <v>13.42</v>
      </c>
      <c r="R43" s="17">
        <v>45.0</v>
      </c>
      <c r="S43" s="12">
        <f t="shared" si="1"/>
        <v>0.5779220779</v>
      </c>
      <c r="T43" s="12">
        <f t="shared" si="2"/>
        <v>14.07350844</v>
      </c>
    </row>
    <row r="44">
      <c r="A44" s="17">
        <v>12.98</v>
      </c>
      <c r="B44" s="12"/>
      <c r="C44" s="12"/>
      <c r="D44" s="12"/>
      <c r="E44" s="12"/>
      <c r="F44" s="12"/>
      <c r="G44" s="12"/>
      <c r="Q44" s="17">
        <v>13.7</v>
      </c>
      <c r="R44" s="17">
        <v>46.0</v>
      </c>
      <c r="S44" s="12">
        <f t="shared" si="1"/>
        <v>0.5909090909</v>
      </c>
      <c r="T44" s="12">
        <f t="shared" si="2"/>
        <v>14.58342105</v>
      </c>
    </row>
    <row r="45">
      <c r="A45" s="17">
        <v>13.42</v>
      </c>
      <c r="B45" s="12"/>
      <c r="C45" s="12"/>
      <c r="D45" s="12"/>
      <c r="E45" s="12"/>
      <c r="F45" s="12"/>
      <c r="G45" s="12"/>
      <c r="Q45" s="17">
        <v>15.87</v>
      </c>
      <c r="R45" s="17">
        <v>47.0</v>
      </c>
      <c r="S45" s="12">
        <f t="shared" si="1"/>
        <v>0.6038961039</v>
      </c>
      <c r="T45" s="12">
        <f t="shared" si="2"/>
        <v>15.10978525</v>
      </c>
    </row>
    <row r="46">
      <c r="A46" s="17">
        <v>13.7</v>
      </c>
      <c r="B46" s="12"/>
      <c r="C46" s="12"/>
      <c r="D46" s="17"/>
      <c r="E46" s="17"/>
      <c r="F46" s="12"/>
      <c r="G46" s="12"/>
      <c r="Q46" s="17">
        <v>16.16</v>
      </c>
      <c r="R46" s="17">
        <v>48.0</v>
      </c>
      <c r="S46" s="12">
        <f t="shared" si="1"/>
        <v>0.6168831169</v>
      </c>
      <c r="T46" s="12">
        <f t="shared" si="2"/>
        <v>15.65369813</v>
      </c>
    </row>
    <row r="47">
      <c r="A47" s="17">
        <v>15.87</v>
      </c>
      <c r="B47" s="12"/>
      <c r="C47" s="12"/>
      <c r="D47" s="12"/>
      <c r="E47" s="12"/>
      <c r="F47" s="12"/>
      <c r="G47" s="12"/>
      <c r="Q47" s="17">
        <v>16.8</v>
      </c>
      <c r="R47" s="17">
        <v>49.0</v>
      </c>
      <c r="S47" s="12">
        <f t="shared" si="1"/>
        <v>0.6298701299</v>
      </c>
      <c r="T47" s="12">
        <f t="shared" si="2"/>
        <v>16.21637028</v>
      </c>
    </row>
    <row r="48">
      <c r="A48" s="17">
        <v>16.16</v>
      </c>
      <c r="B48" s="12"/>
      <c r="C48" s="12"/>
      <c r="D48" s="12"/>
      <c r="E48" s="12"/>
      <c r="F48" s="12"/>
      <c r="G48" s="12"/>
      <c r="Q48" s="17">
        <v>16.8</v>
      </c>
      <c r="R48" s="17">
        <v>50.0</v>
      </c>
      <c r="S48" s="12">
        <f t="shared" si="1"/>
        <v>0.6428571429</v>
      </c>
      <c r="T48" s="12">
        <f t="shared" si="2"/>
        <v>16.79914207</v>
      </c>
    </row>
    <row r="49">
      <c r="A49" s="17">
        <v>16.8</v>
      </c>
      <c r="B49" s="12"/>
      <c r="C49" s="17"/>
      <c r="D49" s="17"/>
      <c r="E49" s="12"/>
      <c r="F49" s="12"/>
      <c r="G49" s="12"/>
      <c r="Q49" s="17">
        <v>17.23</v>
      </c>
      <c r="R49" s="17">
        <v>51.0</v>
      </c>
      <c r="S49" s="12">
        <f t="shared" si="1"/>
        <v>0.6558441558</v>
      </c>
      <c r="T49" s="12">
        <f t="shared" si="2"/>
        <v>17.40350284</v>
      </c>
    </row>
    <row r="50">
      <c r="A50" s="17">
        <v>16.8</v>
      </c>
      <c r="B50" s="12"/>
      <c r="C50" s="12"/>
      <c r="D50" s="12"/>
      <c r="E50" s="12"/>
      <c r="F50" s="12"/>
      <c r="G50" s="12"/>
      <c r="Q50" s="17">
        <v>18.75</v>
      </c>
      <c r="R50" s="17">
        <v>52.0</v>
      </c>
      <c r="S50" s="12">
        <f t="shared" si="1"/>
        <v>0.6688311688</v>
      </c>
      <c r="T50" s="12">
        <f t="shared" si="2"/>
        <v>18.03111388</v>
      </c>
    </row>
    <row r="51">
      <c r="A51" s="17">
        <v>17.23</v>
      </c>
      <c r="B51" s="12"/>
      <c r="C51" s="12"/>
      <c r="D51" s="12"/>
      <c r="E51" s="12"/>
      <c r="F51" s="12"/>
      <c r="G51" s="12"/>
      <c r="Q51" s="17">
        <v>19.44</v>
      </c>
      <c r="R51" s="17">
        <v>53.0</v>
      </c>
      <c r="S51" s="12">
        <f t="shared" si="1"/>
        <v>0.6818181818</v>
      </c>
      <c r="T51" s="12">
        <f t="shared" si="2"/>
        <v>18.68383593</v>
      </c>
    </row>
    <row r="52">
      <c r="A52" s="17">
        <v>18.75</v>
      </c>
      <c r="B52" s="12"/>
      <c r="C52" s="12"/>
      <c r="D52" s="17"/>
      <c r="E52" s="17"/>
      <c r="F52" s="12"/>
      <c r="G52" s="12"/>
      <c r="Q52" s="17">
        <v>20.36</v>
      </c>
      <c r="R52" s="17">
        <v>54.0</v>
      </c>
      <c r="S52" s="12">
        <f t="shared" si="1"/>
        <v>0.6948051948</v>
      </c>
      <c r="T52" s="12">
        <f t="shared" si="2"/>
        <v>19.36376245</v>
      </c>
    </row>
    <row r="53">
      <c r="A53" s="17">
        <v>19.44</v>
      </c>
      <c r="B53" s="12"/>
      <c r="C53" s="12"/>
      <c r="D53" s="12"/>
      <c r="E53" s="12"/>
      <c r="F53" s="12"/>
      <c r="G53" s="12"/>
      <c r="Q53" s="17">
        <v>21.0</v>
      </c>
      <c r="R53" s="17">
        <v>55.0</v>
      </c>
      <c r="S53" s="12">
        <f t="shared" si="1"/>
        <v>0.7077922078</v>
      </c>
      <c r="T53" s="12">
        <f t="shared" si="2"/>
        <v>20.07326012</v>
      </c>
    </row>
    <row r="54">
      <c r="A54" s="17">
        <v>20.36</v>
      </c>
      <c r="B54" s="12"/>
      <c r="C54" s="12"/>
      <c r="D54" s="17"/>
      <c r="E54" s="17"/>
      <c r="F54" s="12"/>
      <c r="G54" s="12"/>
      <c r="Q54" s="17">
        <v>21.2</v>
      </c>
      <c r="R54" s="17">
        <v>56.0</v>
      </c>
      <c r="S54" s="12">
        <f t="shared" si="1"/>
        <v>0.7207792208</v>
      </c>
      <c r="T54" s="12">
        <f t="shared" si="2"/>
        <v>20.81501855</v>
      </c>
    </row>
    <row r="55">
      <c r="A55" s="17">
        <v>21.0</v>
      </c>
      <c r="B55" s="12"/>
      <c r="C55" s="12"/>
      <c r="D55" s="12"/>
      <c r="E55" s="12"/>
      <c r="F55" s="12"/>
      <c r="G55" s="12"/>
      <c r="Q55" s="17">
        <v>21.8</v>
      </c>
      <c r="R55" s="17">
        <v>57.0</v>
      </c>
      <c r="S55" s="12">
        <f t="shared" si="1"/>
        <v>0.7337662338</v>
      </c>
      <c r="T55" s="12">
        <f t="shared" si="2"/>
        <v>21.59211186</v>
      </c>
    </row>
    <row r="56">
      <c r="A56" s="17">
        <v>21.2</v>
      </c>
      <c r="B56" s="12"/>
      <c r="C56" s="12"/>
      <c r="D56" s="12"/>
      <c r="E56" s="12"/>
      <c r="F56" s="12"/>
      <c r="G56" s="12"/>
      <c r="Q56" s="17">
        <v>21.82</v>
      </c>
      <c r="R56" s="17">
        <v>58.0</v>
      </c>
      <c r="S56" s="12">
        <f t="shared" si="1"/>
        <v>0.7467532468</v>
      </c>
      <c r="T56" s="12">
        <f t="shared" si="2"/>
        <v>22.40807565</v>
      </c>
    </row>
    <row r="57">
      <c r="A57" s="17">
        <v>21.8</v>
      </c>
      <c r="B57" s="12"/>
      <c r="C57" s="12"/>
      <c r="D57" s="12"/>
      <c r="E57" s="12"/>
      <c r="F57" s="12"/>
      <c r="G57" s="12"/>
      <c r="Q57" s="17">
        <v>23.12</v>
      </c>
      <c r="R57" s="17">
        <v>59.0</v>
      </c>
      <c r="S57" s="12">
        <f t="shared" si="1"/>
        <v>0.7597402597</v>
      </c>
      <c r="T57" s="12">
        <f t="shared" si="2"/>
        <v>23.26700424</v>
      </c>
    </row>
    <row r="58">
      <c r="A58" s="17">
        <v>21.82</v>
      </c>
      <c r="B58" s="12"/>
      <c r="C58" s="12"/>
      <c r="D58" s="12"/>
      <c r="E58" s="12"/>
      <c r="F58" s="12"/>
      <c r="G58" s="12"/>
      <c r="Q58" s="17">
        <v>23.58</v>
      </c>
      <c r="R58" s="17">
        <v>60.0</v>
      </c>
      <c r="S58" s="12">
        <f t="shared" si="1"/>
        <v>0.7727272727</v>
      </c>
      <c r="T58" s="12">
        <f t="shared" si="2"/>
        <v>24.173675</v>
      </c>
    </row>
    <row r="59">
      <c r="A59" s="17">
        <v>23.12</v>
      </c>
      <c r="B59" s="12"/>
      <c r="C59" s="12"/>
      <c r="D59" s="12"/>
      <c r="E59" s="12"/>
      <c r="F59" s="12"/>
      <c r="G59" s="12"/>
      <c r="Q59" s="17">
        <v>23.9</v>
      </c>
      <c r="R59" s="17">
        <v>61.0</v>
      </c>
      <c r="S59" s="12">
        <f t="shared" si="1"/>
        <v>0.7857142857</v>
      </c>
      <c r="T59" s="12">
        <f t="shared" si="2"/>
        <v>25.13370927</v>
      </c>
    </row>
    <row r="60">
      <c r="A60" s="17">
        <v>23.58</v>
      </c>
      <c r="B60" s="12"/>
      <c r="C60" s="12"/>
      <c r="D60" s="12"/>
      <c r="E60" s="12"/>
      <c r="F60" s="12"/>
      <c r="G60" s="12"/>
      <c r="Q60" s="17">
        <v>24.05</v>
      </c>
      <c r="R60" s="17">
        <v>62.0</v>
      </c>
      <c r="S60" s="12">
        <f t="shared" si="1"/>
        <v>0.7987012987</v>
      </c>
      <c r="T60" s="12">
        <f t="shared" si="2"/>
        <v>26.15378362</v>
      </c>
    </row>
    <row r="61">
      <c r="A61" s="17">
        <v>23.9</v>
      </c>
      <c r="B61" s="12"/>
      <c r="C61" s="12"/>
      <c r="D61" s="12"/>
      <c r="E61" s="12"/>
      <c r="F61" s="12"/>
      <c r="G61" s="12"/>
      <c r="Q61" s="17">
        <v>26.76</v>
      </c>
      <c r="R61" s="17">
        <v>63.0</v>
      </c>
      <c r="S61" s="12">
        <f t="shared" si="1"/>
        <v>0.8116883117</v>
      </c>
      <c r="T61" s="12">
        <f t="shared" si="2"/>
        <v>27.24191177</v>
      </c>
    </row>
    <row r="62">
      <c r="A62" s="17">
        <v>24.05</v>
      </c>
      <c r="B62" s="12"/>
      <c r="C62" s="12"/>
      <c r="D62" s="12"/>
      <c r="E62" s="12"/>
      <c r="F62" s="12"/>
      <c r="G62" s="12"/>
      <c r="Q62" s="17">
        <v>28.88</v>
      </c>
      <c r="R62" s="17">
        <v>64.0</v>
      </c>
      <c r="S62" s="12">
        <f t="shared" si="1"/>
        <v>0.8246753247</v>
      </c>
      <c r="T62" s="12">
        <f t="shared" si="2"/>
        <v>28.40782732</v>
      </c>
    </row>
    <row r="63">
      <c r="A63" s="17">
        <v>26.76</v>
      </c>
      <c r="B63" s="12"/>
      <c r="C63" s="12"/>
      <c r="D63" s="12"/>
      <c r="E63" s="12"/>
      <c r="F63" s="12"/>
      <c r="G63" s="12"/>
      <c r="Q63" s="17">
        <v>29.01</v>
      </c>
      <c r="R63" s="17">
        <v>65.0</v>
      </c>
      <c r="S63" s="12">
        <f t="shared" si="1"/>
        <v>0.8376623377</v>
      </c>
      <c r="T63" s="12">
        <f t="shared" si="2"/>
        <v>29.66351407</v>
      </c>
    </row>
    <row r="64">
      <c r="A64" s="17">
        <v>28.88</v>
      </c>
      <c r="B64" s="12"/>
      <c r="C64" s="12"/>
      <c r="D64" s="12"/>
      <c r="E64" s="12"/>
      <c r="F64" s="12"/>
      <c r="G64" s="12"/>
      <c r="Q64" s="17">
        <v>29.22</v>
      </c>
      <c r="R64" s="17">
        <v>66.0</v>
      </c>
      <c r="S64" s="12">
        <f t="shared" si="1"/>
        <v>0.8506493506</v>
      </c>
      <c r="T64" s="12">
        <f t="shared" si="2"/>
        <v>31.02395801</v>
      </c>
    </row>
    <row r="65">
      <c r="A65" s="17">
        <v>29.01</v>
      </c>
      <c r="B65" s="12"/>
      <c r="C65" s="12"/>
      <c r="D65" s="12"/>
      <c r="E65" s="12"/>
      <c r="F65" s="12"/>
      <c r="G65" s="12"/>
      <c r="Q65" s="17">
        <v>29.83</v>
      </c>
      <c r="R65" s="17">
        <v>67.0</v>
      </c>
      <c r="S65" s="12">
        <f t="shared" si="1"/>
        <v>0.8636363636</v>
      </c>
      <c r="T65" s="12">
        <f t="shared" si="2"/>
        <v>32.5082422</v>
      </c>
    </row>
    <row r="66">
      <c r="A66" s="17">
        <v>29.22</v>
      </c>
      <c r="B66" s="12"/>
      <c r="C66" s="12"/>
      <c r="D66" s="12"/>
      <c r="E66" s="12"/>
      <c r="F66" s="12"/>
      <c r="G66" s="12"/>
      <c r="Q66" s="17">
        <v>30.56</v>
      </c>
      <c r="R66" s="17">
        <v>68.0</v>
      </c>
      <c r="S66" s="12">
        <f t="shared" si="1"/>
        <v>0.8766233766</v>
      </c>
      <c r="T66" s="12">
        <f t="shared" si="2"/>
        <v>34.14119144</v>
      </c>
    </row>
    <row r="67">
      <c r="A67" s="17">
        <v>29.83</v>
      </c>
      <c r="B67" s="12"/>
      <c r="C67" s="12"/>
      <c r="D67" s="12"/>
      <c r="E67" s="12"/>
      <c r="F67" s="12"/>
      <c r="G67" s="12"/>
      <c r="Q67" s="17">
        <v>31.2</v>
      </c>
      <c r="R67" s="17">
        <v>69.0</v>
      </c>
      <c r="S67" s="12">
        <f t="shared" si="1"/>
        <v>0.8896103896</v>
      </c>
      <c r="T67" s="12">
        <f t="shared" si="2"/>
        <v>35.95593504</v>
      </c>
    </row>
    <row r="68">
      <c r="A68" s="17">
        <v>30.56</v>
      </c>
      <c r="B68" s="12"/>
      <c r="C68" s="12"/>
      <c r="D68" s="12"/>
      <c r="E68" s="12"/>
      <c r="F68" s="12"/>
      <c r="G68" s="12"/>
      <c r="Q68" s="17">
        <v>33.98</v>
      </c>
      <c r="R68" s="17">
        <v>70.0</v>
      </c>
      <c r="S68" s="12">
        <f t="shared" si="1"/>
        <v>0.9025974026</v>
      </c>
      <c r="T68" s="12">
        <f t="shared" si="2"/>
        <v>37.99808127</v>
      </c>
    </row>
    <row r="69">
      <c r="A69" s="17">
        <v>31.2</v>
      </c>
      <c r="B69" s="12"/>
      <c r="C69" s="12"/>
      <c r="D69" s="12"/>
      <c r="E69" s="12"/>
      <c r="F69" s="12"/>
      <c r="G69" s="12"/>
      <c r="Q69" s="17">
        <v>38.11</v>
      </c>
      <c r="R69" s="17">
        <v>71.0</v>
      </c>
      <c r="S69" s="12">
        <f t="shared" si="1"/>
        <v>0.9155844156</v>
      </c>
      <c r="T69" s="12">
        <f t="shared" si="2"/>
        <v>40.3328968</v>
      </c>
    </row>
    <row r="70">
      <c r="A70" s="17">
        <v>33.98</v>
      </c>
      <c r="B70" s="12"/>
      <c r="C70" s="12"/>
      <c r="D70" s="12"/>
      <c r="E70" s="12"/>
      <c r="F70" s="12"/>
      <c r="G70" s="12"/>
      <c r="Q70" s="17">
        <v>41.53</v>
      </c>
      <c r="R70" s="17">
        <v>72.0</v>
      </c>
      <c r="S70" s="12">
        <f t="shared" si="1"/>
        <v>0.9285714286</v>
      </c>
      <c r="T70" s="12">
        <f t="shared" si="2"/>
        <v>43.05853042</v>
      </c>
    </row>
    <row r="71">
      <c r="A71" s="17">
        <v>38.11</v>
      </c>
      <c r="B71" s="12"/>
      <c r="C71" s="12"/>
      <c r="D71" s="12"/>
      <c r="E71" s="12"/>
      <c r="F71" s="12"/>
      <c r="G71" s="12"/>
      <c r="Q71" s="17">
        <v>42.09</v>
      </c>
      <c r="R71" s="17">
        <v>73.0</v>
      </c>
      <c r="S71" s="12">
        <f t="shared" si="1"/>
        <v>0.9415584416</v>
      </c>
      <c r="T71" s="12">
        <f t="shared" si="2"/>
        <v>46.33264848</v>
      </c>
    </row>
    <row r="72">
      <c r="A72" s="17">
        <v>41.53</v>
      </c>
      <c r="B72" s="12"/>
      <c r="C72" s="17"/>
      <c r="D72" s="12"/>
      <c r="E72" s="12"/>
      <c r="F72" s="12"/>
      <c r="G72" s="12"/>
      <c r="Q72" s="17">
        <v>45.47</v>
      </c>
      <c r="R72" s="17">
        <v>74.0</v>
      </c>
      <c r="S72" s="12">
        <f t="shared" si="1"/>
        <v>0.9545454545</v>
      </c>
      <c r="T72" s="12">
        <f t="shared" si="2"/>
        <v>50.43306336</v>
      </c>
    </row>
    <row r="73">
      <c r="A73" s="17">
        <v>42.09</v>
      </c>
      <c r="B73" s="12"/>
      <c r="C73" s="12"/>
      <c r="D73" s="12"/>
      <c r="E73" s="12"/>
      <c r="F73" s="12"/>
      <c r="G73" s="12"/>
      <c r="Q73" s="17">
        <v>46.05</v>
      </c>
      <c r="R73" s="17">
        <v>75.0</v>
      </c>
      <c r="S73" s="12">
        <f t="shared" si="1"/>
        <v>0.9675324675</v>
      </c>
      <c r="T73" s="12">
        <f t="shared" si="2"/>
        <v>55.92290243</v>
      </c>
    </row>
    <row r="74">
      <c r="A74" s="17">
        <v>45.47</v>
      </c>
      <c r="B74" s="12"/>
      <c r="C74" s="12"/>
      <c r="D74" s="12"/>
      <c r="E74" s="12"/>
      <c r="F74" s="12"/>
      <c r="G74" s="12"/>
      <c r="Q74" s="17">
        <v>58.77</v>
      </c>
      <c r="R74" s="17">
        <v>76.0</v>
      </c>
      <c r="S74" s="12">
        <f t="shared" si="1"/>
        <v>0.9805194805</v>
      </c>
      <c r="T74" s="12">
        <f t="shared" si="2"/>
        <v>64.25746963</v>
      </c>
    </row>
    <row r="75">
      <c r="A75" s="17">
        <v>46.05</v>
      </c>
      <c r="B75" s="12"/>
      <c r="C75" s="12"/>
      <c r="D75" s="12"/>
      <c r="E75" s="12"/>
      <c r="F75" s="12"/>
      <c r="G75" s="12"/>
      <c r="Q75" s="17">
        <v>63.4</v>
      </c>
      <c r="R75" s="17">
        <v>77.0</v>
      </c>
      <c r="S75" s="12">
        <f t="shared" si="1"/>
        <v>0.9935064935</v>
      </c>
      <c r="T75" s="12">
        <f t="shared" si="2"/>
        <v>82.18229079</v>
      </c>
    </row>
    <row r="76">
      <c r="A76" s="17">
        <v>58.77</v>
      </c>
      <c r="B76" s="12"/>
      <c r="C76" s="12"/>
      <c r="D76" s="17"/>
      <c r="E76" s="17"/>
      <c r="F76" s="12"/>
      <c r="G76" s="12"/>
      <c r="Q76" s="10"/>
    </row>
    <row r="77">
      <c r="A77" s="17">
        <v>63.4</v>
      </c>
      <c r="B77" s="12"/>
      <c r="C77" s="12"/>
      <c r="D77" s="17"/>
      <c r="E77" s="17"/>
      <c r="F77" s="12"/>
      <c r="G77" s="12"/>
      <c r="Q77" s="10"/>
    </row>
    <row r="78">
      <c r="Q7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10.65</v>
      </c>
      <c r="B1" s="1">
        <v>16.94</v>
      </c>
      <c r="C1" s="1">
        <v>21.29</v>
      </c>
      <c r="D1" s="1">
        <v>8.22</v>
      </c>
      <c r="E1" s="1">
        <v>2.65</v>
      </c>
      <c r="F1" s="1">
        <v>20.0</v>
      </c>
      <c r="G1" s="1">
        <v>4.77</v>
      </c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>
      <c r="A2" s="1">
        <v>20.55</v>
      </c>
      <c r="B2" s="1">
        <v>0.61</v>
      </c>
      <c r="C2" s="1">
        <v>5.02</v>
      </c>
      <c r="D2" s="1">
        <v>5.91</v>
      </c>
      <c r="E2" s="1">
        <v>1.54</v>
      </c>
      <c r="F2" s="1">
        <v>21.0</v>
      </c>
      <c r="G2" s="1">
        <v>35.02</v>
      </c>
      <c r="H2" s="1">
        <v>3.8</v>
      </c>
      <c r="I2" s="2"/>
      <c r="J2" s="2"/>
      <c r="K2" s="2"/>
      <c r="L2" s="2"/>
      <c r="M2" s="2"/>
      <c r="N2" s="2"/>
      <c r="O2" s="2"/>
      <c r="P2" s="3"/>
      <c r="Q2" s="2"/>
      <c r="R2" s="2"/>
      <c r="S2" s="3"/>
      <c r="T2" s="2" t="s">
        <v>0</v>
      </c>
      <c r="AE2" s="3"/>
      <c r="AF2" s="3"/>
      <c r="AG2" s="2"/>
      <c r="AH2" s="2"/>
      <c r="AI2" s="2"/>
      <c r="AJ2" s="2"/>
      <c r="AK2" s="2"/>
      <c r="AL2" s="2"/>
      <c r="AM2" s="2"/>
      <c r="AN2" s="2"/>
      <c r="AO2" s="2"/>
    </row>
    <row r="3">
      <c r="A3" s="1">
        <v>4.65</v>
      </c>
      <c r="B3" s="1">
        <v>4.66</v>
      </c>
      <c r="C3" s="1">
        <v>1.44</v>
      </c>
      <c r="D3" s="1">
        <v>102.18</v>
      </c>
      <c r="E3" s="1">
        <v>3.85</v>
      </c>
      <c r="F3" s="1">
        <v>2.18</v>
      </c>
      <c r="G3" s="1">
        <v>3.61</v>
      </c>
      <c r="H3" s="1">
        <v>2.64</v>
      </c>
      <c r="I3" s="2"/>
      <c r="J3" s="2"/>
      <c r="K3" s="2"/>
      <c r="L3" s="2"/>
      <c r="M3" s="2"/>
      <c r="N3" s="2"/>
      <c r="O3" s="2"/>
      <c r="P3" s="3"/>
      <c r="Q3" s="4"/>
      <c r="R3" s="4"/>
      <c r="S3" s="3"/>
      <c r="T3" s="2">
        <v>1.0</v>
      </c>
      <c r="U3" s="2">
        <v>2.0</v>
      </c>
      <c r="V3" s="2">
        <v>3.0</v>
      </c>
      <c r="W3" s="2">
        <v>4.0</v>
      </c>
      <c r="X3" s="2">
        <v>5.0</v>
      </c>
      <c r="Y3" s="2">
        <v>6.0</v>
      </c>
      <c r="Z3" s="2">
        <v>7.0</v>
      </c>
      <c r="AA3" s="2">
        <v>8.0</v>
      </c>
      <c r="AB3" s="2">
        <v>9.0</v>
      </c>
      <c r="AC3" s="2">
        <v>10.0</v>
      </c>
      <c r="AD3" s="2">
        <v>11.0</v>
      </c>
      <c r="AE3" s="2">
        <v>12.0</v>
      </c>
      <c r="AF3" s="3"/>
      <c r="AG3" s="2"/>
      <c r="AH3" s="2"/>
      <c r="AI3" s="2"/>
      <c r="AJ3" s="2"/>
      <c r="AK3" s="2"/>
      <c r="AL3" s="2"/>
      <c r="AM3" s="2"/>
      <c r="AN3" s="2"/>
      <c r="AO3" s="2"/>
    </row>
    <row r="4">
      <c r="A4" s="1">
        <v>8.61</v>
      </c>
      <c r="B4" s="1">
        <v>1.58</v>
      </c>
      <c r="C4" s="1">
        <v>8.61</v>
      </c>
      <c r="D4" s="1">
        <v>7.05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T4" s="1">
        <v>46.45</v>
      </c>
      <c r="U4" s="1">
        <v>29.51</v>
      </c>
      <c r="V4" s="1">
        <v>8.22</v>
      </c>
      <c r="W4" s="2">
        <v>0.0</v>
      </c>
      <c r="X4" s="2">
        <v>0.0</v>
      </c>
      <c r="Y4" s="1">
        <v>0.0</v>
      </c>
      <c r="Z4" s="1">
        <v>0.0</v>
      </c>
      <c r="AA4" s="2"/>
      <c r="AB4" s="2"/>
      <c r="AC4" s="2"/>
      <c r="AD4" s="2"/>
      <c r="AE4" s="2"/>
      <c r="AF4" s="3"/>
      <c r="AG4" s="2"/>
      <c r="AH4" s="2"/>
      <c r="AI4" s="2"/>
      <c r="AJ4" s="2"/>
      <c r="AK4" s="2"/>
      <c r="AL4" s="2"/>
      <c r="AM4" s="2"/>
      <c r="AN4" s="2"/>
      <c r="AO4" s="2"/>
    </row>
    <row r="5">
      <c r="A5" s="1">
        <v>12.97</v>
      </c>
      <c r="B5" s="1">
        <v>4.38</v>
      </c>
      <c r="C5" s="1">
        <v>7.3</v>
      </c>
      <c r="D5" s="1">
        <v>0.48</v>
      </c>
      <c r="E5" s="1">
        <v>9.84</v>
      </c>
      <c r="F5" s="1">
        <v>4.76</v>
      </c>
      <c r="G5" s="1">
        <v>9.58</v>
      </c>
      <c r="H5" s="1">
        <v>22.95</v>
      </c>
      <c r="I5" s="1">
        <v>5.31</v>
      </c>
      <c r="J5" s="1">
        <v>2.76</v>
      </c>
      <c r="K5" s="1">
        <v>2.26</v>
      </c>
      <c r="L5" s="1">
        <v>2.73</v>
      </c>
      <c r="M5" s="1">
        <v>1.67</v>
      </c>
      <c r="N5" s="1">
        <v>2.01</v>
      </c>
      <c r="O5" s="1">
        <v>5.86</v>
      </c>
      <c r="P5" s="3"/>
      <c r="T5" s="1">
        <v>72.9</v>
      </c>
      <c r="U5" s="1" t="s">
        <v>1</v>
      </c>
      <c r="V5" s="1" t="s">
        <v>2</v>
      </c>
      <c r="W5" s="1" t="s">
        <v>3</v>
      </c>
      <c r="X5" s="1" t="s">
        <v>4</v>
      </c>
      <c r="Y5" s="2"/>
      <c r="Z5" s="1">
        <v>0.0</v>
      </c>
      <c r="AA5" s="1">
        <v>0.0</v>
      </c>
      <c r="AB5" s="2"/>
      <c r="AC5" s="2"/>
      <c r="AD5" s="2"/>
      <c r="AE5" s="2"/>
      <c r="AF5" s="3"/>
      <c r="AG5" s="2"/>
      <c r="AH5" s="2"/>
      <c r="AI5" s="2"/>
      <c r="AJ5" s="2"/>
      <c r="AK5" s="2"/>
      <c r="AL5" s="2"/>
      <c r="AM5" s="2"/>
      <c r="AN5" s="2"/>
      <c r="AO5" s="2"/>
    </row>
    <row r="6">
      <c r="A6" s="1">
        <v>2.35</v>
      </c>
      <c r="B6" s="1">
        <v>1.05</v>
      </c>
      <c r="C6" s="1">
        <v>1.8</v>
      </c>
      <c r="D6" s="1">
        <v>1.88</v>
      </c>
      <c r="E6" s="1">
        <v>23.15</v>
      </c>
      <c r="F6" s="1">
        <v>4.33</v>
      </c>
      <c r="G6" s="1">
        <v>11.35</v>
      </c>
      <c r="H6" s="1">
        <v>7.14</v>
      </c>
      <c r="I6" s="1">
        <v>9.84</v>
      </c>
      <c r="J6" s="2"/>
      <c r="K6" s="2"/>
      <c r="L6" s="2"/>
      <c r="M6" s="2"/>
      <c r="N6" s="2"/>
      <c r="O6" s="2"/>
      <c r="P6" s="3"/>
      <c r="T6" s="2">
        <v>85.71</v>
      </c>
      <c r="U6" s="2">
        <v>70.98</v>
      </c>
      <c r="V6" s="2">
        <v>39.02</v>
      </c>
      <c r="W6" s="2">
        <v>31.72</v>
      </c>
      <c r="X6" s="2">
        <v>28.82</v>
      </c>
      <c r="Y6" s="2">
        <v>0.0</v>
      </c>
      <c r="Z6" s="2"/>
      <c r="AA6" s="2"/>
      <c r="AB6" s="2"/>
      <c r="AC6" s="2"/>
      <c r="AD6" s="2"/>
      <c r="AE6" s="2"/>
      <c r="AF6" s="3"/>
      <c r="AG6" s="2"/>
      <c r="AH6" s="2"/>
      <c r="AI6" s="2"/>
      <c r="AJ6" s="2"/>
      <c r="AK6" s="2"/>
      <c r="AL6" s="2"/>
      <c r="AM6" s="2"/>
      <c r="AN6" s="2"/>
      <c r="AO6" s="2"/>
    </row>
    <row r="7">
      <c r="A7" s="1">
        <v>26.18</v>
      </c>
      <c r="B7" s="1">
        <v>14.45</v>
      </c>
      <c r="C7" s="1">
        <v>2.21</v>
      </c>
      <c r="D7" s="1">
        <v>3.31</v>
      </c>
      <c r="E7" s="1">
        <v>2.34</v>
      </c>
      <c r="F7" s="1">
        <v>8.54</v>
      </c>
      <c r="G7" s="2"/>
      <c r="H7" s="2"/>
      <c r="I7" s="2"/>
      <c r="J7" s="2"/>
      <c r="K7" s="2"/>
      <c r="L7" s="2"/>
      <c r="M7" s="2"/>
      <c r="N7" s="2"/>
      <c r="O7" s="2"/>
      <c r="P7" s="3"/>
      <c r="T7" s="2">
        <v>54.82</v>
      </c>
      <c r="U7" s="2">
        <v>0.0</v>
      </c>
      <c r="V7" s="2">
        <v>0.0</v>
      </c>
      <c r="W7" s="2"/>
      <c r="X7" s="2"/>
      <c r="Y7" s="2"/>
      <c r="Z7" s="2"/>
      <c r="AA7" s="2"/>
      <c r="AB7" s="2"/>
      <c r="AC7" s="2"/>
      <c r="AD7" s="2"/>
      <c r="AE7" s="2"/>
      <c r="AF7" s="3"/>
      <c r="AG7" s="2"/>
      <c r="AH7" s="2"/>
      <c r="AI7" s="2"/>
      <c r="AJ7" s="2"/>
      <c r="AK7" s="2"/>
      <c r="AL7" s="2"/>
      <c r="AM7" s="2"/>
      <c r="AN7" s="2"/>
      <c r="AO7" s="2"/>
    </row>
    <row r="8">
      <c r="A8" s="1">
        <v>10.8</v>
      </c>
      <c r="B8" s="1">
        <v>13.1</v>
      </c>
      <c r="C8" s="1">
        <v>6.0</v>
      </c>
      <c r="D8" s="1">
        <v>6.68</v>
      </c>
      <c r="E8" s="1">
        <v>3.08</v>
      </c>
      <c r="F8" s="1">
        <v>3.17</v>
      </c>
      <c r="G8" s="1">
        <v>1.44</v>
      </c>
      <c r="H8" s="1">
        <v>2.55</v>
      </c>
      <c r="I8" s="1">
        <v>3.66</v>
      </c>
      <c r="J8" s="1">
        <v>4.09</v>
      </c>
      <c r="K8" s="1">
        <v>1.63</v>
      </c>
      <c r="L8" s="2"/>
      <c r="M8" s="2"/>
      <c r="N8" s="2"/>
      <c r="O8" s="2"/>
      <c r="P8" s="3"/>
      <c r="T8" s="2">
        <v>77.2</v>
      </c>
      <c r="U8" s="2">
        <v>45.29</v>
      </c>
      <c r="V8" s="2">
        <v>45.05</v>
      </c>
      <c r="W8" s="2">
        <v>29.97</v>
      </c>
      <c r="X8" s="2">
        <v>7.47</v>
      </c>
      <c r="Y8" s="2">
        <v>0.0</v>
      </c>
      <c r="Z8" s="2">
        <v>0.0</v>
      </c>
      <c r="AA8" s="2">
        <v>0.0</v>
      </c>
      <c r="AB8" s="2"/>
      <c r="AC8" s="2"/>
      <c r="AD8" s="2"/>
      <c r="AE8" s="2"/>
      <c r="AF8" s="3"/>
      <c r="AG8" s="2"/>
      <c r="AH8" s="2"/>
      <c r="AI8" s="2"/>
      <c r="AJ8" s="2"/>
      <c r="AK8" s="2"/>
      <c r="AL8" s="2"/>
      <c r="AM8" s="2"/>
      <c r="AN8" s="2"/>
      <c r="AO8" s="2"/>
    </row>
    <row r="9">
      <c r="A9" s="1">
        <v>9.47</v>
      </c>
      <c r="B9" s="1">
        <v>2.73</v>
      </c>
      <c r="C9" s="1">
        <v>2.38</v>
      </c>
      <c r="D9" s="1">
        <v>0.92</v>
      </c>
      <c r="E9" s="1">
        <v>1.2</v>
      </c>
      <c r="F9" s="1">
        <v>5.96</v>
      </c>
      <c r="G9" s="2"/>
      <c r="H9" s="2"/>
      <c r="I9" s="2"/>
      <c r="J9" s="2"/>
      <c r="K9" s="2"/>
      <c r="L9" s="2"/>
      <c r="M9" s="2"/>
      <c r="N9" s="2"/>
      <c r="O9" s="2"/>
      <c r="P9" s="3"/>
      <c r="T9" s="2">
        <v>56.57</v>
      </c>
      <c r="U9" s="2">
        <v>35.51</v>
      </c>
      <c r="V9" s="2">
        <v>30.43</v>
      </c>
      <c r="W9" s="2">
        <v>0.0</v>
      </c>
      <c r="X9" s="2">
        <v>0.0</v>
      </c>
      <c r="Y9" s="2">
        <v>0.0</v>
      </c>
      <c r="Z9" s="2"/>
      <c r="AA9" s="2"/>
      <c r="AB9" s="2"/>
      <c r="AC9" s="2"/>
      <c r="AD9" s="2"/>
      <c r="AE9" s="2"/>
      <c r="AF9" s="3"/>
      <c r="AG9" s="2"/>
      <c r="AH9" s="2"/>
      <c r="AI9" s="2"/>
      <c r="AJ9" s="2"/>
      <c r="AK9" s="2"/>
      <c r="AL9" s="2"/>
      <c r="AM9" s="2"/>
      <c r="AN9" s="2"/>
      <c r="AO9" s="2"/>
    </row>
    <row r="10">
      <c r="A10" s="1">
        <v>3.43</v>
      </c>
      <c r="B10" s="1">
        <v>26.31</v>
      </c>
      <c r="C10" s="1">
        <v>14.4</v>
      </c>
      <c r="D10" s="1">
        <v>1.06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T10" s="2">
        <v>72.03</v>
      </c>
      <c r="U10" s="2">
        <v>49.57</v>
      </c>
      <c r="V10" s="2">
        <v>0.0</v>
      </c>
      <c r="W10" s="2">
        <v>0.0</v>
      </c>
      <c r="X10" s="2"/>
      <c r="Y10" s="2"/>
      <c r="Z10" s="2"/>
      <c r="AA10" s="2"/>
      <c r="AB10" s="2"/>
      <c r="AC10" s="2"/>
      <c r="AD10" s="2"/>
      <c r="AE10" s="2"/>
      <c r="AF10" s="3"/>
      <c r="AG10" s="2"/>
      <c r="AH10" s="2"/>
      <c r="AI10" s="2"/>
      <c r="AJ10" s="2"/>
      <c r="AK10" s="2"/>
      <c r="AL10" s="2"/>
      <c r="AM10" s="2"/>
      <c r="AN10" s="2"/>
      <c r="AO10" s="2"/>
    </row>
    <row r="11">
      <c r="A11" s="1">
        <v>9.21</v>
      </c>
      <c r="B11" s="1">
        <v>3.32</v>
      </c>
      <c r="C11" s="1">
        <v>32.02</v>
      </c>
      <c r="D11" s="1">
        <v>52.93</v>
      </c>
      <c r="E11" s="1">
        <v>5.85</v>
      </c>
      <c r="F11" s="1">
        <v>4.15</v>
      </c>
      <c r="G11" s="1">
        <v>1.27</v>
      </c>
      <c r="H11" s="2"/>
      <c r="I11" s="2"/>
      <c r="J11" s="2"/>
      <c r="K11" s="2"/>
      <c r="L11" s="2"/>
      <c r="M11" s="2"/>
      <c r="N11" s="2"/>
      <c r="O11" s="2"/>
      <c r="P11" s="3"/>
      <c r="T11" s="2">
        <v>65.66</v>
      </c>
      <c r="U11" s="2">
        <v>62.83</v>
      </c>
      <c r="V11" s="2">
        <v>49.84</v>
      </c>
      <c r="W11" s="2">
        <v>39.99</v>
      </c>
      <c r="X11" s="2">
        <v>32.5</v>
      </c>
      <c r="Y11" s="2">
        <v>8.37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3"/>
      <c r="AG11" s="2"/>
      <c r="AH11" s="2"/>
      <c r="AI11" s="2"/>
      <c r="AJ11" s="2"/>
      <c r="AK11" s="2"/>
      <c r="AL11" s="2"/>
      <c r="AM11" s="2"/>
      <c r="AN11" s="2"/>
      <c r="AO11" s="2"/>
    </row>
    <row r="12">
      <c r="A12" s="1">
        <v>6.91</v>
      </c>
      <c r="B12" s="1">
        <v>11.06</v>
      </c>
      <c r="C12" s="1">
        <v>2.54</v>
      </c>
      <c r="D12" s="1">
        <v>2.12</v>
      </c>
      <c r="E12" s="1">
        <v>7.53</v>
      </c>
      <c r="F12" s="1">
        <v>1.71</v>
      </c>
      <c r="G12" s="1">
        <v>1.53</v>
      </c>
      <c r="H12" s="1">
        <v>0.86</v>
      </c>
      <c r="I12" s="2"/>
      <c r="J12" s="2"/>
      <c r="K12" s="2"/>
      <c r="L12" s="2"/>
      <c r="M12" s="2"/>
      <c r="N12" s="2"/>
      <c r="O12" s="2"/>
      <c r="P12" s="3"/>
      <c r="T12" s="2">
        <v>29.51</v>
      </c>
      <c r="U12" s="2">
        <v>0.0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3"/>
      <c r="AG12" s="2"/>
      <c r="AH12" s="2"/>
      <c r="AI12" s="2"/>
      <c r="AJ12" s="2"/>
      <c r="AK12" s="2"/>
      <c r="AL12" s="2"/>
      <c r="AM12" s="2"/>
      <c r="AN12" s="2"/>
      <c r="AO12" s="2"/>
    </row>
    <row r="13">
      <c r="A13" s="1">
        <v>4.43</v>
      </c>
      <c r="B13" s="1">
        <v>27.9</v>
      </c>
      <c r="C13" s="1">
        <v>4.26</v>
      </c>
      <c r="D13" s="1">
        <v>16.54</v>
      </c>
      <c r="E13" s="1">
        <v>3.41</v>
      </c>
      <c r="F13" s="1">
        <v>4.46</v>
      </c>
      <c r="G13" s="1">
        <v>1.08</v>
      </c>
      <c r="H13" s="2"/>
      <c r="I13" s="2"/>
      <c r="J13" s="2"/>
      <c r="K13" s="2"/>
      <c r="L13" s="2"/>
      <c r="M13" s="2"/>
      <c r="N13" s="2"/>
      <c r="O13" s="2"/>
      <c r="P13" s="3"/>
      <c r="T13" s="2">
        <v>102.45</v>
      </c>
      <c r="U13" s="2">
        <v>97.7</v>
      </c>
      <c r="V13" s="2">
        <v>56.84</v>
      </c>
      <c r="W13" s="2">
        <v>45.53</v>
      </c>
      <c r="X13" s="2">
        <v>37.74</v>
      </c>
      <c r="Y13" s="2">
        <v>0.0</v>
      </c>
      <c r="Z13" s="2"/>
      <c r="AA13" s="2"/>
      <c r="AB13" s="2"/>
      <c r="AC13" s="2"/>
      <c r="AD13" s="2"/>
      <c r="AE13" s="2"/>
      <c r="AF13" s="3"/>
      <c r="AG13" s="2"/>
      <c r="AH13" s="2"/>
      <c r="AI13" s="2"/>
      <c r="AJ13" s="2"/>
      <c r="AK13" s="2"/>
      <c r="AL13" s="2"/>
      <c r="AM13" s="2"/>
      <c r="AN13" s="2"/>
      <c r="AO13" s="2"/>
    </row>
    <row r="14">
      <c r="A14" s="1">
        <v>11.46</v>
      </c>
      <c r="B14" s="1">
        <v>1.38</v>
      </c>
      <c r="C14" s="1">
        <v>5.31</v>
      </c>
      <c r="D14" s="1">
        <v>8.84</v>
      </c>
      <c r="E14" s="1">
        <v>12.84</v>
      </c>
      <c r="F14" s="1">
        <v>28.74</v>
      </c>
      <c r="G14" s="1">
        <v>9.75</v>
      </c>
      <c r="H14" s="1">
        <v>2.05</v>
      </c>
      <c r="I14" s="2"/>
      <c r="J14" s="2"/>
      <c r="K14" s="2"/>
      <c r="L14" s="2"/>
      <c r="M14" s="2"/>
      <c r="N14" s="2"/>
      <c r="O14" s="2"/>
      <c r="P14" s="3"/>
      <c r="T14" s="2">
        <v>73.62</v>
      </c>
      <c r="U14" s="2">
        <v>71.02</v>
      </c>
      <c r="V14" s="2">
        <v>65.69</v>
      </c>
      <c r="W14" s="2">
        <v>62.37</v>
      </c>
      <c r="X14" s="2">
        <v>53.64</v>
      </c>
      <c r="Y14" s="2">
        <v>42.25</v>
      </c>
      <c r="Z14" s="2">
        <v>41.14</v>
      </c>
      <c r="AA14" s="2">
        <v>33.25</v>
      </c>
      <c r="AB14" s="2">
        <v>0.0</v>
      </c>
      <c r="AC14" s="2"/>
      <c r="AD14" s="2"/>
      <c r="AE14" s="2"/>
      <c r="AF14" s="3"/>
      <c r="AG14" s="2"/>
      <c r="AH14" s="2"/>
      <c r="AI14" s="2"/>
      <c r="AJ14" s="2"/>
      <c r="AK14" s="2"/>
      <c r="AL14" s="2"/>
      <c r="AM14" s="2"/>
      <c r="AN14" s="2"/>
      <c r="AO14" s="2"/>
    </row>
    <row r="15">
      <c r="A15" s="1">
        <v>32.47</v>
      </c>
      <c r="B15" s="1">
        <v>4.14</v>
      </c>
      <c r="C15" s="1">
        <v>5.81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T15" s="2">
        <v>46.93</v>
      </c>
      <c r="U15" s="2">
        <v>29.87</v>
      </c>
      <c r="V15" s="2">
        <v>0.0</v>
      </c>
      <c r="W15" s="2"/>
      <c r="X15" s="2"/>
      <c r="Y15" s="2"/>
      <c r="Z15" s="2"/>
      <c r="AA15" s="2"/>
      <c r="AB15" s="2"/>
      <c r="AC15" s="2"/>
      <c r="AD15" s="2"/>
      <c r="AE15" s="2"/>
      <c r="AF15" s="3"/>
      <c r="AG15" s="2"/>
      <c r="AH15" s="2"/>
      <c r="AI15" s="2"/>
      <c r="AJ15" s="2"/>
      <c r="AK15" s="2"/>
      <c r="AL15" s="2"/>
      <c r="AM15" s="2"/>
      <c r="AN15" s="2"/>
      <c r="AO15" s="2"/>
    </row>
    <row r="16">
      <c r="A16" s="1">
        <v>8.95</v>
      </c>
      <c r="B16" s="1">
        <v>12.6</v>
      </c>
      <c r="C16" s="1">
        <v>11.12</v>
      </c>
      <c r="D16" s="1">
        <v>9.24</v>
      </c>
      <c r="E16" s="1">
        <v>0.88</v>
      </c>
      <c r="F16" s="1">
        <v>1.17</v>
      </c>
      <c r="G16" s="1">
        <v>3.91</v>
      </c>
      <c r="H16" s="1">
        <v>2.35</v>
      </c>
      <c r="I16" s="1">
        <v>17.29</v>
      </c>
      <c r="J16" s="2"/>
      <c r="K16" s="2"/>
      <c r="L16" s="2"/>
      <c r="M16" s="2"/>
      <c r="N16" s="2"/>
      <c r="O16" s="2"/>
      <c r="P16" s="3"/>
      <c r="T16" s="2">
        <v>68.25</v>
      </c>
      <c r="U16" s="2">
        <v>58.21</v>
      </c>
      <c r="V16" s="2">
        <v>33.27</v>
      </c>
      <c r="W16" s="2">
        <v>28.94</v>
      </c>
      <c r="X16" s="2">
        <v>0.0</v>
      </c>
      <c r="Y16" s="2">
        <v>0.0</v>
      </c>
      <c r="Z16" s="2"/>
      <c r="AA16" s="2"/>
      <c r="AB16" s="2"/>
      <c r="AC16" s="2"/>
      <c r="AD16" s="2"/>
      <c r="AE16" s="2"/>
      <c r="AF16" s="3"/>
      <c r="AG16" s="2"/>
      <c r="AH16" s="2"/>
      <c r="AI16" s="2"/>
      <c r="AJ16" s="2"/>
      <c r="AK16" s="2"/>
      <c r="AL16" s="2"/>
      <c r="AM16" s="2"/>
      <c r="AN16" s="2"/>
      <c r="AO16" s="2"/>
    </row>
    <row r="17">
      <c r="A17" s="1">
        <v>5.82</v>
      </c>
      <c r="B17" s="1">
        <v>23.52</v>
      </c>
      <c r="C17" s="1">
        <v>23.43</v>
      </c>
      <c r="D17" s="1">
        <v>12.77</v>
      </c>
      <c r="E17" s="1">
        <v>4.91</v>
      </c>
      <c r="F17" s="1">
        <v>9.46</v>
      </c>
      <c r="G17" s="2"/>
      <c r="H17" s="2"/>
      <c r="I17" s="2"/>
      <c r="J17" s="2"/>
      <c r="K17" s="2"/>
      <c r="L17" s="2"/>
      <c r="M17" s="2"/>
      <c r="N17" s="2"/>
      <c r="O17" s="2"/>
      <c r="P17" s="3"/>
      <c r="T17" s="2">
        <v>70.57</v>
      </c>
      <c r="U17" s="2">
        <v>0.0</v>
      </c>
      <c r="V17" s="2">
        <v>0.0</v>
      </c>
      <c r="W17" s="2"/>
      <c r="X17" s="2"/>
      <c r="Y17" s="2"/>
      <c r="Z17" s="2"/>
      <c r="AA17" s="2"/>
      <c r="AB17" s="2"/>
      <c r="AC17" s="2"/>
      <c r="AD17" s="2"/>
      <c r="AE17" s="2"/>
      <c r="AF17" s="3"/>
      <c r="AG17" s="2"/>
      <c r="AH17" s="2"/>
      <c r="AI17" s="2"/>
      <c r="AJ17" s="2"/>
      <c r="AK17" s="2"/>
      <c r="AL17" s="2"/>
      <c r="AM17" s="2"/>
      <c r="AN17" s="2"/>
      <c r="AO17" s="2"/>
    </row>
    <row r="18">
      <c r="A18" s="1">
        <v>26.0</v>
      </c>
      <c r="B18" s="1">
        <v>4.35</v>
      </c>
      <c r="C18" s="1">
        <v>11.03</v>
      </c>
      <c r="D18" s="1">
        <v>3.06</v>
      </c>
      <c r="E18" s="1">
        <v>3.44</v>
      </c>
      <c r="F18" s="1">
        <v>42.4</v>
      </c>
      <c r="G18" s="2"/>
      <c r="H18" s="2"/>
      <c r="I18" s="2"/>
      <c r="J18" s="2"/>
      <c r="K18" s="2"/>
      <c r="L18" s="2"/>
      <c r="M18" s="2"/>
      <c r="N18" s="2"/>
      <c r="O18" s="2"/>
      <c r="P18" s="3"/>
      <c r="T18" s="2">
        <v>73.39</v>
      </c>
      <c r="U18" s="2">
        <v>70.73</v>
      </c>
      <c r="V18" s="2">
        <v>60.91</v>
      </c>
      <c r="W18" s="2">
        <v>57.4</v>
      </c>
      <c r="X18" s="2">
        <v>51.81</v>
      </c>
      <c r="Y18" s="2">
        <v>0.0</v>
      </c>
      <c r="Z18" s="2"/>
      <c r="AA18" s="2"/>
      <c r="AB18" s="2"/>
      <c r="AC18" s="2"/>
      <c r="AD18" s="2"/>
      <c r="AE18" s="2"/>
      <c r="AF18" s="3"/>
      <c r="AG18" s="2"/>
      <c r="AH18" s="2"/>
      <c r="AI18" s="2"/>
      <c r="AJ18" s="2"/>
      <c r="AK18" s="2"/>
      <c r="AL18" s="2"/>
      <c r="AM18" s="2"/>
      <c r="AN18" s="2"/>
      <c r="AO18" s="2"/>
    </row>
    <row r="19">
      <c r="A19" s="1">
        <v>4.0</v>
      </c>
      <c r="B19" s="1">
        <v>1.7</v>
      </c>
      <c r="C19" s="1">
        <v>4.06</v>
      </c>
      <c r="D19" s="1">
        <v>8.29</v>
      </c>
      <c r="E19" s="1">
        <v>20.63</v>
      </c>
      <c r="F19" s="1">
        <v>5.78</v>
      </c>
      <c r="G19" s="2"/>
      <c r="H19" s="2"/>
      <c r="I19" s="2"/>
      <c r="J19" s="2"/>
      <c r="K19" s="2"/>
      <c r="L19" s="2"/>
      <c r="M19" s="2"/>
      <c r="N19" s="2"/>
      <c r="O19" s="2"/>
      <c r="P19" s="3"/>
      <c r="T19" s="2">
        <v>63.95</v>
      </c>
      <c r="U19" s="2">
        <v>26.71</v>
      </c>
      <c r="V19" s="2">
        <v>0.0</v>
      </c>
      <c r="W19" s="2">
        <v>0.0</v>
      </c>
      <c r="X19" s="2"/>
      <c r="Y19" s="2"/>
      <c r="Z19" s="2"/>
      <c r="AA19" s="2"/>
      <c r="AB19" s="2"/>
      <c r="AC19" s="2"/>
      <c r="AD19" s="2"/>
      <c r="AE19" s="2"/>
      <c r="AF19" s="3"/>
      <c r="AG19" s="2"/>
      <c r="AH19" s="2"/>
      <c r="AI19" s="2"/>
      <c r="AJ19" s="2"/>
      <c r="AK19" s="2"/>
      <c r="AL19" s="2"/>
      <c r="AM19" s="2"/>
      <c r="AN19" s="2"/>
      <c r="AO19" s="2"/>
    </row>
    <row r="20">
      <c r="A20" s="1">
        <v>24.14</v>
      </c>
      <c r="B20" s="1">
        <v>4.97</v>
      </c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3"/>
      <c r="T20" s="2">
        <v>57.28</v>
      </c>
      <c r="U20" s="2">
        <v>47.14</v>
      </c>
      <c r="V20" s="2">
        <v>44.13</v>
      </c>
      <c r="W20" s="2">
        <v>42.92</v>
      </c>
      <c r="X20" s="2">
        <v>29.69</v>
      </c>
      <c r="Y20" s="2">
        <v>0.0</v>
      </c>
      <c r="Z20" s="2"/>
      <c r="AA20" s="2"/>
      <c r="AB20" s="2"/>
      <c r="AC20" s="2"/>
      <c r="AD20" s="2"/>
      <c r="AE20" s="2"/>
      <c r="AF20" s="3"/>
      <c r="AG20" s="2"/>
      <c r="AH20" s="2"/>
      <c r="AI20" s="2"/>
      <c r="AJ20" s="2"/>
      <c r="AK20" s="2"/>
      <c r="AL20" s="2"/>
      <c r="AM20" s="2"/>
      <c r="AN20" s="2"/>
      <c r="AO20" s="2"/>
    </row>
    <row r="21">
      <c r="A21" s="1">
        <v>7.86</v>
      </c>
      <c r="B21" s="1">
        <v>24.19</v>
      </c>
      <c r="C21" s="1">
        <v>3.17</v>
      </c>
      <c r="D21" s="1">
        <v>6.97</v>
      </c>
      <c r="E21" s="1">
        <v>18.85</v>
      </c>
      <c r="F21" s="1">
        <v>1.29</v>
      </c>
      <c r="G21" s="2"/>
      <c r="H21" s="2"/>
      <c r="I21" s="2"/>
      <c r="J21" s="2"/>
      <c r="K21" s="2"/>
      <c r="L21" s="2"/>
      <c r="M21" s="2"/>
      <c r="N21" s="2"/>
      <c r="O21" s="2"/>
      <c r="P21" s="3"/>
      <c r="T21" s="2">
        <v>76.04</v>
      </c>
      <c r="U21" s="2">
        <v>57.02</v>
      </c>
      <c r="V21" s="2">
        <v>54.91</v>
      </c>
      <c r="W21" s="2">
        <v>0.0</v>
      </c>
      <c r="X21" s="2"/>
      <c r="Y21" s="2"/>
      <c r="Z21" s="2"/>
      <c r="AA21" s="2"/>
      <c r="AB21" s="2"/>
      <c r="AC21" s="2"/>
      <c r="AD21" s="2"/>
      <c r="AE21" s="2"/>
      <c r="AF21" s="3"/>
      <c r="AG21" s="2"/>
      <c r="AH21" s="2"/>
      <c r="AI21" s="2"/>
      <c r="AJ21" s="2"/>
      <c r="AK21" s="2"/>
      <c r="AL21" s="2"/>
      <c r="AM21" s="2"/>
      <c r="AN21" s="2"/>
      <c r="AO21" s="2"/>
    </row>
    <row r="22">
      <c r="A22" s="1">
        <v>11.29</v>
      </c>
      <c r="B22" s="1">
        <v>4.52</v>
      </c>
      <c r="C22" s="1">
        <v>11.45</v>
      </c>
      <c r="D22" s="1">
        <v>1.93</v>
      </c>
      <c r="E22" s="1">
        <v>24.54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T22" s="2">
        <v>37.61</v>
      </c>
      <c r="U22" s="2">
        <v>0.0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3"/>
      <c r="AG22" s="2"/>
      <c r="AH22" s="2"/>
      <c r="AI22" s="2"/>
      <c r="AJ22" s="2"/>
      <c r="AK22" s="2"/>
      <c r="AL22" s="2"/>
      <c r="AM22" s="2"/>
      <c r="AN22" s="2"/>
      <c r="AO22" s="2"/>
    </row>
    <row r="23">
      <c r="A23" s="1">
        <v>17.85</v>
      </c>
      <c r="B23" s="1">
        <v>41.16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3"/>
      <c r="AG23" s="2"/>
      <c r="AH23" s="2"/>
      <c r="AI23" s="2"/>
      <c r="AJ23" s="2"/>
      <c r="AK23" s="2"/>
      <c r="AL23" s="2"/>
      <c r="AM23" s="2"/>
      <c r="AN23" s="2"/>
      <c r="AO23" s="2"/>
    </row>
    <row r="24">
      <c r="A24" s="1">
        <v>11.68</v>
      </c>
      <c r="B24" s="1">
        <v>2.68</v>
      </c>
      <c r="C24" s="1">
        <v>1.5</v>
      </c>
      <c r="D24" s="1">
        <v>1.53</v>
      </c>
      <c r="E24" s="1">
        <v>14.24</v>
      </c>
      <c r="F24" s="1">
        <v>0.98</v>
      </c>
      <c r="G24" s="1">
        <v>1.28</v>
      </c>
      <c r="H24" s="1">
        <v>1.96</v>
      </c>
      <c r="I24" s="2"/>
      <c r="J24" s="2"/>
      <c r="K24" s="2"/>
      <c r="L24" s="2"/>
      <c r="M24" s="2"/>
      <c r="N24" s="2"/>
      <c r="O24" s="2"/>
      <c r="P24" s="3"/>
      <c r="T24" s="2">
        <v>55.37</v>
      </c>
      <c r="U24" s="2">
        <v>33.16</v>
      </c>
      <c r="V24" s="2">
        <v>0.0</v>
      </c>
      <c r="W24" s="2"/>
      <c r="X24" s="2"/>
      <c r="Y24" s="2"/>
      <c r="Z24" s="2"/>
      <c r="AA24" s="2"/>
      <c r="AB24" s="2"/>
      <c r="AC24" s="2"/>
      <c r="AD24" s="2"/>
      <c r="AE24" s="2"/>
      <c r="AF24" s="3"/>
      <c r="AG24" s="3"/>
      <c r="AH24" s="2"/>
      <c r="AI24" s="2"/>
      <c r="AJ24" s="2"/>
      <c r="AK24" s="2"/>
      <c r="AL24" s="2"/>
      <c r="AM24" s="2"/>
      <c r="AN24" s="2"/>
      <c r="AO24" s="2"/>
    </row>
    <row r="25">
      <c r="A25" s="1">
        <v>3.15</v>
      </c>
      <c r="B25" s="1">
        <v>4.23</v>
      </c>
      <c r="C25" s="1">
        <v>2.96</v>
      </c>
      <c r="D25" s="1">
        <v>2.77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T25" s="2">
        <v>42.95</v>
      </c>
      <c r="U25" s="2">
        <v>16.31</v>
      </c>
      <c r="V25" s="2">
        <v>0.0</v>
      </c>
      <c r="W25" s="2">
        <v>0.0</v>
      </c>
      <c r="X25" s="2"/>
      <c r="Y25" s="2"/>
      <c r="Z25" s="2"/>
      <c r="AA25" s="2"/>
      <c r="AB25" s="2"/>
      <c r="AC25" s="2"/>
      <c r="AD25" s="2"/>
      <c r="AE25" s="2"/>
      <c r="AF25" s="3"/>
      <c r="AG25" s="3"/>
      <c r="AH25" s="2"/>
      <c r="AI25" s="2"/>
      <c r="AJ25" s="2"/>
      <c r="AK25" s="2"/>
      <c r="AL25" s="2"/>
      <c r="AM25" s="2"/>
      <c r="AN25" s="2"/>
      <c r="AO25" s="2"/>
    </row>
    <row r="26">
      <c r="A26" s="1">
        <v>20.41</v>
      </c>
      <c r="B26" s="1">
        <v>10.39</v>
      </c>
      <c r="C26" s="1">
        <v>3.5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T26" s="2">
        <v>80.63</v>
      </c>
      <c r="U26" s="2">
        <v>58.88</v>
      </c>
      <c r="V26" s="2">
        <v>0.0</v>
      </c>
      <c r="W26" s="2"/>
      <c r="X26" s="2"/>
      <c r="Y26" s="2"/>
      <c r="Z26" s="2"/>
      <c r="AA26" s="2"/>
      <c r="AB26" s="2"/>
      <c r="AC26" s="2"/>
      <c r="AD26" s="2"/>
      <c r="AE26" s="2"/>
      <c r="AF26" s="3"/>
      <c r="AG26" s="3"/>
      <c r="AH26" s="2"/>
      <c r="AI26" s="2"/>
      <c r="AJ26" s="2"/>
      <c r="AK26" s="2"/>
      <c r="AL26" s="2"/>
      <c r="AM26" s="2"/>
      <c r="AN26" s="2"/>
      <c r="AO26" s="2"/>
    </row>
    <row r="27">
      <c r="A27" s="1">
        <v>7.29</v>
      </c>
      <c r="B27" s="1">
        <v>50.87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T27" s="2">
        <v>59.62</v>
      </c>
      <c r="U27" s="2">
        <v>31.09</v>
      </c>
      <c r="V27" s="2">
        <v>26.37</v>
      </c>
      <c r="W27" s="2">
        <v>0.0</v>
      </c>
      <c r="X27" s="2">
        <v>0.0</v>
      </c>
      <c r="Y27" s="2"/>
      <c r="Z27" s="2"/>
      <c r="AA27" s="2"/>
      <c r="AB27" s="2"/>
      <c r="AC27" s="2"/>
      <c r="AD27" s="2"/>
      <c r="AE27" s="2"/>
      <c r="AF27" s="3"/>
      <c r="AG27" s="3"/>
      <c r="AH27" s="2"/>
      <c r="AI27" s="2"/>
      <c r="AJ27" s="2"/>
      <c r="AK27" s="2"/>
      <c r="AL27" s="2"/>
      <c r="AM27" s="2"/>
      <c r="AN27" s="2"/>
      <c r="AO27" s="2"/>
    </row>
    <row r="28">
      <c r="A28" s="1">
        <v>19.97</v>
      </c>
      <c r="B28" s="1">
        <v>49.73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T28" s="2">
        <v>81.0</v>
      </c>
      <c r="U28" s="2">
        <v>40.21</v>
      </c>
      <c r="V28" s="2">
        <v>0.0</v>
      </c>
      <c r="W28" s="2">
        <v>0.0</v>
      </c>
      <c r="X28" s="2"/>
      <c r="Y28" s="2"/>
      <c r="Z28" s="2"/>
      <c r="AA28" s="2"/>
      <c r="AB28" s="2"/>
      <c r="AC28" s="2"/>
      <c r="AD28" s="2"/>
      <c r="AE28" s="2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>
      <c r="A29" s="1">
        <v>18.23</v>
      </c>
      <c r="B29" s="1">
        <v>37.54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T29" s="2">
        <v>71.61</v>
      </c>
      <c r="U29" s="2">
        <v>53.95</v>
      </c>
      <c r="V29" s="2">
        <v>36.89</v>
      </c>
      <c r="W29" s="2">
        <v>0.0</v>
      </c>
      <c r="X29" s="2"/>
      <c r="Y29" s="2"/>
      <c r="Z29" s="2"/>
      <c r="AA29" s="2"/>
      <c r="AB29" s="2"/>
      <c r="AC29" s="2"/>
      <c r="AD29" s="2"/>
      <c r="AE29" s="2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>
      <c r="A30" s="1">
        <v>23.4</v>
      </c>
      <c r="B30" s="1">
        <v>4.83</v>
      </c>
      <c r="C30" s="1">
        <v>31.43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T30" s="2">
        <v>20.57</v>
      </c>
      <c r="U30" s="2">
        <v>0.0</v>
      </c>
      <c r="V30" s="2">
        <v>0.0</v>
      </c>
      <c r="W30" s="2"/>
      <c r="X30" s="2"/>
      <c r="Y30" s="2"/>
      <c r="Z30" s="2"/>
      <c r="AA30" s="2"/>
      <c r="AB30" s="2"/>
      <c r="AC30" s="2"/>
      <c r="AD30" s="2"/>
      <c r="AE30" s="2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>
      <c r="A31" s="1">
        <v>30.35</v>
      </c>
      <c r="B31" s="1">
        <v>11.16</v>
      </c>
      <c r="C31" s="1">
        <v>15.14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T31" s="2">
        <v>43.51</v>
      </c>
      <c r="U31" s="2">
        <v>24.89</v>
      </c>
      <c r="V31" s="2">
        <v>20.18</v>
      </c>
      <c r="W31" s="2">
        <v>0.0</v>
      </c>
      <c r="X31" s="2"/>
      <c r="Y31" s="2"/>
      <c r="Z31" s="2"/>
      <c r="AA31" s="2"/>
      <c r="AB31" s="2"/>
      <c r="AC31" s="2"/>
      <c r="AD31" s="2"/>
      <c r="AE31" s="2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T32" s="2">
        <v>48.4</v>
      </c>
      <c r="U32" s="2">
        <v>8.4</v>
      </c>
      <c r="V32" s="2">
        <v>0.0</v>
      </c>
      <c r="W32" s="2"/>
      <c r="X32" s="2"/>
      <c r="Y32" s="2"/>
      <c r="Z32" s="2"/>
      <c r="AA32" s="2"/>
      <c r="AB32" s="2"/>
      <c r="AC32" s="2"/>
      <c r="AD32" s="2"/>
      <c r="AE32" s="2"/>
      <c r="AF32" s="3"/>
      <c r="AG32" s="3"/>
      <c r="AH32" s="2"/>
      <c r="AI32" s="2"/>
      <c r="AJ32" s="2"/>
      <c r="AK32" s="2"/>
      <c r="AL32" s="2"/>
      <c r="AM32" s="2"/>
      <c r="AN32" s="2"/>
      <c r="A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T33" s="2">
        <v>65.58</v>
      </c>
      <c r="U33" s="2">
        <v>58.65</v>
      </c>
      <c r="V33" s="2">
        <v>35.36</v>
      </c>
      <c r="W33" s="2">
        <v>32.78</v>
      </c>
      <c r="X33" s="2">
        <v>24.74</v>
      </c>
      <c r="Y33" s="2">
        <v>0.0</v>
      </c>
      <c r="Z33" s="2"/>
      <c r="AA33" s="2"/>
      <c r="AB33" s="2"/>
      <c r="AC33" s="2"/>
      <c r="AD33" s="2"/>
      <c r="AE33" s="2"/>
      <c r="AF33" s="3"/>
      <c r="AG33" s="3"/>
      <c r="AH33" s="2"/>
      <c r="AI33" s="2"/>
      <c r="AJ33" s="2"/>
      <c r="AK33" s="2"/>
      <c r="AL33" s="2"/>
      <c r="AM33" s="2"/>
      <c r="AN33" s="2"/>
      <c r="A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T34" s="2">
        <v>68.96</v>
      </c>
      <c r="U34" s="2">
        <v>0.0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3"/>
      <c r="AG34" s="3"/>
      <c r="AH34" s="2"/>
      <c r="AI34" s="2"/>
      <c r="AJ34" s="2"/>
      <c r="AK34" s="2"/>
      <c r="AL34" s="2"/>
      <c r="AM34" s="2"/>
      <c r="AN34" s="2"/>
      <c r="A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2"/>
      <c r="AN35" s="2"/>
      <c r="A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2"/>
      <c r="AN38" s="2"/>
      <c r="AO38" s="2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2"/>
      <c r="AN39" s="2"/>
      <c r="AO39" s="2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2"/>
      <c r="AN40" s="2"/>
      <c r="AO40" s="2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T50" s="2"/>
      <c r="U50" s="3"/>
      <c r="V50" s="3"/>
      <c r="W50" s="3"/>
      <c r="X50" s="3"/>
      <c r="Y50" s="3"/>
      <c r="Z50" s="3"/>
      <c r="AA50" s="3"/>
      <c r="AB50" s="5"/>
      <c r="AC50" s="4"/>
      <c r="AD50" s="4"/>
      <c r="AE50" s="4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>
      <c r="A148" s="3"/>
      <c r="B148" s="3"/>
      <c r="C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>
      <c r="A149" s="3"/>
      <c r="B149" s="3"/>
      <c r="C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>
      <c r="A150" s="3"/>
      <c r="B150" s="3"/>
      <c r="C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</row>
  </sheetData>
  <mergeCells count="1">
    <mergeCell ref="T2:A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8.57"/>
    <col customWidth="1" min="3" max="3" width="11.71"/>
    <col customWidth="1" min="4" max="4" width="13.29"/>
    <col customWidth="1" min="12" max="12" width="9.29"/>
    <col customWidth="1" min="13" max="13" width="9.71"/>
    <col customWidth="1" min="14" max="14" width="11.14"/>
    <col customWidth="1" min="15" max="15" width="9.43"/>
  </cols>
  <sheetData>
    <row r="1">
      <c r="A1" s="6" t="s">
        <v>30</v>
      </c>
      <c r="B1" s="6" t="s">
        <v>31</v>
      </c>
      <c r="C1" s="6" t="s">
        <v>32</v>
      </c>
      <c r="D1" s="6" t="s">
        <v>33</v>
      </c>
      <c r="L1" s="6" t="s">
        <v>34</v>
      </c>
      <c r="M1" s="6" t="s">
        <v>5</v>
      </c>
      <c r="N1" s="6" t="s">
        <v>6</v>
      </c>
      <c r="O1" s="6" t="s">
        <v>7</v>
      </c>
      <c r="P1" s="6" t="s">
        <v>35</v>
      </c>
      <c r="Q1" s="6" t="s">
        <v>8</v>
      </c>
      <c r="R1" s="6" t="s">
        <v>9</v>
      </c>
    </row>
    <row r="2">
      <c r="A2" s="6">
        <v>0.48</v>
      </c>
      <c r="B2" s="6">
        <v>1.0</v>
      </c>
      <c r="C2" s="6">
        <v>0.00278</v>
      </c>
      <c r="D2" s="6">
        <v>0.030361</v>
      </c>
      <c r="L2" s="6">
        <v>1.0</v>
      </c>
      <c r="M2" s="6">
        <v>0.0</v>
      </c>
      <c r="N2" s="6">
        <v>7.26</v>
      </c>
      <c r="O2" s="6">
        <v>101.0</v>
      </c>
      <c r="P2" s="6">
        <v>87.44569</v>
      </c>
      <c r="Q2" s="6">
        <v>87.0</v>
      </c>
      <c r="R2" s="6">
        <v>2.252873563</v>
      </c>
    </row>
    <row r="3">
      <c r="A3" s="6">
        <v>0.61</v>
      </c>
      <c r="B3" s="6">
        <v>2.0</v>
      </c>
      <c r="C3" s="6">
        <v>0.00833</v>
      </c>
      <c r="D3" s="6">
        <v>0.091336</v>
      </c>
      <c r="L3" s="6">
        <v>2.0</v>
      </c>
      <c r="M3" s="6">
        <v>7.26</v>
      </c>
      <c r="N3" s="6">
        <v>14.52</v>
      </c>
      <c r="O3" s="6">
        <v>39.0</v>
      </c>
      <c r="P3" s="6">
        <v>44.96375</v>
      </c>
      <c r="Q3" s="6">
        <v>45.0</v>
      </c>
      <c r="R3" s="6">
        <v>0.8</v>
      </c>
    </row>
    <row r="4">
      <c r="A4" s="6">
        <v>0.86</v>
      </c>
      <c r="B4" s="6">
        <v>3.0</v>
      </c>
      <c r="C4" s="6">
        <v>0.01389</v>
      </c>
      <c r="D4" s="6">
        <v>0.152655</v>
      </c>
      <c r="L4" s="6">
        <v>3.0</v>
      </c>
      <c r="M4" s="6">
        <v>14.52</v>
      </c>
      <c r="N4" s="6">
        <v>21.78</v>
      </c>
      <c r="O4" s="6">
        <v>14.0</v>
      </c>
      <c r="P4" s="6">
        <v>23.11994</v>
      </c>
      <c r="Q4" s="6">
        <v>23.0</v>
      </c>
      <c r="R4" s="6">
        <v>3.52173913</v>
      </c>
    </row>
    <row r="5">
      <c r="A5" s="6">
        <v>0.88</v>
      </c>
      <c r="B5" s="6">
        <v>4.0</v>
      </c>
      <c r="C5" s="6">
        <v>0.01944</v>
      </c>
      <c r="D5" s="6">
        <v>0.21432</v>
      </c>
      <c r="L5" s="6">
        <v>4.0</v>
      </c>
      <c r="M5" s="6">
        <v>21.78</v>
      </c>
      <c r="N5" s="6">
        <v>29.04</v>
      </c>
      <c r="O5" s="6">
        <v>13.0</v>
      </c>
      <c r="P5" s="6">
        <v>11.88806</v>
      </c>
      <c r="Q5" s="6">
        <v>12.0</v>
      </c>
      <c r="R5" s="6">
        <v>0.083333333</v>
      </c>
    </row>
    <row r="6">
      <c r="A6" s="6">
        <v>0.92</v>
      </c>
      <c r="B6" s="6">
        <v>5.0</v>
      </c>
      <c r="C6" s="6">
        <v>0.025</v>
      </c>
      <c r="D6" s="6">
        <v>0.276335</v>
      </c>
      <c r="L6" s="6">
        <v>5.0</v>
      </c>
      <c r="M6" s="6">
        <v>29.04</v>
      </c>
      <c r="N6" s="6">
        <v>36.3</v>
      </c>
      <c r="O6" s="6">
        <v>5.0</v>
      </c>
      <c r="P6" s="6">
        <v>6.112727</v>
      </c>
      <c r="Q6" s="6">
        <v>6.0</v>
      </c>
      <c r="R6" s="6">
        <v>0.166666667</v>
      </c>
    </row>
    <row r="7">
      <c r="A7" s="6">
        <v>0.98</v>
      </c>
      <c r="B7" s="6">
        <v>6.0</v>
      </c>
      <c r="C7" s="6">
        <v>0.03056</v>
      </c>
      <c r="D7" s="6">
        <v>0.338705</v>
      </c>
      <c r="L7" s="6">
        <v>6.0</v>
      </c>
      <c r="M7" s="6">
        <v>36.3</v>
      </c>
      <c r="N7" s="6">
        <v>43.56</v>
      </c>
      <c r="O7" s="6">
        <v>3.0</v>
      </c>
      <c r="P7" s="6">
        <v>3.143107</v>
      </c>
      <c r="Q7" s="6">
        <v>3.0</v>
      </c>
      <c r="R7" s="6">
        <v>0.0</v>
      </c>
    </row>
    <row r="8">
      <c r="A8" s="6">
        <v>1.05</v>
      </c>
      <c r="B8" s="6">
        <v>7.0</v>
      </c>
      <c r="C8" s="6">
        <v>0.03611</v>
      </c>
      <c r="D8" s="6">
        <v>0.401433</v>
      </c>
      <c r="L8" s="6">
        <v>7.0</v>
      </c>
      <c r="M8" s="6">
        <v>43.56</v>
      </c>
      <c r="N8" s="6">
        <v>50.82</v>
      </c>
      <c r="O8" s="6">
        <v>1.0</v>
      </c>
      <c r="P8" s="6">
        <v>1.616156</v>
      </c>
      <c r="Q8" s="6">
        <v>2.0</v>
      </c>
      <c r="R8" s="6">
        <v>0.5</v>
      </c>
    </row>
    <row r="9">
      <c r="A9" s="6">
        <v>1.06</v>
      </c>
      <c r="B9" s="6">
        <v>8.0</v>
      </c>
      <c r="C9" s="6">
        <v>0.04167</v>
      </c>
      <c r="D9" s="6">
        <v>0.464523</v>
      </c>
      <c r="L9" s="6">
        <v>8.0</v>
      </c>
      <c r="M9" s="6">
        <v>50.82</v>
      </c>
      <c r="N9" s="6">
        <v>58.08</v>
      </c>
      <c r="O9" s="6">
        <v>2.0</v>
      </c>
      <c r="P9" s="6">
        <v>0.831012</v>
      </c>
      <c r="Q9" s="6">
        <v>1.0</v>
      </c>
      <c r="R9" s="6">
        <v>1.0</v>
      </c>
    </row>
    <row r="10">
      <c r="A10" s="6">
        <v>1.08</v>
      </c>
      <c r="B10" s="6">
        <v>9.0</v>
      </c>
      <c r="C10" s="6">
        <v>0.04722</v>
      </c>
      <c r="D10" s="6">
        <v>0.527981</v>
      </c>
      <c r="L10" s="6">
        <v>9.0</v>
      </c>
      <c r="M10" s="6">
        <v>58.08</v>
      </c>
      <c r="N10" s="6">
        <v>65.34</v>
      </c>
      <c r="O10" s="6">
        <v>0.0</v>
      </c>
      <c r="P10" s="6">
        <v>0.427299</v>
      </c>
      <c r="Q10" s="6">
        <v>1.0</v>
      </c>
      <c r="R10" s="6">
        <v>1.0</v>
      </c>
    </row>
    <row r="11">
      <c r="A11" s="6">
        <v>1.17</v>
      </c>
      <c r="B11" s="6">
        <v>10.0</v>
      </c>
      <c r="C11" s="6">
        <v>0.05278</v>
      </c>
      <c r="D11" s="6">
        <v>0.591809</v>
      </c>
      <c r="L11" s="6">
        <v>10.0</v>
      </c>
      <c r="M11" s="6">
        <v>65.34</v>
      </c>
      <c r="N11" s="6">
        <v>72.6</v>
      </c>
      <c r="O11" s="6">
        <v>0.0</v>
      </c>
      <c r="P11" s="6">
        <v>0.219713</v>
      </c>
      <c r="Q11" s="6">
        <v>1.0</v>
      </c>
      <c r="R11" s="6">
        <v>1.0</v>
      </c>
    </row>
    <row r="12">
      <c r="A12" s="6">
        <v>1.2</v>
      </c>
      <c r="B12" s="6">
        <v>11.0</v>
      </c>
      <c r="C12" s="6">
        <v>0.05833</v>
      </c>
      <c r="D12" s="6">
        <v>0.656013</v>
      </c>
      <c r="L12" s="6">
        <v>11.0</v>
      </c>
      <c r="M12" s="6">
        <v>72.6</v>
      </c>
      <c r="N12" s="6">
        <v>79.86</v>
      </c>
      <c r="O12" s="6">
        <v>0.0</v>
      </c>
      <c r="P12" s="6">
        <v>0.112974</v>
      </c>
      <c r="Q12" s="6">
        <v>1.0</v>
      </c>
      <c r="R12" s="6">
        <v>1.0</v>
      </c>
    </row>
    <row r="13">
      <c r="A13" s="6">
        <v>1.27</v>
      </c>
      <c r="B13" s="6">
        <v>12.0</v>
      </c>
      <c r="C13" s="6">
        <v>0.06389</v>
      </c>
      <c r="D13" s="6">
        <v>0.720597</v>
      </c>
      <c r="L13" s="6">
        <v>12.0</v>
      </c>
      <c r="M13" s="6">
        <v>79.86</v>
      </c>
      <c r="N13" s="6">
        <v>87.12</v>
      </c>
      <c r="O13" s="6">
        <v>0.0</v>
      </c>
      <c r="P13" s="6">
        <v>0.05809</v>
      </c>
      <c r="Q13" s="6">
        <v>1.0</v>
      </c>
      <c r="R13" s="6">
        <v>1.0</v>
      </c>
    </row>
    <row r="14">
      <c r="A14" s="6">
        <v>1.28</v>
      </c>
      <c r="B14" s="6">
        <v>13.0</v>
      </c>
      <c r="C14" s="6">
        <v>0.06944</v>
      </c>
      <c r="D14" s="6">
        <v>0.785565</v>
      </c>
      <c r="L14" s="6">
        <v>13.0</v>
      </c>
      <c r="M14" s="6">
        <v>87.12</v>
      </c>
      <c r="N14" s="6">
        <v>94.38</v>
      </c>
      <c r="O14" s="6">
        <v>0.0</v>
      </c>
      <c r="P14" s="6">
        <v>0.02987</v>
      </c>
      <c r="Q14" s="6">
        <v>1.0</v>
      </c>
      <c r="R14" s="6">
        <v>1.0</v>
      </c>
      <c r="T14" s="6" t="s">
        <v>10</v>
      </c>
      <c r="U14" s="6">
        <v>0.01</v>
      </c>
    </row>
    <row r="15">
      <c r="A15" s="6">
        <v>1.29</v>
      </c>
      <c r="B15" s="6">
        <v>14.0</v>
      </c>
      <c r="C15" s="6">
        <v>0.075</v>
      </c>
      <c r="D15" s="6">
        <v>0.850923</v>
      </c>
      <c r="L15" s="6">
        <v>14.0</v>
      </c>
      <c r="M15" s="6">
        <v>94.38</v>
      </c>
      <c r="N15" s="6">
        <v>101.64</v>
      </c>
      <c r="O15" s="6">
        <v>0.0</v>
      </c>
      <c r="P15" s="6">
        <v>0.015359</v>
      </c>
      <c r="Q15" s="6">
        <v>1.0</v>
      </c>
      <c r="R15" s="6">
        <v>1.0</v>
      </c>
      <c r="T15" s="6" t="s">
        <v>11</v>
      </c>
      <c r="U15" s="6">
        <v>12.0</v>
      </c>
    </row>
    <row r="16">
      <c r="A16" s="6">
        <v>1.38</v>
      </c>
      <c r="B16" s="6">
        <v>15.0</v>
      </c>
      <c r="C16" s="6">
        <v>0.08056</v>
      </c>
      <c r="D16" s="6">
        <v>0.916674</v>
      </c>
      <c r="L16" s="6">
        <v>15.0</v>
      </c>
      <c r="M16" s="6">
        <v>101.64</v>
      </c>
      <c r="N16" s="6">
        <v>108.9</v>
      </c>
      <c r="O16" s="6">
        <v>2.0</v>
      </c>
      <c r="P16" s="6">
        <v>0.007897</v>
      </c>
      <c r="Q16" s="6">
        <v>1.0</v>
      </c>
      <c r="R16" s="6">
        <v>1.0</v>
      </c>
      <c r="T16" s="6" t="s">
        <v>12</v>
      </c>
      <c r="U16" s="6">
        <v>26.21697</v>
      </c>
    </row>
    <row r="17">
      <c r="A17" s="6">
        <v>1.44</v>
      </c>
      <c r="B17" s="6">
        <v>16.0</v>
      </c>
      <c r="C17" s="6">
        <v>0.08611</v>
      </c>
      <c r="D17" s="6">
        <v>0.982823</v>
      </c>
      <c r="L17" s="7"/>
      <c r="M17" s="7"/>
      <c r="N17" s="7"/>
      <c r="O17" s="7"/>
      <c r="P17" s="7"/>
      <c r="Q17" s="7"/>
      <c r="R17" s="7"/>
      <c r="T17" s="6" t="s">
        <v>13</v>
      </c>
      <c r="U17" s="11" t="s">
        <v>14</v>
      </c>
    </row>
    <row r="18">
      <c r="A18" s="6">
        <v>1.44</v>
      </c>
      <c r="B18" s="6">
        <v>17.0</v>
      </c>
      <c r="C18" s="6">
        <v>0.09167</v>
      </c>
      <c r="D18" s="6">
        <v>1.049376</v>
      </c>
      <c r="L18" s="7"/>
      <c r="M18" s="7"/>
      <c r="N18" s="7"/>
      <c r="O18" s="6">
        <v>180.0</v>
      </c>
      <c r="P18" s="7"/>
      <c r="Q18" s="6">
        <v>186.0</v>
      </c>
      <c r="R18" s="6">
        <v>15.3245</v>
      </c>
    </row>
    <row r="19">
      <c r="A19" s="6">
        <v>1.5</v>
      </c>
      <c r="B19" s="6">
        <v>18.0</v>
      </c>
      <c r="C19" s="6">
        <v>0.09722</v>
      </c>
      <c r="D19" s="6">
        <v>1.116338</v>
      </c>
      <c r="L19" s="7"/>
      <c r="M19" s="7"/>
      <c r="N19" s="7"/>
      <c r="O19" s="7"/>
      <c r="P19" s="7"/>
      <c r="Q19" s="7"/>
      <c r="R19" s="7"/>
    </row>
    <row r="20">
      <c r="A20" s="6">
        <v>1.53</v>
      </c>
      <c r="B20" s="6">
        <v>19.0</v>
      </c>
      <c r="C20" s="6">
        <v>0.10278</v>
      </c>
      <c r="D20" s="6">
        <v>1.183712</v>
      </c>
      <c r="H20" s="7"/>
      <c r="I20" s="7"/>
      <c r="J20" s="7"/>
      <c r="K20" s="7"/>
      <c r="L20" s="6" t="s">
        <v>34</v>
      </c>
      <c r="M20" s="6" t="s">
        <v>5</v>
      </c>
      <c r="N20" s="6" t="s">
        <v>6</v>
      </c>
      <c r="O20" s="6" t="s">
        <v>7</v>
      </c>
      <c r="P20" s="7"/>
      <c r="Q20" s="7"/>
      <c r="R20" s="7"/>
    </row>
    <row r="21">
      <c r="A21" s="6">
        <v>1.53</v>
      </c>
      <c r="B21" s="6">
        <v>20.0</v>
      </c>
      <c r="C21" s="6">
        <v>0.10833</v>
      </c>
      <c r="D21" s="6">
        <v>1.251505</v>
      </c>
      <c r="H21" s="7"/>
      <c r="I21" s="7"/>
      <c r="J21" s="7"/>
      <c r="K21" s="7"/>
      <c r="L21" s="6">
        <v>1.0</v>
      </c>
      <c r="M21" s="6">
        <v>0.0</v>
      </c>
      <c r="N21" s="6">
        <v>7.26</v>
      </c>
      <c r="O21" s="6">
        <v>101.0</v>
      </c>
      <c r="P21" s="7"/>
      <c r="Q21" s="7"/>
      <c r="R21" s="7"/>
    </row>
    <row r="22">
      <c r="A22" s="6">
        <v>1.54</v>
      </c>
      <c r="B22" s="6">
        <v>21.0</v>
      </c>
      <c r="C22" s="6">
        <v>0.11389</v>
      </c>
      <c r="D22" s="6">
        <v>1.319722</v>
      </c>
      <c r="H22" s="7"/>
      <c r="K22" s="7"/>
      <c r="L22" s="6">
        <v>2.0</v>
      </c>
      <c r="M22" s="6">
        <v>7.26</v>
      </c>
      <c r="N22" s="6">
        <v>14.52</v>
      </c>
      <c r="O22" s="6">
        <v>39.0</v>
      </c>
      <c r="P22" s="7"/>
      <c r="Q22" s="7"/>
      <c r="R22" s="7"/>
    </row>
    <row r="23">
      <c r="A23" s="6">
        <v>1.58</v>
      </c>
      <c r="B23" s="6">
        <v>22.0</v>
      </c>
      <c r="C23" s="6">
        <v>0.11944</v>
      </c>
      <c r="D23" s="6">
        <v>1.388368</v>
      </c>
      <c r="H23" s="7"/>
      <c r="K23" s="7"/>
      <c r="L23" s="6">
        <v>3.0</v>
      </c>
      <c r="M23" s="6">
        <v>14.52</v>
      </c>
      <c r="N23" s="6">
        <v>21.78</v>
      </c>
      <c r="O23" s="6">
        <v>14.0</v>
      </c>
      <c r="P23" s="7"/>
      <c r="Q23" s="7"/>
      <c r="R23" s="7"/>
    </row>
    <row r="24">
      <c r="A24" s="6">
        <v>1.63</v>
      </c>
      <c r="B24" s="6">
        <v>23.0</v>
      </c>
      <c r="C24" s="6">
        <v>0.125</v>
      </c>
      <c r="D24" s="6">
        <v>1.457448</v>
      </c>
      <c r="H24" s="7"/>
      <c r="K24" s="7"/>
      <c r="L24" s="6">
        <v>4.0</v>
      </c>
      <c r="M24" s="6">
        <v>21.78</v>
      </c>
      <c r="N24" s="6">
        <v>29.04</v>
      </c>
      <c r="O24" s="6">
        <v>13.0</v>
      </c>
      <c r="P24" s="7"/>
      <c r="Q24" s="7"/>
      <c r="R24" s="7"/>
    </row>
    <row r="25">
      <c r="A25" s="6">
        <v>1.67</v>
      </c>
      <c r="B25" s="6">
        <v>24.0</v>
      </c>
      <c r="C25" s="6">
        <v>0.13056</v>
      </c>
      <c r="D25" s="6">
        <v>1.526968</v>
      </c>
      <c r="H25" s="7"/>
      <c r="K25" s="7"/>
      <c r="L25" s="6">
        <v>5.0</v>
      </c>
      <c r="M25" s="6">
        <v>29.04</v>
      </c>
      <c r="N25" s="6">
        <v>36.3</v>
      </c>
      <c r="O25" s="6">
        <v>5.0</v>
      </c>
      <c r="P25" s="7"/>
      <c r="Q25" s="7"/>
      <c r="R25" s="7"/>
    </row>
    <row r="26">
      <c r="A26" s="6">
        <v>1.7</v>
      </c>
      <c r="B26" s="6">
        <v>25.0</v>
      </c>
      <c r="C26" s="6">
        <v>0.13611</v>
      </c>
      <c r="D26" s="6">
        <v>1.596934</v>
      </c>
      <c r="H26" s="7"/>
      <c r="K26" s="7"/>
      <c r="L26" s="6">
        <v>6.0</v>
      </c>
      <c r="M26" s="6">
        <v>36.3</v>
      </c>
      <c r="N26" s="6">
        <v>43.56</v>
      </c>
      <c r="O26" s="6">
        <v>3.0</v>
      </c>
      <c r="P26" s="7"/>
      <c r="Q26" s="7"/>
      <c r="R26" s="7"/>
    </row>
    <row r="27">
      <c r="A27" s="6">
        <v>1.71</v>
      </c>
      <c r="B27" s="6">
        <v>26.0</v>
      </c>
      <c r="C27" s="6">
        <v>0.14167</v>
      </c>
      <c r="D27" s="6">
        <v>1.667352</v>
      </c>
      <c r="H27" s="7"/>
      <c r="I27" s="7"/>
      <c r="J27" s="7"/>
      <c r="K27" s="7"/>
      <c r="L27" s="6">
        <v>7.0</v>
      </c>
      <c r="M27" s="6">
        <v>43.56</v>
      </c>
      <c r="N27" s="6">
        <v>50.82</v>
      </c>
      <c r="O27" s="6">
        <v>1.0</v>
      </c>
      <c r="P27" s="7"/>
      <c r="Q27" s="7"/>
      <c r="R27" s="7"/>
    </row>
    <row r="28">
      <c r="A28" s="6">
        <v>1.8</v>
      </c>
      <c r="B28" s="6">
        <v>27.0</v>
      </c>
      <c r="C28" s="6">
        <v>0.14722</v>
      </c>
      <c r="D28" s="6">
        <v>1.738226</v>
      </c>
      <c r="H28" s="7"/>
      <c r="I28" s="7"/>
      <c r="J28" s="7"/>
      <c r="K28" s="7"/>
      <c r="L28" s="6">
        <v>8.0</v>
      </c>
      <c r="M28" s="6">
        <v>50.82</v>
      </c>
      <c r="N28" s="6">
        <v>58.08</v>
      </c>
      <c r="O28" s="6">
        <v>2.0</v>
      </c>
      <c r="P28" s="7"/>
      <c r="Q28" s="7"/>
      <c r="R28" s="7"/>
    </row>
    <row r="29">
      <c r="A29" s="6">
        <v>1.88</v>
      </c>
      <c r="B29" s="6">
        <v>28.0</v>
      </c>
      <c r="C29" s="6">
        <v>0.15278</v>
      </c>
      <c r="D29" s="6">
        <v>1.809564</v>
      </c>
      <c r="H29" s="7"/>
      <c r="I29" s="7"/>
      <c r="J29" s="7"/>
      <c r="K29" s="7"/>
      <c r="L29" s="6">
        <v>9.0</v>
      </c>
      <c r="M29" s="6">
        <v>58.08</v>
      </c>
      <c r="N29" s="6">
        <v>65.34</v>
      </c>
      <c r="O29" s="6">
        <v>0.0</v>
      </c>
      <c r="P29" s="7"/>
      <c r="Q29" s="7"/>
      <c r="R29" s="7"/>
    </row>
    <row r="30">
      <c r="A30" s="6">
        <v>1.93</v>
      </c>
      <c r="B30" s="6">
        <v>29.0</v>
      </c>
      <c r="C30" s="6">
        <v>0.15833</v>
      </c>
      <c r="D30" s="6">
        <v>1.881371</v>
      </c>
      <c r="H30" s="7"/>
      <c r="I30" s="7"/>
      <c r="J30" s="7"/>
      <c r="K30" s="7"/>
      <c r="L30" s="6">
        <v>10.0</v>
      </c>
      <c r="M30" s="6">
        <v>65.34</v>
      </c>
      <c r="N30" s="6">
        <v>72.6</v>
      </c>
      <c r="O30" s="6">
        <v>0.0</v>
      </c>
      <c r="P30" s="7"/>
      <c r="Q30" s="7"/>
      <c r="R30" s="7"/>
    </row>
    <row r="31">
      <c r="A31" s="6">
        <v>1.96</v>
      </c>
      <c r="B31" s="6">
        <v>30.0</v>
      </c>
      <c r="C31" s="6">
        <v>0.16389</v>
      </c>
      <c r="D31" s="6">
        <v>1.953654</v>
      </c>
      <c r="H31" s="7"/>
      <c r="I31" s="7"/>
      <c r="J31" s="7"/>
      <c r="K31" s="7"/>
      <c r="L31" s="6">
        <v>11.0</v>
      </c>
      <c r="M31" s="6">
        <v>72.6</v>
      </c>
      <c r="N31" s="6">
        <v>79.86</v>
      </c>
      <c r="O31" s="6">
        <v>0.0</v>
      </c>
      <c r="P31" s="12"/>
      <c r="Q31" s="12"/>
      <c r="R31" s="12"/>
    </row>
    <row r="32">
      <c r="A32" s="6">
        <v>2.01</v>
      </c>
      <c r="B32" s="6">
        <v>31.0</v>
      </c>
      <c r="C32" s="6">
        <v>0.16944</v>
      </c>
      <c r="D32" s="6">
        <v>2.026418</v>
      </c>
      <c r="H32" s="7"/>
      <c r="I32" s="7"/>
      <c r="J32" s="7"/>
      <c r="K32" s="7"/>
      <c r="L32" s="6">
        <v>12.0</v>
      </c>
      <c r="M32" s="6">
        <v>79.86</v>
      </c>
      <c r="N32" s="6">
        <v>87.12</v>
      </c>
      <c r="O32" s="6">
        <v>0.0</v>
      </c>
      <c r="P32" s="12"/>
      <c r="Q32" s="12"/>
      <c r="R32" s="12"/>
    </row>
    <row r="33">
      <c r="A33" s="6">
        <v>2.05</v>
      </c>
      <c r="B33" s="6">
        <v>32.0</v>
      </c>
      <c r="C33" s="6">
        <v>0.175</v>
      </c>
      <c r="D33" s="6">
        <v>2.099671</v>
      </c>
      <c r="H33" s="7"/>
      <c r="I33" s="7"/>
      <c r="J33" s="7"/>
      <c r="K33" s="7"/>
      <c r="L33" s="6">
        <v>13.0</v>
      </c>
      <c r="M33" s="6">
        <v>87.12</v>
      </c>
      <c r="N33" s="6">
        <v>94.38</v>
      </c>
      <c r="O33" s="6">
        <v>0.0</v>
      </c>
      <c r="P33" s="12"/>
      <c r="Q33" s="6" t="s">
        <v>5</v>
      </c>
      <c r="R33" s="6">
        <v>0.48</v>
      </c>
    </row>
    <row r="34">
      <c r="A34" s="6">
        <v>2.12</v>
      </c>
      <c r="B34" s="6">
        <v>33.0</v>
      </c>
      <c r="C34" s="6">
        <v>0.18056</v>
      </c>
      <c r="D34" s="6">
        <v>2.173419</v>
      </c>
      <c r="H34" s="7"/>
      <c r="I34" s="7"/>
      <c r="J34" s="7"/>
      <c r="K34" s="7"/>
      <c r="L34" s="6">
        <v>14.0</v>
      </c>
      <c r="M34" s="6">
        <v>94.38</v>
      </c>
      <c r="N34" s="6">
        <v>101.64</v>
      </c>
      <c r="O34" s="6">
        <v>0.0</v>
      </c>
      <c r="P34" s="12"/>
      <c r="Q34" s="6" t="s">
        <v>6</v>
      </c>
      <c r="R34" s="6">
        <v>102.18</v>
      </c>
    </row>
    <row r="35">
      <c r="A35" s="6">
        <v>2.18</v>
      </c>
      <c r="B35" s="6">
        <v>34.0</v>
      </c>
      <c r="C35" s="6">
        <v>0.18611</v>
      </c>
      <c r="D35" s="6">
        <v>2.247669</v>
      </c>
      <c r="H35" s="7"/>
      <c r="I35" s="7"/>
      <c r="J35" s="7"/>
      <c r="K35" s="7"/>
      <c r="L35" s="6">
        <v>15.0</v>
      </c>
      <c r="M35" s="6">
        <v>101.64</v>
      </c>
      <c r="N35" s="6">
        <v>108.9</v>
      </c>
      <c r="O35" s="6">
        <v>2.0</v>
      </c>
      <c r="P35" s="12"/>
      <c r="Q35" s="6" t="s">
        <v>36</v>
      </c>
      <c r="R35" s="6">
        <v>10.9146</v>
      </c>
    </row>
    <row r="36">
      <c r="A36" s="6">
        <v>2.21</v>
      </c>
      <c r="B36" s="6">
        <v>35.0</v>
      </c>
      <c r="C36" s="6">
        <v>0.19167</v>
      </c>
      <c r="D36" s="6">
        <v>2.322427</v>
      </c>
      <c r="H36" s="7"/>
      <c r="I36" s="7"/>
      <c r="J36" s="7"/>
      <c r="K36" s="7"/>
      <c r="L36" s="7"/>
      <c r="M36" s="7"/>
      <c r="N36" s="7"/>
      <c r="O36" s="7"/>
      <c r="P36" s="12"/>
      <c r="Q36" s="6" t="s">
        <v>37</v>
      </c>
      <c r="R36" s="6">
        <v>0.09162</v>
      </c>
    </row>
    <row r="37">
      <c r="A37" s="6">
        <v>2.26</v>
      </c>
      <c r="B37" s="6">
        <v>36.0</v>
      </c>
      <c r="C37" s="6">
        <v>0.19722</v>
      </c>
      <c r="D37" s="6">
        <v>2.397701</v>
      </c>
      <c r="H37" s="7"/>
      <c r="I37" s="7"/>
      <c r="J37" s="7"/>
      <c r="K37" s="7"/>
      <c r="L37" s="7"/>
      <c r="M37" s="7"/>
      <c r="N37" s="7"/>
      <c r="O37" s="6">
        <v>180.0</v>
      </c>
      <c r="P37" s="12"/>
      <c r="Q37" s="6" t="s">
        <v>38</v>
      </c>
      <c r="R37" s="6">
        <v>14.24727</v>
      </c>
    </row>
    <row r="38">
      <c r="A38" s="6">
        <v>2.34</v>
      </c>
      <c r="B38" s="6">
        <v>37.0</v>
      </c>
      <c r="C38" s="6">
        <v>0.20278</v>
      </c>
      <c r="D38" s="6">
        <v>2.473497</v>
      </c>
      <c r="L38" s="12"/>
      <c r="M38" s="12"/>
      <c r="N38" s="12"/>
      <c r="O38" s="12"/>
      <c r="P38" s="12"/>
      <c r="Q38" s="12"/>
      <c r="R38" s="12"/>
    </row>
    <row r="39">
      <c r="A39" s="6">
        <v>2.35</v>
      </c>
      <c r="B39" s="6">
        <v>38.0</v>
      </c>
      <c r="C39" s="6">
        <v>0.20833</v>
      </c>
      <c r="D39" s="6">
        <v>2.549824</v>
      </c>
      <c r="L39" s="12"/>
      <c r="M39" s="12"/>
      <c r="N39" s="12"/>
      <c r="O39" s="12"/>
      <c r="P39" s="12"/>
      <c r="Q39" s="12"/>
      <c r="R39" s="12"/>
    </row>
    <row r="40">
      <c r="A40" s="6">
        <v>2.35</v>
      </c>
      <c r="B40" s="6">
        <v>39.0</v>
      </c>
      <c r="C40" s="6">
        <v>0.21389</v>
      </c>
      <c r="D40" s="6">
        <v>2.626688</v>
      </c>
      <c r="L40" s="12"/>
      <c r="M40" s="12"/>
      <c r="N40" s="12"/>
      <c r="O40" s="12"/>
      <c r="P40" s="12"/>
      <c r="Q40" s="12"/>
      <c r="R40" s="12"/>
    </row>
    <row r="41">
      <c r="A41" s="6">
        <v>2.38</v>
      </c>
      <c r="B41" s="6">
        <v>40.0</v>
      </c>
      <c r="C41" s="6">
        <v>0.21944</v>
      </c>
      <c r="D41" s="6">
        <v>2.704097</v>
      </c>
      <c r="L41" s="12"/>
      <c r="M41" s="12"/>
      <c r="N41" s="12"/>
      <c r="O41" s="12"/>
      <c r="P41" s="12"/>
      <c r="Q41" s="12"/>
      <c r="R41" s="12"/>
    </row>
    <row r="42">
      <c r="A42" s="6">
        <v>2.54</v>
      </c>
      <c r="B42" s="6">
        <v>41.0</v>
      </c>
      <c r="C42" s="6">
        <v>0.225</v>
      </c>
      <c r="D42" s="6">
        <v>2.782059</v>
      </c>
      <c r="L42" s="12"/>
      <c r="M42" s="12"/>
      <c r="N42" s="12"/>
      <c r="O42" s="12"/>
      <c r="P42" s="12"/>
      <c r="Q42" s="12"/>
      <c r="R42" s="12"/>
    </row>
    <row r="43">
      <c r="A43" s="6">
        <v>2.55</v>
      </c>
      <c r="B43" s="6">
        <v>42.0</v>
      </c>
      <c r="C43" s="6">
        <v>0.23056</v>
      </c>
      <c r="D43" s="6">
        <v>2.860582</v>
      </c>
      <c r="L43" s="12"/>
      <c r="M43" s="12"/>
      <c r="N43" s="12"/>
      <c r="O43" s="12"/>
      <c r="P43" s="12"/>
      <c r="Q43" s="12"/>
      <c r="R43" s="12"/>
    </row>
    <row r="44">
      <c r="A44" s="6">
        <v>2.64</v>
      </c>
      <c r="B44" s="6">
        <v>43.0</v>
      </c>
      <c r="C44" s="6">
        <v>0.23611</v>
      </c>
      <c r="D44" s="6">
        <v>2.939674</v>
      </c>
      <c r="L44" s="12"/>
      <c r="M44" s="12"/>
      <c r="N44" s="12"/>
      <c r="O44" s="12"/>
      <c r="P44" s="12"/>
      <c r="Q44" s="12"/>
      <c r="R44" s="12"/>
    </row>
    <row r="45">
      <c r="A45" s="6">
        <v>2.68</v>
      </c>
      <c r="B45" s="6">
        <v>44.0</v>
      </c>
      <c r="C45" s="6">
        <v>0.24167</v>
      </c>
      <c r="D45" s="6">
        <v>3.019343</v>
      </c>
      <c r="L45" s="12"/>
      <c r="M45" s="12"/>
      <c r="N45" s="12"/>
      <c r="O45" s="12"/>
      <c r="P45" s="12"/>
      <c r="Q45" s="12"/>
      <c r="R45" s="12"/>
    </row>
    <row r="46">
      <c r="A46" s="6">
        <v>2.73</v>
      </c>
      <c r="B46" s="6">
        <v>45.0</v>
      </c>
      <c r="C46" s="6">
        <v>0.24722</v>
      </c>
      <c r="D46" s="6">
        <v>3.099598</v>
      </c>
      <c r="L46" s="12"/>
      <c r="M46" s="12"/>
      <c r="N46" s="12"/>
      <c r="O46" s="12"/>
      <c r="P46" s="12"/>
      <c r="Q46" s="12"/>
      <c r="R46" s="12"/>
    </row>
    <row r="47">
      <c r="A47" s="6">
        <v>2.73</v>
      </c>
      <c r="B47" s="6">
        <v>46.0</v>
      </c>
      <c r="C47" s="6">
        <v>0.25278</v>
      </c>
      <c r="D47" s="6">
        <v>3.180448</v>
      </c>
    </row>
    <row r="48">
      <c r="A48" s="6">
        <v>2.76</v>
      </c>
      <c r="B48" s="6">
        <v>47.0</v>
      </c>
      <c r="C48" s="6">
        <v>0.25833</v>
      </c>
      <c r="D48" s="6">
        <v>3.261901</v>
      </c>
    </row>
    <row r="49">
      <c r="A49" s="6">
        <v>2.77</v>
      </c>
      <c r="B49" s="6">
        <v>48.0</v>
      </c>
      <c r="C49" s="6">
        <v>0.26389</v>
      </c>
      <c r="D49" s="6">
        <v>3.343966</v>
      </c>
    </row>
    <row r="50">
      <c r="A50" s="6">
        <v>2.96</v>
      </c>
      <c r="B50" s="6">
        <v>49.0</v>
      </c>
      <c r="C50" s="6">
        <v>0.26944</v>
      </c>
      <c r="D50" s="6">
        <v>3.426654</v>
      </c>
    </row>
    <row r="51">
      <c r="A51" s="6">
        <v>3.06</v>
      </c>
      <c r="B51" s="6">
        <v>50.0</v>
      </c>
      <c r="C51" s="6">
        <v>0.275</v>
      </c>
      <c r="D51" s="6">
        <v>3.509972</v>
      </c>
    </row>
    <row r="52">
      <c r="A52" s="6">
        <v>3.08</v>
      </c>
      <c r="B52" s="6">
        <v>51.0</v>
      </c>
      <c r="C52" s="6">
        <v>0.28056</v>
      </c>
      <c r="D52" s="6">
        <v>3.593931</v>
      </c>
    </row>
    <row r="53">
      <c r="A53" s="6">
        <v>3.15</v>
      </c>
      <c r="B53" s="6">
        <v>52.0</v>
      </c>
      <c r="C53" s="6">
        <v>0.28611</v>
      </c>
      <c r="D53" s="6">
        <v>3.678541</v>
      </c>
    </row>
    <row r="54">
      <c r="A54" s="6">
        <v>3.17</v>
      </c>
      <c r="B54" s="6">
        <v>53.0</v>
      </c>
      <c r="C54" s="6">
        <v>0.29167</v>
      </c>
      <c r="D54" s="6">
        <v>3.763812</v>
      </c>
    </row>
    <row r="55">
      <c r="A55" s="6">
        <v>3.17</v>
      </c>
      <c r="B55" s="6">
        <v>54.0</v>
      </c>
      <c r="C55" s="6">
        <v>0.29722</v>
      </c>
      <c r="D55" s="6">
        <v>3.849755</v>
      </c>
    </row>
    <row r="56">
      <c r="A56" s="6">
        <v>3.31</v>
      </c>
      <c r="B56" s="6">
        <v>55.0</v>
      </c>
      <c r="C56" s="6">
        <v>0.30278</v>
      </c>
      <c r="D56" s="6">
        <v>3.93638</v>
      </c>
    </row>
    <row r="57">
      <c r="A57" s="6">
        <v>3.32</v>
      </c>
      <c r="B57" s="6">
        <v>56.0</v>
      </c>
      <c r="C57" s="6">
        <v>0.30833</v>
      </c>
      <c r="D57" s="6">
        <v>4.023697</v>
      </c>
    </row>
    <row r="58">
      <c r="A58" s="6">
        <v>3.41</v>
      </c>
      <c r="B58" s="6">
        <v>57.0</v>
      </c>
      <c r="C58" s="6">
        <v>0.31389</v>
      </c>
      <c r="D58" s="6">
        <v>4.111719</v>
      </c>
    </row>
    <row r="59">
      <c r="A59" s="6">
        <v>3.43</v>
      </c>
      <c r="B59" s="6">
        <v>58.0</v>
      </c>
      <c r="C59" s="6">
        <v>0.31944</v>
      </c>
      <c r="D59" s="6">
        <v>4.200456</v>
      </c>
    </row>
    <row r="60">
      <c r="A60" s="6">
        <v>3.44</v>
      </c>
      <c r="B60" s="6">
        <v>59.0</v>
      </c>
      <c r="C60" s="6">
        <v>0.325</v>
      </c>
      <c r="D60" s="6">
        <v>4.289921</v>
      </c>
    </row>
    <row r="61">
      <c r="A61" s="6">
        <v>3.5</v>
      </c>
      <c r="B61" s="6">
        <v>60.0</v>
      </c>
      <c r="C61" s="6">
        <v>0.33056</v>
      </c>
      <c r="D61" s="6">
        <v>4.380125</v>
      </c>
    </row>
    <row r="62">
      <c r="A62" s="6">
        <v>3.61</v>
      </c>
      <c r="B62" s="6">
        <v>61.0</v>
      </c>
      <c r="C62" s="6">
        <v>0.33611</v>
      </c>
      <c r="D62" s="6">
        <v>4.471081</v>
      </c>
    </row>
    <row r="63">
      <c r="A63" s="6">
        <v>3.66</v>
      </c>
      <c r="B63" s="6">
        <v>62.0</v>
      </c>
      <c r="C63" s="6">
        <v>0.34167</v>
      </c>
      <c r="D63" s="6">
        <v>4.562802</v>
      </c>
    </row>
    <row r="64">
      <c r="A64" s="6">
        <v>3.8</v>
      </c>
      <c r="B64" s="6">
        <v>63.0</v>
      </c>
      <c r="C64" s="6">
        <v>0.34722</v>
      </c>
      <c r="D64" s="6">
        <v>4.655299</v>
      </c>
    </row>
    <row r="65">
      <c r="A65" s="6">
        <v>3.85</v>
      </c>
      <c r="B65" s="6">
        <v>64.0</v>
      </c>
      <c r="C65" s="6">
        <v>0.35278</v>
      </c>
      <c r="D65" s="6">
        <v>4.748587</v>
      </c>
    </row>
    <row r="66">
      <c r="A66" s="6">
        <v>3.91</v>
      </c>
      <c r="B66" s="6">
        <v>65.0</v>
      </c>
      <c r="C66" s="6">
        <v>0.35833</v>
      </c>
      <c r="D66" s="6">
        <v>4.84268</v>
      </c>
    </row>
    <row r="67">
      <c r="A67" s="6">
        <v>4.0</v>
      </c>
      <c r="B67" s="6">
        <v>66.0</v>
      </c>
      <c r="C67" s="6">
        <v>0.36389</v>
      </c>
      <c r="D67" s="6">
        <v>4.93759</v>
      </c>
    </row>
    <row r="68">
      <c r="A68" s="6">
        <v>4.06</v>
      </c>
      <c r="B68" s="6">
        <v>67.0</v>
      </c>
      <c r="C68" s="6">
        <v>0.36944</v>
      </c>
      <c r="D68" s="6">
        <v>5.033333</v>
      </c>
    </row>
    <row r="69">
      <c r="A69" s="6">
        <v>4.09</v>
      </c>
      <c r="B69" s="6">
        <v>68.0</v>
      </c>
      <c r="C69" s="6">
        <v>0.375</v>
      </c>
      <c r="D69" s="6">
        <v>5.129924</v>
      </c>
    </row>
    <row r="70">
      <c r="A70" s="6">
        <v>4.14</v>
      </c>
      <c r="B70" s="6">
        <v>69.0</v>
      </c>
      <c r="C70" s="6">
        <v>0.38056</v>
      </c>
      <c r="D70" s="6">
        <v>5.227377</v>
      </c>
    </row>
    <row r="71">
      <c r="A71" s="6">
        <v>4.15</v>
      </c>
      <c r="B71" s="6">
        <v>70.0</v>
      </c>
      <c r="C71" s="6">
        <v>0.38611</v>
      </c>
      <c r="D71" s="6">
        <v>5.325708</v>
      </c>
    </row>
    <row r="72">
      <c r="A72" s="6">
        <v>4.23</v>
      </c>
      <c r="B72" s="6">
        <v>71.0</v>
      </c>
      <c r="C72" s="6">
        <v>0.39167</v>
      </c>
      <c r="D72" s="6">
        <v>5.424932</v>
      </c>
    </row>
    <row r="73">
      <c r="A73" s="6">
        <v>4.26</v>
      </c>
      <c r="B73" s="6">
        <v>72.0</v>
      </c>
      <c r="C73" s="6">
        <v>0.39722</v>
      </c>
      <c r="D73" s="6">
        <v>5.525067</v>
      </c>
    </row>
    <row r="74">
      <c r="A74" s="6">
        <v>4.33</v>
      </c>
      <c r="B74" s="6">
        <v>73.0</v>
      </c>
      <c r="C74" s="6">
        <v>0.40278</v>
      </c>
      <c r="D74" s="6">
        <v>5.62613</v>
      </c>
    </row>
    <row r="75">
      <c r="A75" s="6">
        <v>4.35</v>
      </c>
      <c r="B75" s="6">
        <v>74.0</v>
      </c>
      <c r="C75" s="6">
        <v>0.40833</v>
      </c>
      <c r="D75" s="6">
        <v>5.728136</v>
      </c>
    </row>
    <row r="76">
      <c r="A76" s="6">
        <v>4.38</v>
      </c>
      <c r="B76" s="6">
        <v>75.0</v>
      </c>
      <c r="C76" s="6">
        <v>0.41389</v>
      </c>
      <c r="D76" s="6">
        <v>5.831106</v>
      </c>
    </row>
    <row r="77">
      <c r="A77" s="6">
        <v>4.43</v>
      </c>
      <c r="B77" s="6">
        <v>76.0</v>
      </c>
      <c r="C77" s="6">
        <v>0.41944</v>
      </c>
      <c r="D77" s="6">
        <v>5.935055</v>
      </c>
    </row>
    <row r="78">
      <c r="A78" s="6">
        <v>4.46</v>
      </c>
      <c r="B78" s="6">
        <v>77.0</v>
      </c>
      <c r="C78" s="6">
        <v>0.425</v>
      </c>
      <c r="D78" s="6">
        <v>6.040005</v>
      </c>
    </row>
    <row r="79">
      <c r="A79" s="6">
        <v>4.52</v>
      </c>
      <c r="B79" s="6">
        <v>78.0</v>
      </c>
      <c r="C79" s="6">
        <v>0.43056</v>
      </c>
      <c r="D79" s="6">
        <v>6.145973</v>
      </c>
    </row>
    <row r="80">
      <c r="A80" s="6">
        <v>4.65</v>
      </c>
      <c r="B80" s="6">
        <v>79.0</v>
      </c>
      <c r="C80" s="6">
        <v>0.43611</v>
      </c>
      <c r="D80" s="6">
        <v>6.25298</v>
      </c>
    </row>
    <row r="81">
      <c r="A81" s="6">
        <v>4.66</v>
      </c>
      <c r="B81" s="6">
        <v>80.0</v>
      </c>
      <c r="C81" s="6">
        <v>0.44167</v>
      </c>
      <c r="D81" s="6">
        <v>6.361047</v>
      </c>
    </row>
    <row r="82">
      <c r="A82" s="6">
        <v>4.76</v>
      </c>
      <c r="B82" s="6">
        <v>81.0</v>
      </c>
      <c r="C82" s="6">
        <v>0.44722</v>
      </c>
      <c r="D82" s="6">
        <v>6.470194</v>
      </c>
    </row>
    <row r="83">
      <c r="A83" s="6">
        <v>4.77</v>
      </c>
      <c r="B83" s="6">
        <v>82.0</v>
      </c>
      <c r="C83" s="6">
        <v>0.45278</v>
      </c>
      <c r="D83" s="6">
        <v>6.580444</v>
      </c>
    </row>
    <row r="84">
      <c r="A84" s="6">
        <v>4.83</v>
      </c>
      <c r="B84" s="6">
        <v>83.0</v>
      </c>
      <c r="C84" s="6">
        <v>0.45833</v>
      </c>
      <c r="D84" s="6">
        <v>6.691819</v>
      </c>
    </row>
    <row r="85">
      <c r="A85" s="6">
        <v>4.91</v>
      </c>
      <c r="B85" s="6">
        <v>84.0</v>
      </c>
      <c r="C85" s="6">
        <v>0.46389</v>
      </c>
      <c r="D85" s="6">
        <v>6.804342</v>
      </c>
    </row>
    <row r="86">
      <c r="A86" s="6">
        <v>4.97</v>
      </c>
      <c r="B86" s="6">
        <v>85.0</v>
      </c>
      <c r="C86" s="6">
        <v>0.46944</v>
      </c>
      <c r="D86" s="6">
        <v>6.918038</v>
      </c>
    </row>
    <row r="87">
      <c r="A87" s="6">
        <v>5.02</v>
      </c>
      <c r="B87" s="6">
        <v>86.0</v>
      </c>
      <c r="C87" s="6">
        <v>0.475</v>
      </c>
      <c r="D87" s="6">
        <v>7.03293</v>
      </c>
    </row>
    <row r="88">
      <c r="A88" s="6">
        <v>5.31</v>
      </c>
      <c r="B88" s="6">
        <v>87.0</v>
      </c>
      <c r="C88" s="6">
        <v>0.48056</v>
      </c>
      <c r="D88" s="6">
        <v>7.149044</v>
      </c>
    </row>
    <row r="89">
      <c r="A89" s="6">
        <v>5.31</v>
      </c>
      <c r="B89" s="6">
        <v>88.0</v>
      </c>
      <c r="C89" s="6">
        <v>0.48611</v>
      </c>
      <c r="D89" s="6">
        <v>7.266407</v>
      </c>
    </row>
    <row r="90">
      <c r="A90" s="6">
        <v>5.78</v>
      </c>
      <c r="B90" s="6">
        <v>89.0</v>
      </c>
      <c r="C90" s="6">
        <v>0.49167</v>
      </c>
      <c r="D90" s="6">
        <v>7.385046</v>
      </c>
    </row>
    <row r="91">
      <c r="A91" s="6">
        <v>5.81</v>
      </c>
      <c r="B91" s="6">
        <v>90.0</v>
      </c>
      <c r="C91" s="6">
        <v>0.49722</v>
      </c>
      <c r="D91" s="6">
        <v>7.504988</v>
      </c>
    </row>
    <row r="92">
      <c r="A92" s="6">
        <v>5.82</v>
      </c>
      <c r="B92" s="6">
        <v>91.0</v>
      </c>
      <c r="C92" s="6">
        <v>0.50278</v>
      </c>
      <c r="D92" s="6">
        <v>7.626263</v>
      </c>
    </row>
    <row r="93">
      <c r="A93" s="6">
        <v>5.85</v>
      </c>
      <c r="B93" s="6">
        <v>92.0</v>
      </c>
      <c r="C93" s="6">
        <v>0.50833</v>
      </c>
      <c r="D93" s="6">
        <v>7.748901</v>
      </c>
    </row>
    <row r="94">
      <c r="A94" s="6">
        <v>5.86</v>
      </c>
      <c r="B94" s="6">
        <v>93.0</v>
      </c>
      <c r="C94" s="6">
        <v>0.51389</v>
      </c>
      <c r="D94" s="6">
        <v>7.872932</v>
      </c>
    </row>
    <row r="95">
      <c r="A95" s="6">
        <v>5.91</v>
      </c>
      <c r="B95" s="6">
        <v>94.0</v>
      </c>
      <c r="C95" s="6">
        <v>0.51944</v>
      </c>
      <c r="D95" s="6">
        <v>7.998389</v>
      </c>
    </row>
    <row r="96">
      <c r="A96" s="6">
        <v>5.96</v>
      </c>
      <c r="B96" s="6">
        <v>95.0</v>
      </c>
      <c r="C96" s="6">
        <v>0.525</v>
      </c>
      <c r="D96" s="6">
        <v>8.125305</v>
      </c>
    </row>
    <row r="97">
      <c r="A97" s="6">
        <v>6.0</v>
      </c>
      <c r="B97" s="6">
        <v>96.0</v>
      </c>
      <c r="C97" s="6">
        <v>0.53056</v>
      </c>
      <c r="D97" s="6">
        <v>8.253714</v>
      </c>
    </row>
    <row r="98">
      <c r="A98" s="6">
        <v>6.68</v>
      </c>
      <c r="B98" s="6">
        <v>97.0</v>
      </c>
      <c r="C98" s="6">
        <v>0.53611</v>
      </c>
      <c r="D98" s="6">
        <v>8.383652</v>
      </c>
    </row>
    <row r="99">
      <c r="A99" s="6">
        <v>6.91</v>
      </c>
      <c r="B99" s="6">
        <v>98.0</v>
      </c>
      <c r="C99" s="6">
        <v>0.54167</v>
      </c>
      <c r="D99" s="6">
        <v>8.515156</v>
      </c>
    </row>
    <row r="100">
      <c r="A100" s="6">
        <v>6.97</v>
      </c>
      <c r="B100" s="6">
        <v>99.0</v>
      </c>
      <c r="C100" s="6">
        <v>0.54722</v>
      </c>
      <c r="D100" s="6">
        <v>8.648263</v>
      </c>
    </row>
    <row r="101">
      <c r="A101" s="6">
        <v>7.05</v>
      </c>
      <c r="B101" s="6">
        <v>100.0</v>
      </c>
      <c r="C101" s="6">
        <v>0.55278</v>
      </c>
      <c r="D101" s="6">
        <v>8.783013</v>
      </c>
    </row>
    <row r="102">
      <c r="A102" s="6">
        <v>7.14</v>
      </c>
      <c r="B102" s="6">
        <v>101.0</v>
      </c>
      <c r="C102" s="6">
        <v>0.55833</v>
      </c>
      <c r="D102" s="6">
        <v>8.919448</v>
      </c>
    </row>
    <row r="103">
      <c r="A103" s="6">
        <v>7.29</v>
      </c>
      <c r="B103" s="6">
        <v>102.0</v>
      </c>
      <c r="C103" s="6">
        <v>0.56389</v>
      </c>
      <c r="D103" s="6">
        <v>9.05761</v>
      </c>
    </row>
    <row r="104">
      <c r="A104" s="6">
        <v>7.3</v>
      </c>
      <c r="B104" s="6">
        <v>103.0</v>
      </c>
      <c r="C104" s="6">
        <v>0.56944</v>
      </c>
      <c r="D104" s="6">
        <v>9.197543</v>
      </c>
    </row>
    <row r="105">
      <c r="A105" s="6">
        <v>7.53</v>
      </c>
      <c r="B105" s="6">
        <v>104.0</v>
      </c>
      <c r="C105" s="6">
        <v>0.575</v>
      </c>
      <c r="D105" s="6">
        <v>9.339294</v>
      </c>
    </row>
    <row r="106">
      <c r="A106" s="6">
        <v>7.86</v>
      </c>
      <c r="B106" s="6">
        <v>105.0</v>
      </c>
      <c r="C106" s="6">
        <v>0.58056</v>
      </c>
      <c r="D106" s="6">
        <v>9.48291</v>
      </c>
    </row>
    <row r="107">
      <c r="A107" s="6">
        <v>8.22</v>
      </c>
      <c r="B107" s="6">
        <v>106.0</v>
      </c>
      <c r="C107" s="6">
        <v>0.58611</v>
      </c>
      <c r="D107" s="6">
        <v>9.628441</v>
      </c>
    </row>
    <row r="108">
      <c r="A108" s="6">
        <v>8.29</v>
      </c>
      <c r="B108" s="6">
        <v>107.0</v>
      </c>
      <c r="C108" s="6">
        <v>0.59167</v>
      </c>
      <c r="D108" s="6">
        <v>9.775938</v>
      </c>
    </row>
    <row r="109">
      <c r="A109" s="6">
        <v>8.54</v>
      </c>
      <c r="B109" s="6">
        <v>108.0</v>
      </c>
      <c r="C109" s="6">
        <v>0.59722</v>
      </c>
      <c r="D109" s="6">
        <v>9.925456</v>
      </c>
    </row>
    <row r="110">
      <c r="A110" s="6">
        <v>8.61</v>
      </c>
      <c r="B110" s="6">
        <v>109.0</v>
      </c>
      <c r="C110" s="6">
        <v>0.60278</v>
      </c>
      <c r="D110" s="6">
        <v>10.07705</v>
      </c>
    </row>
    <row r="111">
      <c r="A111" s="6">
        <v>8.61</v>
      </c>
      <c r="B111" s="6">
        <v>110.0</v>
      </c>
      <c r="C111" s="6">
        <v>0.60833</v>
      </c>
      <c r="D111" s="6">
        <v>10.23078</v>
      </c>
    </row>
    <row r="112">
      <c r="A112" s="6">
        <v>8.84</v>
      </c>
      <c r="B112" s="6">
        <v>111.0</v>
      </c>
      <c r="C112" s="6">
        <v>0.61389</v>
      </c>
      <c r="D112" s="6">
        <v>10.38671</v>
      </c>
    </row>
    <row r="113">
      <c r="A113" s="6">
        <v>8.95</v>
      </c>
      <c r="B113" s="6">
        <v>112.0</v>
      </c>
      <c r="C113" s="6">
        <v>0.61944</v>
      </c>
      <c r="D113" s="6">
        <v>10.54489</v>
      </c>
    </row>
    <row r="114">
      <c r="A114" s="6">
        <v>9.21</v>
      </c>
      <c r="B114" s="6">
        <v>113.0</v>
      </c>
      <c r="C114" s="6">
        <v>0.625</v>
      </c>
      <c r="D114" s="6">
        <v>10.70541</v>
      </c>
    </row>
    <row r="115">
      <c r="A115" s="6">
        <v>9.24</v>
      </c>
      <c r="B115" s="6">
        <v>114.0</v>
      </c>
      <c r="C115" s="6">
        <v>0.63056</v>
      </c>
      <c r="D115" s="6">
        <v>10.86831</v>
      </c>
    </row>
    <row r="116">
      <c r="A116" s="6">
        <v>9.46</v>
      </c>
      <c r="B116" s="6">
        <v>115.0</v>
      </c>
      <c r="C116" s="6">
        <v>0.63611</v>
      </c>
      <c r="D116" s="6">
        <v>11.03369</v>
      </c>
    </row>
    <row r="117">
      <c r="A117" s="6">
        <v>9.47</v>
      </c>
      <c r="B117" s="6">
        <v>116.0</v>
      </c>
      <c r="C117" s="6">
        <v>0.64167</v>
      </c>
      <c r="D117" s="6">
        <v>11.20161</v>
      </c>
    </row>
    <row r="118">
      <c r="A118" s="6">
        <v>9.58</v>
      </c>
      <c r="B118" s="6">
        <v>117.0</v>
      </c>
      <c r="C118" s="6">
        <v>0.64722</v>
      </c>
      <c r="D118" s="6">
        <v>11.37216</v>
      </c>
    </row>
    <row r="119">
      <c r="A119" s="6">
        <v>9.75</v>
      </c>
      <c r="B119" s="6">
        <v>118.0</v>
      </c>
      <c r="C119" s="6">
        <v>0.65278</v>
      </c>
      <c r="D119" s="6">
        <v>11.54541</v>
      </c>
    </row>
    <row r="120">
      <c r="A120" s="6">
        <v>9.84</v>
      </c>
      <c r="B120" s="6">
        <v>119.0</v>
      </c>
      <c r="C120" s="6">
        <v>0.65833</v>
      </c>
      <c r="D120" s="6">
        <v>11.72145</v>
      </c>
    </row>
    <row r="121">
      <c r="A121" s="6">
        <v>9.84</v>
      </c>
      <c r="B121" s="6">
        <v>120.0</v>
      </c>
      <c r="C121" s="6">
        <v>0.66389</v>
      </c>
      <c r="D121" s="6">
        <v>11.90039</v>
      </c>
    </row>
    <row r="122">
      <c r="A122" s="6">
        <v>10.39</v>
      </c>
      <c r="B122" s="6">
        <v>121.0</v>
      </c>
      <c r="C122" s="6">
        <v>0.66944</v>
      </c>
      <c r="D122" s="6">
        <v>12.0823</v>
      </c>
    </row>
    <row r="123">
      <c r="A123" s="6">
        <v>10.65</v>
      </c>
      <c r="B123" s="6">
        <v>122.0</v>
      </c>
      <c r="C123" s="6">
        <v>0.675</v>
      </c>
      <c r="D123" s="6">
        <v>12.2673</v>
      </c>
    </row>
    <row r="124">
      <c r="A124" s="6">
        <v>10.8</v>
      </c>
      <c r="B124" s="6">
        <v>123.0</v>
      </c>
      <c r="C124" s="6">
        <v>0.68056</v>
      </c>
      <c r="D124" s="6">
        <v>12.45549</v>
      </c>
    </row>
    <row r="125">
      <c r="A125" s="6">
        <v>11.03</v>
      </c>
      <c r="B125" s="6">
        <v>124.0</v>
      </c>
      <c r="C125" s="6">
        <v>0.68611</v>
      </c>
      <c r="D125" s="6">
        <v>12.64698</v>
      </c>
    </row>
    <row r="126">
      <c r="A126" s="6">
        <v>11.06</v>
      </c>
      <c r="B126" s="6">
        <v>125.0</v>
      </c>
      <c r="C126" s="6">
        <v>0.69167</v>
      </c>
      <c r="D126" s="6">
        <v>12.84189</v>
      </c>
    </row>
    <row r="127">
      <c r="A127" s="6">
        <v>11.12</v>
      </c>
      <c r="B127" s="6">
        <v>126.0</v>
      </c>
      <c r="C127" s="6">
        <v>0.69722</v>
      </c>
      <c r="D127" s="6">
        <v>13.04034</v>
      </c>
    </row>
    <row r="128">
      <c r="A128" s="6">
        <v>11.16</v>
      </c>
      <c r="B128" s="6">
        <v>127.0</v>
      </c>
      <c r="C128" s="6">
        <v>0.70278</v>
      </c>
      <c r="D128" s="6">
        <v>13.24247</v>
      </c>
    </row>
    <row r="129">
      <c r="A129" s="6">
        <v>11.29</v>
      </c>
      <c r="B129" s="6">
        <v>128.0</v>
      </c>
      <c r="C129" s="6">
        <v>0.70833</v>
      </c>
      <c r="D129" s="6">
        <v>13.44841</v>
      </c>
    </row>
    <row r="130">
      <c r="A130" s="6">
        <v>11.35</v>
      </c>
      <c r="B130" s="6">
        <v>129.0</v>
      </c>
      <c r="C130" s="6">
        <v>0.71389</v>
      </c>
      <c r="D130" s="6">
        <v>13.65832</v>
      </c>
    </row>
    <row r="131">
      <c r="A131" s="6">
        <v>11.45</v>
      </c>
      <c r="B131" s="6">
        <v>130.0</v>
      </c>
      <c r="C131" s="6">
        <v>0.71944</v>
      </c>
      <c r="D131" s="6">
        <v>13.87234</v>
      </c>
    </row>
    <row r="132">
      <c r="A132" s="6">
        <v>11.46</v>
      </c>
      <c r="B132" s="6">
        <v>131.0</v>
      </c>
      <c r="C132" s="6">
        <v>0.725</v>
      </c>
      <c r="D132" s="6">
        <v>14.09064</v>
      </c>
    </row>
    <row r="133">
      <c r="A133" s="6">
        <v>11.68</v>
      </c>
      <c r="B133" s="6">
        <v>132.0</v>
      </c>
      <c r="C133" s="6">
        <v>0.73056</v>
      </c>
      <c r="D133" s="6">
        <v>14.31339</v>
      </c>
    </row>
    <row r="134">
      <c r="A134" s="6">
        <v>12.6</v>
      </c>
      <c r="B134" s="6">
        <v>133.0</v>
      </c>
      <c r="C134" s="6">
        <v>0.73611</v>
      </c>
      <c r="D134" s="6">
        <v>14.54079</v>
      </c>
    </row>
    <row r="135">
      <c r="A135" s="6">
        <v>12.77</v>
      </c>
      <c r="B135" s="6">
        <v>134.0</v>
      </c>
      <c r="C135" s="6">
        <v>0.74167</v>
      </c>
      <c r="D135" s="6">
        <v>14.77302</v>
      </c>
    </row>
    <row r="136">
      <c r="A136" s="6">
        <v>12.84</v>
      </c>
      <c r="B136" s="6">
        <v>135.0</v>
      </c>
      <c r="C136" s="6">
        <v>0.74722</v>
      </c>
      <c r="D136" s="6">
        <v>15.01031</v>
      </c>
    </row>
    <row r="137">
      <c r="A137" s="6">
        <v>12.97</v>
      </c>
      <c r="B137" s="6">
        <v>136.0</v>
      </c>
      <c r="C137" s="6">
        <v>0.75278</v>
      </c>
      <c r="D137" s="6">
        <v>15.25287</v>
      </c>
    </row>
    <row r="138">
      <c r="A138" s="6">
        <v>13.1</v>
      </c>
      <c r="B138" s="6">
        <v>137.0</v>
      </c>
      <c r="C138" s="6">
        <v>0.75833</v>
      </c>
      <c r="D138" s="6">
        <v>15.50094</v>
      </c>
    </row>
    <row r="139">
      <c r="A139" s="6">
        <v>14.24</v>
      </c>
      <c r="B139" s="6">
        <v>138.0</v>
      </c>
      <c r="C139" s="6">
        <v>0.76389</v>
      </c>
      <c r="D139" s="6">
        <v>15.75478</v>
      </c>
    </row>
    <row r="140">
      <c r="A140" s="6">
        <v>14.4</v>
      </c>
      <c r="B140" s="6">
        <v>139.0</v>
      </c>
      <c r="C140" s="6">
        <v>0.76944</v>
      </c>
      <c r="D140" s="6">
        <v>16.01466</v>
      </c>
    </row>
    <row r="141">
      <c r="A141" s="6">
        <v>14.45</v>
      </c>
      <c r="B141" s="6">
        <v>140.0</v>
      </c>
      <c r="C141" s="6">
        <v>0.775</v>
      </c>
      <c r="D141" s="6">
        <v>16.28089</v>
      </c>
    </row>
    <row r="142">
      <c r="A142" s="6">
        <v>15.14</v>
      </c>
      <c r="B142" s="6">
        <v>141.0</v>
      </c>
      <c r="C142" s="6">
        <v>0.78056</v>
      </c>
      <c r="D142" s="6">
        <v>16.55377</v>
      </c>
    </row>
    <row r="143">
      <c r="A143" s="6">
        <v>16.54</v>
      </c>
      <c r="B143" s="6">
        <v>142.0</v>
      </c>
      <c r="C143" s="6">
        <v>0.78611</v>
      </c>
      <c r="D143" s="6">
        <v>16.83365</v>
      </c>
    </row>
    <row r="144">
      <c r="A144" s="6">
        <v>16.94</v>
      </c>
      <c r="B144" s="6">
        <v>143.0</v>
      </c>
      <c r="C144" s="6">
        <v>0.79167</v>
      </c>
      <c r="D144" s="6">
        <v>17.12089</v>
      </c>
    </row>
    <row r="145">
      <c r="A145" s="6">
        <v>17.29</v>
      </c>
      <c r="B145" s="6">
        <v>144.0</v>
      </c>
      <c r="C145" s="6">
        <v>0.79722</v>
      </c>
      <c r="D145" s="6">
        <v>17.4159</v>
      </c>
    </row>
    <row r="146">
      <c r="A146" s="6">
        <v>17.85</v>
      </c>
      <c r="B146" s="6">
        <v>145.0</v>
      </c>
      <c r="C146" s="6">
        <v>0.80278</v>
      </c>
      <c r="D146" s="6">
        <v>17.7191</v>
      </c>
    </row>
    <row r="147">
      <c r="A147" s="6">
        <v>18.23</v>
      </c>
      <c r="B147" s="6">
        <v>146.0</v>
      </c>
      <c r="C147" s="6">
        <v>0.80833</v>
      </c>
      <c r="D147" s="6">
        <v>18.03097</v>
      </c>
    </row>
    <row r="148">
      <c r="A148" s="6">
        <v>18.85</v>
      </c>
      <c r="B148" s="6">
        <v>147.0</v>
      </c>
      <c r="C148" s="6">
        <v>0.81389</v>
      </c>
      <c r="D148" s="6">
        <v>18.35201</v>
      </c>
    </row>
    <row r="149">
      <c r="A149" s="6">
        <v>19.97</v>
      </c>
      <c r="B149" s="6">
        <v>148.0</v>
      </c>
      <c r="C149" s="6">
        <v>0.81944</v>
      </c>
      <c r="D149" s="6">
        <v>18.68278</v>
      </c>
    </row>
    <row r="150">
      <c r="A150" s="6">
        <v>20.0</v>
      </c>
      <c r="B150" s="6">
        <v>149.0</v>
      </c>
      <c r="C150" s="6">
        <v>0.825</v>
      </c>
      <c r="D150" s="6">
        <v>19.0239</v>
      </c>
    </row>
    <row r="151">
      <c r="A151" s="6">
        <v>20.41</v>
      </c>
      <c r="B151" s="6">
        <v>150.0</v>
      </c>
      <c r="C151" s="6">
        <v>0.83056</v>
      </c>
      <c r="D151" s="6">
        <v>19.37601</v>
      </c>
    </row>
    <row r="152">
      <c r="A152" s="6">
        <v>20.55</v>
      </c>
      <c r="B152" s="6">
        <v>151.0</v>
      </c>
      <c r="C152" s="6">
        <v>0.83611</v>
      </c>
      <c r="D152" s="6">
        <v>19.73987</v>
      </c>
    </row>
    <row r="153">
      <c r="A153" s="6">
        <v>20.63</v>
      </c>
      <c r="B153" s="6">
        <v>152.0</v>
      </c>
      <c r="C153" s="6">
        <v>0.84167</v>
      </c>
      <c r="D153" s="6">
        <v>20.11627</v>
      </c>
    </row>
    <row r="154">
      <c r="A154" s="6">
        <v>21.0</v>
      </c>
      <c r="B154" s="6">
        <v>153.0</v>
      </c>
      <c r="C154" s="6">
        <v>0.84722</v>
      </c>
      <c r="D154" s="6">
        <v>20.50612</v>
      </c>
    </row>
    <row r="155">
      <c r="A155" s="6">
        <v>21.29</v>
      </c>
      <c r="B155" s="6">
        <v>154.0</v>
      </c>
      <c r="C155" s="6">
        <v>0.85278</v>
      </c>
      <c r="D155" s="6">
        <v>20.91041</v>
      </c>
    </row>
    <row r="156">
      <c r="A156" s="6">
        <v>22.95</v>
      </c>
      <c r="B156" s="6">
        <v>155.0</v>
      </c>
      <c r="C156" s="6">
        <v>0.85833</v>
      </c>
      <c r="D156" s="6">
        <v>21.33026</v>
      </c>
    </row>
    <row r="157">
      <c r="A157" s="6">
        <v>23.15</v>
      </c>
      <c r="B157" s="6">
        <v>156.0</v>
      </c>
      <c r="C157" s="6">
        <v>0.86389</v>
      </c>
      <c r="D157" s="6">
        <v>21.7669</v>
      </c>
    </row>
    <row r="158">
      <c r="A158" s="6">
        <v>23.4</v>
      </c>
      <c r="B158" s="6">
        <v>157.0</v>
      </c>
      <c r="C158" s="6">
        <v>0.86944</v>
      </c>
      <c r="D158" s="6">
        <v>22.22175</v>
      </c>
    </row>
    <row r="159">
      <c r="A159" s="6">
        <v>23.43</v>
      </c>
      <c r="B159" s="6">
        <v>158.0</v>
      </c>
      <c r="C159" s="6">
        <v>0.875</v>
      </c>
      <c r="D159" s="6">
        <v>22.69637</v>
      </c>
    </row>
    <row r="160">
      <c r="A160" s="6">
        <v>23.52</v>
      </c>
      <c r="B160" s="6">
        <v>159.0</v>
      </c>
      <c r="C160" s="6">
        <v>0.88056</v>
      </c>
      <c r="D160" s="6">
        <v>23.19258</v>
      </c>
    </row>
    <row r="161">
      <c r="A161" s="6">
        <v>24.14</v>
      </c>
      <c r="B161" s="6">
        <v>160.0</v>
      </c>
      <c r="C161" s="6">
        <v>0.88611</v>
      </c>
      <c r="D161" s="6">
        <v>23.71242</v>
      </c>
    </row>
    <row r="162">
      <c r="A162" s="6">
        <v>24.19</v>
      </c>
      <c r="B162" s="6">
        <v>161.0</v>
      </c>
      <c r="C162" s="6">
        <v>0.89167</v>
      </c>
      <c r="D162" s="6">
        <v>24.25827</v>
      </c>
    </row>
    <row r="163">
      <c r="A163" s="6">
        <v>24.54</v>
      </c>
      <c r="B163" s="6">
        <v>162.0</v>
      </c>
      <c r="C163" s="6">
        <v>0.89722</v>
      </c>
      <c r="D163" s="6">
        <v>24.83285</v>
      </c>
    </row>
    <row r="164">
      <c r="A164" s="6">
        <v>26.0</v>
      </c>
      <c r="B164" s="6">
        <v>163.0</v>
      </c>
      <c r="C164" s="6">
        <v>0.90278</v>
      </c>
      <c r="D164" s="6">
        <v>25.43938</v>
      </c>
    </row>
    <row r="165">
      <c r="A165" s="6">
        <v>26.18</v>
      </c>
      <c r="B165" s="6">
        <v>164.0</v>
      </c>
      <c r="C165" s="6">
        <v>0.90833</v>
      </c>
      <c r="D165" s="6">
        <v>26.0816</v>
      </c>
    </row>
    <row r="166">
      <c r="A166" s="6">
        <v>26.31</v>
      </c>
      <c r="B166" s="6">
        <v>165.0</v>
      </c>
      <c r="C166" s="6">
        <v>0.91389</v>
      </c>
      <c r="D166" s="6">
        <v>26.76399</v>
      </c>
    </row>
    <row r="167">
      <c r="A167" s="6">
        <v>27.9</v>
      </c>
      <c r="B167" s="6">
        <v>166.0</v>
      </c>
      <c r="C167" s="6">
        <v>0.91944</v>
      </c>
      <c r="D167" s="6">
        <v>27.4919</v>
      </c>
    </row>
    <row r="168">
      <c r="A168" s="6">
        <v>28.74</v>
      </c>
      <c r="B168" s="6">
        <v>167.0</v>
      </c>
      <c r="C168" s="6">
        <v>0.925</v>
      </c>
      <c r="D168" s="6">
        <v>28.27185</v>
      </c>
    </row>
    <row r="169">
      <c r="A169" s="6">
        <v>30.35</v>
      </c>
      <c r="B169" s="6">
        <v>168.0</v>
      </c>
      <c r="C169" s="6">
        <v>0.93056</v>
      </c>
      <c r="D169" s="6">
        <v>29.11186</v>
      </c>
    </row>
    <row r="170">
      <c r="A170" s="6">
        <v>31.43</v>
      </c>
      <c r="B170" s="6">
        <v>169.0</v>
      </c>
      <c r="C170" s="6">
        <v>0.93611</v>
      </c>
      <c r="D170" s="6">
        <v>30.02194</v>
      </c>
    </row>
    <row r="171">
      <c r="A171" s="6">
        <v>32.02</v>
      </c>
      <c r="B171" s="6">
        <v>170.0</v>
      </c>
      <c r="C171" s="6">
        <v>0.94167</v>
      </c>
      <c r="D171" s="6">
        <v>31.01486</v>
      </c>
    </row>
    <row r="172">
      <c r="A172" s="6">
        <v>32.47</v>
      </c>
      <c r="B172" s="6">
        <v>171.0</v>
      </c>
      <c r="C172" s="6">
        <v>0.94722</v>
      </c>
      <c r="D172" s="6">
        <v>32.10724</v>
      </c>
    </row>
    <row r="173">
      <c r="A173" s="6">
        <v>35.02</v>
      </c>
      <c r="B173" s="6">
        <v>172.0</v>
      </c>
      <c r="C173" s="6">
        <v>0.95278</v>
      </c>
      <c r="D173" s="6">
        <v>33.32123</v>
      </c>
    </row>
    <row r="174">
      <c r="A174" s="6">
        <v>37.54</v>
      </c>
      <c r="B174" s="6">
        <v>173.0</v>
      </c>
      <c r="C174" s="6">
        <v>0.95833</v>
      </c>
      <c r="D174" s="6">
        <v>34.68734</v>
      </c>
    </row>
    <row r="175">
      <c r="A175" s="6">
        <v>41.16</v>
      </c>
      <c r="B175" s="6">
        <v>174.0</v>
      </c>
      <c r="C175" s="6">
        <v>0.96389</v>
      </c>
      <c r="D175" s="6">
        <v>36.24923</v>
      </c>
    </row>
    <row r="176">
      <c r="A176" s="6">
        <v>42.4</v>
      </c>
      <c r="B176" s="6">
        <v>175.0</v>
      </c>
      <c r="C176" s="6">
        <v>0.96944</v>
      </c>
      <c r="D176" s="6">
        <v>38.07257</v>
      </c>
    </row>
    <row r="177">
      <c r="A177" s="6">
        <v>49.73</v>
      </c>
      <c r="B177" s="6">
        <v>176.0</v>
      </c>
      <c r="C177" s="6">
        <v>0.975</v>
      </c>
      <c r="D177" s="6">
        <v>40.26282</v>
      </c>
    </row>
    <row r="178">
      <c r="A178" s="6">
        <v>50.87</v>
      </c>
      <c r="B178" s="6">
        <v>177.0</v>
      </c>
      <c r="C178" s="6">
        <v>0.98056</v>
      </c>
      <c r="D178" s="6">
        <v>43.00583</v>
      </c>
    </row>
    <row r="179">
      <c r="A179" s="6">
        <v>52.93</v>
      </c>
      <c r="B179" s="6">
        <v>178.0</v>
      </c>
      <c r="C179" s="6">
        <v>0.98611</v>
      </c>
      <c r="D179" s="6">
        <v>46.6783</v>
      </c>
    </row>
    <row r="180">
      <c r="A180" s="6">
        <v>102.0</v>
      </c>
      <c r="B180" s="6">
        <v>179.0</v>
      </c>
      <c r="C180" s="6">
        <v>0.99167</v>
      </c>
      <c r="D180" s="6">
        <v>52.25378</v>
      </c>
    </row>
    <row r="181">
      <c r="A181" s="6">
        <v>102.18</v>
      </c>
      <c r="B181" s="6">
        <v>180.0</v>
      </c>
      <c r="C181" s="6">
        <v>0.99722</v>
      </c>
      <c r="D181" s="6">
        <v>64.24475</v>
      </c>
    </row>
    <row r="182">
      <c r="A182" s="12"/>
      <c r="B182" s="12"/>
      <c r="C182" s="12"/>
      <c r="D182" s="12"/>
    </row>
    <row r="183">
      <c r="A183" s="12"/>
      <c r="B183" s="12"/>
      <c r="C183" s="12"/>
      <c r="D183" s="12"/>
    </row>
    <row r="184">
      <c r="A184" s="12"/>
      <c r="B184" s="12"/>
      <c r="C184" s="12"/>
      <c r="D184" s="12"/>
    </row>
    <row r="185">
      <c r="A185" s="12"/>
      <c r="B185" s="12"/>
      <c r="C185" s="12"/>
      <c r="D185" s="12"/>
    </row>
    <row r="186">
      <c r="A186" s="12"/>
      <c r="B186" s="12"/>
      <c r="C186" s="12"/>
      <c r="D186" s="12"/>
    </row>
    <row r="187">
      <c r="A187" s="12"/>
      <c r="B187" s="12"/>
      <c r="C187" s="12"/>
      <c r="D187" s="12"/>
    </row>
    <row r="188">
      <c r="A188" s="12"/>
      <c r="B188" s="12"/>
      <c r="C188" s="12"/>
      <c r="D188" s="12"/>
    </row>
    <row r="189">
      <c r="A189" s="12"/>
      <c r="B189" s="12"/>
      <c r="C189" s="12"/>
      <c r="D189" s="12"/>
    </row>
    <row r="190">
      <c r="A190" s="12"/>
      <c r="B190" s="12"/>
      <c r="C190" s="12"/>
      <c r="D190" s="12"/>
    </row>
    <row r="191">
      <c r="A191" s="12"/>
      <c r="B191" s="12"/>
      <c r="C191" s="12"/>
      <c r="D191" s="12"/>
    </row>
    <row r="192">
      <c r="A192" s="12"/>
      <c r="B192" s="12"/>
      <c r="C192" s="12"/>
      <c r="D19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9.29"/>
    <col customWidth="1" min="3" max="3" width="8.0"/>
    <col customWidth="1" min="4" max="4" width="13.0"/>
    <col customWidth="1" min="5" max="5" width="10.86"/>
    <col customWidth="1" min="6" max="6" width="11.71"/>
  </cols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8</v>
      </c>
      <c r="F1" s="6" t="s">
        <v>9</v>
      </c>
    </row>
    <row r="2">
      <c r="A2" s="6">
        <v>0.0</v>
      </c>
      <c r="B2" s="6">
        <v>14.52</v>
      </c>
      <c r="C2" s="6">
        <v>140.0</v>
      </c>
      <c r="D2" s="6">
        <v>132.4094</v>
      </c>
      <c r="E2" s="6">
        <v>133.0</v>
      </c>
      <c r="F2" s="6">
        <v>0.36842105</v>
      </c>
    </row>
    <row r="3">
      <c r="A3" s="6">
        <v>14.52</v>
      </c>
      <c r="B3" s="6">
        <v>29.04</v>
      </c>
      <c r="C3" s="6">
        <v>27.0</v>
      </c>
      <c r="D3" s="6">
        <v>35.008</v>
      </c>
      <c r="E3" s="6">
        <v>36.0</v>
      </c>
      <c r="F3" s="6">
        <v>2.25</v>
      </c>
    </row>
    <row r="4">
      <c r="A4" s="6">
        <v>29.04</v>
      </c>
      <c r="B4" s="6">
        <v>43.56</v>
      </c>
      <c r="C4" s="6">
        <v>8.0</v>
      </c>
      <c r="D4" s="6">
        <v>9.255835</v>
      </c>
      <c r="E4" s="6">
        <v>10.0</v>
      </c>
      <c r="F4" s="6">
        <v>0.4</v>
      </c>
    </row>
    <row r="5">
      <c r="A5" s="6">
        <v>43.56</v>
      </c>
      <c r="B5" s="6">
        <v>58.08</v>
      </c>
      <c r="C5" s="6">
        <v>3.0</v>
      </c>
      <c r="D5" s="6">
        <v>2.447169</v>
      </c>
      <c r="E5" s="6">
        <v>3.0</v>
      </c>
      <c r="F5" s="6">
        <v>0.0</v>
      </c>
    </row>
    <row r="6">
      <c r="A6" s="6">
        <v>58.08</v>
      </c>
      <c r="B6" s="6">
        <v>72.6</v>
      </c>
      <c r="C6" s="6">
        <v>0.0</v>
      </c>
      <c r="D6" s="6">
        <v>0.647012</v>
      </c>
      <c r="E6" s="6">
        <v>1.0</v>
      </c>
      <c r="F6" s="6">
        <v>1.0</v>
      </c>
    </row>
    <row r="7">
      <c r="A7" s="6">
        <v>72.6</v>
      </c>
      <c r="B7" s="6">
        <v>87.12</v>
      </c>
      <c r="C7" s="6">
        <v>0.0</v>
      </c>
      <c r="D7" s="6">
        <v>0.171065</v>
      </c>
      <c r="E7" s="6">
        <v>1.0</v>
      </c>
      <c r="F7" s="6">
        <v>1.0</v>
      </c>
    </row>
    <row r="8">
      <c r="A8" s="6">
        <v>87.12</v>
      </c>
      <c r="B8" s="6">
        <v>101.64</v>
      </c>
      <c r="C8" s="6">
        <v>0.0</v>
      </c>
      <c r="D8" s="6">
        <v>0.045228</v>
      </c>
      <c r="E8" s="6">
        <v>1.0</v>
      </c>
      <c r="F8" s="6">
        <v>1.0</v>
      </c>
    </row>
    <row r="9">
      <c r="A9" s="6">
        <v>101.64</v>
      </c>
      <c r="B9" s="6">
        <v>116.16</v>
      </c>
      <c r="C9" s="6">
        <v>2.0</v>
      </c>
      <c r="D9" s="6">
        <v>0.011958</v>
      </c>
      <c r="E9" s="6">
        <v>1.0</v>
      </c>
      <c r="F9" s="6">
        <v>1.0</v>
      </c>
    </row>
    <row r="10">
      <c r="A10" s="7"/>
      <c r="B10" s="7"/>
      <c r="C10" s="7"/>
      <c r="D10" s="7"/>
      <c r="E10" s="7"/>
      <c r="F10" s="7"/>
    </row>
    <row r="11">
      <c r="A11" s="7"/>
      <c r="B11" s="7"/>
      <c r="C11" s="6">
        <v>180.0</v>
      </c>
      <c r="D11" s="7"/>
      <c r="E11" s="6">
        <v>186.0</v>
      </c>
      <c r="F11" s="6">
        <v>7.0184</v>
      </c>
    </row>
    <row r="13">
      <c r="H13" s="8" t="s">
        <v>10</v>
      </c>
      <c r="I13" s="8">
        <v>0.01</v>
      </c>
    </row>
    <row r="14">
      <c r="H14" s="8" t="s">
        <v>11</v>
      </c>
      <c r="I14" s="8">
        <v>5.0</v>
      </c>
    </row>
    <row r="15">
      <c r="H15" s="8" t="s">
        <v>12</v>
      </c>
      <c r="I15" s="8">
        <f>CHIINV(I13,I14)</f>
        <v>15.08627247</v>
      </c>
    </row>
    <row r="16">
      <c r="H16" s="8" t="s">
        <v>13</v>
      </c>
      <c r="I16" s="9" t="s">
        <v>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35" width="15.0"/>
  </cols>
  <sheetData>
    <row r="1">
      <c r="A1" s="10" t="s">
        <v>15</v>
      </c>
      <c r="B1" s="10" t="s">
        <v>16</v>
      </c>
      <c r="C1" s="10" t="s">
        <v>17</v>
      </c>
      <c r="E1" s="10"/>
      <c r="W1" s="10" t="s">
        <v>18</v>
      </c>
      <c r="X1" s="10" t="s">
        <v>19</v>
      </c>
      <c r="Y1" s="10"/>
    </row>
    <row r="2">
      <c r="D2" s="10">
        <v>1.0</v>
      </c>
      <c r="E2" s="10">
        <v>2.0</v>
      </c>
      <c r="F2" s="10">
        <v>3.0</v>
      </c>
      <c r="G2" s="10">
        <v>4.0</v>
      </c>
      <c r="H2" s="10">
        <v>5.0</v>
      </c>
      <c r="I2" s="10">
        <v>6.0</v>
      </c>
      <c r="J2" s="10">
        <v>7.0</v>
      </c>
      <c r="K2" s="10">
        <v>8.0</v>
      </c>
      <c r="L2" s="10">
        <v>9.0</v>
      </c>
      <c r="M2" s="10">
        <v>10.0</v>
      </c>
      <c r="N2" s="10">
        <v>11.0</v>
      </c>
      <c r="O2" s="10">
        <v>12.0</v>
      </c>
      <c r="P2" s="10">
        <v>13.0</v>
      </c>
      <c r="Q2" s="10">
        <v>14.0</v>
      </c>
      <c r="R2" s="10">
        <v>15.0</v>
      </c>
      <c r="W2" s="10">
        <v>1.0</v>
      </c>
      <c r="X2" s="10">
        <v>2.0</v>
      </c>
      <c r="Y2" s="10">
        <v>3.0</v>
      </c>
      <c r="Z2" s="10">
        <v>4.0</v>
      </c>
      <c r="AA2" s="10">
        <v>5.0</v>
      </c>
      <c r="AB2" s="10">
        <v>6.0</v>
      </c>
      <c r="AC2" s="10">
        <v>7.0</v>
      </c>
      <c r="AD2" s="10">
        <v>8.0</v>
      </c>
      <c r="AE2" s="10">
        <v>9.0</v>
      </c>
      <c r="AF2" s="10">
        <v>10.0</v>
      </c>
      <c r="AG2" s="10">
        <v>11.0</v>
      </c>
      <c r="AH2" s="10">
        <v>12.0</v>
      </c>
      <c r="AI2" s="10">
        <v>13.0</v>
      </c>
    </row>
    <row r="3">
      <c r="A3" s="10">
        <v>1.0</v>
      </c>
      <c r="B3" s="10">
        <v>5.0</v>
      </c>
      <c r="C3" s="10">
        <v>3.0</v>
      </c>
      <c r="D3" s="10">
        <v>15.1</v>
      </c>
      <c r="E3" s="10">
        <v>4.59</v>
      </c>
      <c r="F3" s="10">
        <v>40.84</v>
      </c>
      <c r="G3" s="10">
        <v>5.01</v>
      </c>
      <c r="H3" s="10">
        <v>10.1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  <c r="Q3" s="10">
        <v>0.0</v>
      </c>
      <c r="R3" s="10">
        <v>0.0</v>
      </c>
      <c r="V3" s="10">
        <v>1.0</v>
      </c>
      <c r="W3" s="10">
        <v>45.43</v>
      </c>
      <c r="X3" s="10">
        <v>40.84</v>
      </c>
      <c r="Y3" s="10">
        <v>0.0</v>
      </c>
    </row>
    <row r="4">
      <c r="A4" s="10">
        <v>2.0</v>
      </c>
      <c r="B4" s="10">
        <v>8.0</v>
      </c>
      <c r="C4" s="10">
        <v>7.0</v>
      </c>
      <c r="D4" s="10">
        <v>2.86</v>
      </c>
      <c r="E4" s="10">
        <v>14.69</v>
      </c>
      <c r="F4" s="10">
        <v>3.47</v>
      </c>
      <c r="G4" s="10">
        <v>1.11</v>
      </c>
      <c r="H4" s="10">
        <v>1.38</v>
      </c>
      <c r="I4" s="10">
        <v>1.43</v>
      </c>
      <c r="J4" s="10">
        <v>42.85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V4" s="10">
        <v>2.0</v>
      </c>
      <c r="W4" s="10">
        <v>64.93</v>
      </c>
      <c r="X4" s="10">
        <v>50.24</v>
      </c>
      <c r="Y4" s="10">
        <v>46.77</v>
      </c>
      <c r="Z4" s="10">
        <v>45.66</v>
      </c>
      <c r="AA4" s="10">
        <v>44.28</v>
      </c>
      <c r="AB4" s="10">
        <v>42.85</v>
      </c>
      <c r="AC4" s="10">
        <v>0.0</v>
      </c>
    </row>
    <row r="5">
      <c r="A5" s="10">
        <v>3.0</v>
      </c>
      <c r="B5" s="10">
        <v>4.0</v>
      </c>
      <c r="C5" s="10">
        <v>4.0</v>
      </c>
      <c r="D5" s="10">
        <v>2.22</v>
      </c>
      <c r="E5" s="10">
        <v>50.02</v>
      </c>
      <c r="F5" s="10">
        <v>19.68</v>
      </c>
      <c r="G5" s="10">
        <v>8.64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V5" s="10">
        <v>3.0</v>
      </c>
      <c r="W5" s="10">
        <v>78.34</v>
      </c>
      <c r="X5" s="10">
        <v>28.32</v>
      </c>
      <c r="Y5" s="10">
        <v>8.64</v>
      </c>
      <c r="Z5" s="10">
        <v>0.0</v>
      </c>
    </row>
    <row r="6">
      <c r="A6" s="10">
        <v>4.0</v>
      </c>
      <c r="B6" s="10">
        <v>3.0</v>
      </c>
      <c r="C6" s="10">
        <v>2.0</v>
      </c>
      <c r="D6" s="10">
        <v>2.37</v>
      </c>
      <c r="E6" s="10">
        <v>21.54</v>
      </c>
      <c r="F6" s="10">
        <v>28.22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V6" s="10">
        <v>4.0</v>
      </c>
      <c r="W6" s="10">
        <v>21.54</v>
      </c>
      <c r="X6" s="10">
        <v>0.0</v>
      </c>
    </row>
    <row r="7">
      <c r="A7" s="10">
        <v>5.0</v>
      </c>
      <c r="B7" s="10">
        <v>4.0</v>
      </c>
      <c r="C7" s="10">
        <v>1.0</v>
      </c>
      <c r="D7" s="10" t="s">
        <v>20</v>
      </c>
      <c r="E7" s="10">
        <v>1.17</v>
      </c>
      <c r="F7" s="10">
        <v>1.49</v>
      </c>
      <c r="G7" s="10">
        <v>1.36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V7" s="10">
        <v>5.0</v>
      </c>
      <c r="W7" s="10">
        <v>0.0</v>
      </c>
    </row>
    <row r="8">
      <c r="A8" s="10">
        <v>6.0</v>
      </c>
      <c r="B8" s="10">
        <v>7.0</v>
      </c>
      <c r="C8" s="10">
        <v>6.0</v>
      </c>
      <c r="D8" s="10">
        <v>27.94</v>
      </c>
      <c r="E8" s="10">
        <v>12.09</v>
      </c>
      <c r="F8" s="10">
        <v>7.75</v>
      </c>
      <c r="G8" s="10">
        <v>3.77</v>
      </c>
      <c r="H8" s="10">
        <v>1.95</v>
      </c>
      <c r="I8" s="10">
        <v>23.11</v>
      </c>
      <c r="J8" s="10">
        <v>4.77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V8" s="10">
        <v>6.0</v>
      </c>
      <c r="W8" s="10">
        <v>48.67</v>
      </c>
      <c r="X8" s="10">
        <v>36.58</v>
      </c>
      <c r="Y8" s="10">
        <v>28.83</v>
      </c>
      <c r="Z8" s="10">
        <v>25.06</v>
      </c>
      <c r="AA8" s="10">
        <v>23.11</v>
      </c>
      <c r="AB8" s="10">
        <v>0.0</v>
      </c>
    </row>
    <row r="9">
      <c r="A9" s="10">
        <v>7.0</v>
      </c>
      <c r="B9" s="10">
        <v>6.0</v>
      </c>
      <c r="C9" s="10">
        <v>6.0</v>
      </c>
      <c r="D9" s="10">
        <v>24.36</v>
      </c>
      <c r="E9" s="10">
        <v>16.26</v>
      </c>
      <c r="F9" s="10">
        <v>12.86</v>
      </c>
      <c r="G9" s="10">
        <v>15.58</v>
      </c>
      <c r="H9" s="10">
        <v>1.19</v>
      </c>
      <c r="I9" s="10">
        <v>18.26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V9" s="10">
        <v>7.0</v>
      </c>
      <c r="W9" s="10">
        <v>64.15</v>
      </c>
      <c r="X9" s="10">
        <v>47.89</v>
      </c>
      <c r="Y9" s="10">
        <v>35.03</v>
      </c>
      <c r="Z9" s="10">
        <v>19.45</v>
      </c>
      <c r="AA9" s="10">
        <v>18.26</v>
      </c>
      <c r="AB9" s="10">
        <v>0.0</v>
      </c>
    </row>
    <row r="10">
      <c r="A10" s="10">
        <v>8.0</v>
      </c>
      <c r="B10" s="10">
        <v>9.0</v>
      </c>
      <c r="C10" s="10">
        <v>7.0</v>
      </c>
      <c r="D10" s="10">
        <v>9.57</v>
      </c>
      <c r="E10" s="10">
        <v>2.49</v>
      </c>
      <c r="F10" s="10">
        <v>6.12</v>
      </c>
      <c r="G10" s="10">
        <v>40.88</v>
      </c>
      <c r="H10" s="10">
        <v>1.03</v>
      </c>
      <c r="I10" s="10">
        <v>1.32</v>
      </c>
      <c r="J10" s="10">
        <v>5.69</v>
      </c>
      <c r="K10" s="10">
        <v>3.86</v>
      </c>
      <c r="L10" s="10">
        <v>2.54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V10" s="10">
        <v>8.0</v>
      </c>
      <c r="W10" s="10">
        <v>57.53</v>
      </c>
      <c r="X10" s="10">
        <v>55.04</v>
      </c>
      <c r="Y10" s="10">
        <v>48.92</v>
      </c>
      <c r="Z10" s="10">
        <v>8.04</v>
      </c>
      <c r="AA10" s="10">
        <v>7.01</v>
      </c>
      <c r="AB10" s="10">
        <v>5.69</v>
      </c>
      <c r="AC10" s="10">
        <v>0.0</v>
      </c>
    </row>
    <row r="11">
      <c r="A11" s="10">
        <v>9.0</v>
      </c>
      <c r="B11" s="10">
        <v>6.0</v>
      </c>
      <c r="C11" s="10">
        <v>5.0</v>
      </c>
      <c r="D11" s="10">
        <v>7.38</v>
      </c>
      <c r="E11" s="10">
        <v>24.51</v>
      </c>
      <c r="F11" s="10">
        <v>44.37</v>
      </c>
      <c r="G11" s="10">
        <v>0.99</v>
      </c>
      <c r="H11" s="10">
        <v>2.37</v>
      </c>
      <c r="I11" s="10">
        <v>6.31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V11" s="10">
        <v>9.0</v>
      </c>
      <c r="W11" s="10">
        <v>78.55</v>
      </c>
      <c r="X11" s="10">
        <v>54.04</v>
      </c>
      <c r="Y11" s="10">
        <v>9.67</v>
      </c>
      <c r="Z11" s="10">
        <v>8.68</v>
      </c>
      <c r="AA11" s="10">
        <v>6.31</v>
      </c>
      <c r="AB11" s="10">
        <v>0.0</v>
      </c>
    </row>
    <row r="12">
      <c r="A12" s="10">
        <v>10.0</v>
      </c>
      <c r="B12" s="10">
        <v>6.0</v>
      </c>
      <c r="C12" s="10">
        <v>4.0</v>
      </c>
      <c r="D12" s="10">
        <v>16.19</v>
      </c>
      <c r="E12" s="10">
        <v>9.49</v>
      </c>
      <c r="F12" s="10">
        <v>26.36</v>
      </c>
      <c r="G12" s="10">
        <v>24.07</v>
      </c>
      <c r="H12" s="10">
        <v>8.12</v>
      </c>
      <c r="I12" s="10">
        <v>3.37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V12" s="10">
        <v>10.0</v>
      </c>
      <c r="W12" s="10">
        <v>59.92</v>
      </c>
      <c r="X12" s="10">
        <v>50.43</v>
      </c>
      <c r="Y12" s="10">
        <v>24.07</v>
      </c>
      <c r="Z12" s="10">
        <v>0.0</v>
      </c>
    </row>
    <row r="13">
      <c r="A13" s="10">
        <v>11.0</v>
      </c>
      <c r="B13" s="10">
        <v>3.0</v>
      </c>
      <c r="C13" s="10">
        <v>3.0</v>
      </c>
      <c r="D13" s="10">
        <v>4.1</v>
      </c>
      <c r="E13" s="10">
        <v>32.3</v>
      </c>
      <c r="F13" s="10">
        <v>20.67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V13" s="10">
        <v>11.0</v>
      </c>
      <c r="W13" s="10">
        <v>52.97</v>
      </c>
      <c r="X13" s="10">
        <v>20.67</v>
      </c>
      <c r="Y13" s="10">
        <v>0.0</v>
      </c>
      <c r="Z13" s="10"/>
      <c r="AA13" s="10"/>
      <c r="AB13" s="10"/>
      <c r="AC13" s="10"/>
      <c r="AD13" s="10"/>
      <c r="AE13" s="10"/>
      <c r="AF13" s="10"/>
      <c r="AG13" s="10"/>
      <c r="AH13" s="10"/>
    </row>
    <row r="14">
      <c r="A14" s="10">
        <v>12.0</v>
      </c>
      <c r="B14" s="10">
        <v>12.0</v>
      </c>
      <c r="C14" s="10">
        <v>9.0</v>
      </c>
      <c r="D14" s="10">
        <v>0.78</v>
      </c>
      <c r="E14" s="10">
        <v>8.09</v>
      </c>
      <c r="F14" s="10">
        <v>34.18</v>
      </c>
      <c r="G14" s="10">
        <v>11.03</v>
      </c>
      <c r="H14" s="10">
        <v>7.41</v>
      </c>
      <c r="I14" s="10">
        <v>0.88</v>
      </c>
      <c r="J14" s="10">
        <v>9.91</v>
      </c>
      <c r="K14" s="10">
        <v>1.0</v>
      </c>
      <c r="L14" s="10">
        <v>1.51</v>
      </c>
      <c r="M14" s="10">
        <v>3.79</v>
      </c>
      <c r="N14" s="10">
        <v>2.86</v>
      </c>
      <c r="O14" s="10">
        <v>3.01</v>
      </c>
      <c r="P14" s="10">
        <v>0.0</v>
      </c>
      <c r="Q14" s="10">
        <v>0.0</v>
      </c>
      <c r="R14" s="10">
        <v>0.0</v>
      </c>
      <c r="V14" s="10">
        <v>12.0</v>
      </c>
      <c r="W14" s="10">
        <v>74.01</v>
      </c>
      <c r="X14" s="10">
        <v>65.92</v>
      </c>
      <c r="Y14" s="10">
        <v>31.74</v>
      </c>
      <c r="Z14" s="10">
        <v>20.71</v>
      </c>
      <c r="AA14" s="10">
        <v>13.3</v>
      </c>
      <c r="AB14" s="10">
        <v>12.42</v>
      </c>
      <c r="AC14" s="10">
        <v>2.51</v>
      </c>
      <c r="AD14" s="10">
        <v>1.51</v>
      </c>
      <c r="AE14" s="10">
        <v>0.0</v>
      </c>
    </row>
    <row r="15">
      <c r="A15" s="10">
        <v>13.0</v>
      </c>
      <c r="B15" s="10">
        <v>6.0</v>
      </c>
      <c r="C15" s="10">
        <v>5.0</v>
      </c>
      <c r="D15" s="10">
        <v>11.04</v>
      </c>
      <c r="E15" s="10">
        <v>30.52</v>
      </c>
      <c r="F15" s="10">
        <v>5.22</v>
      </c>
      <c r="G15" s="10">
        <v>3.17</v>
      </c>
      <c r="H15" s="10">
        <v>19.73</v>
      </c>
      <c r="I15" s="10">
        <v>11.42</v>
      </c>
      <c r="J15" s="10">
        <v>0.0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0">
        <v>0.0</v>
      </c>
      <c r="V15" s="10">
        <v>13.0</v>
      </c>
      <c r="W15" s="10">
        <v>58.64</v>
      </c>
      <c r="X15" s="10">
        <v>28.12</v>
      </c>
      <c r="Y15" s="10">
        <v>22.9</v>
      </c>
      <c r="Z15" s="10">
        <v>19.73</v>
      </c>
      <c r="AA15" s="10">
        <v>0.0</v>
      </c>
    </row>
    <row r="16">
      <c r="A16" s="10">
        <v>14.0</v>
      </c>
      <c r="B16" s="10">
        <v>15.0</v>
      </c>
      <c r="C16" s="10">
        <v>11.0</v>
      </c>
      <c r="D16" s="10">
        <v>18.8</v>
      </c>
      <c r="E16" s="10">
        <v>18.83</v>
      </c>
      <c r="F16" s="10">
        <v>0.7</v>
      </c>
      <c r="G16" s="10">
        <v>0.83</v>
      </c>
      <c r="H16" s="10">
        <v>0.85</v>
      </c>
      <c r="I16" s="10">
        <v>0.84</v>
      </c>
      <c r="J16" s="10">
        <v>1.31</v>
      </c>
      <c r="K16" s="10">
        <v>1.61</v>
      </c>
      <c r="L16" s="10">
        <v>7.02</v>
      </c>
      <c r="M16" s="10">
        <v>0.37</v>
      </c>
      <c r="N16" s="10">
        <v>12.38</v>
      </c>
      <c r="O16" s="10">
        <v>4.21</v>
      </c>
      <c r="P16" s="10">
        <v>1.87</v>
      </c>
      <c r="Q16" s="10">
        <v>1.26</v>
      </c>
      <c r="R16" s="10">
        <v>2.11</v>
      </c>
      <c r="S16" s="10"/>
      <c r="V16" s="10">
        <v>14.0</v>
      </c>
      <c r="W16" s="10">
        <v>44.74</v>
      </c>
      <c r="X16" s="10">
        <v>25.91</v>
      </c>
      <c r="Y16" s="10">
        <v>25.21</v>
      </c>
      <c r="Z16" s="10">
        <v>24.38</v>
      </c>
      <c r="AA16" s="10">
        <v>23.53</v>
      </c>
      <c r="AB16" s="10">
        <v>22.69</v>
      </c>
      <c r="AC16" s="10">
        <v>21.38</v>
      </c>
      <c r="AD16" s="10">
        <v>19.77</v>
      </c>
      <c r="AE16" s="10">
        <v>12.75</v>
      </c>
      <c r="AF16" s="10">
        <v>12.38</v>
      </c>
      <c r="AG16" s="10">
        <v>0.0</v>
      </c>
    </row>
    <row r="17">
      <c r="A17" s="10">
        <v>15.0</v>
      </c>
      <c r="B17" s="10">
        <v>4.0</v>
      </c>
      <c r="C17" s="10">
        <v>4.0</v>
      </c>
      <c r="D17" s="10">
        <v>24.18</v>
      </c>
      <c r="E17" s="10">
        <v>17.48</v>
      </c>
      <c r="F17" s="10">
        <v>16.52</v>
      </c>
      <c r="G17" s="10">
        <v>2.41</v>
      </c>
      <c r="H17" s="10">
        <v>0.0</v>
      </c>
      <c r="I17" s="10">
        <v>0.0</v>
      </c>
      <c r="J17" s="10">
        <v>0.0</v>
      </c>
      <c r="K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V17" s="10">
        <v>15.0</v>
      </c>
      <c r="W17" s="10">
        <v>36.41</v>
      </c>
      <c r="X17" s="10">
        <v>18.93</v>
      </c>
      <c r="Y17" s="10">
        <v>2.41</v>
      </c>
      <c r="Z17" s="10">
        <v>0.0</v>
      </c>
    </row>
    <row r="18">
      <c r="A18" s="10">
        <v>16.0</v>
      </c>
      <c r="B18" s="10">
        <v>6.0</v>
      </c>
      <c r="C18" s="10">
        <v>5.0</v>
      </c>
      <c r="D18" s="10">
        <v>14.96</v>
      </c>
      <c r="E18" s="10">
        <v>10.43</v>
      </c>
      <c r="F18" s="10">
        <v>35.88</v>
      </c>
      <c r="G18" s="10">
        <v>1.72</v>
      </c>
      <c r="H18" s="10">
        <v>1.58</v>
      </c>
      <c r="I18" s="10">
        <v>6.72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V18" s="10">
        <v>16.0</v>
      </c>
      <c r="W18" s="10">
        <v>49.61</v>
      </c>
      <c r="X18" s="10">
        <v>39.18</v>
      </c>
      <c r="Y18" s="10">
        <v>3.3</v>
      </c>
      <c r="Z18" s="10" t="s">
        <v>21</v>
      </c>
      <c r="AA18" s="10">
        <v>0.0</v>
      </c>
    </row>
    <row r="19">
      <c r="A19" s="10">
        <v>17.0</v>
      </c>
      <c r="B19" s="10">
        <v>5.0</v>
      </c>
      <c r="C19" s="10">
        <v>2.0</v>
      </c>
      <c r="D19" s="10">
        <v>25.18</v>
      </c>
      <c r="E19" s="10">
        <v>53.53</v>
      </c>
      <c r="F19" s="10">
        <v>6.13</v>
      </c>
      <c r="G19" s="10">
        <v>3.46</v>
      </c>
      <c r="H19" s="10">
        <v>2.22</v>
      </c>
      <c r="I19" s="10">
        <v>0.0</v>
      </c>
      <c r="J19" s="10">
        <v>0.0</v>
      </c>
      <c r="K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v>0.0</v>
      </c>
      <c r="V19" s="10">
        <v>17.0</v>
      </c>
      <c r="W19" s="10">
        <v>53.53</v>
      </c>
      <c r="X19" s="10">
        <v>0.0</v>
      </c>
    </row>
    <row r="20">
      <c r="A20" s="10">
        <v>18.0</v>
      </c>
      <c r="B20" s="10">
        <v>9.0</v>
      </c>
      <c r="C20" s="10">
        <v>8.0</v>
      </c>
      <c r="D20" s="10">
        <v>10.42</v>
      </c>
      <c r="E20" s="10">
        <v>8.93</v>
      </c>
      <c r="F20" s="10">
        <v>12.38</v>
      </c>
      <c r="G20" s="10">
        <v>20.92</v>
      </c>
      <c r="H20" s="10">
        <v>0.66</v>
      </c>
      <c r="I20" s="10">
        <v>0.88</v>
      </c>
      <c r="J20" s="10">
        <v>4.53</v>
      </c>
      <c r="K20" s="10">
        <v>2.85</v>
      </c>
      <c r="L20" s="10">
        <v>6.62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0">
        <v>0.0</v>
      </c>
      <c r="V20" s="10">
        <v>18.0</v>
      </c>
      <c r="W20" s="10">
        <v>51.15</v>
      </c>
      <c r="X20" s="10">
        <v>42.22</v>
      </c>
      <c r="Y20" s="10">
        <v>29.84</v>
      </c>
      <c r="Z20" s="10">
        <v>8.92</v>
      </c>
      <c r="AA20" s="10">
        <v>8.26</v>
      </c>
      <c r="AB20" s="10">
        <v>7.38</v>
      </c>
      <c r="AC20" s="10">
        <v>2.85</v>
      </c>
      <c r="AD20" s="10">
        <v>0.0</v>
      </c>
    </row>
    <row r="21">
      <c r="A21" s="10">
        <v>19.0</v>
      </c>
      <c r="B21" s="10">
        <v>3.0</v>
      </c>
      <c r="C21" s="10">
        <v>3.0</v>
      </c>
      <c r="D21" s="10">
        <v>21.48</v>
      </c>
      <c r="E21" s="10">
        <v>7.9</v>
      </c>
      <c r="F21" s="10">
        <v>34.34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R21" s="10">
        <v>0.0</v>
      </c>
      <c r="V21" s="10">
        <v>19.0</v>
      </c>
      <c r="W21" s="10">
        <v>42.24</v>
      </c>
      <c r="X21" s="10">
        <v>34.34</v>
      </c>
      <c r="Y21" s="10">
        <v>0.0</v>
      </c>
    </row>
    <row r="22">
      <c r="A22" s="10">
        <v>20.0</v>
      </c>
      <c r="B22" s="10">
        <v>10.0</v>
      </c>
      <c r="C22" s="10">
        <v>8.0</v>
      </c>
      <c r="D22" s="10">
        <v>3.07</v>
      </c>
      <c r="E22" s="10">
        <v>2.34</v>
      </c>
      <c r="F22" s="10">
        <v>1.16</v>
      </c>
      <c r="G22" s="10">
        <v>4.63</v>
      </c>
      <c r="H22" s="10">
        <v>4.62</v>
      </c>
      <c r="I22" s="10">
        <v>9.28</v>
      </c>
      <c r="J22" s="10">
        <v>2.95</v>
      </c>
      <c r="K22" s="10">
        <v>7.32</v>
      </c>
      <c r="L22" s="10">
        <v>8.23</v>
      </c>
      <c r="M22" s="10">
        <v>5.75</v>
      </c>
      <c r="N22" s="10">
        <v>0.0</v>
      </c>
      <c r="O22" s="10">
        <v>0.0</v>
      </c>
      <c r="P22" s="10">
        <v>0.0</v>
      </c>
      <c r="Q22" s="10">
        <v>0.0</v>
      </c>
      <c r="R22" s="10">
        <v>0.0</v>
      </c>
      <c r="V22" s="10">
        <v>20.0</v>
      </c>
      <c r="W22" s="10">
        <v>32.3</v>
      </c>
      <c r="X22" s="10">
        <v>29.96</v>
      </c>
      <c r="Y22" s="10">
        <v>28.8</v>
      </c>
      <c r="Z22" s="10">
        <v>24.17</v>
      </c>
      <c r="AA22" s="10">
        <v>19.55</v>
      </c>
      <c r="AB22" s="10">
        <v>10.27</v>
      </c>
      <c r="AC22" s="10">
        <v>7.32</v>
      </c>
      <c r="AD22" s="10">
        <v>0.0</v>
      </c>
    </row>
    <row r="23">
      <c r="A23" s="10">
        <v>21.0</v>
      </c>
      <c r="B23" s="10">
        <v>3.0</v>
      </c>
      <c r="C23" s="10">
        <v>2.0</v>
      </c>
      <c r="D23" s="10">
        <v>37.42</v>
      </c>
      <c r="E23" s="10">
        <v>13.11</v>
      </c>
      <c r="F23" s="10">
        <v>28.68</v>
      </c>
      <c r="G23" s="10">
        <v>0.0</v>
      </c>
      <c r="H23" s="10">
        <v>0.0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0">
        <v>0.0</v>
      </c>
      <c r="V23" s="10">
        <v>21.0</v>
      </c>
      <c r="W23" s="10">
        <v>13.11</v>
      </c>
      <c r="X23" s="10">
        <v>0.0</v>
      </c>
    </row>
    <row r="24">
      <c r="A24" s="10">
        <v>22.0</v>
      </c>
      <c r="B24" s="10">
        <v>8.0</v>
      </c>
      <c r="C24" s="10">
        <v>6.0</v>
      </c>
      <c r="D24" s="10">
        <v>1.57</v>
      </c>
      <c r="E24" s="10">
        <v>0.68</v>
      </c>
      <c r="F24" s="10">
        <v>26.65</v>
      </c>
      <c r="G24" s="10">
        <v>14.86</v>
      </c>
      <c r="H24" s="10">
        <v>5.93</v>
      </c>
      <c r="I24" s="10">
        <v>9.72</v>
      </c>
      <c r="J24" s="10">
        <v>7.48</v>
      </c>
      <c r="K24" s="10">
        <v>3.19</v>
      </c>
      <c r="L24" s="10">
        <v>0.0</v>
      </c>
      <c r="M24" s="10">
        <v>0.0</v>
      </c>
      <c r="N24" s="10">
        <v>0.0</v>
      </c>
      <c r="P24" s="10">
        <v>0.0</v>
      </c>
      <c r="Q24" s="10">
        <v>0.0</v>
      </c>
      <c r="R24" s="10">
        <v>0.0</v>
      </c>
      <c r="V24" s="10">
        <v>22.0</v>
      </c>
      <c r="W24" s="10">
        <v>57.84</v>
      </c>
      <c r="X24" s="10">
        <v>57.16</v>
      </c>
      <c r="Y24" s="10">
        <v>30.51</v>
      </c>
      <c r="Z24" s="10">
        <v>15.65</v>
      </c>
      <c r="AA24" s="10">
        <v>9.72</v>
      </c>
      <c r="AB24" s="10">
        <v>0.0</v>
      </c>
    </row>
    <row r="25">
      <c r="A25" s="10">
        <v>23.0</v>
      </c>
      <c r="B25" s="10">
        <v>6.0</v>
      </c>
      <c r="C25" s="10">
        <v>5.0</v>
      </c>
      <c r="D25" s="10">
        <v>4.78</v>
      </c>
      <c r="E25" s="10">
        <v>5.23</v>
      </c>
      <c r="F25" s="10">
        <v>38.22</v>
      </c>
      <c r="G25" s="10">
        <v>1.52</v>
      </c>
      <c r="H25" s="10">
        <v>25.68</v>
      </c>
      <c r="I25" s="10">
        <v>13.49</v>
      </c>
      <c r="J25" s="10">
        <v>0.0</v>
      </c>
      <c r="K25" s="10">
        <v>0.0</v>
      </c>
      <c r="L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0">
        <v>0.0</v>
      </c>
      <c r="V25" s="10">
        <v>23.0</v>
      </c>
      <c r="W25" s="10">
        <v>70.55</v>
      </c>
      <c r="X25" s="10">
        <v>65.32</v>
      </c>
      <c r="Y25" s="10">
        <v>27.1</v>
      </c>
      <c r="Z25" s="10">
        <v>25.68</v>
      </c>
      <c r="AA25" s="10">
        <v>0.0</v>
      </c>
    </row>
    <row r="26">
      <c r="A26" s="10">
        <v>24.0</v>
      </c>
      <c r="B26" s="10">
        <v>2.0</v>
      </c>
      <c r="C26" s="10">
        <v>2.0</v>
      </c>
      <c r="D26" s="10">
        <v>22.69</v>
      </c>
      <c r="E26" s="10">
        <v>28.72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0">
        <v>0.0</v>
      </c>
      <c r="V26" s="10">
        <v>24.0</v>
      </c>
      <c r="W26" s="10">
        <v>28.72</v>
      </c>
      <c r="X26" s="10">
        <v>0.0</v>
      </c>
    </row>
    <row r="27">
      <c r="A27" s="10">
        <v>25.0</v>
      </c>
      <c r="B27" s="10">
        <v>3.0</v>
      </c>
      <c r="C27" s="10">
        <v>1.0</v>
      </c>
      <c r="D27" s="10" t="s">
        <v>22</v>
      </c>
      <c r="E27" s="10">
        <v>1.87</v>
      </c>
      <c r="F27" s="10">
        <v>6.31</v>
      </c>
      <c r="G27" s="10">
        <v>0.0</v>
      </c>
      <c r="H27" s="10">
        <v>0.0</v>
      </c>
      <c r="I27" s="10">
        <v>0.0</v>
      </c>
      <c r="J27" s="10">
        <v>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V27" s="10">
        <v>25.0</v>
      </c>
      <c r="W27" s="10">
        <v>0.0</v>
      </c>
    </row>
    <row r="28">
      <c r="A28" s="10">
        <v>26.0</v>
      </c>
      <c r="B28" s="10">
        <v>5.0</v>
      </c>
      <c r="C28" s="10">
        <v>4.0</v>
      </c>
      <c r="D28" s="10">
        <v>9.29</v>
      </c>
      <c r="E28" s="10">
        <v>0.36</v>
      </c>
      <c r="F28" s="10">
        <v>2.25</v>
      </c>
      <c r="G28" s="10" t="s">
        <v>23</v>
      </c>
      <c r="H28" s="10">
        <v>3.38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V28" s="10">
        <v>26.0</v>
      </c>
      <c r="W28" s="10">
        <v>71.19</v>
      </c>
      <c r="X28" s="10">
        <v>70.83</v>
      </c>
      <c r="Y28" s="10">
        <v>68.58</v>
      </c>
      <c r="Z28" s="10">
        <v>0.0</v>
      </c>
    </row>
    <row r="29">
      <c r="A29" s="10">
        <v>27.0</v>
      </c>
      <c r="B29" s="10">
        <v>4.0</v>
      </c>
      <c r="C29" s="10">
        <v>4.0</v>
      </c>
      <c r="D29" s="10">
        <v>12.55</v>
      </c>
      <c r="E29" s="10">
        <v>52.99</v>
      </c>
      <c r="F29" s="10">
        <v>5.64</v>
      </c>
      <c r="G29" s="10">
        <v>20.07</v>
      </c>
      <c r="H29" s="10">
        <v>0.0</v>
      </c>
      <c r="I29" s="10">
        <v>0.0</v>
      </c>
      <c r="J29" s="10">
        <v>0.0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0">
        <v>0.0</v>
      </c>
      <c r="V29" s="10">
        <v>27.0</v>
      </c>
      <c r="W29" s="10">
        <v>78.7</v>
      </c>
      <c r="X29" s="10">
        <v>25.71</v>
      </c>
      <c r="Y29" s="10">
        <v>20.07</v>
      </c>
      <c r="Z29" s="10">
        <v>0.0</v>
      </c>
    </row>
    <row r="30">
      <c r="A30" s="10">
        <v>28.0</v>
      </c>
      <c r="B30" s="10">
        <v>9.0</v>
      </c>
      <c r="C30" s="10">
        <v>7.0</v>
      </c>
      <c r="D30" s="10">
        <v>8.57</v>
      </c>
      <c r="E30" s="10">
        <v>29.61</v>
      </c>
      <c r="F30" s="10">
        <v>11.95</v>
      </c>
      <c r="G30" s="10">
        <v>13.29</v>
      </c>
      <c r="H30" s="10">
        <v>14.75</v>
      </c>
      <c r="I30" s="10">
        <v>4.76</v>
      </c>
      <c r="J30" s="10">
        <v>4.5</v>
      </c>
      <c r="K30" s="10">
        <v>7.39</v>
      </c>
      <c r="L30" s="10">
        <v>2.81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V30" s="10">
        <v>28.0</v>
      </c>
      <c r="W30" s="10">
        <v>78.86</v>
      </c>
      <c r="X30" s="10">
        <v>49.25</v>
      </c>
      <c r="Y30" s="10">
        <v>37.3</v>
      </c>
      <c r="Z30" s="10">
        <v>24.01</v>
      </c>
      <c r="AA30" s="10">
        <v>9.26</v>
      </c>
      <c r="AB30" s="10">
        <v>4.5</v>
      </c>
      <c r="AC30" s="10">
        <v>0.0</v>
      </c>
    </row>
    <row r="31">
      <c r="A31" s="10">
        <v>29.0</v>
      </c>
      <c r="B31" s="10">
        <v>9.0</v>
      </c>
      <c r="C31" s="10">
        <v>6.0</v>
      </c>
      <c r="D31" s="10">
        <v>10.54</v>
      </c>
      <c r="E31" s="10">
        <v>1.2</v>
      </c>
      <c r="F31" s="10">
        <v>14.84</v>
      </c>
      <c r="G31" s="10">
        <v>28.59</v>
      </c>
      <c r="H31" s="10">
        <v>19.98</v>
      </c>
      <c r="I31" s="10">
        <v>13.86</v>
      </c>
      <c r="J31" s="10">
        <v>6.67</v>
      </c>
      <c r="K31" s="10">
        <v>3.85</v>
      </c>
      <c r="L31" s="10">
        <v>1.78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0">
        <v>0.0</v>
      </c>
      <c r="V31" s="10">
        <v>29.0</v>
      </c>
      <c r="W31" s="10">
        <v>78.47</v>
      </c>
      <c r="X31" s="10">
        <v>77.27</v>
      </c>
      <c r="Y31" s="10">
        <v>62.43</v>
      </c>
      <c r="Z31" s="10">
        <v>33.84</v>
      </c>
      <c r="AA31" s="10">
        <v>13.86</v>
      </c>
      <c r="AB31" s="10">
        <v>0.0</v>
      </c>
    </row>
    <row r="32">
      <c r="A32" s="10">
        <v>30.0</v>
      </c>
      <c r="B32" s="10">
        <v>6.0</v>
      </c>
      <c r="C32" s="10">
        <v>5.0</v>
      </c>
      <c r="D32" s="10">
        <v>3.22</v>
      </c>
      <c r="E32" s="10">
        <v>8.09</v>
      </c>
      <c r="F32" s="10">
        <v>40.54</v>
      </c>
      <c r="G32" s="10">
        <v>35.86</v>
      </c>
      <c r="H32" s="10">
        <v>15.64</v>
      </c>
      <c r="I32" s="10">
        <v>12.73</v>
      </c>
      <c r="J32" s="10">
        <v>0.0</v>
      </c>
      <c r="O32" s="10"/>
      <c r="P32" s="10"/>
      <c r="Q32" s="10"/>
      <c r="R32" s="10"/>
      <c r="V32" s="10">
        <v>30.0</v>
      </c>
      <c r="W32" s="10">
        <v>100.13</v>
      </c>
      <c r="X32" s="10">
        <v>92.04</v>
      </c>
      <c r="Y32" s="10">
        <v>51.15</v>
      </c>
      <c r="Z32" s="10">
        <v>15.64</v>
      </c>
      <c r="AA32" s="10">
        <v>0.0</v>
      </c>
    </row>
    <row r="33">
      <c r="C33">
        <f>AVERAGE(C2:C32)</f>
        <v>4.833333333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24</v>
      </c>
      <c r="B1" s="10" t="s">
        <v>25</v>
      </c>
      <c r="C1" s="10" t="s">
        <v>26</v>
      </c>
      <c r="D1" s="10"/>
      <c r="E1" s="10">
        <v>1.0</v>
      </c>
      <c r="F1" s="10">
        <v>2.0</v>
      </c>
      <c r="G1" s="10">
        <v>3.0</v>
      </c>
      <c r="H1" s="10">
        <v>4.0</v>
      </c>
      <c r="I1" s="10">
        <v>5.0</v>
      </c>
      <c r="J1" s="10">
        <v>6.0</v>
      </c>
      <c r="K1" s="10">
        <v>7.0</v>
      </c>
      <c r="M1" s="10"/>
    </row>
    <row r="2">
      <c r="A2" s="10"/>
      <c r="B2" s="10">
        <v>3.0</v>
      </c>
      <c r="C2" s="10">
        <v>2.0</v>
      </c>
      <c r="E2" s="10">
        <v>7.81</v>
      </c>
      <c r="F2" s="10">
        <v>7.81</v>
      </c>
      <c r="G2" s="10">
        <v>13.7</v>
      </c>
      <c r="M2" s="10"/>
    </row>
    <row r="3">
      <c r="A3" s="10">
        <v>2.0</v>
      </c>
      <c r="B3" s="10">
        <v>5.0</v>
      </c>
      <c r="C3" s="10">
        <v>3.0</v>
      </c>
      <c r="E3" s="10">
        <v>3.38</v>
      </c>
      <c r="F3" s="10" t="s">
        <v>27</v>
      </c>
      <c r="G3" s="10">
        <v>4.19</v>
      </c>
      <c r="H3" s="10">
        <v>6.2</v>
      </c>
      <c r="I3" s="10">
        <v>18.75</v>
      </c>
      <c r="M3" s="10"/>
    </row>
    <row r="4">
      <c r="A4" s="10">
        <v>3.0</v>
      </c>
      <c r="B4" s="10">
        <v>2.0</v>
      </c>
      <c r="C4" s="10">
        <v>1.0</v>
      </c>
      <c r="E4" s="10">
        <v>58.77</v>
      </c>
      <c r="F4" s="10">
        <v>20.36</v>
      </c>
      <c r="M4" s="10"/>
    </row>
    <row r="5">
      <c r="A5" s="10">
        <v>4.0</v>
      </c>
      <c r="B5" s="10">
        <v>5.0</v>
      </c>
      <c r="C5" s="10">
        <v>4.0</v>
      </c>
      <c r="E5" s="10">
        <v>45.47</v>
      </c>
      <c r="F5" s="10">
        <v>7.44</v>
      </c>
      <c r="G5" s="10">
        <v>6.63</v>
      </c>
      <c r="H5" s="10">
        <v>6.65</v>
      </c>
      <c r="I5" s="10">
        <v>12.23</v>
      </c>
      <c r="M5" s="10"/>
    </row>
    <row r="6">
      <c r="A6" s="10">
        <v>5.0</v>
      </c>
      <c r="B6" s="10">
        <v>5.0</v>
      </c>
      <c r="C6" s="10">
        <v>4.0</v>
      </c>
      <c r="E6" s="10">
        <v>3.44</v>
      </c>
      <c r="F6" s="10">
        <v>29.83</v>
      </c>
      <c r="G6" s="10">
        <v>29.22</v>
      </c>
      <c r="H6" s="10">
        <v>5.66</v>
      </c>
      <c r="I6" s="10">
        <v>19.44</v>
      </c>
      <c r="M6" s="10"/>
    </row>
    <row r="7">
      <c r="A7" s="10">
        <v>6.0</v>
      </c>
      <c r="B7" s="10">
        <v>6.0</v>
      </c>
      <c r="C7" s="10">
        <v>5.0</v>
      </c>
      <c r="E7" s="10">
        <v>1.94</v>
      </c>
      <c r="F7" s="10">
        <v>31.2</v>
      </c>
      <c r="G7" s="10">
        <v>26.76</v>
      </c>
      <c r="H7" s="10">
        <v>16.16</v>
      </c>
      <c r="I7" s="10">
        <v>2.73</v>
      </c>
      <c r="J7" s="10">
        <v>17.23</v>
      </c>
      <c r="M7" s="10"/>
    </row>
    <row r="8">
      <c r="A8" s="10">
        <v>7.0</v>
      </c>
      <c r="B8" s="10">
        <v>7.0</v>
      </c>
      <c r="C8" s="10">
        <v>5.0</v>
      </c>
      <c r="E8" s="10">
        <v>12.64</v>
      </c>
      <c r="F8" s="10">
        <v>12.82</v>
      </c>
      <c r="G8" s="10">
        <v>8.46</v>
      </c>
      <c r="I8" s="10">
        <v>38.11</v>
      </c>
      <c r="J8" s="10">
        <v>11.96</v>
      </c>
      <c r="K8" s="10">
        <v>5.36</v>
      </c>
      <c r="M8" s="10"/>
    </row>
    <row r="9">
      <c r="A9" s="10">
        <v>8.0</v>
      </c>
      <c r="B9" s="10">
        <v>5.0</v>
      </c>
      <c r="C9" s="10">
        <v>4.0</v>
      </c>
      <c r="E9" s="10">
        <v>21.2</v>
      </c>
      <c r="F9" s="10">
        <v>41.53</v>
      </c>
      <c r="G9" s="10">
        <v>4.21</v>
      </c>
      <c r="H9" s="10">
        <v>10.76</v>
      </c>
      <c r="I9" s="10">
        <v>16.8</v>
      </c>
      <c r="M9" s="10"/>
    </row>
    <row r="10">
      <c r="A10" s="10">
        <v>9.0</v>
      </c>
      <c r="B10" s="10">
        <v>3.0</v>
      </c>
      <c r="C10" s="10">
        <v>1.0</v>
      </c>
      <c r="E10" s="10">
        <v>1.84</v>
      </c>
      <c r="F10" s="10">
        <v>9.08</v>
      </c>
      <c r="G10" s="10">
        <v>3.69</v>
      </c>
      <c r="M10" s="10"/>
    </row>
    <row r="11">
      <c r="A11" s="10">
        <v>10.0</v>
      </c>
      <c r="B11" s="10">
        <v>4.0</v>
      </c>
      <c r="C11" s="10">
        <v>2.0</v>
      </c>
      <c r="E11" s="10">
        <v>33.98</v>
      </c>
      <c r="F11" s="10">
        <v>12.8</v>
      </c>
      <c r="G11" s="10">
        <v>3.36</v>
      </c>
      <c r="H11" s="10">
        <v>4.92</v>
      </c>
      <c r="M11" s="10"/>
    </row>
    <row r="12">
      <c r="A12" s="10">
        <v>11.0</v>
      </c>
      <c r="B12" s="10">
        <v>5.0</v>
      </c>
      <c r="C12" s="10">
        <v>3.0</v>
      </c>
      <c r="E12" s="10">
        <v>28.88</v>
      </c>
      <c r="F12" s="10">
        <v>21.0</v>
      </c>
      <c r="G12" s="10">
        <v>21.82</v>
      </c>
      <c r="H12" s="10">
        <v>7.21</v>
      </c>
      <c r="I12" s="10">
        <v>13.42</v>
      </c>
      <c r="M12" s="10"/>
    </row>
    <row r="13">
      <c r="A13" s="10">
        <v>12.0</v>
      </c>
      <c r="B13" s="10">
        <v>4.0</v>
      </c>
      <c r="C13" s="10">
        <v>3.0</v>
      </c>
      <c r="E13" s="10">
        <v>23.58</v>
      </c>
      <c r="F13" s="10">
        <v>42.09</v>
      </c>
      <c r="G13" s="10">
        <v>12.56</v>
      </c>
      <c r="H13" s="10">
        <v>16.8</v>
      </c>
      <c r="M13" s="10"/>
    </row>
    <row r="14">
      <c r="A14" s="10">
        <v>13.0</v>
      </c>
      <c r="B14" s="10">
        <v>2.0</v>
      </c>
      <c r="C14" s="10">
        <v>1.0</v>
      </c>
      <c r="E14" s="10">
        <v>29.01</v>
      </c>
      <c r="F14" s="10">
        <v>12.15</v>
      </c>
      <c r="M14" s="10"/>
    </row>
    <row r="15">
      <c r="A15" s="10">
        <v>14.0</v>
      </c>
      <c r="B15" s="10">
        <v>4.0</v>
      </c>
      <c r="C15" s="10">
        <v>3.0</v>
      </c>
      <c r="E15" s="10">
        <v>6.88</v>
      </c>
      <c r="F15" s="10">
        <v>23.9</v>
      </c>
      <c r="G15" s="10">
        <v>30.56</v>
      </c>
      <c r="H15" s="10">
        <v>12.98</v>
      </c>
      <c r="M15" s="10"/>
    </row>
    <row r="16">
      <c r="A16" s="10">
        <v>15.0</v>
      </c>
      <c r="B16" s="10">
        <v>6.0</v>
      </c>
      <c r="C16" s="10">
        <v>3.0</v>
      </c>
      <c r="E16" s="10">
        <v>4.96</v>
      </c>
      <c r="F16" s="10">
        <v>6.54</v>
      </c>
      <c r="G16" s="10">
        <v>11.99</v>
      </c>
      <c r="H16" s="10">
        <v>12.02</v>
      </c>
      <c r="I16" s="10">
        <v>1.24</v>
      </c>
      <c r="J16" s="10">
        <v>4.8</v>
      </c>
      <c r="M16" s="10"/>
    </row>
    <row r="17">
      <c r="A17" s="10">
        <v>16.0</v>
      </c>
      <c r="B17" s="10">
        <v>4.0</v>
      </c>
      <c r="C17" s="10">
        <v>4.0</v>
      </c>
      <c r="E17" s="10">
        <v>46.05</v>
      </c>
      <c r="F17" s="10">
        <v>2.31</v>
      </c>
      <c r="G17" s="10">
        <v>10.07</v>
      </c>
      <c r="H17" s="10">
        <v>15.87</v>
      </c>
      <c r="M17" s="10"/>
    </row>
    <row r="18">
      <c r="A18" s="10">
        <v>17.0</v>
      </c>
      <c r="B18" s="10">
        <v>4.0</v>
      </c>
      <c r="C18" s="10">
        <v>2.0</v>
      </c>
      <c r="E18" s="10">
        <v>7.48</v>
      </c>
      <c r="F18" s="10">
        <v>21.8</v>
      </c>
      <c r="G18" s="10">
        <v>7.44</v>
      </c>
      <c r="H18" s="10">
        <v>9.92</v>
      </c>
      <c r="M18" s="10"/>
    </row>
    <row r="19">
      <c r="A19" s="10">
        <v>18.0</v>
      </c>
      <c r="B19" s="10">
        <v>3.0</v>
      </c>
      <c r="C19" s="10">
        <v>2.0</v>
      </c>
      <c r="E19" s="10">
        <v>24.05</v>
      </c>
      <c r="F19" s="10">
        <v>10.9</v>
      </c>
      <c r="G19" s="10">
        <v>12.9</v>
      </c>
      <c r="M19" s="10"/>
    </row>
    <row r="20">
      <c r="A20" s="10">
        <v>19.0</v>
      </c>
      <c r="B20" s="10">
        <v>3.0</v>
      </c>
      <c r="C20" s="10">
        <v>1.0</v>
      </c>
      <c r="E20" s="10">
        <v>3.4</v>
      </c>
      <c r="F20" s="10">
        <v>9.79</v>
      </c>
      <c r="G20" s="10">
        <v>5.0</v>
      </c>
      <c r="M20" s="10"/>
    </row>
    <row r="21">
      <c r="A21" s="10">
        <v>20.0</v>
      </c>
      <c r="B21" s="10">
        <v>2.0</v>
      </c>
      <c r="C21" s="10">
        <v>1.0</v>
      </c>
      <c r="E21" s="10">
        <v>27.2</v>
      </c>
      <c r="F21" s="10">
        <v>15.91</v>
      </c>
      <c r="M21" s="10"/>
    </row>
    <row r="22">
      <c r="A22" s="10">
        <v>21.0</v>
      </c>
      <c r="B22" s="10">
        <v>2.0</v>
      </c>
      <c r="C22" s="10">
        <v>1.0</v>
      </c>
      <c r="E22" s="10">
        <v>36.63</v>
      </c>
      <c r="F22" s="10">
        <v>15.8</v>
      </c>
      <c r="M22" s="10"/>
    </row>
    <row r="23">
      <c r="A23" s="10">
        <v>22.0</v>
      </c>
      <c r="B23" s="10">
        <v>6.0</v>
      </c>
      <c r="C23" s="10">
        <v>4.0</v>
      </c>
      <c r="E23" s="10">
        <v>40.93</v>
      </c>
      <c r="F23" s="10">
        <v>1.4</v>
      </c>
      <c r="G23" s="10">
        <v>0.09</v>
      </c>
      <c r="H23" s="10">
        <v>15.07</v>
      </c>
      <c r="I23" s="10">
        <v>7.51</v>
      </c>
      <c r="J23" s="10">
        <v>14.74</v>
      </c>
      <c r="M23" s="10"/>
    </row>
    <row r="24">
      <c r="A24" s="10">
        <v>23.0</v>
      </c>
      <c r="B24" s="10">
        <v>2.0</v>
      </c>
      <c r="C24" s="10">
        <v>1.0</v>
      </c>
      <c r="E24" s="10">
        <v>4.6</v>
      </c>
      <c r="F24" s="10">
        <v>12.61</v>
      </c>
      <c r="M24" s="10"/>
    </row>
    <row r="25">
      <c r="A25" s="10">
        <v>24.0</v>
      </c>
      <c r="B25" s="10">
        <v>4.0</v>
      </c>
      <c r="C25" s="10">
        <v>3.0</v>
      </c>
      <c r="E25" s="10">
        <v>47.02</v>
      </c>
      <c r="F25" s="10">
        <v>5.63</v>
      </c>
      <c r="G25" s="10">
        <v>2.91</v>
      </c>
      <c r="H25" s="10">
        <v>15.76</v>
      </c>
      <c r="M25" s="10"/>
    </row>
    <row r="26">
      <c r="A26" s="10">
        <v>25.0</v>
      </c>
      <c r="B26" s="10">
        <v>2.0</v>
      </c>
      <c r="C26" s="10">
        <v>1.0</v>
      </c>
      <c r="E26" s="10" t="s">
        <v>28</v>
      </c>
      <c r="F26" s="10">
        <v>15.52</v>
      </c>
      <c r="M26" s="10"/>
    </row>
    <row r="27">
      <c r="A27" s="10">
        <v>26.0</v>
      </c>
      <c r="B27" s="10">
        <v>3.0</v>
      </c>
      <c r="C27" s="10">
        <v>2.0</v>
      </c>
      <c r="E27" s="10">
        <v>22.02</v>
      </c>
      <c r="F27" s="10">
        <v>18.02</v>
      </c>
      <c r="G27" s="10">
        <v>26.08</v>
      </c>
      <c r="M27" s="10"/>
    </row>
    <row r="28">
      <c r="A28" s="10">
        <v>27.0</v>
      </c>
      <c r="B28" s="10">
        <v>3.0</v>
      </c>
      <c r="C28" s="10">
        <v>1.0</v>
      </c>
      <c r="E28" s="10">
        <v>44.47</v>
      </c>
      <c r="F28" s="10">
        <v>3.41</v>
      </c>
      <c r="G28" s="10">
        <v>6.98</v>
      </c>
      <c r="M28" s="10"/>
    </row>
    <row r="29">
      <c r="A29" s="10">
        <v>28.0</v>
      </c>
      <c r="B29" s="10">
        <v>4.0</v>
      </c>
      <c r="C29" s="10">
        <v>3.0</v>
      </c>
      <c r="E29" s="10">
        <v>10.73</v>
      </c>
      <c r="F29" s="10">
        <v>23.7</v>
      </c>
      <c r="G29" s="10">
        <v>17.95</v>
      </c>
      <c r="H29" s="10">
        <v>16.48</v>
      </c>
      <c r="M29" s="10"/>
    </row>
    <row r="30">
      <c r="A30" s="10">
        <v>29.0</v>
      </c>
      <c r="B30" s="10">
        <v>3.0</v>
      </c>
      <c r="C30" s="10">
        <v>2.0</v>
      </c>
      <c r="E30" s="10">
        <v>2.48</v>
      </c>
      <c r="F30" s="10">
        <v>25.87</v>
      </c>
      <c r="G30" s="10">
        <v>16.9</v>
      </c>
      <c r="M30" s="10"/>
    </row>
    <row r="31">
      <c r="A31" s="10">
        <v>30.0</v>
      </c>
      <c r="B31" s="10">
        <v>2.0</v>
      </c>
      <c r="C31" s="10">
        <v>2.0</v>
      </c>
      <c r="E31" s="10">
        <v>30.17</v>
      </c>
      <c r="F31" s="10">
        <v>15.3</v>
      </c>
      <c r="M31" s="10"/>
    </row>
    <row r="32">
      <c r="A32" s="10">
        <v>31.0</v>
      </c>
      <c r="B32" s="10">
        <v>2.0</v>
      </c>
      <c r="C32" s="10">
        <v>1.0</v>
      </c>
      <c r="E32" s="10">
        <v>27.66</v>
      </c>
      <c r="F32" s="10">
        <v>14.66</v>
      </c>
      <c r="M32" s="10"/>
    </row>
    <row r="33">
      <c r="A33" s="10">
        <v>32.0</v>
      </c>
      <c r="B33" s="10">
        <v>3.0</v>
      </c>
      <c r="C33" s="10">
        <v>2.0</v>
      </c>
      <c r="E33" s="10">
        <v>7.02</v>
      </c>
      <c r="F33" s="10">
        <v>9.24</v>
      </c>
      <c r="G33" s="10">
        <v>14.02</v>
      </c>
      <c r="M33" s="10"/>
    </row>
    <row r="34">
      <c r="A34" s="10">
        <v>33.0</v>
      </c>
      <c r="B34" s="10">
        <v>2.0</v>
      </c>
      <c r="C34" s="10">
        <v>1.0</v>
      </c>
      <c r="E34" s="10" t="s">
        <v>29</v>
      </c>
      <c r="F34" s="10">
        <v>14.16</v>
      </c>
      <c r="M34" s="10"/>
    </row>
    <row r="35">
      <c r="C35">
        <f>AVERAGE(C2:C34)</f>
        <v>2.363636364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8.71"/>
    <col customWidth="1" min="3" max="3" width="13.29"/>
    <col customWidth="1" min="4" max="4" width="10.29"/>
    <col customWidth="1" min="5" max="5" width="10.71"/>
    <col customWidth="1" min="6" max="6" width="11.14"/>
    <col customWidth="1" min="7" max="7" width="10.43"/>
    <col customWidth="1" min="18" max="18" width="11.14"/>
    <col customWidth="1" min="19" max="19" width="16.0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Q1" s="17"/>
      <c r="R1" s="17"/>
      <c r="S1" s="12"/>
      <c r="T1" s="12"/>
    </row>
    <row r="2">
      <c r="A2" s="17"/>
      <c r="B2" s="17"/>
      <c r="C2" s="17"/>
      <c r="D2" s="17"/>
      <c r="E2" s="17"/>
      <c r="F2" s="17"/>
      <c r="G2" s="17"/>
      <c r="H2" s="17"/>
      <c r="I2" s="17"/>
      <c r="Q2" s="17" t="s">
        <v>30</v>
      </c>
      <c r="R2" s="17" t="s">
        <v>31</v>
      </c>
      <c r="S2" s="17" t="s">
        <v>32</v>
      </c>
      <c r="T2" s="17" t="s">
        <v>33</v>
      </c>
    </row>
    <row r="3">
      <c r="A3" s="17"/>
      <c r="B3" s="17"/>
      <c r="C3" s="17"/>
      <c r="D3" s="17"/>
      <c r="E3" s="17"/>
      <c r="F3" s="17"/>
      <c r="G3" s="17"/>
      <c r="H3" s="17"/>
      <c r="I3" s="17"/>
      <c r="Q3" s="17">
        <v>1.24</v>
      </c>
      <c r="R3" s="17">
        <v>1.0</v>
      </c>
      <c r="S3" s="12">
        <f t="shared" ref="S3:S79" si="1">(R3-0.5)/77</f>
        <v>0.006493506494</v>
      </c>
      <c r="T3" s="12">
        <f t="shared" ref="T3:T79" si="2">-LN(1-S3)/0.06129</f>
        <v>0.1062927235</v>
      </c>
    </row>
    <row r="4">
      <c r="A4" s="17"/>
      <c r="B4" s="17"/>
      <c r="C4" s="17"/>
      <c r="D4" s="17"/>
      <c r="E4" s="17"/>
      <c r="F4" s="17"/>
      <c r="G4" s="17"/>
      <c r="H4" s="17"/>
      <c r="I4" s="17"/>
      <c r="Q4" s="17">
        <v>1.84</v>
      </c>
      <c r="R4" s="17">
        <v>2.0</v>
      </c>
      <c r="S4" s="12">
        <f t="shared" si="1"/>
        <v>0.01948051948</v>
      </c>
      <c r="T4" s="12">
        <f t="shared" si="2"/>
        <v>0.3209783912</v>
      </c>
    </row>
    <row r="5">
      <c r="A5" s="17">
        <v>1.24</v>
      </c>
      <c r="B5" s="17" t="s">
        <v>40</v>
      </c>
      <c r="C5" s="17">
        <v>1.24</v>
      </c>
      <c r="D5" s="17" t="s">
        <v>34</v>
      </c>
      <c r="E5" s="17" t="s">
        <v>5</v>
      </c>
      <c r="F5" s="17" t="s">
        <v>6</v>
      </c>
      <c r="G5" s="17" t="s">
        <v>7</v>
      </c>
      <c r="H5" s="17" t="s">
        <v>39</v>
      </c>
      <c r="I5" s="17" t="s">
        <v>9</v>
      </c>
      <c r="Q5" s="17">
        <v>1.94</v>
      </c>
      <c r="R5" s="17">
        <v>3.0</v>
      </c>
      <c r="S5" s="12">
        <f t="shared" si="1"/>
        <v>0.03246753247</v>
      </c>
      <c r="T5" s="12">
        <f t="shared" si="2"/>
        <v>0.5385266188</v>
      </c>
    </row>
    <row r="6">
      <c r="A6" s="17">
        <v>1.84</v>
      </c>
      <c r="B6" s="17" t="s">
        <v>41</v>
      </c>
      <c r="C6" s="17">
        <v>63.24</v>
      </c>
      <c r="D6" s="17">
        <v>1.0</v>
      </c>
      <c r="E6" s="17">
        <v>0.0</v>
      </c>
      <c r="F6" s="17">
        <v>7.75</v>
      </c>
      <c r="G6" s="6">
        <v>25.0</v>
      </c>
      <c r="H6" s="12">
        <f t="shared" ref="H6:H14" si="3">(EXPON.DIST(F6,0.06129,true)-EXPON.DIST(E6,0.06129,true))*77</f>
        <v>29.11473094</v>
      </c>
      <c r="I6" s="12">
        <f t="shared" ref="I6:I14" si="4">(G6-H6)^2/H6</f>
        <v>0.5815272941</v>
      </c>
      <c r="Q6" s="17">
        <v>2.31</v>
      </c>
      <c r="R6" s="17">
        <v>4.0</v>
      </c>
      <c r="S6" s="12">
        <f t="shared" si="1"/>
        <v>0.04545454545</v>
      </c>
      <c r="T6" s="12">
        <f t="shared" si="2"/>
        <v>0.7590147762</v>
      </c>
    </row>
    <row r="7">
      <c r="A7" s="17">
        <v>1.94</v>
      </c>
      <c r="B7" s="17" t="s">
        <v>36</v>
      </c>
      <c r="C7" s="17">
        <v>16.3145</v>
      </c>
      <c r="D7" s="17">
        <v>2.0</v>
      </c>
      <c r="E7" s="17">
        <v>7.75</v>
      </c>
      <c r="F7" s="17">
        <v>15.5</v>
      </c>
      <c r="G7" s="6">
        <v>21.0</v>
      </c>
      <c r="H7" s="12">
        <f t="shared" si="3"/>
        <v>18.10606136</v>
      </c>
      <c r="I7" s="12">
        <f t="shared" si="4"/>
        <v>0.4625457017</v>
      </c>
      <c r="Q7" s="17">
        <v>2.73</v>
      </c>
      <c r="R7" s="17">
        <v>5.0</v>
      </c>
      <c r="S7" s="12">
        <f t="shared" si="1"/>
        <v>0.05844155844</v>
      </c>
      <c r="T7" s="12">
        <f t="shared" si="2"/>
        <v>0.9825234132</v>
      </c>
    </row>
    <row r="8">
      <c r="A8" s="17">
        <v>2.31</v>
      </c>
      <c r="B8" s="17" t="s">
        <v>37</v>
      </c>
      <c r="C8" s="12">
        <f>1/C7</f>
        <v>0.06129516688</v>
      </c>
      <c r="D8" s="17">
        <v>3.0</v>
      </c>
      <c r="E8" s="17">
        <v>15.5</v>
      </c>
      <c r="F8" s="17">
        <v>23.25</v>
      </c>
      <c r="G8" s="6">
        <v>13.0</v>
      </c>
      <c r="H8" s="12">
        <f t="shared" si="3"/>
        <v>11.25991714</v>
      </c>
      <c r="I8" s="12">
        <f t="shared" si="4"/>
        <v>0.2689085826</v>
      </c>
      <c r="Q8" s="17">
        <v>3.36</v>
      </c>
      <c r="R8" s="17">
        <v>6.0</v>
      </c>
      <c r="S8" s="12">
        <f t="shared" si="1"/>
        <v>0.07142857143</v>
      </c>
      <c r="T8" s="12">
        <f t="shared" si="2"/>
        <v>1.209136436</v>
      </c>
    </row>
    <row r="9">
      <c r="A9" s="17">
        <v>2.73</v>
      </c>
      <c r="B9" s="17" t="s">
        <v>42</v>
      </c>
      <c r="C9" s="12">
        <f>sqrt(VAR(A5:A81))</f>
        <v>13.26524858</v>
      </c>
      <c r="D9" s="17">
        <v>4.0</v>
      </c>
      <c r="E9" s="17">
        <v>23.25</v>
      </c>
      <c r="F9" s="17">
        <v>31.0</v>
      </c>
      <c r="G9" s="6">
        <v>9.0</v>
      </c>
      <c r="H9" s="12">
        <f t="shared" si="3"/>
        <v>7.002391713</v>
      </c>
      <c r="I9" s="12">
        <f t="shared" si="4"/>
        <v>0.569867987</v>
      </c>
      <c r="Q9" s="17">
        <v>3.38</v>
      </c>
      <c r="R9" s="17">
        <v>7.0</v>
      </c>
      <c r="S9" s="12">
        <f t="shared" si="1"/>
        <v>0.08441558442</v>
      </c>
      <c r="T9" s="12">
        <f t="shared" si="2"/>
        <v>1.438941296</v>
      </c>
    </row>
    <row r="10">
      <c r="A10" s="17">
        <v>3.36</v>
      </c>
      <c r="B10" s="17" t="s">
        <v>43</v>
      </c>
      <c r="C10" s="17">
        <v>77.0</v>
      </c>
      <c r="D10" s="17">
        <v>5.0</v>
      </c>
      <c r="E10" s="17">
        <v>31.0</v>
      </c>
      <c r="F10" s="17">
        <v>38.75</v>
      </c>
      <c r="G10" s="6">
        <v>3.0</v>
      </c>
      <c r="H10" s="12">
        <f t="shared" si="3"/>
        <v>4.354693652</v>
      </c>
      <c r="I10" s="12">
        <f t="shared" si="4"/>
        <v>0.4214291609</v>
      </c>
      <c r="Q10" s="17">
        <v>3.44</v>
      </c>
      <c r="R10" s="17">
        <v>8.0</v>
      </c>
      <c r="S10" s="12">
        <f t="shared" si="1"/>
        <v>0.0974025974</v>
      </c>
      <c r="T10" s="12">
        <f t="shared" si="2"/>
        <v>1.672029194</v>
      </c>
    </row>
    <row r="11">
      <c r="A11" s="17">
        <v>3.38</v>
      </c>
      <c r="B11" s="12"/>
      <c r="C11" s="12"/>
      <c r="D11" s="17">
        <v>6.0</v>
      </c>
      <c r="E11" s="17">
        <v>38.75</v>
      </c>
      <c r="F11" s="17">
        <v>46.5</v>
      </c>
      <c r="G11" s="6">
        <v>4.0</v>
      </c>
      <c r="H11" s="12">
        <f t="shared" si="3"/>
        <v>2.708125678</v>
      </c>
      <c r="I11" s="12">
        <f t="shared" si="4"/>
        <v>0.6162709792</v>
      </c>
      <c r="Q11" s="17">
        <v>3.69</v>
      </c>
      <c r="R11" s="17">
        <v>9.0</v>
      </c>
      <c r="S11" s="12">
        <f t="shared" si="1"/>
        <v>0.1103896104</v>
      </c>
      <c r="T11" s="12">
        <f t="shared" si="2"/>
        <v>1.908495294</v>
      </c>
    </row>
    <row r="12">
      <c r="A12" s="17">
        <v>3.44</v>
      </c>
      <c r="B12" s="12"/>
      <c r="C12" s="12"/>
      <c r="D12" s="17">
        <v>7.0</v>
      </c>
      <c r="E12" s="17">
        <v>46.5</v>
      </c>
      <c r="F12" s="17">
        <v>54.25</v>
      </c>
      <c r="G12" s="6">
        <v>0.0</v>
      </c>
      <c r="H12" s="12">
        <f t="shared" si="3"/>
        <v>1.684147101</v>
      </c>
      <c r="I12" s="12">
        <f t="shared" si="4"/>
        <v>1.684147101</v>
      </c>
      <c r="Q12" s="17">
        <v>4.19</v>
      </c>
      <c r="R12" s="17">
        <v>10.0</v>
      </c>
      <c r="S12" s="12">
        <f t="shared" si="1"/>
        <v>0.1233766234</v>
      </c>
      <c r="T12" s="12">
        <f t="shared" si="2"/>
        <v>2.148438962</v>
      </c>
    </row>
    <row r="13">
      <c r="A13" s="17">
        <v>3.69</v>
      </c>
      <c r="B13" s="12"/>
      <c r="C13" s="12"/>
      <c r="D13" s="17">
        <v>8.0</v>
      </c>
      <c r="E13" s="17">
        <v>54.25</v>
      </c>
      <c r="F13" s="17">
        <v>62.0</v>
      </c>
      <c r="G13" s="6">
        <v>1.0</v>
      </c>
      <c r="H13" s="12">
        <f t="shared" si="3"/>
        <v>1.047348533</v>
      </c>
      <c r="I13" s="12">
        <f t="shared" si="4"/>
        <v>0.002140532517</v>
      </c>
      <c r="Q13" s="17">
        <v>4.21</v>
      </c>
      <c r="R13" s="17">
        <v>11.0</v>
      </c>
      <c r="S13" s="12">
        <f t="shared" si="1"/>
        <v>0.1363636364</v>
      </c>
      <c r="T13" s="12">
        <f t="shared" si="2"/>
        <v>2.39196401</v>
      </c>
    </row>
    <row r="14">
      <c r="A14" s="17">
        <v>4.19</v>
      </c>
      <c r="B14" s="12"/>
      <c r="C14" s="12"/>
      <c r="D14" s="17">
        <v>9.0</v>
      </c>
      <c r="E14" s="17">
        <v>62.0</v>
      </c>
      <c r="F14" s="17">
        <v>69.75</v>
      </c>
      <c r="G14" s="6">
        <v>1.0</v>
      </c>
      <c r="H14" s="12">
        <f t="shared" si="3"/>
        <v>0.65133203</v>
      </c>
      <c r="I14" s="12">
        <f t="shared" si="4"/>
        <v>0.1866472823</v>
      </c>
      <c r="Q14" s="17">
        <v>4.8</v>
      </c>
      <c r="R14" s="17">
        <v>12.0</v>
      </c>
      <c r="S14" s="12">
        <f t="shared" si="1"/>
        <v>0.1493506494</v>
      </c>
      <c r="T14" s="12">
        <f t="shared" si="2"/>
        <v>2.639178972</v>
      </c>
    </row>
    <row r="15">
      <c r="A15" s="17">
        <v>4.21</v>
      </c>
      <c r="B15" s="12"/>
      <c r="C15" s="17"/>
      <c r="D15" s="12"/>
      <c r="E15" s="12"/>
      <c r="F15" s="12"/>
      <c r="G15" s="12"/>
      <c r="H15" s="12"/>
      <c r="I15" s="12"/>
      <c r="Q15" s="17">
        <v>4.92</v>
      </c>
      <c r="R15" s="17">
        <v>13.0</v>
      </c>
      <c r="S15" s="12">
        <f t="shared" si="1"/>
        <v>0.1623376623</v>
      </c>
      <c r="T15" s="12">
        <f t="shared" si="2"/>
        <v>2.89019739</v>
      </c>
    </row>
    <row r="16">
      <c r="A16" s="17">
        <v>4.8</v>
      </c>
      <c r="B16" s="12"/>
      <c r="C16" s="12"/>
      <c r="D16" s="12"/>
      <c r="E16" s="12"/>
      <c r="F16" s="12"/>
      <c r="G16" s="17">
        <v>77.0</v>
      </c>
      <c r="H16" s="17">
        <v>75.9287</v>
      </c>
      <c r="I16" s="17">
        <v>4.7934</v>
      </c>
      <c r="Q16" s="17">
        <v>4.96</v>
      </c>
      <c r="R16" s="17">
        <v>14.0</v>
      </c>
      <c r="S16" s="12">
        <f t="shared" si="1"/>
        <v>0.1753246753</v>
      </c>
      <c r="T16" s="12">
        <f t="shared" si="2"/>
        <v>3.145138129</v>
      </c>
      <c r="V16" s="17" t="s">
        <v>44</v>
      </c>
      <c r="W16" s="17">
        <v>77.0</v>
      </c>
    </row>
    <row r="17">
      <c r="A17" s="17">
        <v>4.92</v>
      </c>
      <c r="B17" s="12"/>
      <c r="C17" s="12"/>
      <c r="D17" s="12"/>
      <c r="E17" s="12"/>
      <c r="F17" s="12"/>
      <c r="G17" s="12"/>
      <c r="Q17" s="17">
        <v>5.36</v>
      </c>
      <c r="R17" s="17">
        <v>15.0</v>
      </c>
      <c r="S17" s="12">
        <f t="shared" si="1"/>
        <v>0.1883116883</v>
      </c>
      <c r="T17" s="12">
        <f t="shared" si="2"/>
        <v>3.404125716</v>
      </c>
      <c r="V17" s="17" t="s">
        <v>36</v>
      </c>
      <c r="W17" s="17">
        <v>16.3145</v>
      </c>
    </row>
    <row r="18">
      <c r="A18" s="17">
        <v>4.96</v>
      </c>
      <c r="B18" s="12"/>
      <c r="C18" s="12"/>
      <c r="D18" s="12"/>
      <c r="E18" s="12"/>
      <c r="F18" s="12"/>
      <c r="G18" s="12"/>
      <c r="Q18" s="17">
        <v>5.66</v>
      </c>
      <c r="R18" s="17">
        <v>16.0</v>
      </c>
      <c r="S18" s="12">
        <f t="shared" si="1"/>
        <v>0.2012987013</v>
      </c>
      <c r="T18" s="12">
        <f t="shared" si="2"/>
        <v>3.667290701</v>
      </c>
      <c r="V18" s="17" t="s">
        <v>37</v>
      </c>
      <c r="W18" s="12">
        <f>1/W17</f>
        <v>0.06129516688</v>
      </c>
    </row>
    <row r="19">
      <c r="A19" s="17">
        <v>5.36</v>
      </c>
      <c r="B19" s="12"/>
      <c r="C19" s="12"/>
      <c r="D19" s="12"/>
      <c r="E19" s="12"/>
      <c r="F19" s="12"/>
      <c r="K19" s="18" t="s">
        <v>44</v>
      </c>
      <c r="L19" s="17">
        <v>77.0</v>
      </c>
      <c r="Q19" s="17">
        <v>6.2</v>
      </c>
      <c r="R19" s="17">
        <v>17.0</v>
      </c>
      <c r="S19" s="12">
        <f t="shared" si="1"/>
        <v>0.2142857143</v>
      </c>
      <c r="T19" s="12">
        <f t="shared" si="2"/>
        <v>3.934770057</v>
      </c>
      <c r="V19" s="17" t="s">
        <v>42</v>
      </c>
      <c r="W19" s="17">
        <v>13.2652</v>
      </c>
    </row>
    <row r="20">
      <c r="A20" s="17">
        <v>5.66</v>
      </c>
      <c r="B20" s="12"/>
      <c r="C20" s="12"/>
      <c r="D20" s="12"/>
      <c r="E20" s="12"/>
      <c r="F20" s="12"/>
      <c r="K20" s="18" t="s">
        <v>10</v>
      </c>
      <c r="L20" s="17">
        <v>0.01</v>
      </c>
      <c r="Q20" s="17">
        <v>6.54</v>
      </c>
      <c r="R20" s="17">
        <v>18.0</v>
      </c>
      <c r="S20" s="12">
        <f t="shared" si="1"/>
        <v>0.2272727273</v>
      </c>
      <c r="T20" s="12">
        <f t="shared" si="2"/>
        <v>4.206707608</v>
      </c>
    </row>
    <row r="21">
      <c r="A21" s="17">
        <v>6.2</v>
      </c>
      <c r="B21" s="12"/>
      <c r="C21" s="12"/>
      <c r="D21" s="17"/>
      <c r="E21" s="17"/>
      <c r="F21" s="12"/>
      <c r="K21" s="18" t="s">
        <v>11</v>
      </c>
      <c r="L21" s="17">
        <v>6.0</v>
      </c>
      <c r="Q21" s="17">
        <v>6.63</v>
      </c>
      <c r="R21" s="17">
        <v>19.0</v>
      </c>
      <c r="S21" s="12">
        <f t="shared" si="1"/>
        <v>0.2402597403</v>
      </c>
      <c r="T21" s="12">
        <f t="shared" si="2"/>
        <v>4.483254489</v>
      </c>
    </row>
    <row r="22">
      <c r="A22" s="17">
        <v>6.54</v>
      </c>
      <c r="B22" s="12"/>
      <c r="C22" s="12"/>
      <c r="D22" s="12"/>
      <c r="E22" s="12"/>
      <c r="F22" s="12"/>
      <c r="K22" s="18" t="s">
        <v>12</v>
      </c>
      <c r="L22" s="12">
        <f>CHIINV(L20,L21)</f>
        <v>16.81189383</v>
      </c>
      <c r="Q22" s="17">
        <v>6.65</v>
      </c>
      <c r="R22" s="17">
        <v>20.0</v>
      </c>
      <c r="S22" s="12">
        <f t="shared" si="1"/>
        <v>0.2532467532</v>
      </c>
      <c r="T22" s="12">
        <f t="shared" si="2"/>
        <v>4.764569653</v>
      </c>
    </row>
    <row r="23">
      <c r="A23" s="17">
        <v>6.63</v>
      </c>
      <c r="B23" s="12"/>
      <c r="C23" s="12"/>
      <c r="D23" s="12"/>
      <c r="E23" s="12"/>
      <c r="F23" s="12"/>
      <c r="K23" s="18" t="s">
        <v>45</v>
      </c>
      <c r="L23" s="19" t="str">
        <f>IF(L22&gt;I16,"ACCEPT",REJECT)</f>
        <v>ACCEPT</v>
      </c>
      <c r="Q23" s="17">
        <v>6.88</v>
      </c>
      <c r="R23" s="17">
        <v>21.0</v>
      </c>
      <c r="S23" s="12">
        <f t="shared" si="1"/>
        <v>0.2662337662</v>
      </c>
      <c r="T23" s="12">
        <f t="shared" si="2"/>
        <v>5.050820423</v>
      </c>
    </row>
    <row r="24">
      <c r="A24" s="17">
        <v>6.65</v>
      </c>
      <c r="B24" s="12"/>
      <c r="C24" s="12"/>
      <c r="D24" s="12"/>
      <c r="E24" s="12"/>
      <c r="F24" s="12"/>
      <c r="G24" s="12"/>
      <c r="Q24" s="17">
        <v>7.21</v>
      </c>
      <c r="R24" s="17">
        <v>22.0</v>
      </c>
      <c r="S24" s="12">
        <f t="shared" si="1"/>
        <v>0.2792207792</v>
      </c>
      <c r="T24" s="12">
        <f t="shared" si="2"/>
        <v>5.342183082</v>
      </c>
    </row>
    <row r="25">
      <c r="A25" s="17">
        <v>6.88</v>
      </c>
      <c r="B25" s="12"/>
      <c r="C25" s="12"/>
      <c r="D25" s="12"/>
      <c r="E25" s="12"/>
      <c r="F25" s="12"/>
      <c r="G25" s="12"/>
      <c r="Q25" s="17">
        <v>7.44</v>
      </c>
      <c r="R25" s="17">
        <v>23.0</v>
      </c>
      <c r="S25" s="12">
        <f t="shared" si="1"/>
        <v>0.2922077922</v>
      </c>
      <c r="T25" s="12">
        <f t="shared" si="2"/>
        <v>5.638843534</v>
      </c>
    </row>
    <row r="26">
      <c r="A26" s="17">
        <v>7.21</v>
      </c>
      <c r="B26" s="12"/>
      <c r="C26" s="12"/>
      <c r="D26" s="12"/>
      <c r="E26" s="12"/>
      <c r="F26" s="12"/>
      <c r="G26" s="12"/>
      <c r="Q26" s="17">
        <v>7.44</v>
      </c>
      <c r="R26" s="17">
        <v>24.0</v>
      </c>
      <c r="S26" s="12">
        <f t="shared" si="1"/>
        <v>0.3051948052</v>
      </c>
      <c r="T26" s="12">
        <f t="shared" si="2"/>
        <v>5.940998009</v>
      </c>
    </row>
    <row r="27">
      <c r="A27" s="17">
        <v>7.44</v>
      </c>
      <c r="B27" s="12"/>
      <c r="C27" s="17" t="s">
        <v>34</v>
      </c>
      <c r="D27" s="17" t="s">
        <v>5</v>
      </c>
      <c r="E27" s="17" t="s">
        <v>6</v>
      </c>
      <c r="F27" s="17" t="s">
        <v>7</v>
      </c>
      <c r="G27" s="12"/>
      <c r="Q27" s="17">
        <v>7.48</v>
      </c>
      <c r="R27" s="17">
        <v>25.0</v>
      </c>
      <c r="S27" s="12">
        <f t="shared" si="1"/>
        <v>0.3181818182</v>
      </c>
      <c r="T27" s="12">
        <f t="shared" si="2"/>
        <v>6.248853847</v>
      </c>
    </row>
    <row r="28">
      <c r="A28" s="17">
        <v>7.44</v>
      </c>
      <c r="B28" s="12"/>
      <c r="C28" s="17">
        <v>1.0</v>
      </c>
      <c r="D28" s="17">
        <v>0.0</v>
      </c>
      <c r="E28" s="17">
        <v>7.75</v>
      </c>
      <c r="F28" s="6">
        <v>25.0</v>
      </c>
      <c r="G28" s="12"/>
      <c r="Q28" s="17">
        <v>7.81</v>
      </c>
      <c r="R28" s="17">
        <v>26.0</v>
      </c>
      <c r="S28" s="12">
        <f t="shared" si="1"/>
        <v>0.3311688312</v>
      </c>
      <c r="T28" s="12">
        <f t="shared" si="2"/>
        <v>6.562630351</v>
      </c>
    </row>
    <row r="29">
      <c r="A29" s="17">
        <v>7.48</v>
      </c>
      <c r="B29" s="12"/>
      <c r="C29" s="17">
        <v>2.0</v>
      </c>
      <c r="D29" s="17">
        <v>7.75</v>
      </c>
      <c r="E29" s="17">
        <v>15.5</v>
      </c>
      <c r="F29" s="6">
        <v>21.0</v>
      </c>
      <c r="G29" s="12"/>
      <c r="Q29" s="17">
        <v>7.81</v>
      </c>
      <c r="R29" s="17">
        <v>27.0</v>
      </c>
      <c r="S29" s="12">
        <f t="shared" si="1"/>
        <v>0.3441558442</v>
      </c>
      <c r="T29" s="12">
        <f t="shared" si="2"/>
        <v>6.882559725</v>
      </c>
    </row>
    <row r="30">
      <c r="A30" s="17">
        <v>7.81</v>
      </c>
      <c r="B30" s="12"/>
      <c r="C30" s="17">
        <v>3.0</v>
      </c>
      <c r="D30" s="17">
        <v>15.5</v>
      </c>
      <c r="E30" s="17">
        <v>23.25</v>
      </c>
      <c r="F30" s="6">
        <v>13.0</v>
      </c>
      <c r="G30" s="17"/>
      <c r="Q30" s="17">
        <v>8.46</v>
      </c>
      <c r="R30" s="17">
        <v>28.0</v>
      </c>
      <c r="S30" s="12">
        <f t="shared" si="1"/>
        <v>0.3571428571</v>
      </c>
      <c r="T30" s="12">
        <f t="shared" si="2"/>
        <v>7.20888811</v>
      </c>
    </row>
    <row r="31">
      <c r="A31" s="17">
        <v>7.81</v>
      </c>
      <c r="B31" s="12"/>
      <c r="C31" s="17">
        <v>4.0</v>
      </c>
      <c r="D31" s="17">
        <v>23.25</v>
      </c>
      <c r="E31" s="17">
        <v>31.0</v>
      </c>
      <c r="F31" s="6">
        <v>9.0</v>
      </c>
      <c r="G31" s="12"/>
      <c r="Q31" s="17">
        <v>9.08</v>
      </c>
      <c r="R31" s="17">
        <v>29.0</v>
      </c>
      <c r="S31" s="12">
        <f t="shared" si="1"/>
        <v>0.3701298701</v>
      </c>
      <c r="T31" s="12">
        <f t="shared" si="2"/>
        <v>7.541876716</v>
      </c>
    </row>
    <row r="32">
      <c r="A32" s="17">
        <v>8.46</v>
      </c>
      <c r="B32" s="12"/>
      <c r="C32" s="17">
        <v>5.0</v>
      </c>
      <c r="D32" s="17">
        <v>31.0</v>
      </c>
      <c r="E32" s="17">
        <v>38.75</v>
      </c>
      <c r="F32" s="6">
        <v>3.0</v>
      </c>
      <c r="G32" s="12"/>
      <c r="Q32" s="17">
        <v>9.92</v>
      </c>
      <c r="R32" s="17">
        <v>30.0</v>
      </c>
      <c r="S32" s="12">
        <f t="shared" si="1"/>
        <v>0.3831168831</v>
      </c>
      <c r="T32" s="12">
        <f t="shared" si="2"/>
        <v>7.881803081</v>
      </c>
    </row>
    <row r="33">
      <c r="A33" s="17">
        <v>9.08</v>
      </c>
      <c r="B33" s="12"/>
      <c r="C33" s="17">
        <v>6.0</v>
      </c>
      <c r="D33" s="17">
        <v>38.75</v>
      </c>
      <c r="E33" s="17">
        <v>46.5</v>
      </c>
      <c r="F33" s="6">
        <v>4.0</v>
      </c>
      <c r="G33" s="12"/>
      <c r="Q33" s="17">
        <v>10.07</v>
      </c>
      <c r="R33" s="17">
        <v>31.0</v>
      </c>
      <c r="S33" s="12">
        <f t="shared" si="1"/>
        <v>0.3961038961</v>
      </c>
      <c r="T33" s="12">
        <f t="shared" si="2"/>
        <v>8.228962461</v>
      </c>
    </row>
    <row r="34">
      <c r="A34" s="17">
        <v>9.92</v>
      </c>
      <c r="B34" s="12"/>
      <c r="C34" s="17">
        <v>7.0</v>
      </c>
      <c r="D34" s="17">
        <v>46.5</v>
      </c>
      <c r="E34" s="17">
        <v>54.25</v>
      </c>
      <c r="F34" s="6">
        <v>0.0</v>
      </c>
      <c r="G34" s="12"/>
      <c r="Q34" s="17">
        <v>10.76</v>
      </c>
      <c r="R34" s="17">
        <v>32.0</v>
      </c>
      <c r="S34" s="12">
        <f t="shared" si="1"/>
        <v>0.4090909091</v>
      </c>
      <c r="T34" s="12">
        <f t="shared" si="2"/>
        <v>8.583669373</v>
      </c>
    </row>
    <row r="35">
      <c r="A35" s="17">
        <v>10.07</v>
      </c>
      <c r="B35" s="12"/>
      <c r="C35" s="17">
        <v>8.0</v>
      </c>
      <c r="D35" s="17">
        <v>54.25</v>
      </c>
      <c r="E35" s="17">
        <v>62.0</v>
      </c>
      <c r="F35" s="6">
        <v>1.0</v>
      </c>
      <c r="G35" s="12"/>
      <c r="Q35" s="17">
        <v>10.9</v>
      </c>
      <c r="R35" s="17">
        <v>33.0</v>
      </c>
      <c r="S35" s="12">
        <f t="shared" si="1"/>
        <v>0.4220779221</v>
      </c>
      <c r="T35" s="12">
        <f t="shared" si="2"/>
        <v>8.946259303</v>
      </c>
    </row>
    <row r="36">
      <c r="A36" s="17">
        <v>10.76</v>
      </c>
      <c r="B36" s="12"/>
      <c r="C36" s="17">
        <v>9.0</v>
      </c>
      <c r="D36" s="17">
        <v>62.0</v>
      </c>
      <c r="E36" s="17">
        <v>69.75</v>
      </c>
      <c r="F36" s="6">
        <v>1.0</v>
      </c>
      <c r="G36" s="12"/>
      <c r="Q36" s="17">
        <v>11.96</v>
      </c>
      <c r="R36" s="17">
        <v>34.0</v>
      </c>
      <c r="S36" s="12">
        <f t="shared" si="1"/>
        <v>0.4350649351</v>
      </c>
      <c r="T36" s="12">
        <f t="shared" si="2"/>
        <v>9.317090614</v>
      </c>
    </row>
    <row r="37">
      <c r="A37" s="17">
        <v>10.9</v>
      </c>
      <c r="B37" s="12"/>
      <c r="C37" s="12"/>
      <c r="D37" s="12"/>
      <c r="E37" s="12"/>
      <c r="F37" s="12"/>
      <c r="G37" s="12"/>
      <c r="Q37" s="17">
        <v>11.99</v>
      </c>
      <c r="R37" s="17">
        <v>35.0</v>
      </c>
      <c r="S37" s="12">
        <f t="shared" si="1"/>
        <v>0.4480519481</v>
      </c>
      <c r="T37" s="12">
        <f t="shared" si="2"/>
        <v>9.696546678</v>
      </c>
    </row>
    <row r="38">
      <c r="A38" s="17">
        <v>11.96</v>
      </c>
      <c r="B38" s="12"/>
      <c r="C38" s="12"/>
      <c r="D38" s="12"/>
      <c r="E38" s="12"/>
      <c r="F38" s="17">
        <v>77.0</v>
      </c>
      <c r="G38" s="12"/>
      <c r="Q38" s="17">
        <v>12.02</v>
      </c>
      <c r="R38" s="17">
        <v>36.0</v>
      </c>
      <c r="S38" s="12">
        <f t="shared" si="1"/>
        <v>0.461038961</v>
      </c>
      <c r="T38" s="12">
        <f t="shared" si="2"/>
        <v>10.08503825</v>
      </c>
    </row>
    <row r="39">
      <c r="A39" s="17">
        <v>11.99</v>
      </c>
      <c r="B39" s="12"/>
      <c r="C39" s="12"/>
      <c r="D39" s="12"/>
      <c r="E39" s="12"/>
      <c r="F39" s="12"/>
      <c r="G39" s="12"/>
      <c r="Q39" s="17">
        <v>12.15</v>
      </c>
      <c r="R39" s="17">
        <v>37.0</v>
      </c>
      <c r="S39" s="12">
        <f t="shared" si="1"/>
        <v>0.474025974</v>
      </c>
      <c r="T39" s="12">
        <f t="shared" si="2"/>
        <v>10.48300616</v>
      </c>
    </row>
    <row r="40">
      <c r="A40" s="17">
        <v>12.02</v>
      </c>
      <c r="B40" s="12"/>
      <c r="C40" s="12"/>
      <c r="D40" s="12"/>
      <c r="E40" s="12"/>
      <c r="F40" s="12"/>
      <c r="G40" s="12"/>
      <c r="Q40" s="17">
        <v>12.23</v>
      </c>
      <c r="R40" s="17">
        <v>38.0</v>
      </c>
      <c r="S40" s="12">
        <f t="shared" si="1"/>
        <v>0.487012987</v>
      </c>
      <c r="T40" s="12">
        <f t="shared" si="2"/>
        <v>10.89092429</v>
      </c>
    </row>
    <row r="41">
      <c r="A41" s="17">
        <v>12.15</v>
      </c>
      <c r="B41" s="12"/>
      <c r="C41" s="12"/>
      <c r="D41" s="12"/>
      <c r="E41" s="12"/>
      <c r="F41" s="12"/>
      <c r="G41" s="12"/>
      <c r="Q41" s="17">
        <v>12.56</v>
      </c>
      <c r="R41" s="17">
        <v>39.0</v>
      </c>
      <c r="S41" s="12">
        <f t="shared" si="1"/>
        <v>0.5</v>
      </c>
      <c r="T41" s="12">
        <f t="shared" si="2"/>
        <v>11.30930299</v>
      </c>
    </row>
    <row r="42">
      <c r="A42" s="17">
        <v>12.23</v>
      </c>
      <c r="B42" s="12"/>
      <c r="C42" s="12"/>
      <c r="D42" s="12"/>
      <c r="E42" s="12"/>
      <c r="F42" s="12"/>
      <c r="G42" s="12"/>
      <c r="Q42" s="17">
        <v>12.64</v>
      </c>
      <c r="R42" s="17">
        <v>40.0</v>
      </c>
      <c r="S42" s="12">
        <f t="shared" si="1"/>
        <v>0.512987013</v>
      </c>
      <c r="T42" s="12">
        <f t="shared" si="2"/>
        <v>11.73869292</v>
      </c>
    </row>
    <row r="43">
      <c r="A43" s="17">
        <v>12.56</v>
      </c>
      <c r="B43" s="12"/>
      <c r="C43" s="12"/>
      <c r="D43" s="12"/>
      <c r="E43" s="12"/>
      <c r="F43" s="12"/>
      <c r="G43" s="12"/>
      <c r="Q43" s="17">
        <v>12.8</v>
      </c>
      <c r="R43" s="17">
        <v>41.0</v>
      </c>
      <c r="S43" s="12">
        <f t="shared" si="1"/>
        <v>0.525974026</v>
      </c>
      <c r="T43" s="12">
        <f t="shared" si="2"/>
        <v>12.17968937</v>
      </c>
    </row>
    <row r="44">
      <c r="A44" s="17">
        <v>12.64</v>
      </c>
      <c r="B44" s="12"/>
      <c r="C44" s="12"/>
      <c r="D44" s="12"/>
      <c r="E44" s="12"/>
      <c r="F44" s="12"/>
      <c r="G44" s="12"/>
      <c r="Q44" s="17">
        <v>12.82</v>
      </c>
      <c r="R44" s="17">
        <v>42.0</v>
      </c>
      <c r="S44" s="12">
        <f t="shared" si="1"/>
        <v>0.538961039</v>
      </c>
      <c r="T44" s="12">
        <f t="shared" si="2"/>
        <v>12.63293727</v>
      </c>
    </row>
    <row r="45">
      <c r="A45" s="17">
        <v>12.8</v>
      </c>
      <c r="B45" s="12"/>
      <c r="C45" s="12"/>
      <c r="D45" s="12"/>
      <c r="E45" s="12"/>
      <c r="F45" s="12"/>
      <c r="G45" s="12"/>
      <c r="Q45" s="17">
        <v>12.9</v>
      </c>
      <c r="R45" s="17">
        <v>43.0</v>
      </c>
      <c r="S45" s="12">
        <f t="shared" si="1"/>
        <v>0.5519480519</v>
      </c>
      <c r="T45" s="12">
        <f t="shared" si="2"/>
        <v>13.09913685</v>
      </c>
    </row>
    <row r="46">
      <c r="A46" s="17">
        <v>12.82</v>
      </c>
      <c r="B46" s="12"/>
      <c r="C46" s="12"/>
      <c r="D46" s="12"/>
      <c r="E46" s="12"/>
      <c r="F46" s="12"/>
      <c r="G46" s="12"/>
      <c r="Q46" s="17">
        <v>12.98</v>
      </c>
      <c r="R46" s="17">
        <v>44.0</v>
      </c>
      <c r="S46" s="12">
        <f t="shared" si="1"/>
        <v>0.5649350649</v>
      </c>
      <c r="T46" s="12">
        <f t="shared" si="2"/>
        <v>13.57905014</v>
      </c>
    </row>
    <row r="47">
      <c r="A47" s="17">
        <v>12.9</v>
      </c>
      <c r="B47" s="12"/>
      <c r="C47" s="12"/>
      <c r="D47" s="12"/>
      <c r="E47" s="12"/>
      <c r="F47" s="12"/>
      <c r="G47" s="12"/>
      <c r="Q47" s="17">
        <v>13.42</v>
      </c>
      <c r="R47" s="17">
        <v>45.0</v>
      </c>
      <c r="S47" s="12">
        <f t="shared" si="1"/>
        <v>0.5779220779</v>
      </c>
      <c r="T47" s="12">
        <f t="shared" si="2"/>
        <v>14.07350844</v>
      </c>
    </row>
    <row r="48">
      <c r="A48" s="17">
        <v>12.98</v>
      </c>
      <c r="B48" s="12"/>
      <c r="C48" s="12"/>
      <c r="D48" s="12"/>
      <c r="E48" s="12"/>
      <c r="F48" s="12"/>
      <c r="G48" s="12"/>
      <c r="Q48" s="17">
        <v>13.7</v>
      </c>
      <c r="R48" s="17">
        <v>46.0</v>
      </c>
      <c r="S48" s="12">
        <f t="shared" si="1"/>
        <v>0.5909090909</v>
      </c>
      <c r="T48" s="12">
        <f t="shared" si="2"/>
        <v>14.58342105</v>
      </c>
    </row>
    <row r="49">
      <c r="A49" s="17">
        <v>13.42</v>
      </c>
      <c r="B49" s="12"/>
      <c r="C49" s="12"/>
      <c r="D49" s="12"/>
      <c r="E49" s="12"/>
      <c r="F49" s="12"/>
      <c r="G49" s="12"/>
      <c r="Q49" s="17">
        <v>15.87</v>
      </c>
      <c r="R49" s="17">
        <v>47.0</v>
      </c>
      <c r="S49" s="12">
        <f t="shared" si="1"/>
        <v>0.6038961039</v>
      </c>
      <c r="T49" s="12">
        <f t="shared" si="2"/>
        <v>15.10978525</v>
      </c>
    </row>
    <row r="50">
      <c r="A50" s="17">
        <v>13.7</v>
      </c>
      <c r="B50" s="12"/>
      <c r="C50" s="12"/>
      <c r="D50" s="17"/>
      <c r="E50" s="17"/>
      <c r="F50" s="12"/>
      <c r="G50" s="12"/>
      <c r="Q50" s="17">
        <v>16.16</v>
      </c>
      <c r="R50" s="17">
        <v>48.0</v>
      </c>
      <c r="S50" s="12">
        <f t="shared" si="1"/>
        <v>0.6168831169</v>
      </c>
      <c r="T50" s="12">
        <f t="shared" si="2"/>
        <v>15.65369813</v>
      </c>
    </row>
    <row r="51">
      <c r="A51" s="17">
        <v>15.87</v>
      </c>
      <c r="B51" s="12"/>
      <c r="C51" s="12"/>
      <c r="D51" s="12"/>
      <c r="E51" s="12"/>
      <c r="F51" s="12"/>
      <c r="G51" s="12"/>
      <c r="Q51" s="17">
        <v>16.8</v>
      </c>
      <c r="R51" s="17">
        <v>49.0</v>
      </c>
      <c r="S51" s="12">
        <f t="shared" si="1"/>
        <v>0.6298701299</v>
      </c>
      <c r="T51" s="12">
        <f t="shared" si="2"/>
        <v>16.21637028</v>
      </c>
    </row>
    <row r="52">
      <c r="A52" s="17">
        <v>16.16</v>
      </c>
      <c r="B52" s="12"/>
      <c r="C52" s="12"/>
      <c r="D52" s="12"/>
      <c r="E52" s="12"/>
      <c r="F52" s="12"/>
      <c r="G52" s="12"/>
      <c r="Q52" s="17">
        <v>16.8</v>
      </c>
      <c r="R52" s="17">
        <v>50.0</v>
      </c>
      <c r="S52" s="12">
        <f t="shared" si="1"/>
        <v>0.6428571429</v>
      </c>
      <c r="T52" s="12">
        <f t="shared" si="2"/>
        <v>16.79914207</v>
      </c>
    </row>
    <row r="53">
      <c r="A53" s="17">
        <v>16.8</v>
      </c>
      <c r="B53" s="12"/>
      <c r="C53" s="17"/>
      <c r="D53" s="17"/>
      <c r="E53" s="12"/>
      <c r="F53" s="12"/>
      <c r="G53" s="12"/>
      <c r="Q53" s="17">
        <v>17.23</v>
      </c>
      <c r="R53" s="17">
        <v>51.0</v>
      </c>
      <c r="S53" s="12">
        <f t="shared" si="1"/>
        <v>0.6558441558</v>
      </c>
      <c r="T53" s="12">
        <f t="shared" si="2"/>
        <v>17.40350284</v>
      </c>
    </row>
    <row r="54">
      <c r="A54" s="17">
        <v>16.8</v>
      </c>
      <c r="B54" s="12"/>
      <c r="C54" s="12"/>
      <c r="D54" s="12"/>
      <c r="E54" s="12"/>
      <c r="F54" s="12"/>
      <c r="G54" s="12"/>
      <c r="Q54" s="17">
        <v>18.75</v>
      </c>
      <c r="R54" s="17">
        <v>52.0</v>
      </c>
      <c r="S54" s="12">
        <f t="shared" si="1"/>
        <v>0.6688311688</v>
      </c>
      <c r="T54" s="12">
        <f t="shared" si="2"/>
        <v>18.03111388</v>
      </c>
    </row>
    <row r="55">
      <c r="A55" s="17">
        <v>17.23</v>
      </c>
      <c r="B55" s="12"/>
      <c r="C55" s="12"/>
      <c r="D55" s="12"/>
      <c r="E55" s="12"/>
      <c r="F55" s="12"/>
      <c r="G55" s="12"/>
      <c r="Q55" s="17">
        <v>19.44</v>
      </c>
      <c r="R55" s="17">
        <v>53.0</v>
      </c>
      <c r="S55" s="12">
        <f t="shared" si="1"/>
        <v>0.6818181818</v>
      </c>
      <c r="T55" s="12">
        <f t="shared" si="2"/>
        <v>18.68383593</v>
      </c>
    </row>
    <row r="56">
      <c r="A56" s="17">
        <v>18.75</v>
      </c>
      <c r="B56" s="12"/>
      <c r="C56" s="12"/>
      <c r="D56" s="17"/>
      <c r="E56" s="17"/>
      <c r="F56" s="12"/>
      <c r="G56" s="12"/>
      <c r="Q56" s="17">
        <v>20.36</v>
      </c>
      <c r="R56" s="17">
        <v>54.0</v>
      </c>
      <c r="S56" s="12">
        <f t="shared" si="1"/>
        <v>0.6948051948</v>
      </c>
      <c r="T56" s="12">
        <f t="shared" si="2"/>
        <v>19.36376245</v>
      </c>
    </row>
    <row r="57">
      <c r="A57" s="17">
        <v>19.44</v>
      </c>
      <c r="B57" s="12"/>
      <c r="C57" s="12"/>
      <c r="D57" s="12"/>
      <c r="E57" s="12"/>
      <c r="F57" s="12"/>
      <c r="G57" s="12"/>
      <c r="Q57" s="17">
        <v>21.0</v>
      </c>
      <c r="R57" s="17">
        <v>55.0</v>
      </c>
      <c r="S57" s="12">
        <f t="shared" si="1"/>
        <v>0.7077922078</v>
      </c>
      <c r="T57" s="12">
        <f t="shared" si="2"/>
        <v>20.07326012</v>
      </c>
    </row>
    <row r="58">
      <c r="A58" s="17">
        <v>20.36</v>
      </c>
      <c r="B58" s="12"/>
      <c r="C58" s="12"/>
      <c r="D58" s="17"/>
      <c r="E58" s="17"/>
      <c r="F58" s="12"/>
      <c r="G58" s="12"/>
      <c r="Q58" s="17">
        <v>21.2</v>
      </c>
      <c r="R58" s="17">
        <v>56.0</v>
      </c>
      <c r="S58" s="12">
        <f t="shared" si="1"/>
        <v>0.7207792208</v>
      </c>
      <c r="T58" s="12">
        <f t="shared" si="2"/>
        <v>20.81501855</v>
      </c>
    </row>
    <row r="59">
      <c r="A59" s="17">
        <v>21.0</v>
      </c>
      <c r="B59" s="12"/>
      <c r="C59" s="12"/>
      <c r="D59" s="12"/>
      <c r="E59" s="12"/>
      <c r="F59" s="12"/>
      <c r="G59" s="12"/>
      <c r="Q59" s="17">
        <v>21.8</v>
      </c>
      <c r="R59" s="17">
        <v>57.0</v>
      </c>
      <c r="S59" s="12">
        <f t="shared" si="1"/>
        <v>0.7337662338</v>
      </c>
      <c r="T59" s="12">
        <f t="shared" si="2"/>
        <v>21.59211186</v>
      </c>
    </row>
    <row r="60">
      <c r="A60" s="17">
        <v>21.2</v>
      </c>
      <c r="B60" s="12"/>
      <c r="C60" s="12"/>
      <c r="D60" s="12"/>
      <c r="E60" s="12"/>
      <c r="F60" s="12"/>
      <c r="G60" s="12"/>
      <c r="Q60" s="17">
        <v>21.82</v>
      </c>
      <c r="R60" s="17">
        <v>58.0</v>
      </c>
      <c r="S60" s="12">
        <f t="shared" si="1"/>
        <v>0.7467532468</v>
      </c>
      <c r="T60" s="12">
        <f t="shared" si="2"/>
        <v>22.40807565</v>
      </c>
    </row>
    <row r="61">
      <c r="A61" s="17">
        <v>21.8</v>
      </c>
      <c r="B61" s="12"/>
      <c r="C61" s="12"/>
      <c r="D61" s="12"/>
      <c r="E61" s="12"/>
      <c r="F61" s="12"/>
      <c r="G61" s="12"/>
      <c r="Q61" s="17">
        <v>23.12</v>
      </c>
      <c r="R61" s="17">
        <v>59.0</v>
      </c>
      <c r="S61" s="12">
        <f t="shared" si="1"/>
        <v>0.7597402597</v>
      </c>
      <c r="T61" s="12">
        <f t="shared" si="2"/>
        <v>23.26700424</v>
      </c>
    </row>
    <row r="62">
      <c r="A62" s="17">
        <v>21.82</v>
      </c>
      <c r="B62" s="12"/>
      <c r="C62" s="12"/>
      <c r="D62" s="12"/>
      <c r="E62" s="12"/>
      <c r="F62" s="12"/>
      <c r="G62" s="12"/>
      <c r="Q62" s="17">
        <v>23.58</v>
      </c>
      <c r="R62" s="17">
        <v>60.0</v>
      </c>
      <c r="S62" s="12">
        <f t="shared" si="1"/>
        <v>0.7727272727</v>
      </c>
      <c r="T62" s="12">
        <f t="shared" si="2"/>
        <v>24.173675</v>
      </c>
    </row>
    <row r="63">
      <c r="A63" s="17">
        <v>23.12</v>
      </c>
      <c r="B63" s="12"/>
      <c r="C63" s="12"/>
      <c r="D63" s="12"/>
      <c r="E63" s="12"/>
      <c r="F63" s="12"/>
      <c r="G63" s="12"/>
      <c r="Q63" s="17">
        <v>23.9</v>
      </c>
      <c r="R63" s="17">
        <v>61.0</v>
      </c>
      <c r="S63" s="12">
        <f t="shared" si="1"/>
        <v>0.7857142857</v>
      </c>
      <c r="T63" s="12">
        <f t="shared" si="2"/>
        <v>25.13370927</v>
      </c>
    </row>
    <row r="64">
      <c r="A64" s="17">
        <v>23.58</v>
      </c>
      <c r="B64" s="12"/>
      <c r="C64" s="12"/>
      <c r="D64" s="12"/>
      <c r="E64" s="12"/>
      <c r="F64" s="12"/>
      <c r="G64" s="12"/>
      <c r="Q64" s="17">
        <v>24.05</v>
      </c>
      <c r="R64" s="17">
        <v>62.0</v>
      </c>
      <c r="S64" s="12">
        <f t="shared" si="1"/>
        <v>0.7987012987</v>
      </c>
      <c r="T64" s="12">
        <f t="shared" si="2"/>
        <v>26.15378362</v>
      </c>
    </row>
    <row r="65">
      <c r="A65" s="17">
        <v>23.9</v>
      </c>
      <c r="B65" s="12"/>
      <c r="C65" s="12"/>
      <c r="D65" s="12"/>
      <c r="E65" s="12"/>
      <c r="F65" s="12"/>
      <c r="G65" s="12"/>
      <c r="Q65" s="17">
        <v>26.76</v>
      </c>
      <c r="R65" s="17">
        <v>63.0</v>
      </c>
      <c r="S65" s="12">
        <f t="shared" si="1"/>
        <v>0.8116883117</v>
      </c>
      <c r="T65" s="12">
        <f t="shared" si="2"/>
        <v>27.24191177</v>
      </c>
    </row>
    <row r="66">
      <c r="A66" s="17">
        <v>24.05</v>
      </c>
      <c r="B66" s="12"/>
      <c r="C66" s="12"/>
      <c r="D66" s="12"/>
      <c r="E66" s="12"/>
      <c r="F66" s="12"/>
      <c r="G66" s="12"/>
      <c r="Q66" s="17">
        <v>28.88</v>
      </c>
      <c r="R66" s="17">
        <v>64.0</v>
      </c>
      <c r="S66" s="12">
        <f t="shared" si="1"/>
        <v>0.8246753247</v>
      </c>
      <c r="T66" s="12">
        <f t="shared" si="2"/>
        <v>28.40782732</v>
      </c>
    </row>
    <row r="67">
      <c r="A67" s="17">
        <v>26.76</v>
      </c>
      <c r="B67" s="12"/>
      <c r="C67" s="12"/>
      <c r="D67" s="12"/>
      <c r="E67" s="12"/>
      <c r="F67" s="12"/>
      <c r="G67" s="12"/>
      <c r="Q67" s="17">
        <v>29.01</v>
      </c>
      <c r="R67" s="17">
        <v>65.0</v>
      </c>
      <c r="S67" s="12">
        <f t="shared" si="1"/>
        <v>0.8376623377</v>
      </c>
      <c r="T67" s="12">
        <f t="shared" si="2"/>
        <v>29.66351407</v>
      </c>
    </row>
    <row r="68">
      <c r="A68" s="17">
        <v>28.88</v>
      </c>
      <c r="B68" s="12"/>
      <c r="C68" s="12"/>
      <c r="D68" s="12"/>
      <c r="E68" s="12"/>
      <c r="F68" s="12"/>
      <c r="G68" s="12"/>
      <c r="Q68" s="17">
        <v>29.22</v>
      </c>
      <c r="R68" s="17">
        <v>66.0</v>
      </c>
      <c r="S68" s="12">
        <f t="shared" si="1"/>
        <v>0.8506493506</v>
      </c>
      <c r="T68" s="12">
        <f t="shared" si="2"/>
        <v>31.02395801</v>
      </c>
    </row>
    <row r="69">
      <c r="A69" s="17">
        <v>29.01</v>
      </c>
      <c r="B69" s="12"/>
      <c r="C69" s="12"/>
      <c r="D69" s="12"/>
      <c r="E69" s="12"/>
      <c r="F69" s="12"/>
      <c r="G69" s="12"/>
      <c r="Q69" s="17">
        <v>29.83</v>
      </c>
      <c r="R69" s="17">
        <v>67.0</v>
      </c>
      <c r="S69" s="12">
        <f t="shared" si="1"/>
        <v>0.8636363636</v>
      </c>
      <c r="T69" s="12">
        <f t="shared" si="2"/>
        <v>32.5082422</v>
      </c>
    </row>
    <row r="70">
      <c r="A70" s="17">
        <v>29.22</v>
      </c>
      <c r="B70" s="12"/>
      <c r="C70" s="12"/>
      <c r="D70" s="12"/>
      <c r="E70" s="12"/>
      <c r="F70" s="12"/>
      <c r="G70" s="12"/>
      <c r="Q70" s="17">
        <v>30.56</v>
      </c>
      <c r="R70" s="17">
        <v>68.0</v>
      </c>
      <c r="S70" s="12">
        <f t="shared" si="1"/>
        <v>0.8766233766</v>
      </c>
      <c r="T70" s="12">
        <f t="shared" si="2"/>
        <v>34.14119144</v>
      </c>
    </row>
    <row r="71">
      <c r="A71" s="17">
        <v>29.83</v>
      </c>
      <c r="B71" s="12"/>
      <c r="C71" s="12"/>
      <c r="D71" s="12"/>
      <c r="E71" s="12"/>
      <c r="F71" s="12"/>
      <c r="G71" s="12"/>
      <c r="Q71" s="17">
        <v>31.2</v>
      </c>
      <c r="R71" s="17">
        <v>69.0</v>
      </c>
      <c r="S71" s="12">
        <f t="shared" si="1"/>
        <v>0.8896103896</v>
      </c>
      <c r="T71" s="12">
        <f t="shared" si="2"/>
        <v>35.95593504</v>
      </c>
    </row>
    <row r="72">
      <c r="A72" s="17">
        <v>30.56</v>
      </c>
      <c r="B72" s="12"/>
      <c r="C72" s="12"/>
      <c r="D72" s="12"/>
      <c r="E72" s="12"/>
      <c r="F72" s="12"/>
      <c r="G72" s="12"/>
      <c r="Q72" s="17">
        <v>33.98</v>
      </c>
      <c r="R72" s="17">
        <v>70.0</v>
      </c>
      <c r="S72" s="12">
        <f t="shared" si="1"/>
        <v>0.9025974026</v>
      </c>
      <c r="T72" s="12">
        <f t="shared" si="2"/>
        <v>37.99808127</v>
      </c>
    </row>
    <row r="73">
      <c r="A73" s="17">
        <v>31.2</v>
      </c>
      <c r="B73" s="12"/>
      <c r="C73" s="12"/>
      <c r="D73" s="12"/>
      <c r="E73" s="12"/>
      <c r="F73" s="12"/>
      <c r="G73" s="12"/>
      <c r="Q73" s="17">
        <v>38.11</v>
      </c>
      <c r="R73" s="17">
        <v>71.0</v>
      </c>
      <c r="S73" s="12">
        <f t="shared" si="1"/>
        <v>0.9155844156</v>
      </c>
      <c r="T73" s="12">
        <f t="shared" si="2"/>
        <v>40.3328968</v>
      </c>
    </row>
    <row r="74">
      <c r="A74" s="17">
        <v>33.98</v>
      </c>
      <c r="B74" s="12"/>
      <c r="C74" s="12"/>
      <c r="D74" s="12"/>
      <c r="E74" s="12"/>
      <c r="F74" s="12"/>
      <c r="G74" s="12"/>
      <c r="Q74" s="17">
        <v>41.53</v>
      </c>
      <c r="R74" s="17">
        <v>72.0</v>
      </c>
      <c r="S74" s="12">
        <f t="shared" si="1"/>
        <v>0.9285714286</v>
      </c>
      <c r="T74" s="12">
        <f t="shared" si="2"/>
        <v>43.05853042</v>
      </c>
    </row>
    <row r="75">
      <c r="A75" s="17">
        <v>38.11</v>
      </c>
      <c r="B75" s="12"/>
      <c r="C75" s="12"/>
      <c r="D75" s="12"/>
      <c r="E75" s="12"/>
      <c r="F75" s="12"/>
      <c r="G75" s="12"/>
      <c r="Q75" s="17">
        <v>42.09</v>
      </c>
      <c r="R75" s="17">
        <v>73.0</v>
      </c>
      <c r="S75" s="12">
        <f t="shared" si="1"/>
        <v>0.9415584416</v>
      </c>
      <c r="T75" s="12">
        <f t="shared" si="2"/>
        <v>46.33264848</v>
      </c>
    </row>
    <row r="76">
      <c r="A76" s="17">
        <v>41.53</v>
      </c>
      <c r="B76" s="12"/>
      <c r="C76" s="17"/>
      <c r="D76" s="12"/>
      <c r="E76" s="12"/>
      <c r="F76" s="12"/>
      <c r="G76" s="12"/>
      <c r="Q76" s="17">
        <v>45.47</v>
      </c>
      <c r="R76" s="17">
        <v>74.0</v>
      </c>
      <c r="S76" s="12">
        <f t="shared" si="1"/>
        <v>0.9545454545</v>
      </c>
      <c r="T76" s="12">
        <f t="shared" si="2"/>
        <v>50.43306336</v>
      </c>
    </row>
    <row r="77">
      <c r="A77" s="17">
        <v>42.09</v>
      </c>
      <c r="B77" s="12"/>
      <c r="C77" s="12"/>
      <c r="D77" s="12"/>
      <c r="E77" s="12"/>
      <c r="F77" s="12"/>
      <c r="G77" s="12"/>
      <c r="Q77" s="17">
        <v>46.05</v>
      </c>
      <c r="R77" s="17">
        <v>75.0</v>
      </c>
      <c r="S77" s="12">
        <f t="shared" si="1"/>
        <v>0.9675324675</v>
      </c>
      <c r="T77" s="12">
        <f t="shared" si="2"/>
        <v>55.92290243</v>
      </c>
    </row>
    <row r="78">
      <c r="A78" s="17">
        <v>45.47</v>
      </c>
      <c r="B78" s="12"/>
      <c r="C78" s="12"/>
      <c r="D78" s="12"/>
      <c r="E78" s="12"/>
      <c r="F78" s="12"/>
      <c r="G78" s="12"/>
      <c r="Q78" s="17">
        <v>58.77</v>
      </c>
      <c r="R78" s="17">
        <v>76.0</v>
      </c>
      <c r="S78" s="12">
        <f t="shared" si="1"/>
        <v>0.9805194805</v>
      </c>
      <c r="T78" s="12">
        <f t="shared" si="2"/>
        <v>64.25746963</v>
      </c>
    </row>
    <row r="79">
      <c r="A79" s="17">
        <v>46.05</v>
      </c>
      <c r="B79" s="12"/>
      <c r="C79" s="12"/>
      <c r="D79" s="12"/>
      <c r="E79" s="12"/>
      <c r="F79" s="12"/>
      <c r="G79" s="12"/>
      <c r="Q79" s="17">
        <v>63.4</v>
      </c>
      <c r="R79" s="17">
        <v>77.0</v>
      </c>
      <c r="S79" s="12">
        <f t="shared" si="1"/>
        <v>0.9935064935</v>
      </c>
      <c r="T79" s="12">
        <f t="shared" si="2"/>
        <v>82.18229079</v>
      </c>
    </row>
    <row r="80">
      <c r="A80" s="17">
        <v>58.77</v>
      </c>
      <c r="B80" s="12"/>
      <c r="C80" s="12"/>
      <c r="D80" s="17"/>
      <c r="E80" s="17"/>
      <c r="F80" s="12"/>
      <c r="G80" s="12"/>
      <c r="Q80" s="10"/>
    </row>
    <row r="81">
      <c r="A81" s="17">
        <v>63.4</v>
      </c>
      <c r="B81" s="12"/>
      <c r="C81" s="12"/>
      <c r="D81" s="17"/>
      <c r="E81" s="17"/>
      <c r="F81" s="12"/>
      <c r="G81" s="12"/>
      <c r="Q81" s="10"/>
    </row>
    <row r="82">
      <c r="Q82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8.0"/>
    <col customWidth="1" min="3" max="3" width="8.29"/>
    <col customWidth="1" min="4" max="4" width="10.29"/>
    <col customWidth="1" min="5" max="5" width="12.29"/>
    <col customWidth="1" min="6" max="6" width="9.71"/>
  </cols>
  <sheetData>
    <row r="1">
      <c r="A1" s="6" t="s">
        <v>34</v>
      </c>
      <c r="B1" s="6" t="s">
        <v>5</v>
      </c>
      <c r="C1" s="6" t="s">
        <v>6</v>
      </c>
      <c r="D1" s="6" t="s">
        <v>7</v>
      </c>
      <c r="E1" s="6" t="s">
        <v>39</v>
      </c>
      <c r="F1" s="6" t="s">
        <v>8</v>
      </c>
      <c r="G1" s="6" t="s">
        <v>9</v>
      </c>
      <c r="H1" s="7"/>
    </row>
    <row r="2">
      <c r="A2" s="6">
        <v>1.0</v>
      </c>
      <c r="B2" s="6">
        <v>0.0</v>
      </c>
      <c r="C2" s="6">
        <v>15.5</v>
      </c>
      <c r="D2" s="6">
        <v>46.0</v>
      </c>
      <c r="E2" s="6">
        <v>47.220792</v>
      </c>
      <c r="F2" s="6">
        <v>47.0</v>
      </c>
      <c r="G2" s="6">
        <v>0.0212766</v>
      </c>
      <c r="H2" s="7"/>
    </row>
    <row r="3">
      <c r="A3" s="6">
        <v>2.0</v>
      </c>
      <c r="B3" s="6">
        <v>15.5</v>
      </c>
      <c r="C3" s="6">
        <v>31.0</v>
      </c>
      <c r="D3" s="6">
        <v>22.0</v>
      </c>
      <c r="E3" s="6">
        <v>18.260001</v>
      </c>
      <c r="F3" s="6">
        <v>18.0</v>
      </c>
      <c r="G3" s="6">
        <v>0.88888889</v>
      </c>
      <c r="H3" s="7"/>
    </row>
    <row r="4">
      <c r="A4" s="6">
        <v>3.0</v>
      </c>
      <c r="B4" s="6">
        <v>31.0</v>
      </c>
      <c r="C4" s="6">
        <v>46.5</v>
      </c>
      <c r="D4" s="6">
        <v>7.0</v>
      </c>
      <c r="E4" s="6">
        <v>7.0610343</v>
      </c>
      <c r="F4" s="6">
        <v>7.0</v>
      </c>
      <c r="G4" s="6">
        <v>0.0</v>
      </c>
      <c r="H4" s="7"/>
    </row>
    <row r="5">
      <c r="A5" s="6">
        <v>4.0</v>
      </c>
      <c r="B5" s="6">
        <v>46.5</v>
      </c>
      <c r="C5" s="6">
        <v>62.0</v>
      </c>
      <c r="D5" s="6">
        <v>1.0</v>
      </c>
      <c r="E5" s="6">
        <v>2.7304602</v>
      </c>
      <c r="F5" s="6">
        <v>3.0</v>
      </c>
      <c r="G5" s="6">
        <v>1.33333333</v>
      </c>
      <c r="H5" s="7"/>
    </row>
    <row r="6">
      <c r="A6" s="6">
        <v>5.0</v>
      </c>
      <c r="B6" s="6">
        <v>62.0</v>
      </c>
      <c r="C6" s="6">
        <v>77.5</v>
      </c>
      <c r="D6" s="6">
        <v>1.0</v>
      </c>
      <c r="E6" s="6">
        <v>1.0558528</v>
      </c>
      <c r="F6" s="6">
        <v>1.0</v>
      </c>
      <c r="G6" s="6">
        <v>0.0</v>
      </c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7"/>
      <c r="B8" s="6" t="s">
        <v>40</v>
      </c>
      <c r="C8" s="6">
        <v>1.24</v>
      </c>
      <c r="D8" s="6">
        <v>77.0</v>
      </c>
      <c r="E8" s="7"/>
      <c r="F8" s="6">
        <v>76.0</v>
      </c>
      <c r="G8" s="7"/>
      <c r="H8" s="7"/>
    </row>
    <row r="9">
      <c r="A9" s="7"/>
      <c r="B9" s="6" t="s">
        <v>41</v>
      </c>
      <c r="C9" s="6">
        <v>63.24</v>
      </c>
      <c r="D9" s="7"/>
      <c r="E9" s="7"/>
      <c r="F9" s="7"/>
      <c r="G9" s="7"/>
      <c r="H9" s="7"/>
    </row>
    <row r="10">
      <c r="A10" s="7"/>
      <c r="B10" s="6" t="s">
        <v>36</v>
      </c>
      <c r="C10" s="6">
        <v>16.3145</v>
      </c>
      <c r="D10" s="7"/>
      <c r="E10" s="7"/>
      <c r="F10" s="7"/>
      <c r="G10" s="7"/>
      <c r="H10" s="7"/>
    </row>
    <row r="11">
      <c r="A11" s="7"/>
      <c r="B11" s="6" t="s">
        <v>37</v>
      </c>
      <c r="C11" s="6">
        <v>0.061295</v>
      </c>
      <c r="D11" s="7"/>
      <c r="E11" s="7"/>
      <c r="F11" s="7"/>
      <c r="G11" s="7"/>
      <c r="H11" s="7"/>
    </row>
    <row r="12">
      <c r="A12" s="7"/>
      <c r="B12" s="6" t="s">
        <v>42</v>
      </c>
      <c r="C12" s="6">
        <v>13.26525</v>
      </c>
      <c r="D12" s="7"/>
      <c r="E12" s="7"/>
      <c r="F12" s="7"/>
      <c r="G12" s="7"/>
      <c r="H12" s="7"/>
    </row>
    <row r="13">
      <c r="A13" s="7"/>
      <c r="B13" s="6" t="s">
        <v>43</v>
      </c>
      <c r="C13" s="6">
        <v>77.0</v>
      </c>
      <c r="D13" s="7"/>
      <c r="E13" s="7"/>
      <c r="F13" s="7"/>
      <c r="G13" s="7"/>
      <c r="H13" s="7"/>
    </row>
    <row r="14">
      <c r="A14" s="7"/>
      <c r="B14" s="7"/>
      <c r="C14" s="7"/>
      <c r="D14" s="7"/>
      <c r="E14" s="7"/>
      <c r="F14" s="7"/>
      <c r="G14" s="6" t="s">
        <v>44</v>
      </c>
      <c r="H14" s="6">
        <v>77.0</v>
      </c>
    </row>
    <row r="15">
      <c r="A15" s="7"/>
      <c r="B15" s="7"/>
      <c r="C15" s="7"/>
      <c r="D15" s="7"/>
      <c r="E15" s="7"/>
      <c r="F15" s="7"/>
      <c r="G15" s="6" t="s">
        <v>10</v>
      </c>
      <c r="H15" s="6">
        <v>0.01</v>
      </c>
    </row>
    <row r="16">
      <c r="A16" s="7"/>
      <c r="B16" s="7"/>
      <c r="C16" s="7"/>
      <c r="D16" s="7"/>
      <c r="E16" s="7"/>
      <c r="F16" s="7"/>
      <c r="G16" s="6" t="s">
        <v>11</v>
      </c>
      <c r="H16" s="6">
        <v>6.0</v>
      </c>
    </row>
    <row r="17">
      <c r="A17" s="7"/>
      <c r="B17" s="7"/>
      <c r="C17" s="7"/>
      <c r="D17" s="7"/>
      <c r="E17" s="7"/>
      <c r="F17" s="7"/>
      <c r="G17" s="6" t="s">
        <v>12</v>
      </c>
      <c r="H17" s="6">
        <v>16.81189</v>
      </c>
    </row>
    <row r="18">
      <c r="A18" s="7"/>
      <c r="B18" s="7"/>
      <c r="C18" s="7"/>
      <c r="D18" s="7"/>
      <c r="E18" s="7"/>
      <c r="F18" s="7"/>
      <c r="G18" s="6" t="s">
        <v>45</v>
      </c>
      <c r="H18" s="13" t="s">
        <v>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7" max="27" width="52.0"/>
  </cols>
  <sheetData>
    <row r="1">
      <c r="A1" s="8" t="s">
        <v>46</v>
      </c>
      <c r="B1" s="8" t="s">
        <v>47</v>
      </c>
      <c r="C1" s="8" t="s">
        <v>17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8" t="s">
        <v>48</v>
      </c>
      <c r="T1" s="14"/>
      <c r="U1" s="8" t="s">
        <v>49</v>
      </c>
      <c r="V1" s="8" t="s">
        <v>50</v>
      </c>
      <c r="W1" s="8" t="s">
        <v>51</v>
      </c>
      <c r="X1" s="8" t="s">
        <v>52</v>
      </c>
      <c r="Y1" s="14"/>
      <c r="Z1" s="14"/>
      <c r="AA1" s="15" t="s">
        <v>53</v>
      </c>
    </row>
    <row r="2">
      <c r="A2" s="14"/>
      <c r="B2" s="14"/>
      <c r="C2" s="14"/>
      <c r="D2" s="16">
        <v>1.0</v>
      </c>
      <c r="E2" s="16">
        <v>2.0</v>
      </c>
      <c r="F2" s="16">
        <v>3.0</v>
      </c>
      <c r="G2" s="16">
        <v>4.0</v>
      </c>
      <c r="H2" s="16">
        <v>5.0</v>
      </c>
      <c r="I2" s="16">
        <v>6.0</v>
      </c>
      <c r="J2" s="16">
        <v>7.0</v>
      </c>
      <c r="K2" s="16">
        <v>8.0</v>
      </c>
      <c r="L2" s="14"/>
      <c r="M2" s="14"/>
      <c r="N2" s="16">
        <v>94.83</v>
      </c>
      <c r="O2" s="14"/>
      <c r="P2" s="14"/>
      <c r="Q2" s="14"/>
      <c r="R2" s="14"/>
      <c r="S2" s="14"/>
      <c r="T2" s="8" t="s">
        <v>54</v>
      </c>
      <c r="U2" s="14"/>
      <c r="V2" s="16">
        <v>13.0</v>
      </c>
      <c r="W2" s="16">
        <v>18.0</v>
      </c>
      <c r="X2" s="14"/>
      <c r="Y2" s="8" t="s">
        <v>55</v>
      </c>
      <c r="Z2" s="8" t="s">
        <v>56</v>
      </c>
      <c r="AA2" s="16">
        <v>32.46</v>
      </c>
    </row>
    <row r="3">
      <c r="A3" s="16">
        <v>1.0</v>
      </c>
      <c r="B3" s="16">
        <v>2.0</v>
      </c>
      <c r="C3" s="16">
        <v>0.0</v>
      </c>
      <c r="D3" s="16">
        <v>2.35</v>
      </c>
      <c r="E3" s="16">
        <v>10.78</v>
      </c>
      <c r="F3" s="14"/>
      <c r="G3" s="14"/>
      <c r="H3" s="14"/>
      <c r="I3" s="14"/>
      <c r="J3" s="14"/>
      <c r="K3" s="14"/>
      <c r="L3" s="14"/>
      <c r="M3" s="14"/>
      <c r="N3" s="16">
        <v>17.93</v>
      </c>
      <c r="O3" s="14"/>
      <c r="P3" s="14"/>
      <c r="Q3" s="14"/>
      <c r="R3" s="14"/>
      <c r="S3" s="14"/>
      <c r="T3" s="8" t="s">
        <v>57</v>
      </c>
      <c r="U3" s="16">
        <v>56.0</v>
      </c>
      <c r="V3" s="16">
        <v>39.0</v>
      </c>
      <c r="W3" s="16">
        <v>75.0</v>
      </c>
      <c r="X3" s="16">
        <v>96.0</v>
      </c>
      <c r="Y3" s="8">
        <v>42.0</v>
      </c>
      <c r="Z3" s="8">
        <v>28.0</v>
      </c>
      <c r="AA3" s="16">
        <v>5.89</v>
      </c>
    </row>
    <row r="4">
      <c r="A4" s="16">
        <v>2.0</v>
      </c>
      <c r="B4" s="16">
        <v>1.0</v>
      </c>
      <c r="C4" s="16">
        <v>1.0</v>
      </c>
      <c r="D4" s="16">
        <v>39.4</v>
      </c>
      <c r="E4" s="14"/>
      <c r="F4" s="14"/>
      <c r="G4" s="14"/>
      <c r="H4" s="14"/>
      <c r="I4" s="14"/>
      <c r="J4" s="14"/>
      <c r="K4" s="14"/>
      <c r="L4" s="8">
        <v>2.35</v>
      </c>
      <c r="M4" s="14"/>
      <c r="N4" s="16">
        <v>75.59</v>
      </c>
      <c r="O4" s="14"/>
      <c r="P4" s="14"/>
      <c r="Q4" s="14"/>
      <c r="R4" s="14"/>
      <c r="S4" s="14"/>
      <c r="T4" s="8" t="s">
        <v>54</v>
      </c>
      <c r="U4" s="16">
        <v>17.0</v>
      </c>
      <c r="V4" s="16">
        <v>10.0</v>
      </c>
      <c r="W4" s="16">
        <v>19.0</v>
      </c>
      <c r="X4" s="16">
        <v>14.0</v>
      </c>
      <c r="Y4" s="14"/>
      <c r="Z4" s="14"/>
      <c r="AA4" s="16">
        <v>0.82</v>
      </c>
    </row>
    <row r="5">
      <c r="A5" s="16">
        <v>3.0</v>
      </c>
      <c r="B5" s="16">
        <v>6.0</v>
      </c>
      <c r="C5" s="16">
        <v>1.0</v>
      </c>
      <c r="D5" s="16">
        <v>33.28</v>
      </c>
      <c r="E5" s="16">
        <v>30.97</v>
      </c>
      <c r="F5" s="16">
        <v>10.31</v>
      </c>
      <c r="G5" s="16">
        <v>1.36</v>
      </c>
      <c r="H5" s="16">
        <v>7.17</v>
      </c>
      <c r="I5" s="16">
        <v>1.94</v>
      </c>
      <c r="J5" s="14"/>
      <c r="K5" s="14"/>
      <c r="L5" s="8">
        <v>10.78</v>
      </c>
      <c r="M5" s="14"/>
      <c r="N5" s="16">
        <v>21.39</v>
      </c>
      <c r="O5" s="14"/>
      <c r="P5" s="14"/>
      <c r="Q5" s="14"/>
      <c r="R5" s="14"/>
      <c r="S5" s="14"/>
      <c r="T5" s="14"/>
      <c r="U5" s="16">
        <v>76.0</v>
      </c>
      <c r="V5" s="16">
        <v>38.0</v>
      </c>
      <c r="W5" s="16">
        <v>51.0</v>
      </c>
      <c r="X5" s="16">
        <v>104.0</v>
      </c>
      <c r="Y5" s="14"/>
      <c r="Z5" s="14"/>
      <c r="AA5" s="16">
        <v>25.41</v>
      </c>
    </row>
    <row r="6">
      <c r="A6" s="16">
        <v>4.0</v>
      </c>
      <c r="B6" s="16">
        <v>7.0</v>
      </c>
      <c r="C6" s="16">
        <v>6.0</v>
      </c>
      <c r="D6" s="16">
        <v>6.63</v>
      </c>
      <c r="E6" s="16">
        <v>46.04</v>
      </c>
      <c r="F6" s="16">
        <v>7.78</v>
      </c>
      <c r="G6" s="16">
        <v>0.46</v>
      </c>
      <c r="H6" s="16">
        <v>3.26</v>
      </c>
      <c r="I6" s="16">
        <v>4.17</v>
      </c>
      <c r="J6" s="16">
        <v>14.23</v>
      </c>
      <c r="K6" s="14"/>
      <c r="L6" s="8">
        <v>39.4</v>
      </c>
      <c r="M6" s="14"/>
      <c r="N6" s="16">
        <v>47.99</v>
      </c>
      <c r="O6" s="14"/>
      <c r="P6" s="14"/>
      <c r="Q6" s="14"/>
      <c r="R6" s="14"/>
      <c r="S6" s="14"/>
      <c r="T6" s="14"/>
      <c r="U6" s="16">
        <v>21.0</v>
      </c>
      <c r="V6" s="16">
        <v>10.0</v>
      </c>
      <c r="W6" s="16">
        <v>16.0</v>
      </c>
      <c r="X6" s="16">
        <v>12.0</v>
      </c>
      <c r="Y6" s="14"/>
      <c r="Z6" s="14"/>
      <c r="AA6" s="16">
        <v>21.29</v>
      </c>
    </row>
    <row r="7">
      <c r="A7" s="16">
        <v>5.0</v>
      </c>
      <c r="B7" s="16">
        <v>3.0</v>
      </c>
      <c r="C7" s="16">
        <v>0.0</v>
      </c>
      <c r="D7" s="16">
        <v>4.58</v>
      </c>
      <c r="E7" s="16">
        <v>72.15</v>
      </c>
      <c r="F7" s="16">
        <v>20.21</v>
      </c>
      <c r="G7" s="14"/>
      <c r="H7" s="14"/>
      <c r="I7" s="14"/>
      <c r="J7" s="14"/>
      <c r="K7" s="14"/>
      <c r="L7" s="8">
        <v>33.28</v>
      </c>
      <c r="M7" s="14"/>
      <c r="N7" s="16">
        <v>144.78</v>
      </c>
      <c r="O7" s="14"/>
      <c r="P7" s="14"/>
      <c r="Q7" s="14"/>
      <c r="R7" s="14"/>
      <c r="S7" s="14"/>
      <c r="T7" s="14"/>
      <c r="U7" s="16">
        <v>67.0</v>
      </c>
      <c r="V7" s="14"/>
      <c r="W7" s="16">
        <v>77.0</v>
      </c>
      <c r="X7" s="14"/>
      <c r="Y7" s="14"/>
      <c r="Z7" s="14"/>
      <c r="AA7" s="16">
        <v>19.04</v>
      </c>
    </row>
    <row r="8">
      <c r="A8" s="16">
        <v>6.0</v>
      </c>
      <c r="B8" s="16">
        <v>1.0</v>
      </c>
      <c r="C8" s="16">
        <v>1.0</v>
      </c>
      <c r="D8" s="16">
        <v>8.59</v>
      </c>
      <c r="E8" s="16">
        <v>21.49</v>
      </c>
      <c r="F8" s="16">
        <v>38.95</v>
      </c>
      <c r="G8" s="14"/>
      <c r="H8" s="14"/>
      <c r="I8" s="14"/>
      <c r="J8" s="14"/>
      <c r="K8" s="14"/>
      <c r="L8" s="8">
        <v>30.97</v>
      </c>
      <c r="M8" s="14"/>
      <c r="N8" s="16">
        <v>43.87</v>
      </c>
      <c r="O8" s="14"/>
      <c r="P8" s="14"/>
      <c r="Q8" s="14"/>
      <c r="R8" s="14"/>
      <c r="S8" s="14"/>
      <c r="T8" s="14"/>
      <c r="U8" s="16">
        <v>17.0</v>
      </c>
      <c r="V8" s="14"/>
      <c r="W8" s="16">
        <v>16.0</v>
      </c>
      <c r="X8" s="14"/>
      <c r="Y8" s="14"/>
      <c r="Z8" s="14"/>
      <c r="AA8" s="16">
        <v>14.33</v>
      </c>
    </row>
    <row r="9">
      <c r="A9" s="16">
        <v>7.0</v>
      </c>
      <c r="B9" s="8" t="s">
        <v>58</v>
      </c>
      <c r="C9" s="16">
        <v>3.0</v>
      </c>
      <c r="D9" s="16">
        <v>68.46</v>
      </c>
      <c r="E9" s="16">
        <v>19.11</v>
      </c>
      <c r="F9" s="14"/>
      <c r="G9" s="14"/>
      <c r="H9" s="14"/>
      <c r="I9" s="14"/>
      <c r="J9" s="14"/>
      <c r="K9" s="14"/>
      <c r="L9" s="8">
        <v>10.31</v>
      </c>
      <c r="M9" s="14"/>
      <c r="N9" s="16">
        <v>63.27</v>
      </c>
      <c r="O9" s="14"/>
      <c r="P9" s="14"/>
      <c r="Q9" s="14"/>
      <c r="R9" s="14"/>
      <c r="S9" s="14"/>
      <c r="T9" s="14"/>
      <c r="U9" s="16">
        <v>82.0</v>
      </c>
      <c r="V9" s="14"/>
      <c r="W9" s="14"/>
      <c r="X9" s="14"/>
      <c r="Y9" s="14"/>
      <c r="Z9" s="14"/>
      <c r="AA9" s="16">
        <v>73.28</v>
      </c>
    </row>
    <row r="10">
      <c r="A10" s="16">
        <v>8.0</v>
      </c>
      <c r="B10" s="8">
        <v>4.0</v>
      </c>
      <c r="C10" s="16">
        <v>1.0</v>
      </c>
      <c r="D10" s="16">
        <v>34.13</v>
      </c>
      <c r="E10" s="16">
        <v>61.92</v>
      </c>
      <c r="F10" s="16">
        <v>2.16</v>
      </c>
      <c r="G10" s="16">
        <v>12.58</v>
      </c>
      <c r="H10" s="14"/>
      <c r="I10" s="14"/>
      <c r="J10" s="14"/>
      <c r="K10" s="14"/>
      <c r="L10" s="8">
        <v>1.36</v>
      </c>
      <c r="M10" s="14"/>
      <c r="N10" s="16">
        <v>135.04</v>
      </c>
      <c r="O10" s="14"/>
      <c r="P10" s="14"/>
      <c r="Q10" s="14"/>
      <c r="R10" s="14"/>
      <c r="S10" s="14"/>
      <c r="T10" s="14"/>
      <c r="U10" s="16">
        <v>17.0</v>
      </c>
      <c r="V10" s="14"/>
      <c r="W10" s="14"/>
      <c r="X10" s="14"/>
      <c r="Y10" s="14"/>
      <c r="Z10" s="14"/>
      <c r="AA10" s="16">
        <v>11.6</v>
      </c>
    </row>
    <row r="11">
      <c r="A11" s="16">
        <v>9.0</v>
      </c>
      <c r="B11" s="8">
        <v>3.0</v>
      </c>
      <c r="C11" s="16">
        <v>0.0</v>
      </c>
      <c r="D11" s="16">
        <v>6.08</v>
      </c>
      <c r="E11" s="16">
        <v>53.07</v>
      </c>
      <c r="F11" s="16">
        <v>9.04</v>
      </c>
      <c r="G11" s="14"/>
      <c r="H11" s="14"/>
      <c r="I11" s="14"/>
      <c r="J11" s="14"/>
      <c r="K11" s="14"/>
      <c r="L11" s="8">
        <v>7.17</v>
      </c>
      <c r="M11" s="14"/>
      <c r="N11" s="16">
        <v>21.01</v>
      </c>
      <c r="O11" s="14"/>
      <c r="P11" s="14"/>
      <c r="Q11" s="14"/>
      <c r="R11" s="14"/>
      <c r="S11" s="14"/>
      <c r="T11" s="14"/>
      <c r="U11" s="16">
        <v>73.0</v>
      </c>
      <c r="V11" s="14"/>
      <c r="W11" s="14"/>
      <c r="X11" s="14"/>
      <c r="Y11" s="14"/>
      <c r="Z11" s="14"/>
      <c r="AA11" s="16">
        <v>48.88</v>
      </c>
    </row>
    <row r="12">
      <c r="A12" s="16">
        <v>10.0</v>
      </c>
      <c r="B12" s="8">
        <v>4.0</v>
      </c>
      <c r="C12" s="16">
        <v>0.0</v>
      </c>
      <c r="H12" s="14"/>
      <c r="I12" s="14"/>
      <c r="J12" s="14"/>
      <c r="K12" s="14"/>
      <c r="L12" s="8">
        <v>1.94</v>
      </c>
      <c r="M12" s="14"/>
      <c r="N12" s="16">
        <v>4.23</v>
      </c>
      <c r="O12" s="14"/>
      <c r="P12" s="14"/>
      <c r="Q12" s="14"/>
      <c r="R12" s="14"/>
      <c r="S12" s="14"/>
      <c r="T12" s="14"/>
      <c r="U12" s="16">
        <v>16.0</v>
      </c>
      <c r="V12" s="14"/>
      <c r="W12" s="14"/>
      <c r="X12" s="14"/>
      <c r="Y12" s="14"/>
      <c r="Z12" s="14"/>
      <c r="AA12" s="16">
        <v>1.13</v>
      </c>
    </row>
    <row r="13">
      <c r="A13" s="16">
        <v>11.0</v>
      </c>
      <c r="B13" s="8">
        <v>1.0</v>
      </c>
      <c r="C13" s="16">
        <v>3.0</v>
      </c>
      <c r="H13" s="14"/>
      <c r="I13" s="14"/>
      <c r="J13" s="14"/>
      <c r="K13" s="14"/>
      <c r="L13" s="8">
        <v>6.63</v>
      </c>
      <c r="M13" s="14"/>
      <c r="N13" s="16">
        <v>36.91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6">
        <v>95.5</v>
      </c>
    </row>
    <row r="14">
      <c r="A14" s="16">
        <v>12.0</v>
      </c>
      <c r="B14" s="14"/>
      <c r="C14" s="16">
        <v>2.0</v>
      </c>
      <c r="H14" s="14"/>
      <c r="I14" s="14"/>
      <c r="J14" s="14"/>
      <c r="K14" s="14"/>
      <c r="L14" s="8">
        <v>46.04</v>
      </c>
      <c r="M14" s="14"/>
      <c r="N14" s="16">
        <v>127.32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6">
        <v>60.76</v>
      </c>
    </row>
    <row r="15">
      <c r="A15" s="16">
        <v>13.0</v>
      </c>
      <c r="B15" s="14"/>
      <c r="C15" s="16">
        <v>3.0</v>
      </c>
      <c r="D15" s="8"/>
      <c r="E15" s="8"/>
      <c r="F15" s="14"/>
      <c r="G15" s="14"/>
      <c r="H15" s="14"/>
      <c r="I15" s="14"/>
      <c r="J15" s="14"/>
      <c r="K15" s="14"/>
      <c r="L15" s="8">
        <v>7.78</v>
      </c>
      <c r="M15" s="14"/>
      <c r="N15" s="16">
        <v>44.17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6">
        <v>25.16</v>
      </c>
    </row>
    <row r="16">
      <c r="A16" s="16">
        <v>14.0</v>
      </c>
      <c r="B16" s="14"/>
      <c r="C16" s="16">
        <v>1.0</v>
      </c>
      <c r="D16" s="8"/>
      <c r="E16" s="8"/>
      <c r="F16" s="14"/>
      <c r="G16" s="14"/>
      <c r="H16" s="14"/>
      <c r="I16" s="14"/>
      <c r="J16" s="14"/>
      <c r="K16" s="14"/>
      <c r="L16" s="8">
        <v>0.46</v>
      </c>
      <c r="M16" s="14"/>
      <c r="N16" s="16">
        <v>37.91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6">
        <v>22.72</v>
      </c>
    </row>
    <row r="17">
      <c r="A17" s="16">
        <v>15.0</v>
      </c>
      <c r="B17" s="14"/>
      <c r="C17" s="16">
        <v>1.0</v>
      </c>
      <c r="D17" s="8"/>
      <c r="E17" s="8"/>
      <c r="F17" s="14"/>
      <c r="G17" s="14"/>
      <c r="H17" s="14"/>
      <c r="I17" s="14"/>
      <c r="J17" s="14"/>
      <c r="K17" s="14"/>
      <c r="L17" s="8">
        <v>3.26</v>
      </c>
      <c r="M17" s="14"/>
      <c r="N17" s="16">
        <v>22.64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6">
        <v>3.42</v>
      </c>
    </row>
    <row r="18">
      <c r="A18" s="16">
        <v>16.0</v>
      </c>
      <c r="B18" s="14"/>
      <c r="C18" s="16">
        <v>4.0</v>
      </c>
      <c r="D18" s="8"/>
      <c r="E18" s="8"/>
      <c r="F18" s="14"/>
      <c r="G18" s="14"/>
      <c r="H18" s="14"/>
      <c r="I18" s="14"/>
      <c r="J18" s="14"/>
      <c r="K18" s="14"/>
      <c r="L18" s="8">
        <v>4.17</v>
      </c>
      <c r="M18" s="14"/>
      <c r="N18" s="16">
        <v>44.7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6">
        <v>17.46</v>
      </c>
    </row>
    <row r="19">
      <c r="A19" s="16">
        <v>17.0</v>
      </c>
      <c r="B19" s="14"/>
      <c r="C19" s="16">
        <v>0.0</v>
      </c>
      <c r="D19" s="8"/>
      <c r="E19" s="8"/>
      <c r="F19" s="14"/>
      <c r="G19" s="14"/>
      <c r="H19" s="14"/>
      <c r="I19" s="14"/>
      <c r="J19" s="14"/>
      <c r="K19" s="14"/>
      <c r="L19" s="8">
        <v>14.23</v>
      </c>
      <c r="M19" s="14"/>
      <c r="N19" s="16">
        <v>21.1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6">
        <v>67.1</v>
      </c>
    </row>
    <row r="20">
      <c r="A20" s="16">
        <v>18.0</v>
      </c>
      <c r="B20" s="14"/>
      <c r="C20" s="16">
        <v>1.0</v>
      </c>
      <c r="D20" s="8"/>
      <c r="E20" s="8"/>
      <c r="F20" s="14"/>
      <c r="G20" s="14"/>
      <c r="H20" s="14"/>
      <c r="I20" s="14"/>
      <c r="J20" s="14"/>
      <c r="K20" s="14"/>
      <c r="L20" s="8">
        <v>4.58</v>
      </c>
      <c r="M20" s="14"/>
      <c r="N20" s="16">
        <v>85.76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6">
        <v>86.32</v>
      </c>
    </row>
    <row r="21">
      <c r="A21" s="16">
        <v>19.0</v>
      </c>
      <c r="B21" s="14"/>
      <c r="C21" s="16">
        <v>0.0</v>
      </c>
      <c r="D21" s="14"/>
      <c r="E21" s="14"/>
      <c r="F21" s="14"/>
      <c r="G21" s="14"/>
      <c r="H21" s="14"/>
      <c r="I21" s="14"/>
      <c r="J21" s="14"/>
      <c r="K21" s="14"/>
      <c r="L21" s="8">
        <v>72.15</v>
      </c>
      <c r="M21" s="14"/>
      <c r="N21" s="16">
        <v>98.04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6">
        <v>15.52</v>
      </c>
    </row>
    <row r="22">
      <c r="A22" s="16">
        <v>20.0</v>
      </c>
      <c r="B22" s="14"/>
      <c r="C22" s="16">
        <v>3.0</v>
      </c>
      <c r="D22" s="14"/>
      <c r="E22" s="14"/>
      <c r="F22" s="14"/>
      <c r="G22" s="14"/>
      <c r="H22" s="14"/>
      <c r="I22" s="14"/>
      <c r="J22" s="14"/>
      <c r="K22" s="14"/>
      <c r="L22" s="8">
        <v>20.21</v>
      </c>
      <c r="M22" s="14"/>
      <c r="N22" s="16">
        <v>40.7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6">
        <v>29.17</v>
      </c>
    </row>
    <row r="23">
      <c r="A23" s="16">
        <v>21.0</v>
      </c>
      <c r="B23" s="14"/>
      <c r="C23" s="16">
        <v>1.0</v>
      </c>
      <c r="D23" s="14"/>
      <c r="E23" s="14"/>
      <c r="F23" s="14"/>
      <c r="G23" s="14"/>
      <c r="H23" s="14"/>
      <c r="I23" s="14"/>
      <c r="J23" s="14"/>
      <c r="K23" s="14"/>
      <c r="L23" s="8">
        <v>8.59</v>
      </c>
      <c r="M23" s="14"/>
      <c r="N23" s="16">
        <v>77.6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6">
        <v>2.17</v>
      </c>
    </row>
    <row r="24">
      <c r="A24" s="16">
        <v>22.0</v>
      </c>
      <c r="B24" s="14"/>
      <c r="C24" s="16">
        <v>0.0</v>
      </c>
      <c r="D24" s="14"/>
      <c r="E24" s="14"/>
      <c r="F24" s="14"/>
      <c r="G24" s="14"/>
      <c r="H24" s="14"/>
      <c r="I24" s="14"/>
      <c r="J24" s="14"/>
      <c r="K24" s="14"/>
      <c r="L24" s="8">
        <v>21.49</v>
      </c>
      <c r="M24" s="14"/>
      <c r="N24" s="16">
        <v>0.82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6">
        <v>26.7</v>
      </c>
    </row>
    <row r="25">
      <c r="A25" s="16">
        <v>23.0</v>
      </c>
      <c r="B25" s="14"/>
      <c r="C25" s="16">
        <v>1.0</v>
      </c>
      <c r="D25" s="14"/>
      <c r="E25" s="14"/>
      <c r="F25" s="14"/>
      <c r="G25" s="14"/>
      <c r="H25" s="14"/>
      <c r="I25" s="14"/>
      <c r="J25" s="14"/>
      <c r="K25" s="14"/>
      <c r="L25" s="8">
        <v>38.95</v>
      </c>
      <c r="M25" s="14"/>
      <c r="N25" s="16">
        <v>6.29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6">
        <v>6.81</v>
      </c>
    </row>
    <row r="26">
      <c r="A26" s="16">
        <v>24.0</v>
      </c>
      <c r="B26" s="14"/>
      <c r="C26" s="16">
        <v>1.0</v>
      </c>
      <c r="D26" s="14"/>
      <c r="E26" s="14"/>
      <c r="F26" s="14"/>
      <c r="G26" s="14"/>
      <c r="H26" s="14"/>
      <c r="I26" s="14"/>
      <c r="J26" s="14"/>
      <c r="K26" s="14"/>
      <c r="L26" s="8">
        <v>68.46</v>
      </c>
      <c r="M26" s="14"/>
      <c r="N26" s="16">
        <v>61.06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6">
        <v>9.04</v>
      </c>
    </row>
    <row r="27">
      <c r="A27" s="16">
        <v>25.0</v>
      </c>
      <c r="B27" s="14"/>
      <c r="C27" s="16">
        <v>4.0</v>
      </c>
      <c r="D27" s="14"/>
      <c r="E27" s="14"/>
      <c r="F27" s="14"/>
      <c r="G27" s="14"/>
      <c r="H27" s="14"/>
      <c r="I27" s="14"/>
      <c r="J27" s="14"/>
      <c r="K27" s="14"/>
      <c r="L27" s="8">
        <v>19.11</v>
      </c>
      <c r="M27" s="14"/>
      <c r="N27" s="16">
        <v>56.57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6">
        <v>52.04</v>
      </c>
    </row>
    <row r="28">
      <c r="A28" s="16">
        <v>26.0</v>
      </c>
      <c r="B28" s="14"/>
      <c r="C28" s="16">
        <v>1.0</v>
      </c>
      <c r="D28" s="14"/>
      <c r="E28" s="14"/>
      <c r="F28" s="14"/>
      <c r="G28" s="14"/>
      <c r="H28" s="14"/>
      <c r="I28" s="14"/>
      <c r="J28" s="14"/>
      <c r="K28" s="14"/>
      <c r="L28" s="8">
        <v>34.13</v>
      </c>
      <c r="M28" s="14"/>
      <c r="N28" s="16">
        <v>33.13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6">
        <v>10.28</v>
      </c>
    </row>
    <row r="29">
      <c r="A29" s="16">
        <v>27.0</v>
      </c>
      <c r="B29" s="14"/>
      <c r="C29" s="16">
        <v>2.0</v>
      </c>
      <c r="D29" s="14"/>
      <c r="E29" s="14"/>
      <c r="F29" s="14"/>
      <c r="G29" s="14"/>
      <c r="H29" s="14"/>
      <c r="I29" s="14"/>
      <c r="J29" s="14"/>
      <c r="K29" s="14"/>
      <c r="L29" s="8">
        <v>61.92</v>
      </c>
      <c r="M29" s="14"/>
      <c r="N29" s="16">
        <v>72.16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6">
        <v>12.22</v>
      </c>
    </row>
    <row r="30">
      <c r="A30" s="16">
        <v>28.0</v>
      </c>
      <c r="B30" s="14"/>
      <c r="C30" s="16">
        <v>1.0</v>
      </c>
      <c r="D30" s="14"/>
      <c r="E30" s="14"/>
      <c r="F30" s="14"/>
      <c r="G30" s="14"/>
      <c r="H30" s="14"/>
      <c r="I30" s="14"/>
      <c r="J30" s="14"/>
      <c r="K30" s="14"/>
      <c r="L30" s="8">
        <v>2.16</v>
      </c>
      <c r="M30" s="14"/>
      <c r="N30" s="16">
        <v>32.17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6">
        <v>55.99</v>
      </c>
    </row>
    <row r="31">
      <c r="A31" s="16">
        <v>29.0</v>
      </c>
      <c r="B31" s="14"/>
      <c r="C31" s="16">
        <v>1.0</v>
      </c>
      <c r="D31" s="14"/>
      <c r="E31" s="16">
        <v>7.85</v>
      </c>
      <c r="F31" s="16">
        <v>0.85</v>
      </c>
      <c r="G31" s="16">
        <v>69.53</v>
      </c>
      <c r="H31" s="16">
        <v>2.76</v>
      </c>
      <c r="I31" s="14"/>
      <c r="J31" s="14"/>
      <c r="K31" s="14"/>
      <c r="L31" s="8">
        <v>12.58</v>
      </c>
      <c r="M31" s="14"/>
      <c r="N31" s="16">
        <v>112.08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6">
        <v>11.34</v>
      </c>
    </row>
    <row r="32">
      <c r="A32" s="16">
        <v>30.0</v>
      </c>
      <c r="B32" s="14"/>
      <c r="C32" s="16">
        <v>1.0</v>
      </c>
      <c r="D32" s="14"/>
      <c r="E32" s="16">
        <v>11.72</v>
      </c>
      <c r="F32" s="14"/>
      <c r="G32" s="14"/>
      <c r="H32" s="14"/>
      <c r="I32" s="14"/>
      <c r="J32" s="14"/>
      <c r="K32" s="14"/>
      <c r="L32" s="8">
        <v>6.08</v>
      </c>
      <c r="M32" s="14"/>
      <c r="N32" s="16">
        <v>39.31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6">
        <v>28.99</v>
      </c>
    </row>
    <row r="33">
      <c r="A33" s="16">
        <v>31.0</v>
      </c>
      <c r="B33" s="14"/>
      <c r="C33" s="16">
        <v>0.0</v>
      </c>
      <c r="D33" s="14"/>
      <c r="E33" s="8">
        <v>94.83</v>
      </c>
      <c r="F33" s="8">
        <v>17.93</v>
      </c>
      <c r="G33" s="14"/>
      <c r="H33" s="14"/>
      <c r="I33" s="14"/>
      <c r="J33" s="14"/>
      <c r="K33" s="14"/>
      <c r="L33" s="8">
        <v>53.07</v>
      </c>
      <c r="M33" s="14"/>
      <c r="N33" s="16">
        <v>83.13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6">
        <v>43.52</v>
      </c>
    </row>
    <row r="34">
      <c r="A34" s="16">
        <v>32.0</v>
      </c>
      <c r="B34" s="14"/>
      <c r="C34" s="16">
        <v>1.0</v>
      </c>
      <c r="D34" s="14"/>
      <c r="E34" s="14"/>
      <c r="F34" s="14"/>
      <c r="G34" s="14"/>
      <c r="H34" s="14"/>
      <c r="I34" s="14"/>
      <c r="J34" s="14"/>
      <c r="K34" s="14"/>
      <c r="L34" s="8">
        <v>9.04</v>
      </c>
      <c r="M34" s="14"/>
      <c r="N34" s="16">
        <v>6.56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6">
        <v>6.62</v>
      </c>
    </row>
    <row r="35">
      <c r="A35" s="16">
        <v>33.0</v>
      </c>
      <c r="B35" s="14"/>
      <c r="C35" s="16">
        <v>0.0</v>
      </c>
      <c r="D35" s="14"/>
      <c r="E35" s="14"/>
      <c r="F35" s="14"/>
      <c r="G35" s="14"/>
      <c r="H35" s="14"/>
      <c r="I35" s="14"/>
      <c r="J35" s="14"/>
      <c r="K35" s="14"/>
      <c r="L35" s="8">
        <v>7.85</v>
      </c>
      <c r="M35" s="14"/>
      <c r="N35" s="16">
        <v>127.37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6">
        <v>4.65</v>
      </c>
    </row>
    <row r="36">
      <c r="A36" s="16">
        <v>34.0</v>
      </c>
      <c r="B36" s="14"/>
      <c r="C36" s="16">
        <v>0.0</v>
      </c>
      <c r="D36" s="14"/>
      <c r="E36" s="14"/>
      <c r="F36" s="14"/>
      <c r="G36" s="14"/>
      <c r="H36" s="14"/>
      <c r="I36" s="14"/>
      <c r="J36" s="14"/>
      <c r="K36" s="14"/>
      <c r="L36" s="8">
        <v>0.85</v>
      </c>
      <c r="M36" s="14"/>
      <c r="N36" s="16">
        <v>61.61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6">
        <v>109.29</v>
      </c>
    </row>
    <row r="37">
      <c r="A37" s="16">
        <v>35.0</v>
      </c>
      <c r="B37" s="14"/>
      <c r="C37" s="16">
        <v>0.0</v>
      </c>
      <c r="D37" s="14"/>
      <c r="E37" s="14"/>
      <c r="F37" s="14"/>
      <c r="G37" s="14"/>
      <c r="H37" s="14"/>
      <c r="I37" s="14"/>
      <c r="J37" s="14"/>
      <c r="K37" s="14"/>
      <c r="L37" s="8">
        <v>69.53</v>
      </c>
      <c r="M37" s="14"/>
      <c r="N37" s="16">
        <v>64.85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6">
        <v>0.71</v>
      </c>
    </row>
    <row r="38">
      <c r="A38" s="16">
        <v>36.0</v>
      </c>
      <c r="B38" s="14"/>
      <c r="C38" s="16">
        <v>0.0</v>
      </c>
      <c r="D38" s="14"/>
      <c r="E38" s="14"/>
      <c r="F38" s="14"/>
      <c r="G38" s="14"/>
      <c r="H38" s="14"/>
      <c r="I38" s="14"/>
      <c r="J38" s="14"/>
      <c r="K38" s="14"/>
      <c r="L38" s="8">
        <v>2.76</v>
      </c>
      <c r="M38" s="14"/>
      <c r="N38" s="16">
        <v>71.4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6">
        <v>28.93</v>
      </c>
    </row>
    <row r="39">
      <c r="A39" s="16">
        <v>37.0</v>
      </c>
      <c r="B39" s="14"/>
      <c r="C39" s="16">
        <v>2.0</v>
      </c>
      <c r="D39" s="14"/>
      <c r="E39" s="14"/>
      <c r="F39" s="14"/>
      <c r="G39" s="14"/>
      <c r="H39" s="14"/>
      <c r="I39" s="14"/>
      <c r="J39" s="14"/>
      <c r="K39" s="14"/>
      <c r="L39" s="8">
        <v>11.72</v>
      </c>
      <c r="M39" s="14"/>
      <c r="N39" s="16">
        <v>12.88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6">
        <v>29.32</v>
      </c>
    </row>
    <row r="40">
      <c r="A40" s="16">
        <v>38.0</v>
      </c>
      <c r="B40" s="14"/>
      <c r="C40" s="16">
        <v>1.0</v>
      </c>
      <c r="D40" s="14"/>
      <c r="E40" s="14"/>
      <c r="F40" s="14"/>
      <c r="G40" s="14"/>
      <c r="H40" s="14"/>
      <c r="I40" s="14"/>
      <c r="J40" s="14"/>
      <c r="K40" s="14"/>
      <c r="L40" s="8">
        <v>94.83</v>
      </c>
      <c r="M40" s="14"/>
      <c r="N40" s="16">
        <v>145.23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6">
        <v>32.27</v>
      </c>
    </row>
    <row r="41">
      <c r="A41" s="16">
        <v>39.0</v>
      </c>
      <c r="B41" s="14"/>
      <c r="C41" s="16">
        <v>1.0</v>
      </c>
      <c r="D41" s="14"/>
      <c r="E41" s="14"/>
      <c r="F41" s="14"/>
      <c r="G41" s="14"/>
      <c r="H41" s="14"/>
      <c r="I41" s="14"/>
      <c r="J41" s="14"/>
      <c r="K41" s="14"/>
      <c r="L41" s="8">
        <v>17.93</v>
      </c>
      <c r="M41" s="14"/>
      <c r="N41" s="16">
        <v>20.3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6">
        <v>56.17</v>
      </c>
    </row>
    <row r="42">
      <c r="A42" s="16">
        <v>40.0</v>
      </c>
      <c r="B42" s="14"/>
      <c r="C42" s="16">
        <v>1.0</v>
      </c>
      <c r="D42" s="14"/>
      <c r="E42" s="14"/>
      <c r="F42" s="14"/>
      <c r="G42" s="14"/>
      <c r="H42" s="14"/>
      <c r="I42" s="14"/>
      <c r="J42" s="14"/>
      <c r="K42" s="14"/>
      <c r="L42" s="16">
        <v>94.83</v>
      </c>
      <c r="M42" s="14"/>
      <c r="N42" s="16">
        <v>21.43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6">
        <v>47.43</v>
      </c>
    </row>
    <row r="43">
      <c r="A43" s="16">
        <v>41.0</v>
      </c>
      <c r="B43" s="14"/>
      <c r="C43" s="16">
        <v>1.0</v>
      </c>
      <c r="D43" s="14"/>
      <c r="E43" s="14"/>
      <c r="F43" s="14"/>
      <c r="G43" s="14"/>
      <c r="H43" s="14"/>
      <c r="I43" s="14"/>
      <c r="J43" s="14"/>
      <c r="K43" s="14"/>
      <c r="L43" s="16">
        <v>17.93</v>
      </c>
      <c r="M43" s="14"/>
      <c r="N43" s="16">
        <v>24.78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6">
        <v>39.24</v>
      </c>
    </row>
    <row r="44">
      <c r="A44" s="16">
        <v>42.0</v>
      </c>
      <c r="B44" s="14"/>
      <c r="C44" s="16">
        <v>1.0</v>
      </c>
      <c r="D44" s="14"/>
      <c r="E44" s="14"/>
      <c r="F44" s="14"/>
      <c r="G44" s="14"/>
      <c r="H44" s="14"/>
      <c r="I44" s="14"/>
      <c r="J44" s="14"/>
      <c r="K44" s="14"/>
      <c r="L44" s="16">
        <v>75.59</v>
      </c>
      <c r="M44" s="14"/>
      <c r="N44" s="16">
        <v>24.11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6">
        <v>34.02</v>
      </c>
    </row>
    <row r="45">
      <c r="A45" s="16">
        <v>43.0</v>
      </c>
      <c r="B45" s="14"/>
      <c r="C45" s="16">
        <v>0.0</v>
      </c>
      <c r="D45" s="14"/>
      <c r="E45" s="14"/>
      <c r="F45" s="14"/>
      <c r="G45" s="14"/>
      <c r="H45" s="14"/>
      <c r="I45" s="14"/>
      <c r="J45" s="14"/>
      <c r="K45" s="14"/>
      <c r="L45" s="16">
        <v>21.39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6">
        <v>44.52</v>
      </c>
    </row>
    <row r="46">
      <c r="A46" s="16">
        <v>44.0</v>
      </c>
      <c r="B46" s="14"/>
      <c r="C46" s="16">
        <v>1.0</v>
      </c>
      <c r="D46" s="14"/>
      <c r="E46" s="14"/>
      <c r="F46" s="14"/>
      <c r="G46" s="14"/>
      <c r="H46" s="14"/>
      <c r="I46" s="14"/>
      <c r="J46" s="14"/>
      <c r="K46" s="14"/>
      <c r="L46" s="16">
        <v>47.99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6">
        <v>35.05</v>
      </c>
    </row>
    <row r="47">
      <c r="A47" s="16">
        <v>45.0</v>
      </c>
      <c r="B47" s="14"/>
      <c r="C47" s="16">
        <v>0.0</v>
      </c>
      <c r="D47" s="14"/>
      <c r="E47" s="14"/>
      <c r="F47" s="14"/>
      <c r="G47" s="14"/>
      <c r="H47" s="14"/>
      <c r="I47" s="14"/>
      <c r="J47" s="14"/>
      <c r="K47" s="14"/>
      <c r="L47" s="16">
        <v>144.78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6">
        <v>68.69</v>
      </c>
    </row>
    <row r="48">
      <c r="A48" s="16">
        <v>46.0</v>
      </c>
      <c r="B48" s="14"/>
      <c r="C48" s="16">
        <v>0.0</v>
      </c>
      <c r="D48" s="14"/>
      <c r="E48" s="14"/>
      <c r="F48" s="14"/>
      <c r="G48" s="14"/>
      <c r="H48" s="14"/>
      <c r="I48" s="14"/>
      <c r="J48" s="14"/>
      <c r="K48" s="14"/>
      <c r="L48" s="16">
        <v>43.87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6">
        <v>113.95</v>
      </c>
    </row>
    <row r="49">
      <c r="A49" s="16">
        <v>47.0</v>
      </c>
      <c r="B49" s="14"/>
      <c r="C49" s="16">
        <v>1.0</v>
      </c>
      <c r="D49" s="14"/>
      <c r="E49" s="14"/>
      <c r="F49" s="14"/>
      <c r="G49" s="14"/>
      <c r="H49" s="14"/>
      <c r="I49" s="14"/>
      <c r="J49" s="14"/>
      <c r="K49" s="14"/>
      <c r="L49" s="16">
        <v>63.27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6">
        <v>3.24</v>
      </c>
    </row>
    <row r="50">
      <c r="A50" s="16">
        <v>48.0</v>
      </c>
      <c r="B50" s="14"/>
      <c r="C50" s="16">
        <v>0.0</v>
      </c>
      <c r="D50" s="14"/>
      <c r="E50" s="14"/>
      <c r="F50" s="14"/>
      <c r="G50" s="14"/>
      <c r="H50" s="14"/>
      <c r="I50" s="14"/>
      <c r="J50" s="14"/>
      <c r="K50" s="14"/>
      <c r="L50" s="16">
        <v>135.04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6">
        <v>32.38</v>
      </c>
    </row>
    <row r="51">
      <c r="A51" s="16">
        <v>49.0</v>
      </c>
      <c r="B51" s="14"/>
      <c r="C51" s="16">
        <v>0.0</v>
      </c>
      <c r="D51" s="14"/>
      <c r="E51" s="14"/>
      <c r="F51" s="14"/>
      <c r="G51" s="14"/>
      <c r="H51" s="14"/>
      <c r="I51" s="14"/>
      <c r="J51" s="14"/>
      <c r="K51" s="14"/>
      <c r="L51" s="16">
        <v>21.01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6">
        <v>34.67</v>
      </c>
    </row>
    <row r="52">
      <c r="A52" s="16">
        <v>50.0</v>
      </c>
      <c r="B52" s="14"/>
      <c r="C52" s="16">
        <v>1.0</v>
      </c>
      <c r="D52" s="14"/>
      <c r="E52" s="14"/>
      <c r="F52" s="14"/>
      <c r="G52" s="14"/>
      <c r="H52" s="14"/>
      <c r="I52" s="14"/>
      <c r="J52" s="14"/>
      <c r="K52" s="14"/>
      <c r="L52" s="16">
        <v>4.23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6">
        <v>44.65</v>
      </c>
    </row>
    <row r="53">
      <c r="A53" s="16">
        <v>51.0</v>
      </c>
      <c r="B53" s="14"/>
      <c r="C53" s="16">
        <v>0.0</v>
      </c>
      <c r="D53" s="14"/>
      <c r="E53" s="14"/>
      <c r="F53" s="14"/>
      <c r="G53" s="14"/>
      <c r="H53" s="14"/>
      <c r="I53" s="14"/>
      <c r="J53" s="14"/>
      <c r="K53" s="14"/>
      <c r="L53" s="16">
        <v>36.91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6">
        <v>9.69</v>
      </c>
    </row>
    <row r="54">
      <c r="A54" s="16">
        <v>52.0</v>
      </c>
      <c r="B54" s="14"/>
      <c r="C54" s="16">
        <v>1.0</v>
      </c>
      <c r="D54" s="14"/>
      <c r="E54" s="14"/>
      <c r="F54" s="14"/>
      <c r="G54" s="14"/>
      <c r="H54" s="14"/>
      <c r="I54" s="14"/>
      <c r="J54" s="14"/>
      <c r="K54" s="14"/>
      <c r="L54" s="16">
        <v>127.32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6">
        <v>38.76</v>
      </c>
    </row>
    <row r="55">
      <c r="A55" s="16">
        <v>53.0</v>
      </c>
      <c r="B55" s="14"/>
      <c r="C55" s="16">
        <v>3.0</v>
      </c>
      <c r="D55" s="14"/>
      <c r="E55" s="14"/>
      <c r="F55" s="14"/>
      <c r="G55" s="14"/>
      <c r="H55" s="14"/>
      <c r="I55" s="14"/>
      <c r="J55" s="14"/>
      <c r="K55" s="14"/>
      <c r="L55" s="16">
        <v>44.17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6">
        <v>20.41</v>
      </c>
    </row>
    <row r="56">
      <c r="A56" s="16">
        <v>54.0</v>
      </c>
      <c r="B56" s="14"/>
      <c r="C56" s="16">
        <v>4.0</v>
      </c>
      <c r="D56" s="14"/>
      <c r="E56" s="14"/>
      <c r="F56" s="14"/>
      <c r="G56" s="14"/>
      <c r="H56" s="14"/>
      <c r="I56" s="14"/>
      <c r="J56" s="14"/>
      <c r="K56" s="14"/>
      <c r="L56" s="16">
        <v>37.91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6">
        <v>71.44</v>
      </c>
    </row>
    <row r="57">
      <c r="A57" s="16">
        <v>55.0</v>
      </c>
      <c r="B57" s="14"/>
      <c r="C57" s="16">
        <v>0.0</v>
      </c>
      <c r="D57" s="14"/>
      <c r="E57" s="14"/>
      <c r="F57" s="14"/>
      <c r="G57" s="14"/>
      <c r="H57" s="14"/>
      <c r="I57" s="14"/>
      <c r="J57" s="14"/>
      <c r="K57" s="14"/>
      <c r="L57" s="16">
        <v>22.64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6">
        <v>6.2</v>
      </c>
    </row>
    <row r="58">
      <c r="A58" s="16">
        <v>56.0</v>
      </c>
      <c r="B58" s="14"/>
      <c r="C58" s="16">
        <v>0.0</v>
      </c>
      <c r="D58" s="14"/>
      <c r="E58" s="14"/>
      <c r="F58" s="14"/>
      <c r="G58" s="14"/>
      <c r="H58" s="14"/>
      <c r="I58" s="14"/>
      <c r="J58" s="14"/>
      <c r="K58" s="14"/>
      <c r="L58" s="16">
        <v>44.7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6">
        <v>0.38</v>
      </c>
    </row>
    <row r="59">
      <c r="A59" s="16">
        <v>57.0</v>
      </c>
      <c r="B59" s="14"/>
      <c r="C59" s="16">
        <v>2.0</v>
      </c>
      <c r="D59" s="14"/>
      <c r="E59" s="14"/>
      <c r="F59" s="14"/>
      <c r="G59" s="14"/>
      <c r="H59" s="14"/>
      <c r="I59" s="14"/>
      <c r="J59" s="14"/>
      <c r="K59" s="14"/>
      <c r="L59" s="16">
        <v>21.1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6">
        <v>30.86</v>
      </c>
    </row>
    <row r="60">
      <c r="A60" s="16">
        <v>58.0</v>
      </c>
      <c r="B60" s="14"/>
      <c r="C60" s="16">
        <v>1.0</v>
      </c>
      <c r="D60" s="14"/>
      <c r="E60" s="14"/>
      <c r="F60" s="14"/>
      <c r="G60" s="14"/>
      <c r="H60" s="14"/>
      <c r="I60" s="14"/>
      <c r="J60" s="14"/>
      <c r="K60" s="14"/>
      <c r="L60" s="16">
        <v>85.76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6">
        <v>16.98</v>
      </c>
    </row>
    <row r="61">
      <c r="A61" s="16">
        <v>59.0</v>
      </c>
      <c r="B61" s="14"/>
      <c r="C61" s="16">
        <v>4.0</v>
      </c>
      <c r="D61" s="14"/>
      <c r="E61" s="14"/>
      <c r="F61" s="14"/>
      <c r="G61" s="14"/>
      <c r="H61" s="14"/>
      <c r="I61" s="14"/>
      <c r="J61" s="14"/>
      <c r="K61" s="14"/>
      <c r="L61" s="16">
        <v>98.04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6">
        <v>0.89</v>
      </c>
    </row>
    <row r="62">
      <c r="A62" s="14"/>
      <c r="B62" s="14"/>
      <c r="C62" s="14">
        <f>AVERAGE(C2:C61)</f>
        <v>1.186440678</v>
      </c>
      <c r="D62" s="14"/>
      <c r="E62" s="14"/>
      <c r="F62" s="14"/>
      <c r="G62" s="14"/>
      <c r="H62" s="14"/>
      <c r="I62" s="14"/>
      <c r="J62" s="14"/>
      <c r="K62" s="14"/>
      <c r="L62" s="16">
        <v>40.7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6">
        <v>0.77</v>
      </c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6">
        <v>77.6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6">
        <v>38.34</v>
      </c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6">
        <v>0.82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6">
        <v>156.56</v>
      </c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6">
        <v>6.29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6">
        <v>12.12</v>
      </c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6">
        <v>61.06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6">
        <v>15.86</v>
      </c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6">
        <v>56.57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6">
        <v>5.59</v>
      </c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6">
        <v>33.13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6">
        <v>17.5</v>
      </c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6">
        <v>72.16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6">
        <v>11.88</v>
      </c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6">
        <v>32.17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6">
        <v>19.54</v>
      </c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6">
        <v>112.08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6">
        <v>21.53</v>
      </c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6">
        <v>39.31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6">
        <v>25.59</v>
      </c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6">
        <v>83.13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6">
        <v>2.94</v>
      </c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6">
        <v>6.56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6">
        <v>8.39</v>
      </c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6">
        <v>127.37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6">
        <v>13.23</v>
      </c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6">
        <v>61.61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6">
        <v>24.4</v>
      </c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6">
        <v>64.85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6">
        <v>18.8</v>
      </c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6">
        <v>71.4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6">
        <v>15.16</v>
      </c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6">
        <v>12.88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6">
        <v>7.19</v>
      </c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6">
        <v>145.23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6">
        <v>124.55</v>
      </c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6">
        <v>20.3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6">
        <v>4.6</v>
      </c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6">
        <v>21.43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6">
        <v>28.34</v>
      </c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6">
        <v>24.78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6">
        <v>66.91</v>
      </c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6">
        <v>24.11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6">
        <v>44.63</v>
      </c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6">
        <v>82.86</v>
      </c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6">
        <v>27.79</v>
      </c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6">
        <v>58.76</v>
      </c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6">
        <v>4.3</v>
      </c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6">
        <v>10.8</v>
      </c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6">
        <v>18.18</v>
      </c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6">
        <v>18.14</v>
      </c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6">
        <v>20.84</v>
      </c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6">
        <v>6.89</v>
      </c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6">
        <v>59.48</v>
      </c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6">
        <v>32.19</v>
      </c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6">
        <v>6.49</v>
      </c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6">
        <v>5.15</v>
      </c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6">
        <v>13.24</v>
      </c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6">
        <v>6.26</v>
      </c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6">
        <v>37.14</v>
      </c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6">
        <v>6.09</v>
      </c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6">
        <v>25.87</v>
      </c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6">
        <v>11.28</v>
      </c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6">
        <v>32.1</v>
      </c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6">
        <v>92.35</v>
      </c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6">
        <v>78.19</v>
      </c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6">
        <v>10.37</v>
      </c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6">
        <v>54.91</v>
      </c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6">
        <v>83.75</v>
      </c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6">
        <v>11.5</v>
      </c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6">
        <v>3.39</v>
      </c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6">
        <v>9.16</v>
      </c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6">
        <v>2.8</v>
      </c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6">
        <v>18.86</v>
      </c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6">
        <v>17.38</v>
      </c>
    </row>
  </sheetData>
  <mergeCells count="1">
    <mergeCell ref="N1:S1"/>
  </mergeCells>
  <drawing r:id="rId1"/>
</worksheet>
</file>