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rhart 1" sheetId="1" r:id="rId3"/>
    <sheet state="visible" name="Gerhart 2" sheetId="2" r:id="rId4"/>
    <sheet state="visible" name="Gerhart 3" sheetId="3" r:id="rId5"/>
    <sheet state="visible" name="Herder 1" sheetId="4" r:id="rId6"/>
    <sheet state="visible" name="Olvenstedter 1" sheetId="5" r:id="rId7"/>
    <sheet state="visible" name="Olvenstedter 2" sheetId="6" r:id="rId8"/>
    <sheet state="visible" name=" OD 1" sheetId="7" r:id="rId9"/>
    <sheet state="visible" name="ped-cycle 3" sheetId="8" r:id="rId10"/>
  </sheets>
  <definedNames/>
  <calcPr/>
</workbook>
</file>

<file path=xl/sharedStrings.xml><?xml version="1.0" encoding="utf-8"?>
<sst xmlns="http://schemas.openxmlformats.org/spreadsheetml/2006/main" count="97" uniqueCount="50">
  <si>
    <t>gehart-hauptmann str.(probablity of bi-cycle and pedestrains)</t>
  </si>
  <si>
    <t>Gerhart-Hauptmann Str.</t>
  </si>
  <si>
    <t>sample</t>
  </si>
  <si>
    <t>bi-cycle</t>
  </si>
  <si>
    <t>pedestrains</t>
  </si>
  <si>
    <t>Sample</t>
  </si>
  <si>
    <t>Number of cars</t>
  </si>
  <si>
    <t>Queue length</t>
  </si>
  <si>
    <t>Inter-arrival Times of the cars</t>
  </si>
  <si>
    <t>S no.</t>
  </si>
  <si>
    <t>Xmin</t>
  </si>
  <si>
    <t>Xmax</t>
  </si>
  <si>
    <t>observed</t>
  </si>
  <si>
    <t>Waiting time of the cars</t>
  </si>
  <si>
    <t>SUM</t>
  </si>
  <si>
    <t>total</t>
  </si>
  <si>
    <t>probablity</t>
  </si>
  <si>
    <t>sum</t>
  </si>
  <si>
    <t>Heder str. (Probablity of cycles and pedestrains)</t>
  </si>
  <si>
    <t xml:space="preserve">Bi-cycle </t>
  </si>
  <si>
    <t xml:space="preserve">Total </t>
  </si>
  <si>
    <t xml:space="preserve">samples </t>
  </si>
  <si>
    <t>sq root</t>
  </si>
  <si>
    <t>olvenstedter str.(probablity of bi-cycle and pedestrains)</t>
  </si>
  <si>
    <t>Signal pattern and timings K71(olvenstedter str.)</t>
  </si>
  <si>
    <t>RED</t>
  </si>
  <si>
    <t xml:space="preserve">GREEN </t>
  </si>
  <si>
    <t>Sno.</t>
  </si>
  <si>
    <t>EXPECTED</t>
  </si>
  <si>
    <t>expected</t>
  </si>
  <si>
    <t>(Oi-Ei)^2/Ei</t>
  </si>
  <si>
    <t>sorted</t>
  </si>
  <si>
    <t>j</t>
  </si>
  <si>
    <t>(j-0.5)/n</t>
  </si>
  <si>
    <t>F^(-1)</t>
  </si>
  <si>
    <t>mean</t>
  </si>
  <si>
    <t>lambda</t>
  </si>
  <si>
    <t>SD</t>
  </si>
  <si>
    <t>alpha</t>
  </si>
  <si>
    <t>f</t>
  </si>
  <si>
    <t>chi</t>
  </si>
  <si>
    <t>RESULT</t>
  </si>
  <si>
    <t>Expected</t>
  </si>
  <si>
    <t>Round up</t>
  </si>
  <si>
    <t>min</t>
  </si>
  <si>
    <t>n</t>
  </si>
  <si>
    <t>max</t>
  </si>
  <si>
    <t>MEAN</t>
  </si>
  <si>
    <t>ACCEPT</t>
  </si>
  <si>
    <t>chisq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</si>
</sst>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>
      <sz val="10.0"/>
      <color rgb="FF000000"/>
      <name val="Arial"/>
    </font>
    <font>
      <b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1C232"/>
        <bgColor rgb="FFF1C232"/>
      </patternFill>
    </fill>
  </fills>
  <borders count="4">
    <border/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/>
    </xf>
    <xf borderId="1" fillId="2" fontId="1" numFmtId="0" xfId="0" applyAlignment="1" applyBorder="1" applyFill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right" shrinkToFit="0" wrapText="1"/>
    </xf>
    <xf borderId="2" fillId="0" fontId="0" numFmtId="0" xfId="0" applyAlignment="1" applyBorder="1" applyFont="1">
      <alignment horizontal="center" shrinkToFit="0" vertical="center" wrapText="1"/>
    </xf>
    <xf borderId="3" fillId="0" fontId="0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wrapText="1"/>
    </xf>
    <xf borderId="2" fillId="0" fontId="0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wrapText="1"/>
    </xf>
    <xf borderId="2" fillId="3" fontId="2" numFmtId="0" xfId="0" applyAlignment="1" applyBorder="1" applyFill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Q-Q plot for Gehart-hauptmann str.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'Gerhart 2'!$S$1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yVal>
            <c:numRef>
              <c:f>'Gerhart 2'!$S$2:$S$142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966262"/>
        <c:axId val="205935491"/>
      </c:scatterChart>
      <c:valAx>
        <c:axId val="94496626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5935491"/>
      </c:valAx>
      <c:valAx>
        <c:axId val="20593549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44966262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</c:spPr>
          <c:val>
            <c:numRef>
              <c:f>'Gerhart 2'!$I$3:$I$15</c:f>
            </c:numRef>
          </c:val>
        </c:ser>
        <c:ser>
          <c:idx val="1"/>
          <c:order val="1"/>
          <c:spPr>
            <a:solidFill>
              <a:srgbClr val="ED7D31"/>
            </a:solidFill>
          </c:spPr>
          <c:val>
            <c:numRef>
              <c:f>'Gerhart 2'!$J$3:$J$15</c:f>
            </c:numRef>
          </c:val>
        </c:ser>
        <c:axId val="721896401"/>
        <c:axId val="330185193"/>
      </c:barChart>
      <c:catAx>
        <c:axId val="721896401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330185193"/>
      </c:catAx>
      <c:valAx>
        <c:axId val="33018519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21896401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chisquare plot: pedestrains and bicycle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'ped-cycle 3'!$D$1</c:f>
            </c:strRef>
          </c:tx>
          <c:spPr>
            <a:solidFill>
              <a:srgbClr val="70AD47"/>
            </a:solidFill>
          </c:spPr>
          <c:val>
            <c:numRef>
              <c:f>'ped-cycle 3'!$D$2:$D$8</c:f>
            </c:numRef>
          </c:val>
        </c:ser>
        <c:ser>
          <c:idx val="1"/>
          <c:order val="1"/>
          <c:tx>
            <c:strRef>
              <c:f>'ped-cycle 3'!$F$1</c:f>
            </c:strRef>
          </c:tx>
          <c:spPr>
            <a:solidFill>
              <a:srgbClr val="70AD47"/>
            </a:solidFill>
          </c:spPr>
          <c:val>
            <c:numRef>
              <c:f>'ped-cycle 3'!$F$2:$F$8</c:f>
            </c:numRef>
          </c:val>
        </c:ser>
        <c:axId val="92086834"/>
        <c:axId val="7297813"/>
      </c:bar3DChart>
      <c:catAx>
        <c:axId val="92086834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297813"/>
      </c:catAx>
      <c:valAx>
        <c:axId val="729781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92086834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19</xdr:col>
      <xdr:colOff>419100</xdr:colOff>
      <xdr:row>0</xdr:row>
      <xdr:rowOff>171450</xdr:rowOff>
    </xdr:from>
    <xdr:ext cx="5524500" cy="33528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466725</xdr:colOff>
      <xdr:row>17</xdr:row>
      <xdr:rowOff>95250</xdr:rowOff>
    </xdr:from>
    <xdr:ext cx="4295775" cy="2876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0</xdr:colOff>
      <xdr:row>103</xdr:row>
      <xdr:rowOff>0</xdr:rowOff>
    </xdr:from>
    <xdr:ext cx="304800" cy="314325"/>
    <xdr:sp>
      <xdr:nvSpPr>
        <xdr:cNvPr id="3" name="Shape 3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103</xdr:row>
      <xdr:rowOff>0</xdr:rowOff>
    </xdr:from>
    <xdr:ext cx="304800" cy="314325"/>
    <xdr:sp>
      <xdr:nvSpPr>
        <xdr:cNvPr id="3" name="Shape 3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28575</xdr:colOff>
      <xdr:row>0</xdr:row>
      <xdr:rowOff>9525</xdr:rowOff>
    </xdr:from>
    <xdr:ext cx="4171950" cy="24479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12.29"/>
    <col customWidth="1" min="3" max="3" width="15.57"/>
    <col customWidth="1" min="4" max="4" width="17.71"/>
    <col customWidth="1" min="5" max="5" width="11.43"/>
    <col customWidth="1" min="6" max="20" width="8.71"/>
    <col customWidth="1" min="21" max="21" width="31.0"/>
    <col customWidth="1" min="22" max="23" width="8.71"/>
    <col customWidth="1" min="24" max="24" width="28.57"/>
    <col customWidth="1" min="25" max="30" width="8.71"/>
    <col customWidth="1" min="31" max="31" width="1.43"/>
    <col customWidth="1" min="32" max="53" width="8.71"/>
  </cols>
  <sheetData>
    <row r="1" ht="27.75" customHeight="1">
      <c r="A1" s="1" t="s">
        <v>1</v>
      </c>
    </row>
    <row r="2" ht="45.0" customHeight="1">
      <c r="B2" s="1" t="s">
        <v>5</v>
      </c>
      <c r="C2" s="2" t="s">
        <v>6</v>
      </c>
      <c r="D2" s="2" t="s">
        <v>7</v>
      </c>
      <c r="E2" s="1" t="s">
        <v>8</v>
      </c>
      <c r="T2" s="1"/>
      <c r="U2" s="1"/>
      <c r="V2" s="1"/>
      <c r="W2" s="1"/>
      <c r="X2" s="1"/>
      <c r="Y2" s="1" t="s">
        <v>9</v>
      </c>
      <c r="Z2" s="1" t="s">
        <v>10</v>
      </c>
      <c r="AA2" s="1" t="s">
        <v>11</v>
      </c>
      <c r="AB2" s="1" t="s">
        <v>12</v>
      </c>
      <c r="AC2" s="1"/>
      <c r="AD2" s="1"/>
      <c r="AF2" s="1" t="s">
        <v>13</v>
      </c>
      <c r="AS2" s="1"/>
      <c r="AT2" s="1"/>
      <c r="AU2" s="1"/>
      <c r="AV2" s="1"/>
      <c r="AW2" s="1"/>
      <c r="AX2" s="1"/>
      <c r="AY2" s="1"/>
      <c r="AZ2" s="1"/>
      <c r="BA2" s="1"/>
    </row>
    <row r="3">
      <c r="E3" s="2">
        <v>1.0</v>
      </c>
      <c r="F3" s="2">
        <v>2.0</v>
      </c>
      <c r="G3" s="2">
        <v>3.0</v>
      </c>
      <c r="H3" s="2">
        <v>4.0</v>
      </c>
      <c r="I3" s="2">
        <v>5.0</v>
      </c>
      <c r="J3" s="3">
        <v>6.0</v>
      </c>
      <c r="K3" s="3">
        <v>7.0</v>
      </c>
      <c r="L3" s="3">
        <v>8.0</v>
      </c>
      <c r="M3" s="3">
        <v>9.0</v>
      </c>
      <c r="N3" s="3">
        <v>10.0</v>
      </c>
      <c r="O3" s="3">
        <v>11.0</v>
      </c>
      <c r="P3" s="3">
        <v>12.0</v>
      </c>
      <c r="Q3" s="3">
        <v>13.0</v>
      </c>
      <c r="R3" s="3">
        <v>14.0</v>
      </c>
      <c r="S3" s="3">
        <v>15.0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F3" s="1">
        <v>1.0</v>
      </c>
      <c r="AG3" s="1">
        <v>2.0</v>
      </c>
      <c r="AH3" s="1">
        <v>3.0</v>
      </c>
      <c r="AI3" s="1">
        <v>4.0</v>
      </c>
      <c r="AJ3" s="1">
        <v>5.0</v>
      </c>
      <c r="AK3" s="1">
        <v>6.0</v>
      </c>
      <c r="AL3" s="1">
        <v>7.0</v>
      </c>
      <c r="AM3" s="1">
        <v>8.0</v>
      </c>
      <c r="AN3" s="1">
        <v>9.0</v>
      </c>
      <c r="AO3" s="1">
        <v>10.0</v>
      </c>
      <c r="AP3" s="1">
        <v>11.0</v>
      </c>
      <c r="AQ3" s="1">
        <v>12.0</v>
      </c>
      <c r="AS3" s="1"/>
      <c r="AT3" s="1"/>
      <c r="AU3" s="1"/>
      <c r="AV3" s="1"/>
      <c r="AW3" s="1"/>
      <c r="AX3" s="1"/>
      <c r="AY3" s="1"/>
      <c r="AZ3" s="1"/>
      <c r="BA3" s="1"/>
    </row>
    <row r="4">
      <c r="B4" s="1">
        <v>1.0</v>
      </c>
      <c r="C4" s="1">
        <v>5.0</v>
      </c>
      <c r="D4" s="1">
        <v>3.0</v>
      </c>
      <c r="E4" s="1">
        <v>14.68</v>
      </c>
      <c r="F4" s="1">
        <v>46.49</v>
      </c>
      <c r="G4" s="1">
        <v>7.55</v>
      </c>
      <c r="H4" s="1">
        <v>4.48</v>
      </c>
      <c r="I4" s="1">
        <v>10.35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>
        <v>1.0</v>
      </c>
      <c r="Z4" s="1">
        <v>0.24</v>
      </c>
      <c r="AA4" s="1">
        <v>5.86</v>
      </c>
      <c r="AB4" s="1">
        <v>37.0</v>
      </c>
      <c r="AC4" s="1"/>
      <c r="AD4" s="1"/>
      <c r="AF4" s="1">
        <v>54.04</v>
      </c>
      <c r="AG4" s="1">
        <v>7.55</v>
      </c>
      <c r="AH4" s="1">
        <v>0.0</v>
      </c>
      <c r="AI4" s="1">
        <v>0.0</v>
      </c>
      <c r="AJ4" s="1">
        <v>0.0</v>
      </c>
      <c r="AK4" s="1"/>
      <c r="AL4" s="1"/>
      <c r="AM4" s="1"/>
      <c r="AN4" s="1"/>
      <c r="AO4" s="1"/>
      <c r="AP4" s="1"/>
      <c r="AQ4" s="1"/>
      <c r="AS4" s="1"/>
      <c r="AT4" s="1"/>
      <c r="AU4" s="1"/>
      <c r="AV4" s="1"/>
      <c r="AW4" s="1"/>
      <c r="AX4" s="1"/>
      <c r="AY4" s="1"/>
      <c r="AZ4" s="1"/>
      <c r="BA4" s="1"/>
    </row>
    <row r="5">
      <c r="B5" s="1">
        <v>2.0</v>
      </c>
      <c r="C5" s="1">
        <v>4.0</v>
      </c>
      <c r="D5" s="1">
        <v>4.0</v>
      </c>
      <c r="E5" s="1">
        <v>3.94</v>
      </c>
      <c r="F5" s="1">
        <v>12.72</v>
      </c>
      <c r="G5" s="1">
        <v>18.91</v>
      </c>
      <c r="H5" s="1">
        <v>9.74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>
        <v>2.0</v>
      </c>
      <c r="Z5" s="1">
        <v>5.86</v>
      </c>
      <c r="AA5" s="1">
        <v>11.48</v>
      </c>
      <c r="AB5" s="1">
        <v>26.0</v>
      </c>
      <c r="AC5" s="1"/>
      <c r="AD5" s="1"/>
      <c r="AF5" s="1">
        <v>41.37</v>
      </c>
      <c r="AG5" s="1">
        <v>28.65</v>
      </c>
      <c r="AH5" s="1">
        <v>9.74</v>
      </c>
      <c r="AI5" s="1">
        <v>0.0</v>
      </c>
      <c r="AJ5" s="1"/>
      <c r="AK5" s="1"/>
      <c r="AL5" s="1"/>
      <c r="AM5" s="1"/>
      <c r="AN5" s="1"/>
      <c r="AO5" s="1"/>
      <c r="AP5" s="1"/>
      <c r="AQ5" s="1"/>
      <c r="AS5" s="1"/>
      <c r="AT5" s="1"/>
      <c r="AU5" s="1"/>
      <c r="AV5" s="1"/>
      <c r="AW5" s="1"/>
      <c r="AX5" s="1"/>
      <c r="AY5" s="1"/>
      <c r="AZ5" s="1"/>
      <c r="BA5" s="1"/>
    </row>
    <row r="6">
      <c r="B6" s="1">
        <v>3.0</v>
      </c>
      <c r="C6" s="1">
        <v>6.0</v>
      </c>
      <c r="D6" s="1">
        <v>6.0</v>
      </c>
      <c r="E6" s="1">
        <v>18.56</v>
      </c>
      <c r="F6" s="1">
        <v>14.73</v>
      </c>
      <c r="G6" s="1">
        <v>2.9</v>
      </c>
      <c r="H6" s="1">
        <v>31.96</v>
      </c>
      <c r="I6" s="1">
        <v>7.3</v>
      </c>
      <c r="J6" s="1">
        <v>28.82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>
        <v>3.0</v>
      </c>
      <c r="Z6" s="1">
        <v>11.48</v>
      </c>
      <c r="AA6" s="1">
        <v>17.1</v>
      </c>
      <c r="AB6" s="1">
        <v>19.0</v>
      </c>
      <c r="AC6" s="1"/>
      <c r="AD6" s="1"/>
      <c r="AF6" s="1">
        <v>85.71</v>
      </c>
      <c r="AG6" s="1">
        <v>70.98</v>
      </c>
      <c r="AH6" s="1">
        <v>39.02</v>
      </c>
      <c r="AI6" s="1">
        <v>31.72</v>
      </c>
      <c r="AJ6" s="1">
        <v>28.82</v>
      </c>
      <c r="AK6" s="1">
        <v>0.0</v>
      </c>
      <c r="AL6" s="1"/>
      <c r="AM6" s="1"/>
      <c r="AN6" s="1"/>
      <c r="AO6" s="1"/>
      <c r="AP6" s="1"/>
      <c r="AQ6" s="1"/>
      <c r="AS6" s="1"/>
      <c r="AT6" s="1"/>
      <c r="AU6" s="1"/>
      <c r="AV6" s="1"/>
      <c r="AW6" s="1"/>
      <c r="AX6" s="1"/>
      <c r="AY6" s="1"/>
      <c r="AZ6" s="1"/>
      <c r="BA6" s="1"/>
    </row>
    <row r="7">
      <c r="B7" s="1">
        <v>4.0</v>
      </c>
      <c r="C7" s="1">
        <v>3.0</v>
      </c>
      <c r="D7" s="1">
        <v>2.0</v>
      </c>
      <c r="E7" s="1">
        <v>12.59</v>
      </c>
      <c r="F7" s="1">
        <v>54.82</v>
      </c>
      <c r="G7" s="1">
        <v>11.41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>
        <v>4.0</v>
      </c>
      <c r="Z7" s="1">
        <v>17.1</v>
      </c>
      <c r="AA7" s="1">
        <v>22.72</v>
      </c>
      <c r="AB7" s="1">
        <v>15.0</v>
      </c>
      <c r="AC7" s="1"/>
      <c r="AD7" s="1"/>
      <c r="AF7" s="1">
        <v>54.82</v>
      </c>
      <c r="AG7" s="1">
        <v>0.0</v>
      </c>
      <c r="AH7" s="1">
        <v>0.0</v>
      </c>
      <c r="AI7" s="1"/>
      <c r="AJ7" s="1"/>
      <c r="AK7" s="1"/>
      <c r="AL7" s="1"/>
      <c r="AM7" s="1"/>
      <c r="AN7" s="1"/>
      <c r="AO7" s="1"/>
      <c r="AP7" s="1"/>
      <c r="AQ7" s="1"/>
      <c r="AS7" s="1"/>
      <c r="AT7" s="1"/>
      <c r="AU7" s="1"/>
      <c r="AV7" s="1"/>
      <c r="AW7" s="1"/>
      <c r="AX7" s="1"/>
      <c r="AY7" s="1"/>
      <c r="AZ7" s="1"/>
      <c r="BA7" s="1"/>
    </row>
    <row r="8">
      <c r="B8" s="1">
        <v>5.0</v>
      </c>
      <c r="C8" s="1">
        <v>8.0</v>
      </c>
      <c r="D8" s="1">
        <v>6.0</v>
      </c>
      <c r="E8" s="1">
        <v>2.23</v>
      </c>
      <c r="F8" s="1">
        <v>31.91</v>
      </c>
      <c r="G8" s="1">
        <v>0.24</v>
      </c>
      <c r="H8" s="1">
        <v>15.08</v>
      </c>
      <c r="I8" s="1">
        <v>22.5</v>
      </c>
      <c r="J8" s="1">
        <v>7.47</v>
      </c>
      <c r="K8" s="1">
        <v>1.47</v>
      </c>
      <c r="L8" s="1">
        <v>13.26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>
        <v>5.0</v>
      </c>
      <c r="Z8" s="1">
        <v>22.72</v>
      </c>
      <c r="AA8" s="1">
        <v>28.34</v>
      </c>
      <c r="AB8" s="1">
        <v>9.0</v>
      </c>
      <c r="AC8" s="1"/>
      <c r="AD8" s="1"/>
      <c r="AF8" s="1">
        <v>77.2</v>
      </c>
      <c r="AG8" s="1">
        <v>45.29</v>
      </c>
      <c r="AH8" s="1">
        <v>45.05</v>
      </c>
      <c r="AI8" s="1">
        <v>29.97</v>
      </c>
      <c r="AJ8" s="1">
        <v>7.47</v>
      </c>
      <c r="AK8" s="1">
        <v>0.0</v>
      </c>
      <c r="AL8" s="1">
        <v>0.0</v>
      </c>
      <c r="AM8" s="1">
        <v>0.0</v>
      </c>
      <c r="AN8" s="1"/>
      <c r="AO8" s="1"/>
      <c r="AP8" s="1"/>
      <c r="AQ8" s="1"/>
      <c r="AS8" s="1"/>
      <c r="AT8" s="1"/>
      <c r="AU8" s="1"/>
      <c r="AV8" s="1"/>
      <c r="AW8" s="1"/>
      <c r="AX8" s="1"/>
      <c r="AY8" s="1"/>
      <c r="AZ8" s="1"/>
      <c r="BA8" s="1"/>
    </row>
    <row r="9">
      <c r="B9" s="1">
        <v>6.0</v>
      </c>
      <c r="C9" s="1">
        <v>6.0</v>
      </c>
      <c r="D9" s="1">
        <v>4.0</v>
      </c>
      <c r="E9" s="1">
        <v>34.54</v>
      </c>
      <c r="F9" s="1">
        <v>21.06</v>
      </c>
      <c r="G9" s="1">
        <v>5.08</v>
      </c>
      <c r="H9" s="1">
        <v>30.43</v>
      </c>
      <c r="I9" s="1">
        <v>1.78</v>
      </c>
      <c r="J9" s="1">
        <v>12.71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>
        <v>6.0</v>
      </c>
      <c r="Z9" s="1">
        <v>28.34</v>
      </c>
      <c r="AA9" s="1">
        <v>33.96</v>
      </c>
      <c r="AB9" s="1">
        <v>12.0</v>
      </c>
      <c r="AC9" s="1"/>
      <c r="AD9" s="1"/>
      <c r="AF9" s="1">
        <v>56.57</v>
      </c>
      <c r="AG9" s="1">
        <v>35.51</v>
      </c>
      <c r="AH9" s="1">
        <v>30.43</v>
      </c>
      <c r="AI9" s="1">
        <v>0.0</v>
      </c>
      <c r="AJ9" s="1">
        <v>0.0</v>
      </c>
      <c r="AK9" s="1">
        <v>0.0</v>
      </c>
      <c r="AL9" s="1"/>
      <c r="AM9" s="1"/>
      <c r="AN9" s="1"/>
      <c r="AO9" s="1"/>
      <c r="AP9" s="1"/>
      <c r="AQ9" s="1"/>
      <c r="AS9" s="1"/>
      <c r="AT9" s="1"/>
      <c r="AU9" s="1"/>
      <c r="AV9" s="1"/>
      <c r="AW9" s="1"/>
      <c r="AX9" s="1"/>
      <c r="AY9" s="1"/>
      <c r="AZ9" s="1"/>
      <c r="BA9" s="1"/>
    </row>
    <row r="10">
      <c r="B10" s="1">
        <v>7.0</v>
      </c>
      <c r="C10" s="1">
        <v>4.0</v>
      </c>
      <c r="D10" s="1">
        <v>3.0</v>
      </c>
      <c r="E10" s="1">
        <v>14.78</v>
      </c>
      <c r="F10" s="1">
        <v>49.57</v>
      </c>
      <c r="G10" s="1">
        <v>22.46</v>
      </c>
      <c r="H10" s="1">
        <v>21.39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>
        <v>7.0</v>
      </c>
      <c r="Z10" s="1">
        <v>33.96</v>
      </c>
      <c r="AA10" s="1">
        <v>39.58</v>
      </c>
      <c r="AB10" s="1">
        <v>8.0</v>
      </c>
      <c r="AC10" s="1"/>
      <c r="AD10" s="1"/>
      <c r="AF10" s="1">
        <v>72.03</v>
      </c>
      <c r="AG10" s="1">
        <v>49.57</v>
      </c>
      <c r="AH10" s="1">
        <v>0.0</v>
      </c>
      <c r="AI10" s="1">
        <v>0.0</v>
      </c>
      <c r="AJ10" s="1"/>
      <c r="AK10" s="1"/>
      <c r="AL10" s="1"/>
      <c r="AM10" s="1"/>
      <c r="AN10" s="1"/>
      <c r="AO10" s="1"/>
      <c r="AP10" s="1"/>
      <c r="AQ10" s="1"/>
      <c r="AS10" s="1"/>
      <c r="AT10" s="1"/>
      <c r="AU10" s="1"/>
      <c r="AV10" s="1"/>
      <c r="AW10" s="1"/>
      <c r="AX10" s="1"/>
      <c r="AY10" s="1"/>
      <c r="AZ10" s="1"/>
      <c r="BA10" s="1"/>
    </row>
    <row r="11">
      <c r="B11" s="1">
        <v>8.0</v>
      </c>
      <c r="C11" s="1">
        <v>12.0</v>
      </c>
      <c r="D11" s="1">
        <v>7.0</v>
      </c>
      <c r="E11" s="1">
        <v>14.36</v>
      </c>
      <c r="F11" s="1">
        <v>2.83</v>
      </c>
      <c r="G11" s="1">
        <v>12.99</v>
      </c>
      <c r="H11" s="1">
        <v>9.85</v>
      </c>
      <c r="I11" s="1">
        <v>7.49</v>
      </c>
      <c r="J11" s="1">
        <v>24.13</v>
      </c>
      <c r="K11" s="1">
        <v>8.37</v>
      </c>
      <c r="L11" s="1">
        <v>11.75</v>
      </c>
      <c r="M11" s="1">
        <v>2.56</v>
      </c>
      <c r="N11" s="1">
        <v>1.72</v>
      </c>
      <c r="O11" s="1">
        <v>2.71</v>
      </c>
      <c r="P11" s="1">
        <v>8.63</v>
      </c>
      <c r="Q11" s="1"/>
      <c r="R11" s="1"/>
      <c r="S11" s="1"/>
      <c r="T11" s="1"/>
      <c r="U11" s="1"/>
      <c r="V11" s="1"/>
      <c r="W11" s="1"/>
      <c r="X11" s="1"/>
      <c r="Y11" s="1">
        <v>8.0</v>
      </c>
      <c r="Z11" s="1">
        <v>39.58</v>
      </c>
      <c r="AA11" s="1">
        <v>45.2</v>
      </c>
      <c r="AB11" s="1">
        <v>6.0</v>
      </c>
      <c r="AC11" s="1"/>
      <c r="AD11" s="1"/>
      <c r="AF11" s="1">
        <v>65.66</v>
      </c>
      <c r="AG11" s="1">
        <v>62.83</v>
      </c>
      <c r="AH11" s="1">
        <v>49.84</v>
      </c>
      <c r="AI11" s="1">
        <v>39.99</v>
      </c>
      <c r="AJ11" s="1">
        <v>32.5</v>
      </c>
      <c r="AK11" s="1">
        <v>8.37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S11" s="1"/>
      <c r="AT11" s="1"/>
      <c r="AU11" s="1"/>
      <c r="AV11" s="1"/>
      <c r="AW11" s="1"/>
      <c r="AX11" s="1"/>
      <c r="AY11" s="1"/>
      <c r="AZ11" s="1"/>
      <c r="BA11" s="1"/>
    </row>
    <row r="12">
      <c r="B12" s="1">
        <v>9.0</v>
      </c>
      <c r="C12" s="1">
        <v>2.0</v>
      </c>
      <c r="D12" s="1">
        <v>2.0</v>
      </c>
      <c r="E12" s="1">
        <v>34.7</v>
      </c>
      <c r="F12" s="1">
        <v>29.51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>
        <v>9.0</v>
      </c>
      <c r="Z12" s="1">
        <v>45.2</v>
      </c>
      <c r="AA12" s="1">
        <v>50.82</v>
      </c>
      <c r="AB12" s="1">
        <v>2.0</v>
      </c>
      <c r="AC12" s="1"/>
      <c r="AD12" s="1"/>
      <c r="AF12" s="1">
        <v>29.51</v>
      </c>
      <c r="AG12" s="1">
        <v>0.0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S12" s="1"/>
      <c r="AT12" s="1"/>
      <c r="AU12" s="1"/>
      <c r="AV12" s="1"/>
      <c r="AW12" s="1"/>
      <c r="AX12" s="1"/>
      <c r="AY12" s="1"/>
      <c r="AZ12" s="1"/>
      <c r="BA12" s="1"/>
    </row>
    <row r="13">
      <c r="B13" s="1">
        <v>10.0</v>
      </c>
      <c r="C13" s="1">
        <v>6.0</v>
      </c>
      <c r="D13" s="1">
        <v>6.0</v>
      </c>
      <c r="E13" s="1">
        <v>4.25</v>
      </c>
      <c r="F13" s="1">
        <v>4.75</v>
      </c>
      <c r="G13" s="1">
        <v>40.86</v>
      </c>
      <c r="H13" s="1">
        <v>11.31</v>
      </c>
      <c r="I13" s="1">
        <v>7.79</v>
      </c>
      <c r="J13" s="1">
        <v>37.74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>
        <v>10.0</v>
      </c>
      <c r="Z13" s="1">
        <v>50.82</v>
      </c>
      <c r="AA13" s="1">
        <v>56.44</v>
      </c>
      <c r="AB13" s="1">
        <v>3.0</v>
      </c>
      <c r="AC13" s="1"/>
      <c r="AD13" s="1"/>
      <c r="AF13" s="1">
        <v>102.45</v>
      </c>
      <c r="AG13" s="1">
        <v>97.7</v>
      </c>
      <c r="AH13" s="1">
        <v>56.84</v>
      </c>
      <c r="AI13" s="1">
        <v>45.53</v>
      </c>
      <c r="AJ13" s="1">
        <v>37.74</v>
      </c>
      <c r="AK13" s="1">
        <v>0.0</v>
      </c>
      <c r="AL13" s="1"/>
      <c r="AM13" s="1"/>
      <c r="AN13" s="1"/>
      <c r="AO13" s="1"/>
      <c r="AP13" s="1"/>
      <c r="AQ13" s="1"/>
      <c r="AS13" s="1"/>
      <c r="AT13" s="1"/>
      <c r="AU13" s="1"/>
      <c r="AV13" s="1"/>
      <c r="AW13" s="1"/>
      <c r="AX13" s="1"/>
      <c r="AY13" s="1"/>
      <c r="AZ13" s="1"/>
      <c r="BA13" s="1"/>
    </row>
    <row r="14">
      <c r="B14" s="1">
        <v>11.0</v>
      </c>
      <c r="C14" s="1">
        <v>9.0</v>
      </c>
      <c r="D14" s="1">
        <v>9.0</v>
      </c>
      <c r="E14" s="1">
        <v>23.18</v>
      </c>
      <c r="F14" s="1">
        <v>2.6</v>
      </c>
      <c r="G14" s="1">
        <v>5.33</v>
      </c>
      <c r="H14" s="1">
        <v>3.32</v>
      </c>
      <c r="I14" s="1">
        <v>8.73</v>
      </c>
      <c r="J14" s="1">
        <v>11.19</v>
      </c>
      <c r="K14" s="1">
        <v>1.31</v>
      </c>
      <c r="L14" s="1">
        <v>7.89</v>
      </c>
      <c r="M14" s="1">
        <v>33.25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>
        <v>11.0</v>
      </c>
      <c r="Z14" s="1">
        <v>56.44</v>
      </c>
      <c r="AA14" s="1">
        <v>62.06</v>
      </c>
      <c r="AB14" s="1">
        <v>1.0</v>
      </c>
      <c r="AC14" s="1"/>
      <c r="AD14" s="1"/>
      <c r="AF14" s="1">
        <v>73.62</v>
      </c>
      <c r="AG14" s="1">
        <v>71.02</v>
      </c>
      <c r="AH14" s="1">
        <v>65.69</v>
      </c>
      <c r="AI14" s="1">
        <v>62.37</v>
      </c>
      <c r="AJ14" s="1">
        <v>53.64</v>
      </c>
      <c r="AK14" s="1">
        <v>42.25</v>
      </c>
      <c r="AL14" s="1">
        <v>41.14</v>
      </c>
      <c r="AM14" s="1">
        <v>33.25</v>
      </c>
      <c r="AN14" s="1">
        <v>0.0</v>
      </c>
      <c r="AO14" s="1"/>
      <c r="AP14" s="1"/>
      <c r="AQ14" s="1"/>
      <c r="AS14" s="1"/>
      <c r="AT14" s="1"/>
      <c r="AU14" s="1"/>
      <c r="AV14" s="1"/>
      <c r="AW14" s="1"/>
      <c r="AX14" s="1"/>
      <c r="AY14" s="1"/>
      <c r="AZ14" s="1"/>
      <c r="BA14" s="1"/>
    </row>
    <row r="15">
      <c r="B15" s="1">
        <v>12.0</v>
      </c>
      <c r="C15" s="1">
        <v>3.0</v>
      </c>
      <c r="D15" s="1">
        <v>3.0</v>
      </c>
      <c r="E15" s="1">
        <v>34.36</v>
      </c>
      <c r="F15" s="1">
        <v>17.06</v>
      </c>
      <c r="G15" s="1">
        <v>29.87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>
        <v>12.0</v>
      </c>
      <c r="Z15" s="1">
        <v>62.06</v>
      </c>
      <c r="AA15" s="1">
        <v>67.68</v>
      </c>
      <c r="AB15" s="1">
        <v>0.0</v>
      </c>
      <c r="AC15" s="1"/>
      <c r="AD15" s="1"/>
      <c r="AF15" s="1">
        <v>46.93</v>
      </c>
      <c r="AG15" s="1">
        <v>29.87</v>
      </c>
      <c r="AH15" s="1">
        <v>0.0</v>
      </c>
      <c r="AI15" s="1"/>
      <c r="AJ15" s="1"/>
      <c r="AK15" s="1"/>
      <c r="AL15" s="1"/>
      <c r="AM15" s="1"/>
      <c r="AN15" s="1"/>
      <c r="AO15" s="1"/>
      <c r="AP15" s="1"/>
      <c r="AQ15" s="1"/>
      <c r="AS15" s="1"/>
      <c r="AT15" s="1"/>
      <c r="AU15" s="1"/>
      <c r="AV15" s="1"/>
      <c r="AW15" s="1"/>
      <c r="AX15" s="1"/>
      <c r="AY15" s="1"/>
      <c r="AZ15" s="1"/>
      <c r="BA15" s="1"/>
    </row>
    <row r="16">
      <c r="B16" s="1">
        <v>13.0</v>
      </c>
      <c r="C16" s="1">
        <v>6.0</v>
      </c>
      <c r="D16" s="1">
        <v>5.0</v>
      </c>
      <c r="E16" s="1">
        <v>3.87</v>
      </c>
      <c r="F16" s="1">
        <v>10.04</v>
      </c>
      <c r="G16" s="1">
        <v>24.94</v>
      </c>
      <c r="H16" s="1">
        <v>4.33</v>
      </c>
      <c r="I16" s="1">
        <v>28.94</v>
      </c>
      <c r="J16" s="1">
        <v>14.8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>
        <v>13.0</v>
      </c>
      <c r="Z16" s="1">
        <v>67.68</v>
      </c>
      <c r="AA16" s="1">
        <v>73.3</v>
      </c>
      <c r="AB16" s="1">
        <v>2.0</v>
      </c>
      <c r="AC16" s="1"/>
      <c r="AD16" s="1"/>
      <c r="AF16" s="1">
        <v>68.25</v>
      </c>
      <c r="AG16" s="1">
        <v>58.21</v>
      </c>
      <c r="AH16" s="1">
        <v>33.27</v>
      </c>
      <c r="AI16" s="1">
        <v>28.94</v>
      </c>
      <c r="AJ16" s="1">
        <v>0.0</v>
      </c>
      <c r="AK16" s="1">
        <v>0.0</v>
      </c>
      <c r="AL16" s="1"/>
      <c r="AM16" s="1"/>
      <c r="AN16" s="1"/>
      <c r="AO16" s="1"/>
      <c r="AP16" s="1"/>
      <c r="AQ16" s="1"/>
      <c r="AS16" s="1"/>
      <c r="AT16" s="1"/>
      <c r="AU16" s="1"/>
      <c r="AV16" s="1"/>
      <c r="AW16" s="1"/>
      <c r="AX16" s="1"/>
      <c r="AY16" s="1"/>
      <c r="AZ16" s="1"/>
      <c r="BA16" s="1"/>
    </row>
    <row r="17">
      <c r="B17" s="1">
        <v>14.0</v>
      </c>
      <c r="C17" s="1">
        <v>3.0</v>
      </c>
      <c r="D17" s="1">
        <v>2.0</v>
      </c>
      <c r="E17" s="1">
        <v>1.89</v>
      </c>
      <c r="F17" s="1">
        <v>70.57</v>
      </c>
      <c r="G17" s="1">
        <v>4.35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F17" s="1">
        <v>70.57</v>
      </c>
      <c r="AG17" s="1">
        <v>0.0</v>
      </c>
      <c r="AH17" s="1">
        <v>0.0</v>
      </c>
      <c r="AI17" s="1"/>
      <c r="AJ17" s="1"/>
      <c r="AK17" s="1"/>
      <c r="AL17" s="1"/>
      <c r="AM17" s="1"/>
      <c r="AN17" s="1"/>
      <c r="AO17" s="1"/>
      <c r="AP17" s="1"/>
      <c r="AQ17" s="1"/>
      <c r="AS17" s="1"/>
      <c r="AT17" s="1"/>
      <c r="AU17" s="1"/>
      <c r="AV17" s="1"/>
      <c r="AW17" s="1"/>
      <c r="AX17" s="1"/>
      <c r="AY17" s="1"/>
      <c r="AZ17" s="1"/>
      <c r="BA17" s="1"/>
    </row>
    <row r="18">
      <c r="B18" s="1">
        <v>15.0</v>
      </c>
      <c r="C18" s="1">
        <v>6.0</v>
      </c>
      <c r="D18" s="1">
        <v>6.0</v>
      </c>
      <c r="E18" s="1">
        <v>1.92</v>
      </c>
      <c r="F18" s="1">
        <v>2.66</v>
      </c>
      <c r="G18" s="1">
        <v>9.82</v>
      </c>
      <c r="H18" s="1">
        <v>3.51</v>
      </c>
      <c r="I18" s="1">
        <v>5.59</v>
      </c>
      <c r="J18" s="1">
        <v>51.81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F18" s="1">
        <v>73.39</v>
      </c>
      <c r="AG18" s="1">
        <v>70.73</v>
      </c>
      <c r="AH18" s="1">
        <v>60.91</v>
      </c>
      <c r="AI18" s="1">
        <v>57.4</v>
      </c>
      <c r="AJ18" s="1">
        <v>51.81</v>
      </c>
      <c r="AK18" s="1">
        <v>0.0</v>
      </c>
      <c r="AL18" s="1"/>
      <c r="AM18" s="1"/>
      <c r="AN18" s="1"/>
      <c r="AO18" s="1"/>
      <c r="AP18" s="1"/>
      <c r="AQ18" s="1"/>
      <c r="AS18" s="1"/>
      <c r="AT18" s="1"/>
      <c r="AU18" s="1"/>
      <c r="AV18" s="1"/>
      <c r="AW18" s="1"/>
      <c r="AX18" s="1"/>
      <c r="AY18" s="1"/>
      <c r="AZ18" s="1"/>
      <c r="BA18" s="1"/>
    </row>
    <row r="19">
      <c r="B19" s="1">
        <v>16.0</v>
      </c>
      <c r="C19" s="1">
        <v>4.0</v>
      </c>
      <c r="D19" s="1">
        <v>3.0</v>
      </c>
      <c r="E19" s="1">
        <v>10.0</v>
      </c>
      <c r="F19" s="1">
        <v>37.24</v>
      </c>
      <c r="G19" s="1">
        <v>26.71</v>
      </c>
      <c r="H19" s="1">
        <v>9.21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 t="s">
        <v>17</v>
      </c>
      <c r="AB19" s="1">
        <v>140.0</v>
      </c>
      <c r="AC19" s="1"/>
      <c r="AD19" s="1"/>
      <c r="AF19" s="1">
        <v>63.95</v>
      </c>
      <c r="AG19" s="1">
        <v>26.71</v>
      </c>
      <c r="AH19" s="1">
        <v>0.0</v>
      </c>
      <c r="AI19" s="1">
        <v>0.0</v>
      </c>
      <c r="AJ19" s="1"/>
      <c r="AK19" s="1"/>
      <c r="AL19" s="1"/>
      <c r="AM19" s="1"/>
      <c r="AN19" s="1"/>
      <c r="AO19" s="1"/>
      <c r="AP19" s="1"/>
      <c r="AQ19" s="1"/>
      <c r="AS19" s="1"/>
      <c r="AT19" s="1"/>
      <c r="AU19" s="1"/>
      <c r="AV19" s="1"/>
      <c r="AW19" s="1"/>
      <c r="AX19" s="1"/>
      <c r="AY19" s="1"/>
      <c r="AZ19" s="1"/>
      <c r="BA19" s="1"/>
    </row>
    <row r="20">
      <c r="B20" s="1">
        <v>17.0</v>
      </c>
      <c r="C20" s="1">
        <v>6.0</v>
      </c>
      <c r="D20" s="1">
        <v>6.0</v>
      </c>
      <c r="E20" s="1">
        <v>14.89</v>
      </c>
      <c r="F20" s="1">
        <v>10.14</v>
      </c>
      <c r="G20" s="1">
        <v>3.01</v>
      </c>
      <c r="H20" s="1">
        <v>1.21</v>
      </c>
      <c r="I20" s="1">
        <v>13.23</v>
      </c>
      <c r="J20" s="1">
        <v>29.69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F20" s="1">
        <v>57.28</v>
      </c>
      <c r="AG20" s="1">
        <v>47.14</v>
      </c>
      <c r="AH20" s="1">
        <v>44.13</v>
      </c>
      <c r="AI20" s="1">
        <v>42.92</v>
      </c>
      <c r="AJ20" s="1">
        <v>29.69</v>
      </c>
      <c r="AK20" s="1">
        <v>0.0</v>
      </c>
      <c r="AL20" s="1"/>
      <c r="AM20" s="1"/>
      <c r="AN20" s="1"/>
      <c r="AO20" s="1"/>
      <c r="AP20" s="1"/>
      <c r="AQ20" s="1"/>
      <c r="AS20" s="1"/>
      <c r="AT20" s="1"/>
      <c r="AU20" s="1"/>
      <c r="AV20" s="1"/>
      <c r="AW20" s="1"/>
      <c r="AX20" s="1"/>
      <c r="AY20" s="1"/>
      <c r="AZ20" s="1"/>
      <c r="BA20" s="1"/>
    </row>
    <row r="21" ht="15.75" customHeight="1">
      <c r="B21" s="1">
        <v>18.0</v>
      </c>
      <c r="C21" s="1">
        <v>4.0</v>
      </c>
      <c r="D21" s="1">
        <v>4.0</v>
      </c>
      <c r="E21" s="1">
        <v>5.61</v>
      </c>
      <c r="F21" s="1">
        <v>19.02</v>
      </c>
      <c r="G21" s="1">
        <v>2.11</v>
      </c>
      <c r="H21" s="1">
        <v>54.91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F21" s="1">
        <v>76.04</v>
      </c>
      <c r="AG21" s="1">
        <v>57.02</v>
      </c>
      <c r="AH21" s="1">
        <v>54.91</v>
      </c>
      <c r="AI21" s="1">
        <v>0.0</v>
      </c>
      <c r="AJ21" s="1"/>
      <c r="AK21" s="1"/>
      <c r="AL21" s="1"/>
      <c r="AM21" s="1"/>
      <c r="AN21" s="1"/>
      <c r="AO21" s="1"/>
      <c r="AP21" s="1"/>
      <c r="AQ21" s="1"/>
      <c r="AS21" s="1"/>
      <c r="AT21" s="1"/>
      <c r="AU21" s="1"/>
      <c r="AV21" s="1"/>
      <c r="AW21" s="1"/>
      <c r="AX21" s="1"/>
      <c r="AY21" s="1"/>
      <c r="AZ21" s="1"/>
      <c r="BA21" s="1"/>
    </row>
    <row r="22" ht="15.75" customHeight="1">
      <c r="B22" s="1">
        <v>19.0</v>
      </c>
      <c r="C22" s="1">
        <v>2.0</v>
      </c>
      <c r="D22" s="1">
        <v>2.0</v>
      </c>
      <c r="E22" s="1">
        <v>40.85</v>
      </c>
      <c r="F22" s="1">
        <v>37.61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F22" s="1">
        <v>37.61</v>
      </c>
      <c r="AG22" s="1">
        <v>0.0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S22" s="1"/>
      <c r="AT22" s="1"/>
      <c r="AU22" s="1"/>
      <c r="AV22" s="1"/>
      <c r="AW22" s="1"/>
      <c r="AX22" s="1"/>
      <c r="AY22" s="1"/>
      <c r="AZ22" s="1"/>
      <c r="BA22" s="1"/>
    </row>
    <row r="23" ht="15.75" customHeight="1">
      <c r="B23" s="1">
        <v>20.0</v>
      </c>
      <c r="C23" s="1">
        <v>0.0</v>
      </c>
      <c r="D23" s="1">
        <v>0.0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S23" s="1"/>
      <c r="AT23" s="1"/>
      <c r="AU23" s="1"/>
      <c r="AV23" s="1"/>
      <c r="AW23" s="1"/>
      <c r="AX23" s="1"/>
      <c r="AY23" s="1"/>
      <c r="AZ23" s="1"/>
      <c r="BA23" s="1"/>
    </row>
    <row r="24" ht="15.75" customHeight="1">
      <c r="B24" s="1">
        <v>21.0</v>
      </c>
      <c r="C24" s="1">
        <v>3.0</v>
      </c>
      <c r="D24" s="1">
        <v>3.0</v>
      </c>
      <c r="E24" s="1">
        <v>3.33</v>
      </c>
      <c r="F24" s="1">
        <v>22.21</v>
      </c>
      <c r="G24" s="1">
        <v>33.16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F24" s="1">
        <v>55.37</v>
      </c>
      <c r="AG24" s="1">
        <v>33.16</v>
      </c>
      <c r="AH24" s="1">
        <v>0.0</v>
      </c>
      <c r="AI24" s="1"/>
      <c r="AJ24" s="1"/>
      <c r="AK24" s="1"/>
      <c r="AL24" s="1"/>
      <c r="AM24" s="1"/>
      <c r="AN24" s="1"/>
      <c r="AO24" s="1"/>
      <c r="AP24" s="1"/>
      <c r="AQ24" s="1"/>
      <c r="AT24" s="1"/>
      <c r="AU24" s="1"/>
      <c r="AV24" s="1"/>
      <c r="AW24" s="1"/>
      <c r="AX24" s="1"/>
      <c r="AY24" s="1"/>
      <c r="AZ24" s="1"/>
      <c r="BA24" s="1"/>
    </row>
    <row r="25" ht="15.75" customHeight="1">
      <c r="B25" s="1">
        <v>22.0</v>
      </c>
      <c r="C25" s="1">
        <v>4.0</v>
      </c>
      <c r="D25" s="1">
        <v>3.0</v>
      </c>
      <c r="E25" s="1">
        <v>19.71</v>
      </c>
      <c r="F25" s="1">
        <v>26.64</v>
      </c>
      <c r="G25" s="1">
        <v>16.31</v>
      </c>
      <c r="H25" s="1">
        <v>7.94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>
        <v>1.0</v>
      </c>
      <c r="Z25" s="1">
        <v>0.0</v>
      </c>
      <c r="AA25" s="1">
        <v>5.0</v>
      </c>
      <c r="AB25" s="1">
        <v>33.0</v>
      </c>
      <c r="AC25" s="1"/>
      <c r="AD25" s="1"/>
      <c r="AF25" s="1">
        <v>42.95</v>
      </c>
      <c r="AG25" s="1">
        <v>16.31</v>
      </c>
      <c r="AH25" s="1">
        <v>0.0</v>
      </c>
      <c r="AI25" s="1">
        <v>0.0</v>
      </c>
      <c r="AJ25" s="1"/>
      <c r="AK25" s="1"/>
      <c r="AL25" s="1"/>
      <c r="AM25" s="1"/>
      <c r="AN25" s="1"/>
      <c r="AO25" s="1"/>
      <c r="AP25" s="1"/>
      <c r="AQ25" s="1"/>
      <c r="AT25" s="1"/>
      <c r="AU25" s="1"/>
      <c r="AV25" s="1"/>
      <c r="AW25" s="1"/>
      <c r="AX25" s="1"/>
      <c r="AY25" s="1"/>
      <c r="AZ25" s="1"/>
      <c r="BA25" s="1"/>
    </row>
    <row r="26" ht="15.75" customHeight="1">
      <c r="B26" s="1">
        <v>23.0</v>
      </c>
      <c r="C26" s="1">
        <v>3.0</v>
      </c>
      <c r="D26" s="1">
        <v>3.0</v>
      </c>
      <c r="E26" s="1">
        <v>12.25</v>
      </c>
      <c r="F26" s="1">
        <v>21.75</v>
      </c>
      <c r="G26" s="1">
        <v>58.88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>
        <v>2.0</v>
      </c>
      <c r="Z26" s="1">
        <v>5.0</v>
      </c>
      <c r="AA26" s="1">
        <v>10.0</v>
      </c>
      <c r="AB26" s="1">
        <v>22.0</v>
      </c>
      <c r="AC26" s="1"/>
      <c r="AD26" s="1"/>
      <c r="AF26" s="1">
        <v>80.63</v>
      </c>
      <c r="AG26" s="1">
        <v>58.88</v>
      </c>
      <c r="AH26" s="1">
        <v>0.0</v>
      </c>
      <c r="AI26" s="1"/>
      <c r="AJ26" s="1"/>
      <c r="AK26" s="1"/>
      <c r="AL26" s="1"/>
      <c r="AM26" s="1"/>
      <c r="AN26" s="1"/>
      <c r="AO26" s="1"/>
      <c r="AP26" s="1"/>
      <c r="AQ26" s="1"/>
      <c r="AT26" s="1"/>
      <c r="AU26" s="1"/>
      <c r="AV26" s="1"/>
      <c r="AW26" s="1"/>
      <c r="AX26" s="1"/>
      <c r="AY26" s="1"/>
      <c r="AZ26" s="1"/>
      <c r="BA26" s="1"/>
    </row>
    <row r="27" ht="15.75" customHeight="1">
      <c r="B27" s="1">
        <v>24.0</v>
      </c>
      <c r="C27" s="1">
        <v>5.0</v>
      </c>
      <c r="D27" s="1">
        <v>4.0</v>
      </c>
      <c r="E27" s="1">
        <v>18.25</v>
      </c>
      <c r="F27" s="1">
        <v>28.53</v>
      </c>
      <c r="G27" s="1">
        <v>4.72</v>
      </c>
      <c r="H27" s="1">
        <v>26.37</v>
      </c>
      <c r="I27" s="1">
        <v>13.76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>
        <v>3.0</v>
      </c>
      <c r="Z27" s="1">
        <v>10.0</v>
      </c>
      <c r="AA27" s="1">
        <v>15.0</v>
      </c>
      <c r="AB27" s="1">
        <v>23.0</v>
      </c>
      <c r="AC27" s="1"/>
      <c r="AD27" s="1"/>
      <c r="AF27" s="1">
        <v>59.62</v>
      </c>
      <c r="AG27" s="1">
        <v>31.09</v>
      </c>
      <c r="AH27" s="1">
        <v>26.37</v>
      </c>
      <c r="AI27" s="1">
        <v>0.0</v>
      </c>
      <c r="AJ27" s="1">
        <v>0.0</v>
      </c>
      <c r="AK27" s="1"/>
      <c r="AL27" s="1"/>
      <c r="AM27" s="1"/>
      <c r="AN27" s="1"/>
      <c r="AO27" s="1"/>
      <c r="AP27" s="1"/>
      <c r="AQ27" s="1"/>
      <c r="AT27" s="1"/>
      <c r="AU27" s="1"/>
      <c r="AV27" s="1"/>
      <c r="AW27" s="1"/>
      <c r="AX27" s="1"/>
      <c r="AY27" s="1"/>
      <c r="AZ27" s="1"/>
      <c r="BA27" s="1"/>
    </row>
    <row r="28" ht="15.75" customHeight="1">
      <c r="B28" s="1">
        <v>25.0</v>
      </c>
      <c r="C28" s="1">
        <v>4.0</v>
      </c>
      <c r="D28" s="1">
        <v>3.0</v>
      </c>
      <c r="E28" s="1">
        <v>4.81</v>
      </c>
      <c r="F28" s="1">
        <v>40.79</v>
      </c>
      <c r="G28" s="1">
        <v>40.21</v>
      </c>
      <c r="H28" s="1">
        <v>4.66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>
        <v>4.0</v>
      </c>
      <c r="Z28" s="1">
        <v>15.0</v>
      </c>
      <c r="AA28" s="1">
        <v>20.0</v>
      </c>
      <c r="AB28" s="1">
        <v>11.0</v>
      </c>
      <c r="AC28" s="1"/>
      <c r="AD28" s="1"/>
      <c r="AF28" s="1">
        <v>81.0</v>
      </c>
      <c r="AG28" s="1">
        <v>40.21</v>
      </c>
      <c r="AH28" s="1">
        <v>0.0</v>
      </c>
      <c r="AI28" s="1">
        <v>0.0</v>
      </c>
      <c r="AJ28" s="1"/>
      <c r="AK28" s="1"/>
      <c r="AL28" s="1"/>
      <c r="AM28" s="1"/>
      <c r="AN28" s="1"/>
      <c r="AO28" s="1"/>
      <c r="AP28" s="1"/>
      <c r="AQ28" s="1"/>
      <c r="AT28" s="1"/>
      <c r="AU28" s="1"/>
      <c r="AV28" s="1"/>
      <c r="AW28" s="1"/>
      <c r="AX28" s="1"/>
      <c r="AY28" s="1"/>
      <c r="AZ28" s="1"/>
      <c r="BA28" s="1"/>
    </row>
    <row r="29" ht="15.75" customHeight="1">
      <c r="B29" s="1">
        <v>26.0</v>
      </c>
      <c r="C29" s="1">
        <v>4.0</v>
      </c>
      <c r="D29" s="1">
        <v>5.0</v>
      </c>
      <c r="E29" s="1">
        <v>10.81</v>
      </c>
      <c r="F29" s="1">
        <v>17.66</v>
      </c>
      <c r="G29" s="1">
        <v>17.06</v>
      </c>
      <c r="H29" s="1">
        <v>36.89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>
        <v>5.0</v>
      </c>
      <c r="Z29" s="1">
        <v>20.0</v>
      </c>
      <c r="AA29" s="1">
        <v>25.0</v>
      </c>
      <c r="AB29" s="1">
        <v>13.0</v>
      </c>
      <c r="AC29" s="1"/>
      <c r="AD29" s="1"/>
      <c r="AF29" s="1">
        <v>71.61</v>
      </c>
      <c r="AG29" s="1">
        <v>53.95</v>
      </c>
      <c r="AH29" s="1">
        <v>36.89</v>
      </c>
      <c r="AI29" s="1">
        <v>0.0</v>
      </c>
      <c r="AJ29" s="1"/>
      <c r="AK29" s="1"/>
      <c r="AL29" s="1"/>
      <c r="AM29" s="1"/>
      <c r="AN29" s="1"/>
      <c r="AO29" s="1"/>
      <c r="AP29" s="1"/>
      <c r="AQ29" s="1"/>
      <c r="AT29" s="1"/>
      <c r="AU29" s="1"/>
      <c r="AV29" s="1"/>
      <c r="AW29" s="1"/>
      <c r="AX29" s="1"/>
      <c r="AY29" s="1"/>
      <c r="AZ29" s="1"/>
      <c r="BA29" s="1"/>
    </row>
    <row r="30" ht="15.75" customHeight="1">
      <c r="B30" s="1">
        <v>27.0</v>
      </c>
      <c r="C30" s="1">
        <v>3.0</v>
      </c>
      <c r="D30" s="1">
        <v>2.0</v>
      </c>
      <c r="E30" s="1">
        <v>30.17</v>
      </c>
      <c r="F30" s="1">
        <v>20.57</v>
      </c>
      <c r="G30" s="1">
        <v>9.12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v>6.0</v>
      </c>
      <c r="Z30" s="1">
        <v>25.0</v>
      </c>
      <c r="AA30" s="1">
        <v>30.0</v>
      </c>
      <c r="AB30" s="1">
        <v>10.0</v>
      </c>
      <c r="AC30" s="1"/>
      <c r="AD30" s="1"/>
      <c r="AF30" s="1">
        <v>20.57</v>
      </c>
      <c r="AG30" s="1">
        <v>0.0</v>
      </c>
      <c r="AH30" s="1">
        <v>0.0</v>
      </c>
      <c r="AI30" s="1"/>
      <c r="AJ30" s="1"/>
      <c r="AK30" s="1"/>
      <c r="AL30" s="1"/>
      <c r="AM30" s="1"/>
      <c r="AN30" s="1"/>
      <c r="AO30" s="1"/>
      <c r="AP30" s="1"/>
      <c r="AQ30" s="1"/>
      <c r="AT30" s="1"/>
      <c r="AU30" s="1"/>
      <c r="AV30" s="1"/>
      <c r="AW30" s="1"/>
      <c r="AX30" s="1"/>
      <c r="AY30" s="1"/>
      <c r="AZ30" s="1"/>
      <c r="BA30" s="1"/>
    </row>
    <row r="31" ht="15.75" customHeight="1">
      <c r="B31" s="1">
        <v>28.0</v>
      </c>
      <c r="C31" s="1">
        <v>4.0</v>
      </c>
      <c r="D31" s="1">
        <v>4.0</v>
      </c>
      <c r="E31" s="1">
        <v>34.72</v>
      </c>
      <c r="F31" s="1">
        <v>18.62</v>
      </c>
      <c r="G31" s="1">
        <v>4.71</v>
      </c>
      <c r="H31" s="1">
        <v>20.18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>
        <v>7.0</v>
      </c>
      <c r="Z31" s="1">
        <v>30.0</v>
      </c>
      <c r="AA31" s="1">
        <v>35.0</v>
      </c>
      <c r="AB31" s="1">
        <v>10.0</v>
      </c>
      <c r="AC31" s="1"/>
      <c r="AD31" s="1"/>
      <c r="AF31" s="1">
        <v>43.51</v>
      </c>
      <c r="AG31" s="1">
        <v>24.89</v>
      </c>
      <c r="AH31" s="1">
        <v>20.18</v>
      </c>
      <c r="AI31" s="1">
        <v>0.0</v>
      </c>
      <c r="AJ31" s="1"/>
      <c r="AK31" s="1"/>
      <c r="AL31" s="1"/>
      <c r="AM31" s="1"/>
      <c r="AN31" s="1"/>
      <c r="AO31" s="1"/>
      <c r="AP31" s="1"/>
      <c r="AQ31" s="1"/>
      <c r="AT31" s="1"/>
      <c r="AU31" s="1"/>
      <c r="AV31" s="1"/>
      <c r="AW31" s="1"/>
      <c r="AX31" s="1"/>
      <c r="AY31" s="1"/>
      <c r="AZ31" s="1"/>
      <c r="BA31" s="1"/>
    </row>
    <row r="32" ht="15.75" customHeight="1">
      <c r="B32" s="1">
        <v>29.0</v>
      </c>
      <c r="C32" s="1">
        <v>3.0</v>
      </c>
      <c r="D32" s="1">
        <v>3.0</v>
      </c>
      <c r="E32" s="1">
        <v>26.1</v>
      </c>
      <c r="F32" s="1">
        <v>8.4</v>
      </c>
      <c r="G32" s="1">
        <v>40.0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>
        <v>8.0</v>
      </c>
      <c r="Z32" s="1">
        <v>35.0</v>
      </c>
      <c r="AA32" s="1">
        <v>40.0</v>
      </c>
      <c r="AB32" s="1">
        <v>4.0</v>
      </c>
      <c r="AC32" s="1"/>
      <c r="AD32" s="1"/>
      <c r="AF32" s="1">
        <v>48.4</v>
      </c>
      <c r="AG32" s="1">
        <v>8.4</v>
      </c>
      <c r="AH32" s="1">
        <v>0.0</v>
      </c>
      <c r="AI32" s="1"/>
      <c r="AJ32" s="1"/>
      <c r="AK32" s="1"/>
      <c r="AL32" s="1"/>
      <c r="AM32" s="1"/>
      <c r="AN32" s="1"/>
      <c r="AO32" s="1"/>
      <c r="AP32" s="1"/>
      <c r="AQ32" s="1"/>
      <c r="AT32" s="1"/>
      <c r="AU32" s="1"/>
      <c r="AV32" s="1"/>
      <c r="AW32" s="1"/>
      <c r="AX32" s="1"/>
      <c r="AY32" s="1"/>
      <c r="AZ32" s="1"/>
      <c r="BA32" s="1"/>
    </row>
    <row r="33" ht="15.75" customHeight="1">
      <c r="B33" s="1">
        <v>30.0</v>
      </c>
      <c r="C33" s="1">
        <v>6.0</v>
      </c>
      <c r="D33" s="1">
        <v>6.0</v>
      </c>
      <c r="E33" s="1">
        <v>45.11</v>
      </c>
      <c r="F33" s="1">
        <v>6.93</v>
      </c>
      <c r="G33" s="1">
        <v>23.29</v>
      </c>
      <c r="H33" s="1">
        <v>2.58</v>
      </c>
      <c r="I33" s="1">
        <v>8.04</v>
      </c>
      <c r="J33" s="1">
        <v>24.74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>
        <v>9.0</v>
      </c>
      <c r="Z33" s="1">
        <v>40.0</v>
      </c>
      <c r="AA33" s="1">
        <v>45.0</v>
      </c>
      <c r="AB33" s="1">
        <v>5.0</v>
      </c>
      <c r="AC33" s="1"/>
      <c r="AD33" s="1"/>
      <c r="AF33" s="1">
        <v>65.58</v>
      </c>
      <c r="AG33" s="1">
        <v>58.65</v>
      </c>
      <c r="AH33" s="1">
        <v>35.36</v>
      </c>
      <c r="AI33" s="1">
        <v>32.78</v>
      </c>
      <c r="AJ33" s="1">
        <v>24.74</v>
      </c>
      <c r="AK33" s="1">
        <v>0.0</v>
      </c>
      <c r="AL33" s="1"/>
      <c r="AM33" s="1"/>
      <c r="AN33" s="1"/>
      <c r="AO33" s="1"/>
      <c r="AP33" s="1"/>
      <c r="AQ33" s="1"/>
      <c r="AT33" s="1"/>
      <c r="AU33" s="1"/>
      <c r="AV33" s="1"/>
      <c r="AW33" s="1"/>
      <c r="AX33" s="1"/>
      <c r="AY33" s="1"/>
      <c r="AZ33" s="1"/>
      <c r="BA33" s="1"/>
    </row>
    <row r="34" ht="15.75" customHeight="1">
      <c r="B34" s="1">
        <v>31.0</v>
      </c>
      <c r="C34" s="1">
        <v>2.0</v>
      </c>
      <c r="D34" s="1">
        <v>2.0</v>
      </c>
      <c r="E34" s="1">
        <v>1.9</v>
      </c>
      <c r="F34" s="1">
        <v>68.96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>
        <v>10.0</v>
      </c>
      <c r="Z34" s="1">
        <v>45.0</v>
      </c>
      <c r="AA34" s="1">
        <v>50.0</v>
      </c>
      <c r="AB34" s="1">
        <v>3.0</v>
      </c>
      <c r="AC34" s="1"/>
      <c r="AD34" s="1"/>
      <c r="AF34" s="1">
        <v>68.96</v>
      </c>
      <c r="AG34" s="1">
        <v>0.0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T34" s="1"/>
      <c r="AU34" s="1"/>
      <c r="AV34" s="1"/>
      <c r="AW34" s="1"/>
      <c r="AX34" s="1"/>
      <c r="AY34" s="1"/>
      <c r="AZ34" s="1"/>
      <c r="BA34" s="1"/>
    </row>
    <row r="35" ht="15.75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>
        <v>11.0</v>
      </c>
      <c r="Z35" s="1">
        <v>50.0</v>
      </c>
      <c r="AA35" s="1">
        <v>55.0</v>
      </c>
      <c r="AB35" s="1">
        <v>3.0</v>
      </c>
      <c r="AC35" s="1"/>
      <c r="AD35" s="1"/>
      <c r="AT35" s="1"/>
      <c r="AU35" s="1"/>
      <c r="AV35" s="1"/>
      <c r="AW35" s="1"/>
      <c r="AX35" s="1"/>
      <c r="AY35" s="1"/>
      <c r="AZ35" s="1"/>
      <c r="BA35" s="1"/>
    </row>
    <row r="36" ht="15.75" customHeight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>
        <v>12.0</v>
      </c>
      <c r="Z36" s="1">
        <v>55.0</v>
      </c>
      <c r="AA36" s="1">
        <v>60.0</v>
      </c>
      <c r="AB36" s="1">
        <v>1.0</v>
      </c>
      <c r="AC36" s="1"/>
      <c r="AD36" s="1"/>
      <c r="AT36" s="1"/>
      <c r="AU36" s="1"/>
      <c r="AV36" s="1"/>
      <c r="AW36" s="1"/>
      <c r="AX36" s="1"/>
      <c r="AY36" s="1"/>
      <c r="AZ36" s="1"/>
      <c r="BA36" s="1"/>
    </row>
    <row r="37" ht="15.75" customHeight="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>
        <v>13.0</v>
      </c>
      <c r="Z37" s="1">
        <v>60.0</v>
      </c>
      <c r="AA37" s="1">
        <v>65.0</v>
      </c>
      <c r="AB37" s="1">
        <v>0.0</v>
      </c>
      <c r="AC37" s="1"/>
      <c r="AD37" s="1"/>
      <c r="AT37" s="1"/>
      <c r="AU37" s="1"/>
      <c r="AV37" s="1"/>
      <c r="AW37" s="1"/>
      <c r="AX37" s="1"/>
      <c r="AY37" s="1"/>
      <c r="AZ37" s="1"/>
      <c r="BA37" s="1"/>
    </row>
    <row r="38" ht="15.75" customHeigh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>
        <v>14.0</v>
      </c>
      <c r="Z38" s="1">
        <v>65.0</v>
      </c>
      <c r="AA38" s="1">
        <v>70.0</v>
      </c>
      <c r="AB38" s="1">
        <v>1.0</v>
      </c>
      <c r="AC38" s="1"/>
      <c r="AD38" s="1"/>
      <c r="AT38" s="1"/>
      <c r="AU38" s="1"/>
      <c r="AV38" s="1"/>
      <c r="AW38" s="1"/>
      <c r="AX38" s="1"/>
      <c r="AY38" s="1"/>
      <c r="AZ38" s="1"/>
      <c r="BA38" s="1"/>
    </row>
    <row r="39" ht="15.75" customHeight="1">
      <c r="B39" s="1"/>
      <c r="C39" s="1"/>
      <c r="D39" s="1" t="s">
        <v>21</v>
      </c>
      <c r="E39" s="1">
        <v>140.0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>
        <v>15.0</v>
      </c>
      <c r="Z39" s="1">
        <v>75.0</v>
      </c>
      <c r="AA39" s="1">
        <v>80.0</v>
      </c>
      <c r="AB39" s="1">
        <v>1.0</v>
      </c>
      <c r="AC39" s="1"/>
      <c r="AD39" s="1"/>
      <c r="AT39" s="1"/>
      <c r="AU39" s="1"/>
      <c r="AV39" s="1"/>
      <c r="AW39" s="1"/>
      <c r="AX39" s="1"/>
      <c r="AY39" s="1"/>
      <c r="AZ39" s="1"/>
      <c r="BA39" s="1"/>
    </row>
    <row r="40" ht="15.75" customHeight="1">
      <c r="AT40" s="1"/>
      <c r="AU40" s="1"/>
      <c r="AV40" s="1"/>
      <c r="AW40" s="1"/>
      <c r="AX40" s="1"/>
      <c r="AY40" s="1"/>
      <c r="AZ40" s="1"/>
      <c r="BA40" s="1"/>
    </row>
    <row r="41" ht="15.75" customHeight="1">
      <c r="D41" t="s">
        <v>22</v>
      </c>
      <c r="E41">
        <v>12.0</v>
      </c>
    </row>
    <row r="42" ht="15.75" customHeight="1">
      <c r="D42" s="1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>
      <c r="AF50" s="1"/>
      <c r="AN50" s="2"/>
      <c r="AO50" s="3"/>
      <c r="AP50" s="3"/>
      <c r="AQ50" s="3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F2:AP2"/>
    <mergeCell ref="A1:H1"/>
    <mergeCell ref="E2:S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9" width="8.71"/>
    <col customWidth="1" min="10" max="11" width="12.29"/>
    <col customWidth="1" min="12" max="12" width="15.0"/>
    <col customWidth="1" min="13" max="14" width="8.71"/>
    <col customWidth="1" min="15" max="15" width="11.57"/>
    <col customWidth="1" min="16" max="30" width="8.71"/>
  </cols>
  <sheetData>
    <row r="1">
      <c r="A1" s="1" t="s">
        <v>2</v>
      </c>
      <c r="B1" s="1"/>
      <c r="C1" s="1"/>
      <c r="D1" s="1"/>
      <c r="E1" s="1"/>
      <c r="F1" s="1"/>
      <c r="G1" s="1" t="s">
        <v>10</v>
      </c>
      <c r="H1" s="1" t="s">
        <v>11</v>
      </c>
      <c r="I1" s="1" t="s">
        <v>12</v>
      </c>
      <c r="J1" s="1" t="s">
        <v>42</v>
      </c>
      <c r="K1" s="1" t="s">
        <v>43</v>
      </c>
      <c r="L1" s="1" t="s">
        <v>30</v>
      </c>
      <c r="M1" s="1"/>
      <c r="N1" s="1"/>
      <c r="O1" s="1"/>
      <c r="Q1" s="2" t="s">
        <v>32</v>
      </c>
      <c r="R1" s="2" t="s">
        <v>33</v>
      </c>
      <c r="S1" s="2" t="s">
        <v>34</v>
      </c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Q2" s="2"/>
      <c r="R2" s="2"/>
      <c r="S2" s="2"/>
    </row>
    <row r="3">
      <c r="A3" s="1">
        <v>14.68</v>
      </c>
      <c r="B3" s="1"/>
      <c r="C3" s="1" t="s">
        <v>44</v>
      </c>
      <c r="D3" s="1">
        <v>0.24</v>
      </c>
      <c r="E3" s="1"/>
      <c r="F3" s="1">
        <v>1.0</v>
      </c>
      <c r="G3" s="1">
        <v>0.0</v>
      </c>
      <c r="H3" s="1">
        <v>5.86</v>
      </c>
      <c r="I3" s="1">
        <v>37.0</v>
      </c>
      <c r="J3" s="1">
        <f t="shared" ref="J3:J15" si="1">(EXPON.DIST(H3,0.0557,TRUE)-EXPON.DIST(G3,0.0557,TRUE))*140</f>
        <v>38.98788879</v>
      </c>
      <c r="K3" s="1">
        <f t="shared" ref="K3:K15" si="2">ROUNDUP(J3,0)</f>
        <v>39</v>
      </c>
      <c r="L3" s="1">
        <f t="shared" ref="L3:L15" si="3">(I3-K3)^2/K3</f>
        <v>0.1025641026</v>
      </c>
      <c r="M3" s="1"/>
      <c r="N3" s="1" t="s">
        <v>45</v>
      </c>
      <c r="O3" s="1">
        <v>140.0</v>
      </c>
      <c r="Q3" s="2">
        <v>1.0</v>
      </c>
      <c r="R3" s="2">
        <f t="shared" ref="R3:R142" si="4">(Q3-0.5)/140</f>
        <v>0.003571428571</v>
      </c>
      <c r="S3" s="2">
        <f t="shared" ref="S3:S142" si="5">-LN(1-R3)/0.0557</f>
        <v>0.06423377644</v>
      </c>
    </row>
    <row r="4">
      <c r="A4" s="1">
        <v>46.49</v>
      </c>
      <c r="B4" s="1"/>
      <c r="C4" s="1" t="s">
        <v>46</v>
      </c>
      <c r="D4" s="1">
        <v>70.57</v>
      </c>
      <c r="E4" s="1"/>
      <c r="F4" s="1">
        <v>2.0</v>
      </c>
      <c r="G4" s="1">
        <v>5.86</v>
      </c>
      <c r="H4" s="1">
        <v>11.72</v>
      </c>
      <c r="I4" s="1">
        <v>26.0</v>
      </c>
      <c r="J4" s="1">
        <f t="shared" si="1"/>
        <v>28.1303497</v>
      </c>
      <c r="K4" s="1">
        <f t="shared" si="2"/>
        <v>29</v>
      </c>
      <c r="L4" s="1">
        <f t="shared" si="3"/>
        <v>0.3103448276</v>
      </c>
      <c r="M4" s="1"/>
      <c r="N4" s="1" t="s">
        <v>47</v>
      </c>
      <c r="O4" s="1">
        <f>AVERAGE(A3:A142)</f>
        <v>17.94014286</v>
      </c>
      <c r="Q4" s="2">
        <f t="shared" ref="Q4:Q142" si="6">Q3+1</f>
        <v>2</v>
      </c>
      <c r="R4" s="2">
        <f t="shared" si="4"/>
        <v>0.01071428571</v>
      </c>
      <c r="S4" s="2">
        <f t="shared" si="5"/>
        <v>0.1933949189</v>
      </c>
    </row>
    <row r="5">
      <c r="A5" s="1">
        <v>7.55</v>
      </c>
      <c r="B5" s="1"/>
      <c r="C5" s="1"/>
      <c r="D5" s="1"/>
      <c r="E5" s="1"/>
      <c r="F5" s="1">
        <v>3.0</v>
      </c>
      <c r="G5" s="1">
        <v>11.72</v>
      </c>
      <c r="H5" s="1">
        <v>17.58</v>
      </c>
      <c r="I5" s="1">
        <v>19.0</v>
      </c>
      <c r="J5" s="1">
        <f t="shared" si="1"/>
        <v>20.29647152</v>
      </c>
      <c r="K5" s="1">
        <f t="shared" si="2"/>
        <v>21</v>
      </c>
      <c r="L5" s="1">
        <f t="shared" si="3"/>
        <v>0.1904761905</v>
      </c>
      <c r="M5" s="1"/>
      <c r="N5" s="1" t="s">
        <v>36</v>
      </c>
      <c r="O5" s="1">
        <v>0.0557</v>
      </c>
      <c r="Q5" s="2">
        <f t="shared" si="6"/>
        <v>3</v>
      </c>
      <c r="R5" s="2">
        <f t="shared" si="4"/>
        <v>0.01785714286</v>
      </c>
      <c r="S5" s="2">
        <f t="shared" si="5"/>
        <v>0.3234920198</v>
      </c>
    </row>
    <row r="6">
      <c r="A6" s="1">
        <v>4.48</v>
      </c>
      <c r="B6" s="1"/>
      <c r="C6" s="1" t="s">
        <v>22</v>
      </c>
      <c r="D6" s="1">
        <v>140.0</v>
      </c>
      <c r="E6" s="1"/>
      <c r="F6" s="1">
        <v>4.0</v>
      </c>
      <c r="G6" s="1">
        <v>17.58</v>
      </c>
      <c r="H6" s="1">
        <v>23.44</v>
      </c>
      <c r="I6" s="1">
        <v>17.0</v>
      </c>
      <c r="J6" s="1">
        <f t="shared" si="1"/>
        <v>14.64421027</v>
      </c>
      <c r="K6" s="1">
        <f t="shared" si="2"/>
        <v>15</v>
      </c>
      <c r="L6" s="1">
        <f t="shared" si="3"/>
        <v>0.2666666667</v>
      </c>
      <c r="M6" s="1"/>
      <c r="N6" s="1" t="s">
        <v>37</v>
      </c>
      <c r="O6" s="1">
        <f>SQRT(VAR(A:A))</f>
        <v>15.08705949</v>
      </c>
      <c r="Q6" s="2">
        <f t="shared" si="6"/>
        <v>4</v>
      </c>
      <c r="R6" s="2">
        <f t="shared" si="4"/>
        <v>0.025</v>
      </c>
      <c r="S6" s="2">
        <f t="shared" si="5"/>
        <v>0.454538743</v>
      </c>
      <c r="Y6" s="1"/>
    </row>
    <row r="7">
      <c r="A7" s="1">
        <v>10.35</v>
      </c>
      <c r="B7" s="1"/>
      <c r="C7" s="1"/>
      <c r="D7" s="1">
        <v>12.0</v>
      </c>
      <c r="E7" s="1"/>
      <c r="F7" s="1">
        <v>5.0</v>
      </c>
      <c r="G7" s="1">
        <v>23.44</v>
      </c>
      <c r="H7" s="1">
        <v>29.3</v>
      </c>
      <c r="I7" s="1">
        <v>10.0</v>
      </c>
      <c r="J7" s="1">
        <f t="shared" si="1"/>
        <v>10.56601855</v>
      </c>
      <c r="K7" s="1">
        <f t="shared" si="2"/>
        <v>11</v>
      </c>
      <c r="L7" s="1">
        <f t="shared" si="3"/>
        <v>0.09090909091</v>
      </c>
      <c r="M7" s="1"/>
      <c r="N7" s="1"/>
      <c r="O7" s="1"/>
      <c r="Q7" s="2">
        <f t="shared" si="6"/>
        <v>5</v>
      </c>
      <c r="R7" s="2">
        <f t="shared" si="4"/>
        <v>0.03214285714</v>
      </c>
      <c r="S7" s="2">
        <f t="shared" si="5"/>
        <v>0.5865490537</v>
      </c>
      <c r="T7" s="1"/>
      <c r="Y7" s="1"/>
      <c r="AB7" s="1"/>
    </row>
    <row r="8">
      <c r="A8" s="1">
        <v>3.94</v>
      </c>
      <c r="B8" s="1"/>
      <c r="C8" s="1"/>
      <c r="D8" s="1"/>
      <c r="E8" s="1"/>
      <c r="F8" s="1">
        <v>6.0</v>
      </c>
      <c r="G8" s="1">
        <v>29.3</v>
      </c>
      <c r="H8" s="1">
        <v>35.16</v>
      </c>
      <c r="I8" s="1">
        <v>13.0</v>
      </c>
      <c r="J8" s="1">
        <f t="shared" si="1"/>
        <v>7.623541718</v>
      </c>
      <c r="K8" s="1">
        <f t="shared" si="2"/>
        <v>8</v>
      </c>
      <c r="L8" s="1">
        <f t="shared" si="3"/>
        <v>3.125</v>
      </c>
      <c r="M8" s="1"/>
      <c r="N8" s="1"/>
      <c r="O8" s="1"/>
      <c r="Q8" s="2">
        <f t="shared" si="6"/>
        <v>6</v>
      </c>
      <c r="R8" s="2">
        <f t="shared" si="4"/>
        <v>0.03928571429</v>
      </c>
      <c r="S8" s="2">
        <f t="shared" si="5"/>
        <v>0.7195372274</v>
      </c>
      <c r="T8" s="1"/>
      <c r="W8" s="1"/>
      <c r="Y8" s="1"/>
      <c r="AB8" s="1"/>
    </row>
    <row r="9">
      <c r="A9" s="1">
        <v>12.72</v>
      </c>
      <c r="B9" s="1"/>
      <c r="C9" s="1"/>
      <c r="D9" s="1"/>
      <c r="E9" s="1"/>
      <c r="F9" s="1">
        <v>7.0</v>
      </c>
      <c r="G9" s="1">
        <v>35.16</v>
      </c>
      <c r="H9" s="1">
        <v>41.02</v>
      </c>
      <c r="I9" s="1">
        <v>9.0</v>
      </c>
      <c r="J9" s="1">
        <f t="shared" si="1"/>
        <v>5.500500313</v>
      </c>
      <c r="K9" s="1">
        <f t="shared" si="2"/>
        <v>6</v>
      </c>
      <c r="L9" s="1">
        <f t="shared" si="3"/>
        <v>1.5</v>
      </c>
      <c r="M9" s="1"/>
      <c r="N9" s="1"/>
      <c r="O9" s="1"/>
      <c r="Q9" s="2">
        <f t="shared" si="6"/>
        <v>7</v>
      </c>
      <c r="R9" s="2">
        <f t="shared" si="4"/>
        <v>0.04642857143</v>
      </c>
      <c r="S9" s="2">
        <f t="shared" si="5"/>
        <v>0.8535178594</v>
      </c>
      <c r="T9" s="1"/>
      <c r="W9" s="1"/>
      <c r="Y9" s="1"/>
      <c r="AB9" s="1"/>
    </row>
    <row r="10">
      <c r="A10" s="1">
        <v>18.91</v>
      </c>
      <c r="B10" s="1"/>
      <c r="C10" s="1"/>
      <c r="D10" s="1"/>
      <c r="E10" s="1"/>
      <c r="F10" s="1">
        <v>8.0</v>
      </c>
      <c r="G10" s="1">
        <v>41.02</v>
      </c>
      <c r="H10" s="1">
        <v>46.88</v>
      </c>
      <c r="I10" s="1">
        <v>2.0</v>
      </c>
      <c r="J10" s="1">
        <f t="shared" si="1"/>
        <v>3.968693924</v>
      </c>
      <c r="K10" s="1">
        <f t="shared" si="2"/>
        <v>4</v>
      </c>
      <c r="L10" s="1">
        <f t="shared" si="3"/>
        <v>1</v>
      </c>
      <c r="M10" s="1"/>
      <c r="N10" s="1"/>
      <c r="O10" s="1"/>
      <c r="Q10" s="2">
        <f t="shared" si="6"/>
        <v>8</v>
      </c>
      <c r="R10" s="2">
        <f t="shared" si="4"/>
        <v>0.05357142857</v>
      </c>
      <c r="S10" s="2">
        <f t="shared" si="5"/>
        <v>0.988505874</v>
      </c>
      <c r="T10" s="1"/>
      <c r="V10" s="1"/>
      <c r="W10" s="1"/>
      <c r="Y10" s="1"/>
      <c r="Z10" s="1"/>
      <c r="AB10" s="1"/>
      <c r="AC10" s="1"/>
    </row>
    <row r="11">
      <c r="A11" s="1">
        <v>9.74</v>
      </c>
      <c r="B11" s="1"/>
      <c r="C11" s="1"/>
      <c r="D11" s="1"/>
      <c r="E11" s="1"/>
      <c r="F11" s="1">
        <v>9.0</v>
      </c>
      <c r="G11" s="1">
        <v>46.88</v>
      </c>
      <c r="H11" s="1">
        <v>52.74</v>
      </c>
      <c r="I11" s="1">
        <v>2.0</v>
      </c>
      <c r="J11" s="1">
        <f t="shared" si="1"/>
        <v>2.863472514</v>
      </c>
      <c r="K11" s="1">
        <f t="shared" si="2"/>
        <v>3</v>
      </c>
      <c r="L11" s="1">
        <f t="shared" si="3"/>
        <v>0.3333333333</v>
      </c>
      <c r="N11" s="1"/>
      <c r="O11" s="1"/>
      <c r="Q11" s="2">
        <f t="shared" si="6"/>
        <v>9</v>
      </c>
      <c r="R11" s="2">
        <f t="shared" si="4"/>
        <v>0.06071428571</v>
      </c>
      <c r="S11" s="2">
        <f t="shared" si="5"/>
        <v>1.124516535</v>
      </c>
      <c r="T11" s="1"/>
      <c r="V11" s="1"/>
      <c r="W11" s="1"/>
      <c r="Y11" s="1"/>
      <c r="Z11" s="1"/>
      <c r="AB11" s="1"/>
      <c r="AC11" s="1"/>
    </row>
    <row r="12">
      <c r="A12" s="1">
        <v>18.56</v>
      </c>
      <c r="B12" s="1"/>
      <c r="C12" s="1"/>
      <c r="D12" s="1"/>
      <c r="E12" s="1"/>
      <c r="F12" s="1">
        <v>10.0</v>
      </c>
      <c r="G12" s="1">
        <v>52.74</v>
      </c>
      <c r="H12" s="1">
        <v>58.6</v>
      </c>
      <c r="I12" s="1">
        <v>2.0</v>
      </c>
      <c r="J12" s="1">
        <f t="shared" si="1"/>
        <v>2.0660386</v>
      </c>
      <c r="K12" s="1">
        <f t="shared" si="2"/>
        <v>3</v>
      </c>
      <c r="L12" s="1">
        <f t="shared" si="3"/>
        <v>0.3333333333</v>
      </c>
      <c r="M12" s="1"/>
      <c r="N12" s="1"/>
      <c r="O12" s="1"/>
      <c r="Q12" s="2">
        <f t="shared" si="6"/>
        <v>10</v>
      </c>
      <c r="R12" s="2">
        <f t="shared" si="4"/>
        <v>0.06785714286</v>
      </c>
      <c r="S12" s="2">
        <f t="shared" si="5"/>
        <v>1.261565455</v>
      </c>
      <c r="T12" s="1"/>
      <c r="U12" s="1"/>
      <c r="V12" s="1"/>
      <c r="W12" s="1"/>
      <c r="Y12" s="1"/>
      <c r="Z12" s="1"/>
      <c r="AB12" s="1"/>
      <c r="AC12" s="1"/>
    </row>
    <row r="13">
      <c r="A13" s="1">
        <v>14.73</v>
      </c>
      <c r="B13" s="1"/>
      <c r="C13" s="1"/>
      <c r="D13" s="1"/>
      <c r="E13" s="1"/>
      <c r="F13" s="1">
        <v>11.0</v>
      </c>
      <c r="G13" s="1">
        <v>58.6</v>
      </c>
      <c r="H13" s="1">
        <v>64.46</v>
      </c>
      <c r="I13" s="1">
        <v>1.0</v>
      </c>
      <c r="J13" s="1">
        <f t="shared" si="1"/>
        <v>1.490678006</v>
      </c>
      <c r="K13" s="1">
        <f t="shared" si="2"/>
        <v>2</v>
      </c>
      <c r="L13" s="1">
        <f t="shared" si="3"/>
        <v>0.5</v>
      </c>
      <c r="M13" s="1"/>
      <c r="N13" s="1"/>
      <c r="O13" s="1"/>
      <c r="Q13" s="2">
        <f t="shared" si="6"/>
        <v>11</v>
      </c>
      <c r="R13" s="2">
        <f t="shared" si="4"/>
        <v>0.075</v>
      </c>
      <c r="S13" s="2">
        <f t="shared" si="5"/>
        <v>1.399668608</v>
      </c>
      <c r="T13" s="1"/>
      <c r="U13" s="1"/>
      <c r="V13" s="1"/>
      <c r="W13" s="1"/>
      <c r="Y13" s="1"/>
      <c r="Z13" s="1"/>
      <c r="AA13" s="1"/>
      <c r="AB13" s="1"/>
      <c r="AC13" s="1"/>
    </row>
    <row r="14">
      <c r="A14" s="1">
        <v>2.9</v>
      </c>
      <c r="B14" s="1"/>
      <c r="C14" s="1"/>
      <c r="D14" s="1"/>
      <c r="E14" s="1"/>
      <c r="F14" s="1">
        <v>12.0</v>
      </c>
      <c r="G14" s="1">
        <v>64.46</v>
      </c>
      <c r="H14" s="1">
        <v>70.32</v>
      </c>
      <c r="I14" s="1">
        <v>1.0</v>
      </c>
      <c r="J14" s="1">
        <f t="shared" si="1"/>
        <v>1.075546661</v>
      </c>
      <c r="K14" s="1">
        <f t="shared" si="2"/>
        <v>2</v>
      </c>
      <c r="L14" s="1">
        <f t="shared" si="3"/>
        <v>0.5</v>
      </c>
      <c r="M14" s="1"/>
      <c r="N14" s="1"/>
      <c r="O14" s="1"/>
      <c r="Q14" s="2">
        <f t="shared" si="6"/>
        <v>12</v>
      </c>
      <c r="R14" s="2">
        <f t="shared" si="4"/>
        <v>0.08214285714</v>
      </c>
      <c r="S14" s="2">
        <f t="shared" si="5"/>
        <v>1.538842339</v>
      </c>
      <c r="T14" s="1"/>
      <c r="U14" s="1"/>
      <c r="V14" s="1"/>
      <c r="W14" s="1"/>
      <c r="Y14" s="1"/>
      <c r="Z14" s="1"/>
      <c r="AA14" s="1"/>
      <c r="AB14" s="1"/>
      <c r="AC14" s="1"/>
    </row>
    <row r="15">
      <c r="A15" s="1">
        <v>31.96</v>
      </c>
      <c r="B15" s="1"/>
      <c r="C15" s="1"/>
      <c r="D15" s="1"/>
      <c r="E15" s="1"/>
      <c r="F15" s="1">
        <v>13.0</v>
      </c>
      <c r="G15" s="1">
        <v>70.32</v>
      </c>
      <c r="H15" s="1">
        <v>76.18</v>
      </c>
      <c r="I15" s="1">
        <v>1.0</v>
      </c>
      <c r="J15" s="1">
        <f t="shared" si="1"/>
        <v>0.7760231351</v>
      </c>
      <c r="K15" s="1">
        <f t="shared" si="2"/>
        <v>1</v>
      </c>
      <c r="L15" s="1">
        <f t="shared" si="3"/>
        <v>0</v>
      </c>
      <c r="M15" s="1"/>
      <c r="N15" s="1"/>
      <c r="O15" s="1"/>
      <c r="Q15" s="2">
        <f t="shared" si="6"/>
        <v>13</v>
      </c>
      <c r="R15" s="2">
        <f t="shared" si="4"/>
        <v>0.08928571429</v>
      </c>
      <c r="S15" s="2">
        <f t="shared" si="5"/>
        <v>1.679103375</v>
      </c>
      <c r="T15" s="1"/>
      <c r="U15" s="1"/>
      <c r="V15" s="1"/>
      <c r="W15" s="1"/>
      <c r="Y15" s="1"/>
      <c r="Z15" s="1"/>
      <c r="AA15" s="1"/>
      <c r="AB15" s="1"/>
      <c r="AC15" s="1"/>
    </row>
    <row r="16">
      <c r="A16" s="1">
        <v>7.3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Q16" s="2">
        <f t="shared" si="6"/>
        <v>14</v>
      </c>
      <c r="R16" s="2">
        <f t="shared" si="4"/>
        <v>0.09642857143</v>
      </c>
      <c r="S16" s="2">
        <f t="shared" si="5"/>
        <v>1.820468841</v>
      </c>
    </row>
    <row r="17">
      <c r="A17" s="1">
        <v>28.82</v>
      </c>
      <c r="B17" s="1"/>
      <c r="C17" s="1"/>
      <c r="D17" s="1"/>
      <c r="E17" s="1"/>
      <c r="F17" s="1"/>
      <c r="G17" s="1"/>
      <c r="H17" s="1"/>
      <c r="I17" s="1">
        <v>140.0</v>
      </c>
      <c r="J17" s="1">
        <v>137.9894</v>
      </c>
      <c r="K17" s="1">
        <v>144.0</v>
      </c>
      <c r="L17" s="1">
        <f>SUM(L3:L15)</f>
        <v>8.252627545</v>
      </c>
      <c r="M17" s="1"/>
      <c r="N17" s="1"/>
      <c r="O17" s="1"/>
      <c r="Q17" s="2">
        <f t="shared" si="6"/>
        <v>15</v>
      </c>
      <c r="R17" s="2">
        <f t="shared" si="4"/>
        <v>0.1035714286</v>
      </c>
      <c r="S17" s="2">
        <f t="shared" si="5"/>
        <v>1.962956266</v>
      </c>
    </row>
    <row r="18">
      <c r="A18" s="1">
        <v>12.59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Q18" s="2">
        <f t="shared" si="6"/>
        <v>16</v>
      </c>
      <c r="R18" s="2">
        <f t="shared" si="4"/>
        <v>0.1107142857</v>
      </c>
      <c r="S18" s="2">
        <f t="shared" si="5"/>
        <v>2.106583603</v>
      </c>
    </row>
    <row r="19">
      <c r="A19" s="1">
        <v>54.82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Q19" s="2">
        <f t="shared" si="6"/>
        <v>17</v>
      </c>
      <c r="R19" s="2">
        <f t="shared" si="4"/>
        <v>0.1178571429</v>
      </c>
      <c r="S19" s="2">
        <f t="shared" si="5"/>
        <v>2.251369238</v>
      </c>
    </row>
    <row r="20">
      <c r="A20" s="1">
        <v>11.41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Q20" s="2">
        <f t="shared" si="6"/>
        <v>18</v>
      </c>
      <c r="R20" s="2">
        <f t="shared" si="4"/>
        <v>0.125</v>
      </c>
      <c r="S20" s="2">
        <f t="shared" si="5"/>
        <v>2.397332004</v>
      </c>
    </row>
    <row r="21" ht="15.75" customHeight="1">
      <c r="A21" s="1">
        <v>2.23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Q21" s="2">
        <f t="shared" si="6"/>
        <v>19</v>
      </c>
      <c r="R21" s="2">
        <f t="shared" si="4"/>
        <v>0.1321428571</v>
      </c>
      <c r="S21" s="2">
        <f t="shared" si="5"/>
        <v>2.5444912</v>
      </c>
    </row>
    <row r="22" ht="15.75" customHeight="1">
      <c r="A22" s="1">
        <v>31.91</v>
      </c>
      <c r="B22" s="1"/>
      <c r="C22" s="1"/>
      <c r="D22" s="1"/>
      <c r="E22" s="1"/>
      <c r="G22" s="1"/>
      <c r="H22" s="1"/>
      <c r="I22" s="1"/>
      <c r="J22" s="1"/>
      <c r="K22" s="1" t="s">
        <v>38</v>
      </c>
      <c r="L22" s="1">
        <v>0.01</v>
      </c>
      <c r="M22" s="1"/>
      <c r="N22" s="1"/>
      <c r="O22" s="1"/>
      <c r="Q22" s="2">
        <f t="shared" si="6"/>
        <v>20</v>
      </c>
      <c r="R22" s="2">
        <f t="shared" si="4"/>
        <v>0.1392857143</v>
      </c>
      <c r="S22" s="2">
        <f t="shared" si="5"/>
        <v>2.692866601</v>
      </c>
    </row>
    <row r="23" ht="15.75" customHeight="1">
      <c r="A23" s="1">
        <v>0.24</v>
      </c>
      <c r="B23" s="1"/>
      <c r="C23" s="1"/>
      <c r="D23" s="1"/>
      <c r="E23" s="1"/>
      <c r="G23" s="1"/>
      <c r="H23" s="1"/>
      <c r="I23" s="1"/>
      <c r="J23" s="1"/>
      <c r="K23" s="1" t="s">
        <v>39</v>
      </c>
      <c r="L23" s="1">
        <v>10.0</v>
      </c>
      <c r="M23" s="1"/>
      <c r="N23" s="1"/>
      <c r="O23" s="1"/>
      <c r="Q23" s="2">
        <f t="shared" si="6"/>
        <v>21</v>
      </c>
      <c r="R23" s="2">
        <f t="shared" si="4"/>
        <v>0.1464285714</v>
      </c>
      <c r="S23" s="2">
        <f t="shared" si="5"/>
        <v>2.842478478</v>
      </c>
    </row>
    <row r="24" ht="15.75" customHeight="1">
      <c r="A24" s="1">
        <v>15.08</v>
      </c>
      <c r="B24" s="1"/>
      <c r="C24" s="1"/>
      <c r="D24" s="1"/>
      <c r="E24" s="1"/>
      <c r="G24" s="1"/>
      <c r="H24" s="1"/>
      <c r="I24" s="1"/>
      <c r="J24" s="1"/>
      <c r="K24" s="1" t="s">
        <v>49</v>
      </c>
      <c r="L24" s="1">
        <f>CHIINV(L22,L23)</f>
        <v>23.20925116</v>
      </c>
      <c r="M24" s="1"/>
      <c r="N24" s="1"/>
      <c r="O24" s="1"/>
      <c r="Q24" s="2">
        <f t="shared" si="6"/>
        <v>22</v>
      </c>
      <c r="R24" s="2">
        <f t="shared" si="4"/>
        <v>0.1535714286</v>
      </c>
      <c r="S24" s="2">
        <f t="shared" si="5"/>
        <v>2.993347613</v>
      </c>
    </row>
    <row r="25" ht="15.75" customHeight="1">
      <c r="A25" s="1">
        <v>22.5</v>
      </c>
      <c r="B25" s="1"/>
      <c r="C25" s="1"/>
      <c r="D25" s="1"/>
      <c r="E25" s="1"/>
      <c r="G25" s="1"/>
      <c r="H25" s="1"/>
      <c r="I25" s="1"/>
      <c r="J25" s="1"/>
      <c r="K25" s="1" t="s">
        <v>41</v>
      </c>
      <c r="L25" s="1" t="str">
        <f>IF(L24&gt;L17,"ACCEPT","REJECT")</f>
        <v>ACCEPT</v>
      </c>
      <c r="M25" s="1"/>
      <c r="N25" s="1"/>
      <c r="O25" s="1"/>
      <c r="Q25" s="2">
        <f t="shared" si="6"/>
        <v>23</v>
      </c>
      <c r="R25" s="2">
        <f t="shared" si="4"/>
        <v>0.1607142857</v>
      </c>
      <c r="S25" s="2">
        <f t="shared" si="5"/>
        <v>3.145495315</v>
      </c>
    </row>
    <row r="26" ht="15.75" customHeight="1">
      <c r="A26" s="1">
        <v>7.47</v>
      </c>
      <c r="B26" s="1"/>
      <c r="C26" s="1"/>
      <c r="D26" s="1"/>
      <c r="E26" s="1"/>
      <c r="G26" s="1"/>
      <c r="H26" s="1"/>
      <c r="I26" s="1"/>
      <c r="J26" s="1"/>
      <c r="K26" s="1"/>
      <c r="L26" s="1"/>
      <c r="M26" s="1"/>
      <c r="N26" s="1"/>
      <c r="O26" s="1"/>
      <c r="Q26" s="2">
        <f t="shared" si="6"/>
        <v>24</v>
      </c>
      <c r="R26" s="2">
        <f t="shared" si="4"/>
        <v>0.1678571429</v>
      </c>
      <c r="S26" s="2">
        <f t="shared" si="5"/>
        <v>3.29894344</v>
      </c>
    </row>
    <row r="27" ht="15.75" customHeight="1">
      <c r="A27" s="1">
        <v>1.47</v>
      </c>
      <c r="B27" s="1"/>
      <c r="C27" s="1"/>
      <c r="D27" s="1"/>
      <c r="E27" s="1"/>
      <c r="G27" s="1"/>
      <c r="H27" s="1"/>
      <c r="I27" s="1"/>
      <c r="J27" s="1"/>
      <c r="K27" s="1"/>
      <c r="L27" s="1"/>
      <c r="M27" s="1"/>
      <c r="N27" s="1"/>
      <c r="O27" s="1"/>
      <c r="Q27" s="2">
        <f t="shared" si="6"/>
        <v>25</v>
      </c>
      <c r="R27" s="2">
        <f t="shared" si="4"/>
        <v>0.175</v>
      </c>
      <c r="S27" s="2">
        <f t="shared" si="5"/>
        <v>3.45371441</v>
      </c>
    </row>
    <row r="28" ht="15.75" customHeight="1">
      <c r="A28" s="1">
        <v>13.26</v>
      </c>
      <c r="B28" s="1"/>
      <c r="C28" s="1"/>
      <c r="D28" s="1"/>
      <c r="E28" s="1"/>
      <c r="G28" s="1"/>
      <c r="H28" s="1"/>
      <c r="I28" s="1"/>
      <c r="J28" s="1"/>
      <c r="K28" s="1"/>
      <c r="L28" s="1"/>
      <c r="M28" s="1"/>
      <c r="N28" s="1"/>
      <c r="O28" s="1"/>
      <c r="Q28" s="2">
        <f t="shared" si="6"/>
        <v>26</v>
      </c>
      <c r="R28" s="2">
        <f t="shared" si="4"/>
        <v>0.1821428571</v>
      </c>
      <c r="S28" s="2">
        <f t="shared" si="5"/>
        <v>3.609831232</v>
      </c>
    </row>
    <row r="29" ht="15.75" customHeight="1">
      <c r="A29" s="1">
        <v>34.54</v>
      </c>
      <c r="B29" s="1"/>
      <c r="C29" s="1"/>
      <c r="D29" s="1"/>
      <c r="E29" s="1"/>
      <c r="G29" s="1"/>
      <c r="H29" s="1"/>
      <c r="I29" s="1"/>
      <c r="J29" s="1"/>
      <c r="K29" s="1"/>
      <c r="L29" s="1"/>
      <c r="M29" s="1"/>
      <c r="N29" s="1"/>
      <c r="O29" s="1"/>
      <c r="Q29" s="2">
        <f t="shared" si="6"/>
        <v>27</v>
      </c>
      <c r="R29" s="2">
        <f t="shared" si="4"/>
        <v>0.1892857143</v>
      </c>
      <c r="S29" s="2">
        <f t="shared" si="5"/>
        <v>3.767317517</v>
      </c>
    </row>
    <row r="30" ht="15.75" customHeight="1">
      <c r="A30" s="1">
        <v>21.06</v>
      </c>
      <c r="B30" s="1"/>
      <c r="C30" s="1"/>
      <c r="D30" s="1"/>
      <c r="E30" s="1"/>
      <c r="G30" s="1"/>
      <c r="H30" s="1"/>
      <c r="I30" s="1"/>
      <c r="J30" s="1"/>
      <c r="K30" s="1"/>
      <c r="L30" s="1"/>
      <c r="M30" s="1"/>
      <c r="N30" s="1"/>
      <c r="O30" s="1"/>
      <c r="Q30" s="2">
        <f t="shared" si="6"/>
        <v>28</v>
      </c>
      <c r="R30" s="2">
        <f t="shared" si="4"/>
        <v>0.1964285714</v>
      </c>
      <c r="S30" s="2">
        <f t="shared" si="5"/>
        <v>3.926197504</v>
      </c>
    </row>
    <row r="31" ht="15.75" customHeight="1">
      <c r="A31" s="1">
        <v>5.08</v>
      </c>
      <c r="B31" s="1"/>
      <c r="C31" s="1"/>
      <c r="D31" s="1"/>
      <c r="E31" s="1"/>
      <c r="G31" s="1"/>
      <c r="H31" s="1"/>
      <c r="I31" s="1"/>
      <c r="J31" s="1"/>
      <c r="K31" s="1"/>
      <c r="L31" s="1"/>
      <c r="M31" s="1"/>
      <c r="N31" s="1"/>
      <c r="O31" s="1"/>
      <c r="Q31" s="2">
        <f t="shared" si="6"/>
        <v>29</v>
      </c>
      <c r="R31" s="2">
        <f t="shared" si="4"/>
        <v>0.2035714286</v>
      </c>
      <c r="S31" s="2">
        <f t="shared" si="5"/>
        <v>4.086496081</v>
      </c>
    </row>
    <row r="32" ht="15.75" customHeight="1">
      <c r="A32" s="1">
        <v>30.43</v>
      </c>
      <c r="Q32" s="2">
        <f t="shared" si="6"/>
        <v>30</v>
      </c>
      <c r="R32" s="2">
        <f t="shared" si="4"/>
        <v>0.2107142857</v>
      </c>
      <c r="S32" s="2">
        <f t="shared" si="5"/>
        <v>4.248238809</v>
      </c>
    </row>
    <row r="33" ht="15.75" customHeight="1">
      <c r="A33" s="1">
        <v>1.78</v>
      </c>
      <c r="Q33" s="2">
        <f t="shared" si="6"/>
        <v>31</v>
      </c>
      <c r="R33" s="2">
        <f t="shared" si="4"/>
        <v>0.2178571429</v>
      </c>
      <c r="S33" s="2">
        <f t="shared" si="5"/>
        <v>4.411451945</v>
      </c>
    </row>
    <row r="34" ht="15.75" customHeight="1">
      <c r="A34" s="1">
        <v>12.71</v>
      </c>
      <c r="Q34" s="2">
        <f t="shared" si="6"/>
        <v>32</v>
      </c>
      <c r="R34" s="2">
        <f t="shared" si="4"/>
        <v>0.225</v>
      </c>
      <c r="S34" s="2">
        <f t="shared" si="5"/>
        <v>4.576162471</v>
      </c>
    </row>
    <row r="35" ht="15.75" customHeight="1">
      <c r="A35" s="1">
        <v>14.78</v>
      </c>
      <c r="Q35" s="2">
        <f t="shared" si="6"/>
        <v>33</v>
      </c>
      <c r="R35" s="2">
        <f t="shared" si="4"/>
        <v>0.2321428571</v>
      </c>
      <c r="S35" s="2">
        <f t="shared" si="5"/>
        <v>4.742398116</v>
      </c>
    </row>
    <row r="36" ht="15.75" customHeight="1">
      <c r="A36" s="1">
        <v>49.57</v>
      </c>
      <c r="Q36" s="2">
        <f t="shared" si="6"/>
        <v>34</v>
      </c>
      <c r="R36" s="2">
        <f t="shared" si="4"/>
        <v>0.2392857143</v>
      </c>
      <c r="S36" s="2">
        <f t="shared" si="5"/>
        <v>4.910187387</v>
      </c>
    </row>
    <row r="37" ht="15.75" customHeight="1">
      <c r="A37" s="1">
        <v>22.46</v>
      </c>
      <c r="Q37" s="2">
        <f t="shared" si="6"/>
        <v>35</v>
      </c>
      <c r="R37" s="2">
        <f t="shared" si="4"/>
        <v>0.2464285714</v>
      </c>
      <c r="S37" s="2">
        <f t="shared" si="5"/>
        <v>5.0795596</v>
      </c>
    </row>
    <row r="38" ht="15.75" customHeight="1">
      <c r="A38" s="1">
        <v>21.39</v>
      </c>
      <c r="Q38" s="2">
        <f t="shared" si="6"/>
        <v>36</v>
      </c>
      <c r="R38" s="2">
        <f t="shared" si="4"/>
        <v>0.2535714286</v>
      </c>
      <c r="S38" s="2">
        <f t="shared" si="5"/>
        <v>5.250544905</v>
      </c>
    </row>
    <row r="39" ht="15.75" customHeight="1">
      <c r="A39" s="1">
        <v>14.36</v>
      </c>
      <c r="Q39" s="2">
        <f t="shared" si="6"/>
        <v>37</v>
      </c>
      <c r="R39" s="2">
        <f t="shared" si="4"/>
        <v>0.2607142857</v>
      </c>
      <c r="S39" s="2">
        <f t="shared" si="5"/>
        <v>5.423174325</v>
      </c>
    </row>
    <row r="40" ht="15.75" customHeight="1">
      <c r="A40" s="1">
        <v>2.83</v>
      </c>
      <c r="Q40" s="2">
        <f t="shared" si="6"/>
        <v>38</v>
      </c>
      <c r="R40" s="2">
        <f t="shared" si="4"/>
        <v>0.2678571429</v>
      </c>
      <c r="S40" s="2">
        <f t="shared" si="5"/>
        <v>5.597479785</v>
      </c>
    </row>
    <row r="41" ht="15.75" customHeight="1">
      <c r="A41" s="1">
        <v>12.99</v>
      </c>
      <c r="Q41" s="2">
        <f t="shared" si="6"/>
        <v>39</v>
      </c>
      <c r="R41" s="2">
        <f t="shared" si="4"/>
        <v>0.275</v>
      </c>
      <c r="S41" s="2">
        <f t="shared" si="5"/>
        <v>5.77349415</v>
      </c>
    </row>
    <row r="42" ht="15.75" customHeight="1">
      <c r="A42" s="1">
        <v>9.85</v>
      </c>
      <c r="Q42" s="2">
        <f t="shared" si="6"/>
        <v>40</v>
      </c>
      <c r="R42" s="2">
        <f t="shared" si="4"/>
        <v>0.2821428571</v>
      </c>
      <c r="S42" s="2">
        <f t="shared" si="5"/>
        <v>5.951251259</v>
      </c>
    </row>
    <row r="43" ht="15.75" customHeight="1">
      <c r="A43" s="1">
        <v>7.49</v>
      </c>
      <c r="Q43" s="2">
        <f t="shared" si="6"/>
        <v>41</v>
      </c>
      <c r="R43" s="2">
        <f t="shared" si="4"/>
        <v>0.2892857143</v>
      </c>
      <c r="S43" s="2">
        <f t="shared" si="5"/>
        <v>6.130785968</v>
      </c>
    </row>
    <row r="44" ht="15.75" customHeight="1">
      <c r="A44" s="1">
        <v>24.13</v>
      </c>
      <c r="Q44" s="2">
        <f t="shared" si="6"/>
        <v>42</v>
      </c>
      <c r="R44" s="2">
        <f t="shared" si="4"/>
        <v>0.2964285714</v>
      </c>
      <c r="S44" s="2">
        <f t="shared" si="5"/>
        <v>6.312134191</v>
      </c>
    </row>
    <row r="45" ht="15.75" customHeight="1">
      <c r="A45" s="1">
        <v>8.37</v>
      </c>
      <c r="Q45" s="2">
        <f t="shared" si="6"/>
        <v>43</v>
      </c>
      <c r="R45" s="2">
        <f t="shared" si="4"/>
        <v>0.3035714286</v>
      </c>
      <c r="S45" s="2">
        <f t="shared" si="5"/>
        <v>6.495332937</v>
      </c>
    </row>
    <row r="46" ht="15.75" customHeight="1">
      <c r="A46" s="1">
        <v>11.75</v>
      </c>
      <c r="Q46" s="2">
        <f t="shared" si="6"/>
        <v>44</v>
      </c>
      <c r="R46" s="2">
        <f t="shared" si="4"/>
        <v>0.3107142857</v>
      </c>
      <c r="S46" s="2">
        <f t="shared" si="5"/>
        <v>6.680420364</v>
      </c>
    </row>
    <row r="47" ht="15.75" customHeight="1">
      <c r="A47" s="1">
        <v>2.56</v>
      </c>
      <c r="Q47" s="2">
        <f t="shared" si="6"/>
        <v>45</v>
      </c>
      <c r="R47" s="2">
        <f t="shared" si="4"/>
        <v>0.3178571429</v>
      </c>
      <c r="S47" s="2">
        <f t="shared" si="5"/>
        <v>6.867435819</v>
      </c>
    </row>
    <row r="48" ht="15.75" customHeight="1">
      <c r="A48" s="1">
        <v>1.72</v>
      </c>
      <c r="Q48" s="2">
        <f t="shared" si="6"/>
        <v>46</v>
      </c>
      <c r="R48" s="2">
        <f t="shared" si="4"/>
        <v>0.325</v>
      </c>
      <c r="S48" s="2">
        <f t="shared" si="5"/>
        <v>7.056419894</v>
      </c>
    </row>
    <row r="49" ht="15.75" customHeight="1">
      <c r="A49" s="1">
        <v>2.71</v>
      </c>
      <c r="Q49" s="2">
        <f t="shared" si="6"/>
        <v>47</v>
      </c>
      <c r="R49" s="2">
        <f t="shared" si="4"/>
        <v>0.3321428571</v>
      </c>
      <c r="S49" s="2">
        <f t="shared" si="5"/>
        <v>7.247414476</v>
      </c>
    </row>
    <row r="50" ht="15.75" customHeight="1">
      <c r="A50" s="1">
        <v>8.63</v>
      </c>
      <c r="Q50" s="2">
        <f t="shared" si="6"/>
        <v>48</v>
      </c>
      <c r="R50" s="2">
        <f t="shared" si="4"/>
        <v>0.3392857143</v>
      </c>
      <c r="S50" s="2">
        <f t="shared" si="5"/>
        <v>7.440462802</v>
      </c>
    </row>
    <row r="51" ht="15.75" customHeight="1">
      <c r="A51" s="1">
        <v>34.7</v>
      </c>
      <c r="Q51" s="2">
        <f t="shared" si="6"/>
        <v>49</v>
      </c>
      <c r="R51" s="2">
        <f t="shared" si="4"/>
        <v>0.3464285714</v>
      </c>
      <c r="S51" s="2">
        <f t="shared" si="5"/>
        <v>7.635609521</v>
      </c>
    </row>
    <row r="52" ht="15.75" customHeight="1">
      <c r="A52" s="1">
        <v>29.51</v>
      </c>
      <c r="Q52" s="2">
        <f t="shared" si="6"/>
        <v>50</v>
      </c>
      <c r="R52" s="2">
        <f t="shared" si="4"/>
        <v>0.3535714286</v>
      </c>
      <c r="S52" s="2">
        <f t="shared" si="5"/>
        <v>7.832900752</v>
      </c>
    </row>
    <row r="53" ht="15.75" customHeight="1">
      <c r="A53" s="1">
        <v>4.25</v>
      </c>
      <c r="Q53" s="2">
        <f t="shared" si="6"/>
        <v>51</v>
      </c>
      <c r="R53" s="2">
        <f t="shared" si="4"/>
        <v>0.3607142857</v>
      </c>
      <c r="S53" s="2">
        <f t="shared" si="5"/>
        <v>8.032384153</v>
      </c>
    </row>
    <row r="54" ht="15.75" customHeight="1">
      <c r="A54" s="1">
        <v>4.75</v>
      </c>
      <c r="Q54" s="2">
        <f t="shared" si="6"/>
        <v>52</v>
      </c>
      <c r="R54" s="2">
        <f t="shared" si="4"/>
        <v>0.3678571429</v>
      </c>
      <c r="S54" s="2">
        <f t="shared" si="5"/>
        <v>8.234108987</v>
      </c>
    </row>
    <row r="55" ht="15.75" customHeight="1">
      <c r="A55" s="1">
        <v>40.86</v>
      </c>
      <c r="Q55" s="2">
        <f t="shared" si="6"/>
        <v>53</v>
      </c>
      <c r="R55" s="2">
        <f t="shared" si="4"/>
        <v>0.375</v>
      </c>
      <c r="S55" s="2">
        <f t="shared" si="5"/>
        <v>8.438126198</v>
      </c>
    </row>
    <row r="56" ht="15.75" customHeight="1">
      <c r="A56" s="1">
        <v>11.31</v>
      </c>
      <c r="Q56" s="2">
        <f t="shared" si="6"/>
        <v>54</v>
      </c>
      <c r="R56" s="2">
        <f t="shared" si="4"/>
        <v>0.3821428571</v>
      </c>
      <c r="S56" s="2">
        <f t="shared" si="5"/>
        <v>8.644488486</v>
      </c>
    </row>
    <row r="57" ht="15.75" customHeight="1">
      <c r="A57" s="1">
        <v>7.79</v>
      </c>
      <c r="Q57" s="2">
        <f t="shared" si="6"/>
        <v>55</v>
      </c>
      <c r="R57" s="2">
        <f t="shared" si="4"/>
        <v>0.3892857143</v>
      </c>
      <c r="S57" s="2">
        <f t="shared" si="5"/>
        <v>8.853250389</v>
      </c>
    </row>
    <row r="58" ht="15.75" customHeight="1">
      <c r="A58" s="1">
        <v>37.74</v>
      </c>
      <c r="Q58" s="2">
        <f t="shared" si="6"/>
        <v>56</v>
      </c>
      <c r="R58" s="2">
        <f t="shared" si="4"/>
        <v>0.3964285714</v>
      </c>
      <c r="S58" s="2">
        <f t="shared" si="5"/>
        <v>9.064468371</v>
      </c>
    </row>
    <row r="59" ht="15.75" customHeight="1">
      <c r="A59" s="1">
        <v>23.18</v>
      </c>
      <c r="Q59" s="2">
        <f t="shared" si="6"/>
        <v>57</v>
      </c>
      <c r="R59" s="2">
        <f t="shared" si="4"/>
        <v>0.4035714286</v>
      </c>
      <c r="S59" s="2">
        <f t="shared" si="5"/>
        <v>9.278200911</v>
      </c>
    </row>
    <row r="60" ht="15.75" customHeight="1">
      <c r="A60" s="1">
        <v>2.6</v>
      </c>
      <c r="Q60" s="2">
        <f t="shared" si="6"/>
        <v>58</v>
      </c>
      <c r="R60" s="2">
        <f t="shared" si="4"/>
        <v>0.4107142857</v>
      </c>
      <c r="S60" s="2">
        <f t="shared" si="5"/>
        <v>9.494508604</v>
      </c>
    </row>
    <row r="61" ht="15.75" customHeight="1">
      <c r="A61" s="1">
        <v>5.33</v>
      </c>
      <c r="Q61" s="2">
        <f t="shared" si="6"/>
        <v>59</v>
      </c>
      <c r="R61" s="2">
        <f t="shared" si="4"/>
        <v>0.4178571429</v>
      </c>
      <c r="S61" s="2">
        <f t="shared" si="5"/>
        <v>9.713454261</v>
      </c>
    </row>
    <row r="62" ht="15.75" customHeight="1">
      <c r="A62" s="1">
        <v>3.32</v>
      </c>
      <c r="Q62" s="2">
        <f t="shared" si="6"/>
        <v>60</v>
      </c>
      <c r="R62" s="2">
        <f t="shared" si="4"/>
        <v>0.425</v>
      </c>
      <c r="S62" s="2">
        <f t="shared" si="5"/>
        <v>9.935103019</v>
      </c>
    </row>
    <row r="63" ht="15.75" customHeight="1">
      <c r="A63" s="1">
        <v>8.73</v>
      </c>
      <c r="Q63" s="2">
        <f t="shared" si="6"/>
        <v>61</v>
      </c>
      <c r="R63" s="2">
        <f t="shared" si="4"/>
        <v>0.4321428571</v>
      </c>
      <c r="S63" s="2">
        <f t="shared" si="5"/>
        <v>10.15952246</v>
      </c>
    </row>
    <row r="64" ht="15.75" customHeight="1">
      <c r="A64" s="1">
        <v>11.19</v>
      </c>
      <c r="Q64" s="2">
        <f t="shared" si="6"/>
        <v>62</v>
      </c>
      <c r="R64" s="2">
        <f t="shared" si="4"/>
        <v>0.4392857143</v>
      </c>
      <c r="S64" s="2">
        <f t="shared" si="5"/>
        <v>10.38678273</v>
      </c>
    </row>
    <row r="65" ht="15.75" customHeight="1">
      <c r="A65" s="1">
        <v>1.31</v>
      </c>
      <c r="Q65" s="2">
        <f t="shared" si="6"/>
        <v>63</v>
      </c>
      <c r="R65" s="2">
        <f t="shared" si="4"/>
        <v>0.4464285714</v>
      </c>
      <c r="S65" s="2">
        <f t="shared" si="5"/>
        <v>10.61695667</v>
      </c>
    </row>
    <row r="66" ht="15.75" customHeight="1">
      <c r="A66" s="1">
        <v>7.89</v>
      </c>
      <c r="Q66" s="2">
        <f t="shared" si="6"/>
        <v>64</v>
      </c>
      <c r="R66" s="2">
        <f t="shared" si="4"/>
        <v>0.4535714286</v>
      </c>
      <c r="S66" s="2">
        <f t="shared" si="5"/>
        <v>10.85011996</v>
      </c>
    </row>
    <row r="67" ht="15.75" customHeight="1">
      <c r="A67" s="1">
        <v>33.25</v>
      </c>
      <c r="Q67" s="2">
        <f t="shared" si="6"/>
        <v>65</v>
      </c>
      <c r="R67" s="2">
        <f t="shared" si="4"/>
        <v>0.4607142857</v>
      </c>
      <c r="S67" s="2">
        <f t="shared" si="5"/>
        <v>11.08635128</v>
      </c>
    </row>
    <row r="68" ht="15.75" customHeight="1">
      <c r="A68" s="1">
        <v>34.36</v>
      </c>
      <c r="Q68" s="2">
        <f t="shared" si="6"/>
        <v>66</v>
      </c>
      <c r="R68" s="2">
        <f t="shared" si="4"/>
        <v>0.4678571429</v>
      </c>
      <c r="S68" s="2">
        <f t="shared" si="5"/>
        <v>11.32573245</v>
      </c>
    </row>
    <row r="69" ht="15.75" customHeight="1">
      <c r="A69" s="1">
        <v>17.06</v>
      </c>
      <c r="Q69" s="2">
        <f t="shared" si="6"/>
        <v>67</v>
      </c>
      <c r="R69" s="2">
        <f t="shared" si="4"/>
        <v>0.475</v>
      </c>
      <c r="S69" s="2">
        <f t="shared" si="5"/>
        <v>11.56834859</v>
      </c>
    </row>
    <row r="70" ht="15.75" customHeight="1">
      <c r="A70" s="1">
        <v>29.87</v>
      </c>
      <c r="Q70" s="2">
        <f t="shared" si="6"/>
        <v>68</v>
      </c>
      <c r="R70" s="2">
        <f t="shared" si="4"/>
        <v>0.4821428571</v>
      </c>
      <c r="S70" s="2">
        <f t="shared" si="5"/>
        <v>11.81428834</v>
      </c>
    </row>
    <row r="71" ht="15.75" customHeight="1">
      <c r="A71" s="1">
        <v>3.87</v>
      </c>
      <c r="Q71" s="2">
        <f t="shared" si="6"/>
        <v>69</v>
      </c>
      <c r="R71" s="2">
        <f t="shared" si="4"/>
        <v>0.4892857143</v>
      </c>
      <c r="S71" s="2">
        <f t="shared" si="5"/>
        <v>12.06364404</v>
      </c>
    </row>
    <row r="72" ht="15.75" customHeight="1">
      <c r="A72" s="1">
        <v>10.04</v>
      </c>
      <c r="Q72" s="2">
        <f t="shared" si="6"/>
        <v>70</v>
      </c>
      <c r="R72" s="2">
        <f t="shared" si="4"/>
        <v>0.4964285714</v>
      </c>
      <c r="S72" s="2">
        <f t="shared" si="5"/>
        <v>12.3165119</v>
      </c>
    </row>
    <row r="73" ht="15.75" customHeight="1">
      <c r="A73" s="1">
        <v>24.94</v>
      </c>
      <c r="Q73" s="2">
        <f t="shared" si="6"/>
        <v>71</v>
      </c>
      <c r="R73" s="2">
        <f t="shared" si="4"/>
        <v>0.5035714286</v>
      </c>
      <c r="S73" s="2">
        <f t="shared" si="5"/>
        <v>12.57299228</v>
      </c>
    </row>
    <row r="74" ht="15.75" customHeight="1">
      <c r="A74" s="1">
        <v>4.33</v>
      </c>
      <c r="Q74" s="2">
        <f t="shared" si="6"/>
        <v>72</v>
      </c>
      <c r="R74" s="2">
        <f t="shared" si="4"/>
        <v>0.5107142857</v>
      </c>
      <c r="S74" s="2">
        <f t="shared" si="5"/>
        <v>12.8331899</v>
      </c>
    </row>
    <row r="75" ht="15.75" customHeight="1">
      <c r="A75" s="1">
        <v>28.94</v>
      </c>
      <c r="Q75" s="2">
        <f t="shared" si="6"/>
        <v>73</v>
      </c>
      <c r="R75" s="2">
        <f t="shared" si="4"/>
        <v>0.5178571429</v>
      </c>
      <c r="S75" s="2">
        <f t="shared" si="5"/>
        <v>13.09721409</v>
      </c>
    </row>
    <row r="76" ht="15.75" customHeight="1">
      <c r="A76" s="1">
        <v>14.8</v>
      </c>
      <c r="Q76" s="2">
        <f t="shared" si="6"/>
        <v>74</v>
      </c>
      <c r="R76" s="2">
        <f t="shared" si="4"/>
        <v>0.525</v>
      </c>
      <c r="S76" s="2">
        <f t="shared" si="5"/>
        <v>13.36517908</v>
      </c>
    </row>
    <row r="77" ht="15.75" customHeight="1">
      <c r="A77" s="1">
        <v>1.89</v>
      </c>
      <c r="Q77" s="2">
        <f t="shared" si="6"/>
        <v>75</v>
      </c>
      <c r="R77" s="2">
        <f t="shared" si="4"/>
        <v>0.5321428571</v>
      </c>
      <c r="S77" s="2">
        <f t="shared" si="5"/>
        <v>13.63720431</v>
      </c>
    </row>
    <row r="78" ht="15.75" customHeight="1">
      <c r="A78" s="1">
        <v>70.57</v>
      </c>
      <c r="Q78" s="2">
        <f t="shared" si="6"/>
        <v>76</v>
      </c>
      <c r="R78" s="2">
        <f t="shared" si="4"/>
        <v>0.5392857143</v>
      </c>
      <c r="S78" s="2">
        <f t="shared" si="5"/>
        <v>13.9134147</v>
      </c>
    </row>
    <row r="79" ht="15.75" customHeight="1">
      <c r="A79" s="1">
        <v>4.35</v>
      </c>
      <c r="Q79" s="2">
        <f t="shared" si="6"/>
        <v>77</v>
      </c>
      <c r="R79" s="2">
        <f t="shared" si="4"/>
        <v>0.5464285714</v>
      </c>
      <c r="S79" s="2">
        <f t="shared" si="5"/>
        <v>14.19394105</v>
      </c>
    </row>
    <row r="80" ht="15.75" customHeight="1">
      <c r="A80" s="1">
        <v>1.92</v>
      </c>
      <c r="Q80" s="2">
        <f t="shared" si="6"/>
        <v>78</v>
      </c>
      <c r="R80" s="2">
        <f t="shared" si="4"/>
        <v>0.5535714286</v>
      </c>
      <c r="S80" s="2">
        <f t="shared" si="5"/>
        <v>14.47892039</v>
      </c>
    </row>
    <row r="81" ht="15.75" customHeight="1">
      <c r="A81" s="1">
        <v>2.66</v>
      </c>
      <c r="Q81" s="2">
        <f t="shared" si="6"/>
        <v>79</v>
      </c>
      <c r="R81" s="2">
        <f t="shared" si="4"/>
        <v>0.5607142857</v>
      </c>
      <c r="S81" s="2">
        <f t="shared" si="5"/>
        <v>14.76849637</v>
      </c>
    </row>
    <row r="82" ht="15.75" customHeight="1">
      <c r="A82" s="1">
        <v>9.82</v>
      </c>
      <c r="Q82" s="2">
        <f t="shared" si="6"/>
        <v>80</v>
      </c>
      <c r="R82" s="2">
        <f t="shared" si="4"/>
        <v>0.5678571429</v>
      </c>
      <c r="S82" s="2">
        <f t="shared" si="5"/>
        <v>15.06281971</v>
      </c>
    </row>
    <row r="83" ht="15.75" customHeight="1">
      <c r="A83" s="1">
        <v>3.51</v>
      </c>
      <c r="Q83" s="2">
        <f t="shared" si="6"/>
        <v>81</v>
      </c>
      <c r="R83" s="2">
        <f t="shared" si="4"/>
        <v>0.575</v>
      </c>
      <c r="S83" s="2">
        <f t="shared" si="5"/>
        <v>15.36204865</v>
      </c>
    </row>
    <row r="84" ht="15.75" customHeight="1">
      <c r="A84" s="1">
        <v>5.59</v>
      </c>
      <c r="Q84" s="2">
        <f t="shared" si="6"/>
        <v>82</v>
      </c>
      <c r="R84" s="2">
        <f t="shared" si="4"/>
        <v>0.5821428571</v>
      </c>
      <c r="S84" s="2">
        <f t="shared" si="5"/>
        <v>15.66634952</v>
      </c>
    </row>
    <row r="85" ht="15.75" customHeight="1">
      <c r="A85" s="1">
        <v>51.81</v>
      </c>
      <c r="Q85" s="2">
        <f t="shared" si="6"/>
        <v>83</v>
      </c>
      <c r="R85" s="2">
        <f t="shared" si="4"/>
        <v>0.5892857143</v>
      </c>
      <c r="S85" s="2">
        <f t="shared" si="5"/>
        <v>15.97589721</v>
      </c>
    </row>
    <row r="86" ht="15.75" customHeight="1">
      <c r="A86" s="1">
        <v>10.0</v>
      </c>
      <c r="Q86" s="2">
        <f t="shared" si="6"/>
        <v>84</v>
      </c>
      <c r="R86" s="2">
        <f t="shared" si="4"/>
        <v>0.5964285714</v>
      </c>
      <c r="S86" s="2">
        <f t="shared" si="5"/>
        <v>16.29087584</v>
      </c>
    </row>
    <row r="87" ht="15.75" customHeight="1">
      <c r="A87" s="1">
        <v>37.24</v>
      </c>
      <c r="Q87" s="2">
        <f t="shared" si="6"/>
        <v>85</v>
      </c>
      <c r="R87" s="2">
        <f t="shared" si="4"/>
        <v>0.6035714286</v>
      </c>
      <c r="S87" s="2">
        <f t="shared" si="5"/>
        <v>16.61147939</v>
      </c>
    </row>
    <row r="88" ht="15.75" customHeight="1">
      <c r="A88" s="1">
        <v>26.71</v>
      </c>
      <c r="Q88" s="2">
        <f t="shared" si="6"/>
        <v>86</v>
      </c>
      <c r="R88" s="2">
        <f t="shared" si="4"/>
        <v>0.6107142857</v>
      </c>
      <c r="S88" s="2">
        <f t="shared" si="5"/>
        <v>16.9379124</v>
      </c>
    </row>
    <row r="89" ht="15.75" customHeight="1">
      <c r="A89" s="1">
        <v>9.21</v>
      </c>
      <c r="Q89" s="2">
        <f t="shared" si="6"/>
        <v>87</v>
      </c>
      <c r="R89" s="2">
        <f t="shared" si="4"/>
        <v>0.6178571429</v>
      </c>
      <c r="S89" s="2">
        <f t="shared" si="5"/>
        <v>17.27039082</v>
      </c>
    </row>
    <row r="90" ht="15.75" customHeight="1">
      <c r="A90" s="1">
        <v>14.89</v>
      </c>
      <c r="Q90" s="2">
        <f t="shared" si="6"/>
        <v>88</v>
      </c>
      <c r="R90" s="2">
        <f t="shared" si="4"/>
        <v>0.625</v>
      </c>
      <c r="S90" s="2">
        <f t="shared" si="5"/>
        <v>17.60914278</v>
      </c>
    </row>
    <row r="91" ht="15.75" customHeight="1">
      <c r="A91" s="1">
        <v>10.14</v>
      </c>
      <c r="Q91" s="2">
        <f t="shared" si="6"/>
        <v>89</v>
      </c>
      <c r="R91" s="2">
        <f t="shared" si="4"/>
        <v>0.6321428571</v>
      </c>
      <c r="S91" s="2">
        <f t="shared" si="5"/>
        <v>17.9544096</v>
      </c>
    </row>
    <row r="92" ht="15.75" customHeight="1">
      <c r="A92" s="1">
        <v>3.01</v>
      </c>
      <c r="Q92" s="2">
        <f t="shared" si="6"/>
        <v>90</v>
      </c>
      <c r="R92" s="2">
        <f t="shared" si="4"/>
        <v>0.6392857143</v>
      </c>
      <c r="S92" s="2">
        <f t="shared" si="5"/>
        <v>18.30644679</v>
      </c>
    </row>
    <row r="93" ht="15.75" customHeight="1">
      <c r="A93" s="1">
        <v>1.21</v>
      </c>
      <c r="Q93" s="2">
        <f t="shared" si="6"/>
        <v>91</v>
      </c>
      <c r="R93" s="2">
        <f t="shared" si="4"/>
        <v>0.6464285714</v>
      </c>
      <c r="S93" s="2">
        <f t="shared" si="5"/>
        <v>18.66552519</v>
      </c>
    </row>
    <row r="94" ht="15.75" customHeight="1">
      <c r="A94" s="1">
        <v>13.23</v>
      </c>
      <c r="Q94" s="2">
        <f t="shared" si="6"/>
        <v>92</v>
      </c>
      <c r="R94" s="2">
        <f t="shared" si="4"/>
        <v>0.6535714286</v>
      </c>
      <c r="S94" s="2">
        <f t="shared" si="5"/>
        <v>19.03193222</v>
      </c>
    </row>
    <row r="95" ht="15.75" customHeight="1">
      <c r="A95" s="1">
        <v>29.69</v>
      </c>
      <c r="Q95" s="2">
        <f t="shared" si="6"/>
        <v>93</v>
      </c>
      <c r="R95" s="2">
        <f t="shared" si="4"/>
        <v>0.6607142857</v>
      </c>
      <c r="S95" s="2">
        <f t="shared" si="5"/>
        <v>19.40597328</v>
      </c>
    </row>
    <row r="96" ht="15.75" customHeight="1">
      <c r="A96" s="1">
        <v>5.61</v>
      </c>
      <c r="Q96" s="2">
        <f t="shared" si="6"/>
        <v>94</v>
      </c>
      <c r="R96" s="2">
        <f t="shared" si="4"/>
        <v>0.6678571429</v>
      </c>
      <c r="S96" s="2">
        <f t="shared" si="5"/>
        <v>19.78797325</v>
      </c>
    </row>
    <row r="97" ht="15.75" customHeight="1">
      <c r="A97" s="1">
        <v>19.02</v>
      </c>
      <c r="Q97" s="2">
        <f t="shared" si="6"/>
        <v>95</v>
      </c>
      <c r="R97" s="2">
        <f t="shared" si="4"/>
        <v>0.675</v>
      </c>
      <c r="S97" s="2">
        <f t="shared" si="5"/>
        <v>20.17827822</v>
      </c>
    </row>
    <row r="98" ht="15.75" customHeight="1">
      <c r="A98" s="1">
        <v>2.11</v>
      </c>
      <c r="Q98" s="2">
        <f t="shared" si="6"/>
        <v>96</v>
      </c>
      <c r="R98" s="2">
        <f t="shared" si="4"/>
        <v>0.6821428571</v>
      </c>
      <c r="S98" s="2">
        <f t="shared" si="5"/>
        <v>20.57725733</v>
      </c>
    </row>
    <row r="99" ht="15.75" customHeight="1">
      <c r="A99" s="1">
        <v>54.91</v>
      </c>
      <c r="Q99" s="2">
        <f t="shared" si="6"/>
        <v>97</v>
      </c>
      <c r="R99" s="2">
        <f t="shared" si="4"/>
        <v>0.6892857143</v>
      </c>
      <c r="S99" s="2">
        <f t="shared" si="5"/>
        <v>20.98530493</v>
      </c>
    </row>
    <row r="100" ht="15.75" customHeight="1">
      <c r="A100" s="1">
        <v>40.85</v>
      </c>
      <c r="Q100" s="2">
        <f t="shared" si="6"/>
        <v>98</v>
      </c>
      <c r="R100" s="2">
        <f t="shared" si="4"/>
        <v>0.6964285714</v>
      </c>
      <c r="S100" s="2">
        <f t="shared" si="5"/>
        <v>21.40284285</v>
      </c>
    </row>
    <row r="101" ht="15.75" customHeight="1">
      <c r="A101" s="1">
        <v>37.61</v>
      </c>
      <c r="Q101" s="2">
        <f t="shared" si="6"/>
        <v>99</v>
      </c>
      <c r="R101" s="2">
        <f t="shared" si="4"/>
        <v>0.7035714286</v>
      </c>
      <c r="S101" s="2">
        <f t="shared" si="5"/>
        <v>21.83032308</v>
      </c>
    </row>
    <row r="102" ht="15.75" customHeight="1">
      <c r="A102" s="1">
        <v>3.33</v>
      </c>
      <c r="Q102" s="2">
        <f t="shared" si="6"/>
        <v>100</v>
      </c>
      <c r="R102" s="2">
        <f t="shared" si="4"/>
        <v>0.7107142857</v>
      </c>
      <c r="S102" s="2">
        <f t="shared" si="5"/>
        <v>22.26823067</v>
      </c>
    </row>
    <row r="103" ht="15.75" customHeight="1">
      <c r="A103" s="1">
        <v>22.21</v>
      </c>
      <c r="Q103" s="2">
        <f t="shared" si="6"/>
        <v>101</v>
      </c>
      <c r="R103" s="2">
        <f t="shared" si="4"/>
        <v>0.7178571429</v>
      </c>
      <c r="S103" s="2">
        <f t="shared" si="5"/>
        <v>22.71708709</v>
      </c>
    </row>
    <row r="104" ht="15.75" customHeight="1">
      <c r="A104" s="1">
        <v>33.16</v>
      </c>
      <c r="Q104" s="2">
        <f t="shared" si="6"/>
        <v>102</v>
      </c>
      <c r="R104" s="2">
        <f t="shared" si="4"/>
        <v>0.725</v>
      </c>
      <c r="S104" s="2">
        <f t="shared" si="5"/>
        <v>23.17745388</v>
      </c>
    </row>
    <row r="105" ht="15.75" customHeight="1">
      <c r="A105" s="1">
        <v>19.71</v>
      </c>
      <c r="Q105" s="2">
        <f t="shared" si="6"/>
        <v>103</v>
      </c>
      <c r="R105" s="2">
        <f t="shared" si="4"/>
        <v>0.7321428571</v>
      </c>
      <c r="S105" s="2">
        <f t="shared" si="5"/>
        <v>23.64993698</v>
      </c>
    </row>
    <row r="106" ht="15.75" customHeight="1">
      <c r="A106" s="1">
        <v>26.64</v>
      </c>
      <c r="Q106" s="2">
        <f t="shared" si="6"/>
        <v>104</v>
      </c>
      <c r="R106" s="2">
        <f t="shared" si="4"/>
        <v>0.7392857143</v>
      </c>
      <c r="S106" s="2">
        <f t="shared" si="5"/>
        <v>24.13519142</v>
      </c>
    </row>
    <row r="107" ht="15.75" customHeight="1">
      <c r="A107" s="1">
        <v>16.31</v>
      </c>
      <c r="Q107" s="2">
        <f t="shared" si="6"/>
        <v>105</v>
      </c>
      <c r="R107" s="2">
        <f t="shared" si="4"/>
        <v>0.7464285714</v>
      </c>
      <c r="S107" s="2">
        <f t="shared" si="5"/>
        <v>24.63392686</v>
      </c>
    </row>
    <row r="108" ht="15.75" customHeight="1">
      <c r="A108" s="1">
        <v>7.94</v>
      </c>
      <c r="Q108" s="2">
        <f t="shared" si="6"/>
        <v>106</v>
      </c>
      <c r="R108" s="2">
        <f t="shared" si="4"/>
        <v>0.7535714286</v>
      </c>
      <c r="S108" s="2">
        <f t="shared" si="5"/>
        <v>25.1469138</v>
      </c>
    </row>
    <row r="109" ht="15.75" customHeight="1">
      <c r="A109" s="1">
        <v>12.25</v>
      </c>
      <c r="Q109" s="2">
        <f t="shared" si="6"/>
        <v>107</v>
      </c>
      <c r="R109" s="2">
        <f t="shared" si="4"/>
        <v>0.7607142857</v>
      </c>
      <c r="S109" s="2">
        <f t="shared" si="5"/>
        <v>25.67499073</v>
      </c>
    </row>
    <row r="110" ht="15.75" customHeight="1">
      <c r="A110" s="1">
        <v>21.75</v>
      </c>
      <c r="Q110" s="2">
        <f t="shared" si="6"/>
        <v>108</v>
      </c>
      <c r="R110" s="2">
        <f t="shared" si="4"/>
        <v>0.7678571429</v>
      </c>
      <c r="S110" s="2">
        <f t="shared" si="5"/>
        <v>26.21907241</v>
      </c>
    </row>
    <row r="111" ht="15.75" customHeight="1">
      <c r="A111" s="1">
        <v>58.88</v>
      </c>
      <c r="Q111" s="2">
        <f t="shared" si="6"/>
        <v>109</v>
      </c>
      <c r="R111" s="2">
        <f t="shared" si="4"/>
        <v>0.775</v>
      </c>
      <c r="S111" s="2">
        <f t="shared" si="5"/>
        <v>26.78015937</v>
      </c>
    </row>
    <row r="112" ht="15.75" customHeight="1">
      <c r="A112" s="1">
        <v>18.25</v>
      </c>
      <c r="Q112" s="2">
        <f t="shared" si="6"/>
        <v>110</v>
      </c>
      <c r="R112" s="2">
        <f t="shared" si="4"/>
        <v>0.7821428571</v>
      </c>
      <c r="S112" s="2">
        <f t="shared" si="5"/>
        <v>27.35934899</v>
      </c>
    </row>
    <row r="113" ht="15.75" customHeight="1">
      <c r="A113" s="1">
        <v>28.53</v>
      </c>
      <c r="Q113" s="2">
        <f t="shared" si="6"/>
        <v>111</v>
      </c>
      <c r="R113" s="2">
        <f t="shared" si="4"/>
        <v>0.7892857143</v>
      </c>
      <c r="S113" s="2">
        <f t="shared" si="5"/>
        <v>27.95784846</v>
      </c>
    </row>
    <row r="114" ht="15.75" customHeight="1">
      <c r="A114" s="1">
        <v>4.72</v>
      </c>
      <c r="Q114" s="2">
        <f t="shared" si="6"/>
        <v>112</v>
      </c>
      <c r="R114" s="2">
        <f t="shared" si="4"/>
        <v>0.7964285714</v>
      </c>
      <c r="S114" s="2">
        <f t="shared" si="5"/>
        <v>28.57698986</v>
      </c>
    </row>
    <row r="115" ht="15.75" customHeight="1">
      <c r="A115" s="1">
        <v>26.37</v>
      </c>
      <c r="Q115" s="2">
        <f t="shared" si="6"/>
        <v>113</v>
      </c>
      <c r="R115" s="2">
        <f t="shared" si="4"/>
        <v>0.8035714286</v>
      </c>
      <c r="S115" s="2">
        <f t="shared" si="5"/>
        <v>29.21824808</v>
      </c>
    </row>
    <row r="116" ht="15.75" customHeight="1">
      <c r="A116" s="1">
        <v>13.76</v>
      </c>
      <c r="Q116" s="2">
        <f t="shared" si="6"/>
        <v>114</v>
      </c>
      <c r="R116" s="2">
        <f t="shared" si="4"/>
        <v>0.8107142857</v>
      </c>
      <c r="S116" s="2">
        <f t="shared" si="5"/>
        <v>29.88326193</v>
      </c>
    </row>
    <row r="117" ht="15.75" customHeight="1">
      <c r="A117" s="1">
        <v>4.81</v>
      </c>
      <c r="Q117" s="2">
        <f t="shared" si="6"/>
        <v>115</v>
      </c>
      <c r="R117" s="2">
        <f t="shared" si="4"/>
        <v>0.8178571429</v>
      </c>
      <c r="S117" s="2">
        <f t="shared" si="5"/>
        <v>30.57385943</v>
      </c>
    </row>
    <row r="118" ht="15.75" customHeight="1">
      <c r="A118" s="1">
        <v>40.79</v>
      </c>
      <c r="Q118" s="2">
        <f t="shared" si="6"/>
        <v>116</v>
      </c>
      <c r="R118" s="2">
        <f t="shared" si="4"/>
        <v>0.825</v>
      </c>
      <c r="S118" s="2">
        <f t="shared" si="5"/>
        <v>31.29208806</v>
      </c>
    </row>
    <row r="119" ht="15.75" customHeight="1">
      <c r="A119" s="1">
        <v>40.21</v>
      </c>
      <c r="Q119" s="2">
        <f t="shared" si="6"/>
        <v>117</v>
      </c>
      <c r="R119" s="2">
        <f t="shared" si="4"/>
        <v>0.8321428571</v>
      </c>
      <c r="S119" s="2">
        <f t="shared" si="5"/>
        <v>32.04025137</v>
      </c>
    </row>
    <row r="120" ht="15.75" customHeight="1">
      <c r="A120" s="1">
        <v>4.66</v>
      </c>
      <c r="Q120" s="2">
        <f t="shared" si="6"/>
        <v>118</v>
      </c>
      <c r="R120" s="2">
        <f t="shared" si="4"/>
        <v>0.8392857143</v>
      </c>
      <c r="S120" s="2">
        <f t="shared" si="5"/>
        <v>32.82095356</v>
      </c>
    </row>
    <row r="121" ht="15.75" customHeight="1">
      <c r="A121" s="1">
        <v>10.81</v>
      </c>
      <c r="Q121" s="2">
        <f t="shared" si="6"/>
        <v>119</v>
      </c>
      <c r="R121" s="2">
        <f t="shared" si="4"/>
        <v>0.8464285714</v>
      </c>
      <c r="S121" s="2">
        <f t="shared" si="5"/>
        <v>33.63715417</v>
      </c>
    </row>
    <row r="122" ht="15.75" customHeight="1">
      <c r="A122" s="1">
        <v>17.66</v>
      </c>
      <c r="Q122" s="2">
        <f t="shared" si="6"/>
        <v>120</v>
      </c>
      <c r="R122" s="2">
        <f t="shared" si="4"/>
        <v>0.8535714286</v>
      </c>
      <c r="S122" s="2">
        <f t="shared" si="5"/>
        <v>34.49223584</v>
      </c>
    </row>
    <row r="123" ht="15.75" customHeight="1">
      <c r="A123" s="1">
        <v>17.06</v>
      </c>
      <c r="Q123" s="2">
        <f t="shared" si="6"/>
        <v>121</v>
      </c>
      <c r="R123" s="2">
        <f t="shared" si="4"/>
        <v>0.8607142857</v>
      </c>
      <c r="S123" s="2">
        <f t="shared" si="5"/>
        <v>35.390089</v>
      </c>
    </row>
    <row r="124" ht="15.75" customHeight="1">
      <c r="A124" s="1">
        <v>36.89</v>
      </c>
      <c r="Q124" s="2">
        <f t="shared" si="6"/>
        <v>122</v>
      </c>
      <c r="R124" s="2">
        <f t="shared" si="4"/>
        <v>0.8678571429</v>
      </c>
      <c r="S124" s="2">
        <f t="shared" si="5"/>
        <v>36.33521886</v>
      </c>
    </row>
    <row r="125" ht="15.75" customHeight="1">
      <c r="A125" s="1">
        <v>30.17</v>
      </c>
      <c r="Q125" s="2">
        <f t="shared" si="6"/>
        <v>123</v>
      </c>
      <c r="R125" s="2">
        <f t="shared" si="4"/>
        <v>0.875</v>
      </c>
      <c r="S125" s="2">
        <f t="shared" si="5"/>
        <v>37.33288226</v>
      </c>
    </row>
    <row r="126" ht="15.75" customHeight="1">
      <c r="A126" s="1">
        <v>20.57</v>
      </c>
      <c r="Q126" s="2">
        <f t="shared" si="6"/>
        <v>124</v>
      </c>
      <c r="R126" s="2">
        <f t="shared" si="4"/>
        <v>0.8821428571</v>
      </c>
      <c r="S126" s="2">
        <f t="shared" si="5"/>
        <v>38.38926466</v>
      </c>
    </row>
    <row r="127" ht="15.75" customHeight="1">
      <c r="A127" s="1">
        <v>9.12</v>
      </c>
      <c r="Q127" s="2">
        <f t="shared" si="6"/>
        <v>125</v>
      </c>
      <c r="R127" s="2">
        <f t="shared" si="4"/>
        <v>0.8892857143</v>
      </c>
      <c r="S127" s="2">
        <f t="shared" si="5"/>
        <v>39.51171272</v>
      </c>
    </row>
    <row r="128" ht="15.75" customHeight="1">
      <c r="A128" s="1">
        <v>34.72</v>
      </c>
      <c r="Q128" s="2">
        <f t="shared" si="6"/>
        <v>126</v>
      </c>
      <c r="R128" s="2">
        <f t="shared" si="4"/>
        <v>0.8964285714</v>
      </c>
      <c r="S128" s="2">
        <f t="shared" si="5"/>
        <v>40.7090444</v>
      </c>
    </row>
    <row r="129" ht="15.75" customHeight="1">
      <c r="A129" s="1">
        <v>18.62</v>
      </c>
      <c r="Q129" s="2">
        <f t="shared" si="6"/>
        <v>127</v>
      </c>
      <c r="R129" s="2">
        <f t="shared" si="4"/>
        <v>0.9035714286</v>
      </c>
      <c r="S129" s="2">
        <f t="shared" si="5"/>
        <v>41.99197015</v>
      </c>
    </row>
    <row r="130" ht="15.75" customHeight="1">
      <c r="A130" s="1">
        <v>4.71</v>
      </c>
      <c r="Q130" s="2">
        <f t="shared" si="6"/>
        <v>128</v>
      </c>
      <c r="R130" s="2">
        <f t="shared" si="4"/>
        <v>0.9107142857</v>
      </c>
      <c r="S130" s="2">
        <f t="shared" si="5"/>
        <v>43.37367645</v>
      </c>
    </row>
    <row r="131" ht="15.75" customHeight="1">
      <c r="A131" s="1">
        <v>20.18</v>
      </c>
      <c r="Q131" s="2">
        <f t="shared" si="6"/>
        <v>129</v>
      </c>
      <c r="R131" s="2">
        <f t="shared" si="4"/>
        <v>0.9178571429</v>
      </c>
      <c r="S131" s="2">
        <f t="shared" si="5"/>
        <v>44.87065327</v>
      </c>
    </row>
    <row r="132" ht="15.75" customHeight="1">
      <c r="A132" s="1">
        <v>26.1</v>
      </c>
      <c r="Q132" s="2">
        <f t="shared" si="6"/>
        <v>130</v>
      </c>
      <c r="R132" s="2">
        <f t="shared" si="4"/>
        <v>0.925</v>
      </c>
      <c r="S132" s="2">
        <f t="shared" si="5"/>
        <v>46.50389884</v>
      </c>
    </row>
    <row r="133" ht="15.75" customHeight="1">
      <c r="A133" s="1">
        <v>8.4</v>
      </c>
      <c r="Q133" s="2">
        <f t="shared" si="6"/>
        <v>131</v>
      </c>
      <c r="R133" s="2">
        <f t="shared" si="4"/>
        <v>0.9321428571</v>
      </c>
      <c r="S133" s="2">
        <f t="shared" si="5"/>
        <v>48.30072934</v>
      </c>
    </row>
    <row r="134" ht="15.75" customHeight="1">
      <c r="A134" s="1">
        <v>40.0</v>
      </c>
      <c r="Q134" s="2">
        <f t="shared" si="6"/>
        <v>132</v>
      </c>
      <c r="R134" s="2">
        <f t="shared" si="4"/>
        <v>0.9392857143</v>
      </c>
      <c r="S134" s="2">
        <f t="shared" si="5"/>
        <v>50.29759891</v>
      </c>
    </row>
    <row r="135" ht="15.75" customHeight="1">
      <c r="A135" s="1">
        <v>45.11</v>
      </c>
      <c r="Q135" s="2">
        <f t="shared" si="6"/>
        <v>133</v>
      </c>
      <c r="R135" s="2">
        <f t="shared" si="4"/>
        <v>0.9464285714</v>
      </c>
      <c r="S135" s="2">
        <f t="shared" si="5"/>
        <v>52.54469304</v>
      </c>
    </row>
    <row r="136" ht="15.75" customHeight="1">
      <c r="A136" s="1">
        <v>6.93</v>
      </c>
      <c r="Q136" s="2">
        <f t="shared" si="6"/>
        <v>134</v>
      </c>
      <c r="R136" s="2">
        <f t="shared" si="4"/>
        <v>0.9535714286</v>
      </c>
      <c r="S136" s="2">
        <f t="shared" si="5"/>
        <v>55.11382847</v>
      </c>
    </row>
    <row r="137" ht="15.75" customHeight="1">
      <c r="A137" s="1">
        <v>23.29</v>
      </c>
      <c r="Q137" s="2">
        <f t="shared" si="6"/>
        <v>135</v>
      </c>
      <c r="R137" s="2">
        <f t="shared" si="4"/>
        <v>0.9607142857</v>
      </c>
      <c r="S137" s="2">
        <f t="shared" si="5"/>
        <v>58.11300414</v>
      </c>
    </row>
    <row r="138" ht="15.75" customHeight="1">
      <c r="A138" s="1">
        <v>2.58</v>
      </c>
      <c r="Q138" s="2">
        <f t="shared" si="6"/>
        <v>136</v>
      </c>
      <c r="R138" s="2">
        <f t="shared" si="4"/>
        <v>0.9678571429</v>
      </c>
      <c r="S138" s="2">
        <f t="shared" si="5"/>
        <v>61.71570962</v>
      </c>
    </row>
    <row r="139" ht="15.75" customHeight="1">
      <c r="A139" s="1">
        <v>8.04</v>
      </c>
      <c r="Q139" s="2">
        <f t="shared" si="6"/>
        <v>137</v>
      </c>
      <c r="R139" s="2">
        <f t="shared" si="4"/>
        <v>0.975</v>
      </c>
      <c r="S139" s="2">
        <f t="shared" si="5"/>
        <v>66.22763831</v>
      </c>
    </row>
    <row r="140" ht="15.75" customHeight="1">
      <c r="A140" s="1">
        <v>24.74</v>
      </c>
      <c r="Q140" s="2">
        <f t="shared" si="6"/>
        <v>138</v>
      </c>
      <c r="R140" s="2">
        <f t="shared" si="4"/>
        <v>0.9821428571</v>
      </c>
      <c r="S140" s="2">
        <f t="shared" si="5"/>
        <v>72.26843251</v>
      </c>
    </row>
    <row r="141" ht="15.75" customHeight="1">
      <c r="A141" s="1">
        <v>1.9</v>
      </c>
      <c r="Q141" s="2">
        <f t="shared" si="6"/>
        <v>139</v>
      </c>
      <c r="R141" s="2">
        <f t="shared" si="4"/>
        <v>0.9892857143</v>
      </c>
      <c r="S141" s="2">
        <f t="shared" si="5"/>
        <v>81.43944909</v>
      </c>
    </row>
    <row r="142" ht="15.75" customHeight="1">
      <c r="A142" s="1">
        <v>68.96</v>
      </c>
      <c r="Q142" s="2">
        <f t="shared" si="6"/>
        <v>140</v>
      </c>
      <c r="R142" s="2">
        <f t="shared" si="4"/>
        <v>0.9964285714</v>
      </c>
      <c r="S142" s="2">
        <f t="shared" si="5"/>
        <v>101.1631886</v>
      </c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4.86"/>
    <col customWidth="1" min="3" max="3" width="15.57"/>
    <col customWidth="1" min="4" max="26" width="8.71"/>
  </cols>
  <sheetData>
    <row r="1">
      <c r="A1" s="1" t="s">
        <v>0</v>
      </c>
    </row>
    <row r="2">
      <c r="A2" t="s">
        <v>2</v>
      </c>
      <c r="B2" t="s">
        <v>3</v>
      </c>
      <c r="C2" t="s">
        <v>4</v>
      </c>
    </row>
    <row r="3">
      <c r="A3" s="1">
        <v>1.0</v>
      </c>
      <c r="B3" s="1">
        <v>1.0</v>
      </c>
      <c r="C3" s="1">
        <v>4.0</v>
      </c>
    </row>
    <row r="4">
      <c r="A4" s="1">
        <v>2.0</v>
      </c>
      <c r="B4" s="1">
        <v>0.0</v>
      </c>
      <c r="C4" s="1">
        <v>1.0</v>
      </c>
    </row>
    <row r="5">
      <c r="A5" s="1">
        <v>3.0</v>
      </c>
      <c r="B5" s="1">
        <v>0.0</v>
      </c>
      <c r="C5" s="1">
        <v>1.0</v>
      </c>
    </row>
    <row r="6">
      <c r="A6" s="1">
        <v>4.0</v>
      </c>
      <c r="B6" s="1">
        <v>1.0</v>
      </c>
      <c r="C6" s="1">
        <v>0.0</v>
      </c>
    </row>
    <row r="7">
      <c r="A7" s="1">
        <v>5.0</v>
      </c>
      <c r="B7" s="1">
        <v>1.0</v>
      </c>
      <c r="C7" s="1">
        <v>2.0</v>
      </c>
    </row>
    <row r="8">
      <c r="A8" s="1">
        <v>6.0</v>
      </c>
      <c r="B8" s="1">
        <v>3.0</v>
      </c>
      <c r="C8" s="1">
        <v>4.0</v>
      </c>
    </row>
    <row r="9">
      <c r="A9" s="1">
        <v>7.0</v>
      </c>
      <c r="B9" s="1">
        <v>2.0</v>
      </c>
      <c r="C9" s="1">
        <v>1.0</v>
      </c>
    </row>
    <row r="10">
      <c r="A10" s="1">
        <v>8.0</v>
      </c>
      <c r="B10" s="1">
        <v>0.0</v>
      </c>
      <c r="C10" s="1">
        <v>2.0</v>
      </c>
    </row>
    <row r="11">
      <c r="A11" s="1">
        <v>9.0</v>
      </c>
      <c r="B11" s="1">
        <v>2.0</v>
      </c>
      <c r="C11" s="1">
        <v>3.0</v>
      </c>
    </row>
    <row r="12">
      <c r="A12" s="1">
        <v>10.0</v>
      </c>
      <c r="B12" s="1">
        <v>0.0</v>
      </c>
      <c r="C12" s="1">
        <v>1.0</v>
      </c>
    </row>
    <row r="13">
      <c r="A13" s="1">
        <v>11.0</v>
      </c>
      <c r="B13" s="1">
        <v>0.0</v>
      </c>
      <c r="C13" s="1">
        <v>2.0</v>
      </c>
    </row>
    <row r="14">
      <c r="A14" s="1">
        <v>12.0</v>
      </c>
      <c r="B14" s="1">
        <v>0.0</v>
      </c>
      <c r="C14" s="1">
        <v>2.0</v>
      </c>
    </row>
    <row r="15">
      <c r="A15" s="1">
        <v>13.0</v>
      </c>
      <c r="B15" s="1">
        <v>1.0</v>
      </c>
      <c r="C15" s="1">
        <v>0.0</v>
      </c>
    </row>
    <row r="16">
      <c r="A16" s="1">
        <v>14.0</v>
      </c>
      <c r="B16" s="1">
        <v>1.0</v>
      </c>
      <c r="C16" s="1">
        <v>0.0</v>
      </c>
    </row>
    <row r="17">
      <c r="A17" s="1">
        <v>15.0</v>
      </c>
      <c r="B17" s="1">
        <v>2.0</v>
      </c>
      <c r="C17" s="1">
        <v>0.0</v>
      </c>
    </row>
    <row r="18">
      <c r="A18" s="1">
        <v>16.0</v>
      </c>
      <c r="B18" s="1">
        <v>3.0</v>
      </c>
      <c r="C18" s="1">
        <v>2.0</v>
      </c>
    </row>
    <row r="19">
      <c r="A19" s="1">
        <v>17.0</v>
      </c>
      <c r="B19" s="1">
        <v>0.0</v>
      </c>
      <c r="C19" s="1">
        <v>0.0</v>
      </c>
    </row>
    <row r="20">
      <c r="A20" s="1">
        <v>18.0</v>
      </c>
      <c r="B20" s="1">
        <v>2.0</v>
      </c>
      <c r="C20" s="1">
        <v>4.0</v>
      </c>
    </row>
    <row r="21" ht="15.75" customHeight="1">
      <c r="A21" s="1">
        <v>19.0</v>
      </c>
      <c r="B21" s="1">
        <v>1.0</v>
      </c>
      <c r="C21" s="1">
        <v>0.0</v>
      </c>
    </row>
    <row r="22" ht="15.75" customHeight="1">
      <c r="A22" s="1">
        <v>20.0</v>
      </c>
      <c r="B22" s="1">
        <v>2.0</v>
      </c>
      <c r="C22" s="1">
        <v>3.0</v>
      </c>
    </row>
    <row r="23" ht="15.75" customHeight="1">
      <c r="A23" s="1"/>
      <c r="B23" s="1"/>
      <c r="C23" s="1"/>
    </row>
    <row r="24" ht="15.75" customHeight="1">
      <c r="A24" s="1"/>
      <c r="B24" s="1"/>
      <c r="C24" s="1"/>
    </row>
    <row r="25" ht="15.75" customHeight="1">
      <c r="A25" s="1" t="s">
        <v>14</v>
      </c>
      <c r="B25" s="1">
        <f t="shared" ref="B25:C25" si="1">SUM(B3:B24)</f>
        <v>22</v>
      </c>
      <c r="C25" s="1">
        <f t="shared" si="1"/>
        <v>32</v>
      </c>
      <c r="E25" t="s">
        <v>15</v>
      </c>
      <c r="F25">
        <v>54.0</v>
      </c>
    </row>
    <row r="26" ht="15.75" customHeight="1">
      <c r="A26" s="1"/>
      <c r="B26" s="1"/>
      <c r="C26" s="1"/>
    </row>
    <row r="27" ht="15.75" customHeight="1">
      <c r="A27" s="1" t="s">
        <v>16</v>
      </c>
      <c r="B27" s="1">
        <v>0.4074</v>
      </c>
      <c r="C27" s="1">
        <v>0.5925</v>
      </c>
    </row>
    <row r="28" ht="15.75" customHeight="1">
      <c r="A28" s="1"/>
      <c r="B28" s="1"/>
      <c r="C28" s="1"/>
    </row>
    <row r="29" ht="15.75" customHeight="1">
      <c r="A29" s="1"/>
      <c r="B29" s="1"/>
      <c r="C29" s="1"/>
    </row>
    <row r="30" ht="15.75" customHeight="1">
      <c r="A30" s="1"/>
      <c r="B30" s="1"/>
      <c r="C30" s="1"/>
    </row>
    <row r="31" ht="15.75" customHeight="1">
      <c r="A31" s="1"/>
      <c r="B31" s="1"/>
      <c r="C31" s="1"/>
    </row>
    <row r="32" ht="15.75" customHeight="1">
      <c r="A32" s="1"/>
      <c r="B32" s="1"/>
      <c r="C32" s="1"/>
    </row>
    <row r="33" ht="15.75" customHeight="1">
      <c r="A33" s="1"/>
      <c r="B33" s="1"/>
      <c r="C33" s="1"/>
    </row>
    <row r="34" ht="15.75" customHeight="1">
      <c r="A34" s="1"/>
      <c r="B34" s="1"/>
      <c r="C34" s="1"/>
    </row>
    <row r="35" ht="15.75" customHeight="1">
      <c r="A35" s="1"/>
      <c r="B35" s="1"/>
      <c r="C35" s="1"/>
    </row>
    <row r="36" ht="15.75" customHeight="1">
      <c r="A36" s="1"/>
      <c r="B36" s="1"/>
      <c r="C36" s="1"/>
    </row>
    <row r="37" ht="15.75" customHeight="1">
      <c r="A37" s="1"/>
      <c r="B37" s="1"/>
      <c r="C37" s="1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2.71"/>
    <col customWidth="1" min="3" max="3" width="14.86"/>
    <col customWidth="1" min="4" max="26" width="8.71"/>
  </cols>
  <sheetData>
    <row r="1">
      <c r="A1" s="2" t="s">
        <v>18</v>
      </c>
    </row>
    <row r="2">
      <c r="A2" t="s">
        <v>2</v>
      </c>
      <c r="B2" t="s">
        <v>19</v>
      </c>
      <c r="C2" t="s">
        <v>4</v>
      </c>
    </row>
    <row r="3">
      <c r="A3" s="1">
        <v>1.0</v>
      </c>
      <c r="B3" s="1">
        <v>1.0</v>
      </c>
      <c r="C3" s="1">
        <v>4.0</v>
      </c>
    </row>
    <row r="4">
      <c r="A4" s="1">
        <v>2.0</v>
      </c>
      <c r="B4" s="1">
        <v>3.0</v>
      </c>
      <c r="C4" s="1">
        <v>4.0</v>
      </c>
    </row>
    <row r="5">
      <c r="A5" s="1">
        <v>3.0</v>
      </c>
      <c r="B5" s="1">
        <v>3.0</v>
      </c>
      <c r="C5" s="1">
        <v>4.0</v>
      </c>
    </row>
    <row r="6">
      <c r="A6" s="1">
        <v>4.0</v>
      </c>
      <c r="B6" s="1">
        <v>2.0</v>
      </c>
      <c r="C6" s="1">
        <v>0.0</v>
      </c>
    </row>
    <row r="7">
      <c r="A7" s="1">
        <v>5.0</v>
      </c>
      <c r="B7" s="1">
        <v>1.0</v>
      </c>
      <c r="C7" s="1">
        <v>1.0</v>
      </c>
    </row>
    <row r="8">
      <c r="A8" s="1">
        <v>6.0</v>
      </c>
      <c r="B8" s="1">
        <v>5.0</v>
      </c>
      <c r="C8" s="1">
        <v>1.0</v>
      </c>
    </row>
    <row r="9">
      <c r="A9" s="1">
        <v>7.0</v>
      </c>
      <c r="B9" s="1">
        <v>3.0</v>
      </c>
      <c r="C9" s="1">
        <v>1.0</v>
      </c>
    </row>
    <row r="10">
      <c r="A10" s="1">
        <v>8.0</v>
      </c>
      <c r="B10" s="1">
        <v>2.0</v>
      </c>
      <c r="C10" s="1">
        <v>1.0</v>
      </c>
    </row>
    <row r="11">
      <c r="A11" s="1">
        <v>9.0</v>
      </c>
      <c r="B11" s="1">
        <v>1.0</v>
      </c>
      <c r="C11" s="1">
        <v>3.0</v>
      </c>
    </row>
    <row r="12">
      <c r="A12" s="1">
        <v>10.0</v>
      </c>
      <c r="B12" s="1">
        <v>2.0</v>
      </c>
      <c r="C12" s="1">
        <v>4.0</v>
      </c>
    </row>
    <row r="13">
      <c r="A13" s="1">
        <v>11.0</v>
      </c>
      <c r="B13" s="1">
        <v>2.0</v>
      </c>
      <c r="C13" s="1">
        <v>1.0</v>
      </c>
    </row>
    <row r="14">
      <c r="A14" s="1">
        <v>12.0</v>
      </c>
      <c r="B14" s="1">
        <v>1.0</v>
      </c>
      <c r="C14" s="1">
        <v>2.0</v>
      </c>
    </row>
    <row r="15">
      <c r="A15" s="1">
        <v>13.0</v>
      </c>
      <c r="B15" s="1">
        <v>2.0</v>
      </c>
      <c r="C15" s="1">
        <v>3.0</v>
      </c>
    </row>
    <row r="16">
      <c r="A16" s="1">
        <v>14.0</v>
      </c>
      <c r="B16" s="1">
        <v>0.0</v>
      </c>
      <c r="C16" s="1">
        <v>2.0</v>
      </c>
    </row>
    <row r="17">
      <c r="A17" s="1">
        <v>15.0</v>
      </c>
      <c r="B17" s="1">
        <v>3.0</v>
      </c>
      <c r="C17" s="1">
        <v>2.0</v>
      </c>
    </row>
    <row r="18">
      <c r="A18" s="1">
        <v>16.0</v>
      </c>
      <c r="B18" s="1">
        <v>1.0</v>
      </c>
      <c r="C18" s="1">
        <v>2.0</v>
      </c>
    </row>
    <row r="19">
      <c r="A19" s="1">
        <v>17.0</v>
      </c>
      <c r="B19" s="1">
        <v>1.0</v>
      </c>
      <c r="C19" s="1">
        <v>0.0</v>
      </c>
    </row>
    <row r="20">
      <c r="A20" s="1">
        <v>18.0</v>
      </c>
      <c r="B20" s="1">
        <v>2.0</v>
      </c>
      <c r="C20" s="1">
        <v>0.0</v>
      </c>
    </row>
    <row r="21" ht="15.75" customHeight="1">
      <c r="A21" s="1">
        <v>19.0</v>
      </c>
      <c r="B21" s="1">
        <v>0.0</v>
      </c>
      <c r="C21" s="1">
        <v>1.0</v>
      </c>
    </row>
    <row r="22" ht="15.75" customHeight="1">
      <c r="A22" s="1">
        <v>20.0</v>
      </c>
      <c r="B22" s="1">
        <v>0.0</v>
      </c>
      <c r="C22" s="1">
        <v>2.0</v>
      </c>
    </row>
    <row r="23" ht="15.75" customHeight="1">
      <c r="A23" s="1"/>
      <c r="B23" s="1"/>
      <c r="C23" s="1"/>
    </row>
    <row r="24" ht="15.75" customHeight="1">
      <c r="A24" s="1"/>
      <c r="B24" s="1"/>
      <c r="C24" s="1"/>
    </row>
    <row r="25" ht="15.75" customHeight="1">
      <c r="A25" s="1" t="s">
        <v>14</v>
      </c>
      <c r="B25" s="1">
        <f t="shared" ref="B25:C25" si="1">SUM(B3:B24)</f>
        <v>35</v>
      </c>
      <c r="C25" s="1">
        <f t="shared" si="1"/>
        <v>38</v>
      </c>
      <c r="E25" t="s">
        <v>20</v>
      </c>
      <c r="F25">
        <v>73.0</v>
      </c>
    </row>
    <row r="26" ht="15.75" customHeight="1">
      <c r="A26" s="1"/>
      <c r="B26" s="1"/>
      <c r="C26" s="1"/>
    </row>
    <row r="27" ht="15.75" customHeight="1">
      <c r="A27" s="1" t="s">
        <v>16</v>
      </c>
      <c r="B27" s="1">
        <v>0.479</v>
      </c>
      <c r="C27" s="1">
        <v>0.52</v>
      </c>
    </row>
    <row r="28" ht="15.75" customHeight="1">
      <c r="A28" s="1"/>
      <c r="B28" s="1"/>
      <c r="C28" s="1"/>
    </row>
    <row r="29" ht="15.75" customHeight="1">
      <c r="A29" s="1"/>
      <c r="B29" s="1"/>
      <c r="C29" s="1"/>
    </row>
    <row r="30" ht="15.75" customHeight="1">
      <c r="A30" s="1"/>
      <c r="B30" s="1"/>
      <c r="C30" s="1"/>
    </row>
    <row r="31" ht="15.75" customHeight="1">
      <c r="A31" s="1"/>
      <c r="B31" s="1"/>
      <c r="C31" s="1"/>
    </row>
    <row r="32" ht="15.75" customHeight="1">
      <c r="A32" s="1"/>
      <c r="B32" s="1"/>
      <c r="C32" s="1"/>
    </row>
    <row r="33" ht="15.75" customHeight="1">
      <c r="A33" s="1"/>
      <c r="B33" s="1"/>
      <c r="C33" s="1"/>
    </row>
    <row r="34" ht="15.75" customHeight="1">
      <c r="A34" s="1"/>
      <c r="B34" s="1"/>
      <c r="C34" s="1"/>
    </row>
    <row r="35" ht="15.75" customHeight="1">
      <c r="A35" s="1"/>
      <c r="B35" s="1"/>
      <c r="C35" s="1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3.0"/>
    <col customWidth="1" min="3" max="3" width="15.0"/>
    <col customWidth="1" min="4" max="26" width="8.71"/>
  </cols>
  <sheetData>
    <row r="1">
      <c r="A1" s="1" t="s">
        <v>23</v>
      </c>
    </row>
    <row r="2">
      <c r="A2" t="s">
        <v>2</v>
      </c>
      <c r="B2" t="s">
        <v>3</v>
      </c>
      <c r="C2" t="s">
        <v>4</v>
      </c>
    </row>
    <row r="3">
      <c r="A3" s="1">
        <v>1.0</v>
      </c>
      <c r="B3" s="1">
        <v>1.0</v>
      </c>
      <c r="C3" s="1">
        <v>3.0</v>
      </c>
    </row>
    <row r="4">
      <c r="A4" s="1">
        <v>2.0</v>
      </c>
      <c r="B4" s="1">
        <v>1.0</v>
      </c>
      <c r="C4" s="1">
        <v>2.0</v>
      </c>
    </row>
    <row r="5">
      <c r="A5" s="1">
        <v>3.0</v>
      </c>
      <c r="B5" s="1">
        <v>1.0</v>
      </c>
      <c r="C5" s="1">
        <v>2.0</v>
      </c>
    </row>
    <row r="6">
      <c r="A6" s="1">
        <v>4.0</v>
      </c>
      <c r="B6" s="1">
        <v>1.0</v>
      </c>
      <c r="C6" s="1">
        <v>4.0</v>
      </c>
    </row>
    <row r="7">
      <c r="A7" s="1">
        <v>5.0</v>
      </c>
      <c r="B7" s="1">
        <v>2.0</v>
      </c>
      <c r="C7" s="1">
        <v>4.0</v>
      </c>
    </row>
    <row r="8">
      <c r="A8" s="1">
        <v>6.0</v>
      </c>
      <c r="B8" s="1">
        <v>0.0</v>
      </c>
      <c r="C8" s="1">
        <v>2.0</v>
      </c>
    </row>
    <row r="9">
      <c r="A9" s="1">
        <v>7.0</v>
      </c>
      <c r="B9" s="1">
        <v>1.0</v>
      </c>
      <c r="C9" s="1">
        <v>0.0</v>
      </c>
    </row>
    <row r="10">
      <c r="A10" s="1">
        <v>8.0</v>
      </c>
      <c r="B10" s="1">
        <v>1.0</v>
      </c>
      <c r="C10" s="1">
        <v>2.0</v>
      </c>
    </row>
    <row r="11">
      <c r="A11" s="1">
        <v>9.0</v>
      </c>
      <c r="B11" s="1">
        <v>2.0</v>
      </c>
      <c r="C11" s="1">
        <v>2.0</v>
      </c>
    </row>
    <row r="12">
      <c r="A12" s="1">
        <v>10.0</v>
      </c>
      <c r="B12" s="1">
        <v>1.0</v>
      </c>
      <c r="C12" s="1">
        <v>0.0</v>
      </c>
    </row>
    <row r="13">
      <c r="A13" s="1">
        <v>11.0</v>
      </c>
      <c r="B13" s="1">
        <v>3.0</v>
      </c>
      <c r="C13" s="1">
        <v>1.0</v>
      </c>
    </row>
    <row r="14">
      <c r="A14" s="1">
        <v>12.0</v>
      </c>
      <c r="B14" s="1">
        <v>1.0</v>
      </c>
      <c r="C14" s="1">
        <v>2.0</v>
      </c>
    </row>
    <row r="15">
      <c r="A15" s="1">
        <v>13.0</v>
      </c>
      <c r="B15" s="1">
        <v>0.0</v>
      </c>
      <c r="C15" s="1">
        <v>4.0</v>
      </c>
    </row>
    <row r="16">
      <c r="A16" s="1">
        <v>14.0</v>
      </c>
      <c r="B16" s="1">
        <v>2.0</v>
      </c>
      <c r="C16" s="1">
        <v>2.0</v>
      </c>
    </row>
    <row r="17">
      <c r="A17" s="1">
        <v>15.0</v>
      </c>
      <c r="B17" s="1">
        <v>2.0</v>
      </c>
      <c r="C17" s="1">
        <v>1.0</v>
      </c>
    </row>
    <row r="18">
      <c r="A18" s="1">
        <v>16.0</v>
      </c>
      <c r="B18" s="1">
        <v>1.0</v>
      </c>
      <c r="C18" s="1">
        <v>0.0</v>
      </c>
    </row>
    <row r="19">
      <c r="A19" s="1">
        <v>17.0</v>
      </c>
      <c r="B19" s="1">
        <v>5.0</v>
      </c>
      <c r="C19" s="1">
        <v>1.0</v>
      </c>
    </row>
    <row r="20">
      <c r="A20" s="1">
        <v>18.0</v>
      </c>
      <c r="B20" s="1">
        <v>1.0</v>
      </c>
      <c r="C20" s="1">
        <v>6.0</v>
      </c>
    </row>
    <row r="21" ht="15.75" customHeight="1">
      <c r="A21" s="1">
        <v>19.0</v>
      </c>
      <c r="B21" s="1">
        <v>1.0</v>
      </c>
      <c r="C21" s="1">
        <v>1.0</v>
      </c>
    </row>
    <row r="22" ht="15.75" customHeight="1">
      <c r="A22" s="1">
        <v>20.0</v>
      </c>
      <c r="B22" s="1">
        <v>5.0</v>
      </c>
      <c r="C22" s="1">
        <v>0.0</v>
      </c>
    </row>
    <row r="23" ht="15.75" customHeight="1">
      <c r="A23" s="1"/>
      <c r="B23" s="1"/>
      <c r="C23" s="1"/>
    </row>
    <row r="24" ht="15.75" customHeight="1">
      <c r="A24" s="1" t="s">
        <v>17</v>
      </c>
      <c r="B24" s="1">
        <f t="shared" ref="B24:C24" si="1">SUM(B3:B23)</f>
        <v>32</v>
      </c>
      <c r="C24" s="1">
        <f t="shared" si="1"/>
        <v>39</v>
      </c>
      <c r="E24" t="s">
        <v>15</v>
      </c>
      <c r="F24">
        <v>71.0</v>
      </c>
    </row>
    <row r="25" ht="15.75" customHeight="1">
      <c r="A25" s="1"/>
      <c r="B25" s="1"/>
      <c r="C25" s="1"/>
    </row>
    <row r="26" ht="15.75" customHeight="1">
      <c r="A26" s="1" t="s">
        <v>16</v>
      </c>
      <c r="B26" s="1">
        <v>0.4507</v>
      </c>
      <c r="C26" s="1">
        <v>0.5492</v>
      </c>
    </row>
    <row r="27" ht="15.75" customHeight="1">
      <c r="A27" s="1"/>
      <c r="B27" s="1"/>
      <c r="C27" s="1"/>
    </row>
    <row r="28" ht="15.75" customHeight="1">
      <c r="A28" s="1"/>
      <c r="B28" s="1"/>
      <c r="C28" s="1"/>
    </row>
    <row r="29" ht="15.75" customHeight="1">
      <c r="A29" s="1"/>
      <c r="B29" s="1"/>
      <c r="C29" s="1"/>
    </row>
    <row r="30" ht="15.75" customHeight="1">
      <c r="A30" s="1"/>
      <c r="B30" s="1"/>
      <c r="C30" s="1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71"/>
    <col customWidth="1" min="3" max="3" width="17.57"/>
    <col customWidth="1" min="4" max="26" width="8.71"/>
  </cols>
  <sheetData>
    <row r="1">
      <c r="B1" s="1" t="s">
        <v>24</v>
      </c>
    </row>
    <row r="2">
      <c r="A2" t="s">
        <v>2</v>
      </c>
      <c r="B2" t="s">
        <v>25</v>
      </c>
      <c r="C2" t="s">
        <v>26</v>
      </c>
    </row>
    <row r="3">
      <c r="A3" s="1">
        <v>1.0</v>
      </c>
      <c r="B3" s="1">
        <v>81.0</v>
      </c>
      <c r="C3" s="1">
        <v>13.0</v>
      </c>
      <c r="D3" s="1"/>
      <c r="E3" s="1"/>
      <c r="F3" s="1"/>
      <c r="G3" s="1"/>
      <c r="H3" s="1"/>
      <c r="I3" s="1"/>
      <c r="J3" s="1"/>
    </row>
    <row r="4">
      <c r="A4" s="1">
        <v>2.0</v>
      </c>
      <c r="B4" s="1">
        <v>73.0</v>
      </c>
      <c r="C4" s="1">
        <v>24.0</v>
      </c>
      <c r="D4" s="1"/>
      <c r="E4" s="1"/>
      <c r="F4" s="1"/>
      <c r="G4" s="1"/>
      <c r="H4" s="1"/>
      <c r="I4" s="1"/>
      <c r="J4" s="1"/>
    </row>
    <row r="5">
      <c r="A5" s="1">
        <v>3.0</v>
      </c>
      <c r="B5" s="1">
        <v>42.0</v>
      </c>
      <c r="C5" s="1">
        <v>13.0</v>
      </c>
      <c r="D5" s="1"/>
      <c r="E5" s="1"/>
      <c r="F5" s="1"/>
      <c r="G5" s="1"/>
      <c r="H5" s="1"/>
      <c r="I5" s="1"/>
      <c r="J5" s="1"/>
    </row>
    <row r="6">
      <c r="A6" s="4">
        <v>4.0</v>
      </c>
      <c r="B6" s="4">
        <v>50.0</v>
      </c>
      <c r="C6" s="4">
        <v>25.0</v>
      </c>
      <c r="D6" s="1"/>
      <c r="E6" s="1"/>
      <c r="F6" s="1"/>
      <c r="G6" s="1"/>
      <c r="H6" s="1"/>
      <c r="I6" s="1"/>
      <c r="J6" s="1"/>
    </row>
    <row r="7">
      <c r="A7" s="1">
        <v>5.0</v>
      </c>
      <c r="B7" s="1">
        <v>84.0</v>
      </c>
      <c r="C7" s="1">
        <v>15.0</v>
      </c>
      <c r="D7" s="1"/>
      <c r="E7" s="1"/>
      <c r="F7" s="1"/>
      <c r="G7" s="1"/>
      <c r="H7" s="1"/>
      <c r="I7" s="1"/>
      <c r="J7" s="1"/>
    </row>
    <row r="8">
      <c r="A8" s="5">
        <v>6.0</v>
      </c>
      <c r="B8" s="5">
        <v>71.0</v>
      </c>
      <c r="C8" s="5">
        <v>30.0</v>
      </c>
      <c r="D8" s="1"/>
      <c r="E8" s="1"/>
      <c r="F8" s="1"/>
      <c r="G8" s="1"/>
      <c r="H8" s="1"/>
      <c r="I8" s="1"/>
      <c r="J8" s="1"/>
    </row>
    <row r="9">
      <c r="A9" s="1">
        <v>7.0</v>
      </c>
      <c r="B9" s="1">
        <v>72.0</v>
      </c>
      <c r="C9" s="1">
        <v>15.0</v>
      </c>
      <c r="D9" s="1"/>
      <c r="E9" s="1"/>
      <c r="F9" s="1"/>
      <c r="G9" s="1"/>
      <c r="H9" s="1"/>
      <c r="I9" s="1"/>
      <c r="J9" s="1"/>
    </row>
    <row r="10">
      <c r="A10" s="1">
        <v>8.0</v>
      </c>
      <c r="B10" s="1">
        <v>49.0</v>
      </c>
      <c r="C10" s="1">
        <v>13.0</v>
      </c>
      <c r="D10" s="1"/>
      <c r="E10" s="1"/>
      <c r="F10" s="1"/>
      <c r="G10" s="1"/>
      <c r="H10" s="1"/>
      <c r="I10" s="1"/>
      <c r="J10" s="1"/>
    </row>
    <row r="11">
      <c r="A11" s="1">
        <v>9.0</v>
      </c>
      <c r="B11" s="1">
        <v>84.0</v>
      </c>
      <c r="C11" s="1">
        <v>13.0</v>
      </c>
      <c r="D11" s="1"/>
      <c r="E11" s="1"/>
      <c r="F11" s="1"/>
      <c r="G11" s="1"/>
      <c r="H11" s="1"/>
      <c r="I11" s="1"/>
      <c r="J11" s="1"/>
    </row>
    <row r="12">
      <c r="A12" s="1">
        <v>10.0</v>
      </c>
      <c r="B12" s="1">
        <v>71.0</v>
      </c>
      <c r="C12" s="1">
        <v>24.0</v>
      </c>
      <c r="D12" s="1"/>
      <c r="E12" s="1"/>
      <c r="F12" s="1"/>
      <c r="G12" s="1"/>
      <c r="H12" s="1"/>
      <c r="I12" s="1"/>
      <c r="J12" s="1"/>
    </row>
    <row r="13">
      <c r="A13" s="1">
        <v>11.0</v>
      </c>
      <c r="B13" s="1">
        <v>42.0</v>
      </c>
      <c r="C13" s="1">
        <v>13.0</v>
      </c>
      <c r="D13" s="1"/>
      <c r="E13" s="1"/>
      <c r="F13" s="1"/>
      <c r="G13" s="1"/>
      <c r="H13" s="1"/>
      <c r="I13" s="1"/>
      <c r="J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F1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  <col customWidth="1" min="12" max="12" width="14.14"/>
    <col customWidth="1" min="13" max="17" width="8.71"/>
    <col customWidth="1" min="18" max="18" width="8.43"/>
    <col customWidth="1" min="19" max="26" width="8.71"/>
  </cols>
  <sheetData>
    <row r="1">
      <c r="A1" s="6">
        <v>10.65</v>
      </c>
      <c r="F1" s="2" t="s">
        <v>27</v>
      </c>
      <c r="G1" s="2" t="s">
        <v>10</v>
      </c>
      <c r="H1" s="2" t="s">
        <v>11</v>
      </c>
      <c r="I1" s="2" t="s">
        <v>12</v>
      </c>
      <c r="J1" s="2" t="s">
        <v>28</v>
      </c>
      <c r="K1" s="2" t="s">
        <v>29</v>
      </c>
      <c r="L1" s="2" t="s">
        <v>30</v>
      </c>
      <c r="P1" t="s">
        <v>31</v>
      </c>
      <c r="Q1" t="s">
        <v>32</v>
      </c>
      <c r="R1" t="s">
        <v>33</v>
      </c>
      <c r="S1" t="s">
        <v>34</v>
      </c>
    </row>
    <row r="2">
      <c r="A2" s="6">
        <v>16.94</v>
      </c>
      <c r="F2" s="2">
        <v>1.0</v>
      </c>
      <c r="G2" s="2">
        <v>0.0</v>
      </c>
      <c r="H2" s="2">
        <v>7.26</v>
      </c>
      <c r="I2" s="2">
        <v>101.0</v>
      </c>
      <c r="J2" s="2">
        <f t="shared" ref="J2:J16" si="1">(EXPON.DIST(H2,0.09162,TRUE)-EXPON.DIST(G2,0.09162,TRUE))*180</f>
        <v>87.44568597</v>
      </c>
      <c r="K2" s="2">
        <v>87.0</v>
      </c>
      <c r="L2" s="2">
        <f t="shared" ref="L2:L16" si="2">(I2-K2)^2/K2</f>
        <v>2.252873563</v>
      </c>
      <c r="P2" s="6">
        <v>0.48</v>
      </c>
      <c r="Q2">
        <v>1.0</v>
      </c>
      <c r="R2">
        <f t="shared" ref="R2:R181" si="3">(Q2-0.5)/180</f>
        <v>0.002777777778</v>
      </c>
      <c r="S2">
        <f t="shared" ref="S2:S181" si="4">-LN(1-R2)/0.09162</f>
        <v>0.03036065228</v>
      </c>
    </row>
    <row r="3">
      <c r="A3" s="6">
        <v>21.29</v>
      </c>
      <c r="C3" t="s">
        <v>10</v>
      </c>
      <c r="D3">
        <v>0.48</v>
      </c>
      <c r="F3" s="2">
        <v>2.0</v>
      </c>
      <c r="G3" s="2">
        <v>7.26</v>
      </c>
      <c r="H3" s="2">
        <v>14.52</v>
      </c>
      <c r="I3" s="2">
        <v>39.0</v>
      </c>
      <c r="J3" s="2">
        <f t="shared" si="1"/>
        <v>44.96375267</v>
      </c>
      <c r="K3" s="2">
        <v>45.0</v>
      </c>
      <c r="L3" s="2">
        <f t="shared" si="2"/>
        <v>0.8</v>
      </c>
      <c r="P3" s="6">
        <v>0.61</v>
      </c>
      <c r="Q3">
        <v>2.0</v>
      </c>
      <c r="R3">
        <f t="shared" si="3"/>
        <v>0.008333333333</v>
      </c>
      <c r="S3">
        <f t="shared" si="4"/>
        <v>0.09133649498</v>
      </c>
    </row>
    <row r="4">
      <c r="A4" s="6">
        <v>8.22</v>
      </c>
      <c r="C4" t="s">
        <v>11</v>
      </c>
      <c r="D4">
        <v>102.18</v>
      </c>
      <c r="F4" s="2">
        <v>3.0</v>
      </c>
      <c r="G4" s="2">
        <v>14.52</v>
      </c>
      <c r="H4" s="2">
        <v>21.78</v>
      </c>
      <c r="I4" s="2">
        <v>14.0</v>
      </c>
      <c r="J4" s="2">
        <f t="shared" si="1"/>
        <v>23.11994047</v>
      </c>
      <c r="K4" s="2">
        <v>23.0</v>
      </c>
      <c r="L4" s="2">
        <f t="shared" si="2"/>
        <v>3.52173913</v>
      </c>
      <c r="P4" s="6">
        <v>0.86</v>
      </c>
      <c r="Q4">
        <v>3.0</v>
      </c>
      <c r="R4">
        <f t="shared" si="3"/>
        <v>0.01388888889</v>
      </c>
      <c r="S4">
        <f t="shared" si="4"/>
        <v>0.1526549004</v>
      </c>
    </row>
    <row r="5">
      <c r="A5" s="6">
        <v>102.0</v>
      </c>
      <c r="C5" t="s">
        <v>35</v>
      </c>
      <c r="D5">
        <v>10.9146</v>
      </c>
      <c r="F5" s="2">
        <v>4.0</v>
      </c>
      <c r="G5" s="2">
        <v>21.78</v>
      </c>
      <c r="H5" s="2">
        <v>29.04</v>
      </c>
      <c r="I5" s="2">
        <v>13.0</v>
      </c>
      <c r="J5" s="2">
        <f t="shared" si="1"/>
        <v>11.88805684</v>
      </c>
      <c r="K5" s="2">
        <v>12.0</v>
      </c>
      <c r="L5" s="2">
        <f t="shared" si="2"/>
        <v>0.08333333333</v>
      </c>
      <c r="P5" s="6">
        <v>0.88</v>
      </c>
      <c r="Q5">
        <v>4.0</v>
      </c>
      <c r="R5">
        <f t="shared" si="3"/>
        <v>0.01944444444</v>
      </c>
      <c r="S5">
        <f t="shared" si="4"/>
        <v>0.2143197393</v>
      </c>
    </row>
    <row r="6">
      <c r="A6" s="6">
        <v>20.0</v>
      </c>
      <c r="C6" t="s">
        <v>36</v>
      </c>
      <c r="D6">
        <f>1/D5</f>
        <v>0.09162039837</v>
      </c>
      <c r="F6" s="2">
        <v>5.0</v>
      </c>
      <c r="G6" s="2">
        <v>29.04</v>
      </c>
      <c r="H6" s="2">
        <v>36.3</v>
      </c>
      <c r="I6" s="2">
        <v>5.0</v>
      </c>
      <c r="J6" s="2">
        <f t="shared" si="1"/>
        <v>6.112727475</v>
      </c>
      <c r="K6" s="2">
        <v>6.0</v>
      </c>
      <c r="L6" s="2">
        <f t="shared" si="2"/>
        <v>0.1666666667</v>
      </c>
      <c r="P6" s="6">
        <v>0.92</v>
      </c>
      <c r="Q6">
        <v>5.0</v>
      </c>
      <c r="R6">
        <f t="shared" si="3"/>
        <v>0.025</v>
      </c>
      <c r="S6">
        <f t="shared" si="4"/>
        <v>0.2763349485</v>
      </c>
    </row>
    <row r="7">
      <c r="A7" s="6">
        <v>4.77</v>
      </c>
      <c r="C7" t="s">
        <v>37</v>
      </c>
      <c r="D7">
        <f>SQRT(VAR(A:A))</f>
        <v>14.24727301</v>
      </c>
      <c r="F7" s="2">
        <v>6.0</v>
      </c>
      <c r="G7" s="2">
        <v>36.3</v>
      </c>
      <c r="H7" s="2">
        <v>43.56</v>
      </c>
      <c r="I7" s="2">
        <v>3.0</v>
      </c>
      <c r="J7" s="2">
        <f t="shared" si="1"/>
        <v>3.143107213</v>
      </c>
      <c r="K7" s="2">
        <v>3.0</v>
      </c>
      <c r="L7" s="2">
        <f t="shared" si="2"/>
        <v>0</v>
      </c>
      <c r="P7" s="6">
        <v>0.98</v>
      </c>
      <c r="Q7">
        <v>6.0</v>
      </c>
      <c r="R7">
        <f t="shared" si="3"/>
        <v>0.03055555556</v>
      </c>
      <c r="S7">
        <f t="shared" si="4"/>
        <v>0.3387045323</v>
      </c>
    </row>
    <row r="8">
      <c r="A8" s="6">
        <v>20.55</v>
      </c>
      <c r="F8" s="2">
        <v>7.0</v>
      </c>
      <c r="G8" s="2">
        <v>43.56</v>
      </c>
      <c r="H8" s="2">
        <v>50.82</v>
      </c>
      <c r="I8" s="2">
        <v>1.0</v>
      </c>
      <c r="J8" s="2">
        <f t="shared" si="1"/>
        <v>1.616156289</v>
      </c>
      <c r="K8" s="2">
        <v>2.0</v>
      </c>
      <c r="L8" s="2">
        <f t="shared" si="2"/>
        <v>0.5</v>
      </c>
      <c r="P8" s="6">
        <v>1.05</v>
      </c>
      <c r="Q8">
        <v>7.0</v>
      </c>
      <c r="R8">
        <f t="shared" si="3"/>
        <v>0.03611111111</v>
      </c>
      <c r="S8">
        <f t="shared" si="4"/>
        <v>0.4014325639</v>
      </c>
    </row>
    <row r="9">
      <c r="A9" s="6">
        <v>0.61</v>
      </c>
      <c r="F9" s="2">
        <v>8.0</v>
      </c>
      <c r="G9" s="2">
        <v>50.82</v>
      </c>
      <c r="H9" s="2">
        <v>58.08</v>
      </c>
      <c r="I9" s="2">
        <v>2.0</v>
      </c>
      <c r="J9" s="2">
        <f t="shared" si="1"/>
        <v>0.831012426</v>
      </c>
      <c r="K9" s="2">
        <v>1.0</v>
      </c>
      <c r="L9" s="2">
        <f t="shared" si="2"/>
        <v>1</v>
      </c>
      <c r="P9" s="6">
        <v>1.06</v>
      </c>
      <c r="Q9">
        <v>8.0</v>
      </c>
      <c r="R9">
        <f t="shared" si="3"/>
        <v>0.04166666667</v>
      </c>
      <c r="S9">
        <f t="shared" si="4"/>
        <v>0.4645231873</v>
      </c>
    </row>
    <row r="10">
      <c r="A10" s="6">
        <v>5.02</v>
      </c>
      <c r="F10" s="2">
        <v>9.0</v>
      </c>
      <c r="G10" s="2">
        <v>58.08</v>
      </c>
      <c r="H10" s="2">
        <v>65.34</v>
      </c>
      <c r="I10" s="2">
        <v>0.0</v>
      </c>
      <c r="J10" s="2">
        <f t="shared" si="1"/>
        <v>0.4272988058</v>
      </c>
      <c r="K10" s="2">
        <v>1.0</v>
      </c>
      <c r="L10" s="2">
        <f t="shared" si="2"/>
        <v>1</v>
      </c>
      <c r="P10" s="6">
        <v>1.08</v>
      </c>
      <c r="Q10">
        <v>9.0</v>
      </c>
      <c r="R10">
        <f t="shared" si="3"/>
        <v>0.04722222222</v>
      </c>
      <c r="S10">
        <f t="shared" si="4"/>
        <v>0.5279806187</v>
      </c>
    </row>
    <row r="11">
      <c r="A11" s="6">
        <v>5.91</v>
      </c>
      <c r="F11" s="2">
        <v>10.0</v>
      </c>
      <c r="G11" s="2">
        <v>65.34</v>
      </c>
      <c r="H11" s="2">
        <v>72.6</v>
      </c>
      <c r="I11" s="2">
        <v>0.0</v>
      </c>
      <c r="J11" s="2">
        <f t="shared" si="1"/>
        <v>0.2197130436</v>
      </c>
      <c r="K11" s="2">
        <v>1.0</v>
      </c>
      <c r="L11" s="2">
        <f t="shared" si="2"/>
        <v>1</v>
      </c>
      <c r="P11" s="6">
        <v>1.17</v>
      </c>
      <c r="Q11">
        <v>10.0</v>
      </c>
      <c r="R11">
        <f t="shared" si="3"/>
        <v>0.05277777778</v>
      </c>
      <c r="S11">
        <f t="shared" si="4"/>
        <v>0.5918091483</v>
      </c>
    </row>
    <row r="12">
      <c r="A12" s="6">
        <v>1.54</v>
      </c>
      <c r="F12" s="2">
        <v>11.0</v>
      </c>
      <c r="G12" s="2">
        <v>72.6</v>
      </c>
      <c r="H12" s="2">
        <v>79.86</v>
      </c>
      <c r="I12" s="2">
        <v>0.0</v>
      </c>
      <c r="J12" s="2">
        <f t="shared" si="1"/>
        <v>0.1129743891</v>
      </c>
      <c r="K12" s="2">
        <v>1.0</v>
      </c>
      <c r="L12" s="2">
        <f t="shared" si="2"/>
        <v>1</v>
      </c>
      <c r="P12" s="6">
        <v>1.2</v>
      </c>
      <c r="Q12">
        <v>11.0</v>
      </c>
      <c r="R12">
        <f t="shared" si="3"/>
        <v>0.05833333333</v>
      </c>
      <c r="S12">
        <f t="shared" si="4"/>
        <v>0.656013142</v>
      </c>
    </row>
    <row r="13">
      <c r="A13" s="6">
        <v>21.0</v>
      </c>
      <c r="F13" s="2">
        <v>12.0</v>
      </c>
      <c r="G13" s="2">
        <v>79.86</v>
      </c>
      <c r="H13" s="2">
        <v>87.12</v>
      </c>
      <c r="I13" s="2">
        <v>0.0</v>
      </c>
      <c r="J13" s="2">
        <f t="shared" si="1"/>
        <v>0.0580903727</v>
      </c>
      <c r="K13" s="2">
        <v>1.0</v>
      </c>
      <c r="L13" s="2">
        <f t="shared" si="2"/>
        <v>1</v>
      </c>
      <c r="P13" s="6">
        <v>1.27</v>
      </c>
      <c r="Q13">
        <v>12.0</v>
      </c>
      <c r="R13">
        <f t="shared" si="3"/>
        <v>0.06388888889</v>
      </c>
      <c r="S13">
        <f t="shared" si="4"/>
        <v>0.7205970432</v>
      </c>
    </row>
    <row r="14">
      <c r="A14" s="6">
        <v>35.02</v>
      </c>
      <c r="F14" s="2">
        <v>13.0</v>
      </c>
      <c r="G14" s="2">
        <v>87.12</v>
      </c>
      <c r="H14" s="2">
        <v>94.38</v>
      </c>
      <c r="I14" s="2">
        <v>0.0</v>
      </c>
      <c r="J14" s="2">
        <f t="shared" si="1"/>
        <v>0.02986952554</v>
      </c>
      <c r="K14" s="2">
        <v>1.0</v>
      </c>
      <c r="L14" s="2">
        <f t="shared" si="2"/>
        <v>1</v>
      </c>
      <c r="P14" s="6">
        <v>1.28</v>
      </c>
      <c r="Q14">
        <v>13.0</v>
      </c>
      <c r="R14">
        <f t="shared" si="3"/>
        <v>0.06944444444</v>
      </c>
      <c r="S14">
        <f t="shared" si="4"/>
        <v>0.7855653746</v>
      </c>
    </row>
    <row r="15">
      <c r="A15" s="6">
        <v>3.8</v>
      </c>
      <c r="F15" s="2">
        <v>14.0</v>
      </c>
      <c r="G15" s="2">
        <v>94.38</v>
      </c>
      <c r="H15" s="2">
        <v>101.64</v>
      </c>
      <c r="I15" s="2">
        <v>0.0</v>
      </c>
      <c r="J15" s="2">
        <f t="shared" si="1"/>
        <v>0.01535863026</v>
      </c>
      <c r="K15" s="2">
        <v>1.0</v>
      </c>
      <c r="L15" s="2">
        <f t="shared" si="2"/>
        <v>1</v>
      </c>
      <c r="P15" s="6">
        <v>1.29</v>
      </c>
      <c r="Q15">
        <v>14.0</v>
      </c>
      <c r="R15">
        <f t="shared" si="3"/>
        <v>0.075</v>
      </c>
      <c r="S15">
        <f t="shared" si="4"/>
        <v>0.8509227403</v>
      </c>
    </row>
    <row r="16">
      <c r="A16" s="6">
        <v>4.65</v>
      </c>
      <c r="F16" s="2">
        <v>15.0</v>
      </c>
      <c r="G16" s="2">
        <v>101.64</v>
      </c>
      <c r="H16" s="2">
        <v>108.9</v>
      </c>
      <c r="I16" s="2">
        <v>2.0</v>
      </c>
      <c r="J16" s="2">
        <f t="shared" si="1"/>
        <v>0.007897263822</v>
      </c>
      <c r="K16" s="2">
        <v>1.0</v>
      </c>
      <c r="L16" s="2">
        <f t="shared" si="2"/>
        <v>1</v>
      </c>
      <c r="P16" s="6">
        <v>1.38</v>
      </c>
      <c r="Q16">
        <v>15.0</v>
      </c>
      <c r="R16">
        <f t="shared" si="3"/>
        <v>0.08055555556</v>
      </c>
      <c r="S16">
        <f t="shared" si="4"/>
        <v>0.9166738275</v>
      </c>
    </row>
    <row r="17">
      <c r="A17" s="6">
        <v>4.66</v>
      </c>
      <c r="F17" s="2"/>
      <c r="G17" s="2"/>
      <c r="H17" s="2"/>
      <c r="I17" s="2"/>
      <c r="J17" s="2"/>
      <c r="K17" s="2"/>
      <c r="L17" s="2"/>
      <c r="P17" s="6">
        <v>1.44</v>
      </c>
      <c r="Q17">
        <v>16.0</v>
      </c>
      <c r="R17">
        <f t="shared" si="3"/>
        <v>0.08611111111</v>
      </c>
      <c r="S17">
        <f t="shared" si="4"/>
        <v>0.9828234085</v>
      </c>
    </row>
    <row r="18">
      <c r="A18" s="6">
        <v>1.44</v>
      </c>
      <c r="F18" s="2"/>
      <c r="G18" s="2"/>
      <c r="H18" s="2"/>
      <c r="I18" s="2">
        <v>180.0</v>
      </c>
      <c r="J18" s="2"/>
      <c r="K18" s="2">
        <v>186.0</v>
      </c>
      <c r="L18" s="2">
        <v>15.3245</v>
      </c>
      <c r="P18" s="6">
        <v>1.44</v>
      </c>
      <c r="Q18">
        <v>17.0</v>
      </c>
      <c r="R18">
        <f t="shared" si="3"/>
        <v>0.09166666667</v>
      </c>
      <c r="S18">
        <f t="shared" si="4"/>
        <v>1.049376343</v>
      </c>
    </row>
    <row r="19">
      <c r="A19" s="6">
        <v>102.18</v>
      </c>
      <c r="F19" s="2"/>
      <c r="G19" s="2"/>
      <c r="H19" s="2"/>
      <c r="I19" s="2"/>
      <c r="J19" s="2"/>
      <c r="K19" s="2"/>
      <c r="L19" s="2"/>
      <c r="P19" s="6">
        <v>1.5</v>
      </c>
      <c r="Q19">
        <v>18.0</v>
      </c>
      <c r="R19">
        <f t="shared" si="3"/>
        <v>0.09722222222</v>
      </c>
      <c r="S19">
        <f t="shared" si="4"/>
        <v>1.11633758</v>
      </c>
    </row>
    <row r="20">
      <c r="A20" s="6">
        <v>3.85</v>
      </c>
      <c r="F20" s="2"/>
      <c r="G20" s="2"/>
      <c r="H20" s="2"/>
      <c r="I20" s="2"/>
      <c r="J20" s="2"/>
      <c r="K20" s="2"/>
      <c r="L20" s="2"/>
      <c r="P20" s="6">
        <v>1.53</v>
      </c>
      <c r="Q20">
        <v>19.0</v>
      </c>
      <c r="R20">
        <f t="shared" si="3"/>
        <v>0.1027777778</v>
      </c>
      <c r="S20">
        <f t="shared" si="4"/>
        <v>1.183712161</v>
      </c>
    </row>
    <row r="21" ht="15.75" customHeight="1">
      <c r="A21" s="6">
        <v>2.18</v>
      </c>
      <c r="F21" s="2"/>
      <c r="G21" s="2"/>
      <c r="H21" s="2" t="s">
        <v>38</v>
      </c>
      <c r="I21" s="2">
        <v>0.01</v>
      </c>
      <c r="J21" s="2"/>
      <c r="K21" s="2"/>
      <c r="L21" s="2"/>
      <c r="P21" s="6">
        <v>1.53</v>
      </c>
      <c r="Q21">
        <v>20.0</v>
      </c>
      <c r="R21">
        <f t="shared" si="3"/>
        <v>0.1083333333</v>
      </c>
      <c r="S21">
        <f t="shared" si="4"/>
        <v>1.251505221</v>
      </c>
    </row>
    <row r="22" ht="15.75" customHeight="1">
      <c r="A22" s="6">
        <v>3.61</v>
      </c>
      <c r="F22" s="2"/>
      <c r="G22" s="2"/>
      <c r="H22" s="2" t="s">
        <v>39</v>
      </c>
      <c r="I22" s="2">
        <v>12.0</v>
      </c>
      <c r="J22" s="2"/>
      <c r="K22" s="2"/>
      <c r="L22" s="2"/>
      <c r="P22" s="6">
        <v>1.54</v>
      </c>
      <c r="Q22">
        <v>21.0</v>
      </c>
      <c r="R22">
        <f t="shared" si="3"/>
        <v>0.1138888889</v>
      </c>
      <c r="S22">
        <f t="shared" si="4"/>
        <v>1.319721989</v>
      </c>
    </row>
    <row r="23" ht="15.75" customHeight="1">
      <c r="A23" s="6">
        <v>2.64</v>
      </c>
      <c r="F23" s="2"/>
      <c r="G23" s="2"/>
      <c r="H23" s="2" t="s">
        <v>40</v>
      </c>
      <c r="I23" s="2">
        <f>CHIINV(I21,I22)</f>
        <v>26.21696731</v>
      </c>
      <c r="J23" s="2"/>
      <c r="K23" s="2"/>
      <c r="L23" s="2"/>
      <c r="P23" s="6">
        <v>1.58</v>
      </c>
      <c r="Q23">
        <v>22.0</v>
      </c>
      <c r="R23">
        <f t="shared" si="3"/>
        <v>0.1194444444</v>
      </c>
      <c r="S23">
        <f t="shared" si="4"/>
        <v>1.388367797</v>
      </c>
    </row>
    <row r="24" ht="15.75" customHeight="1">
      <c r="A24" s="6">
        <v>8.61</v>
      </c>
      <c r="F24" s="2"/>
      <c r="G24" s="2"/>
      <c r="H24" s="2" t="s">
        <v>41</v>
      </c>
      <c r="I24" s="2" t="str">
        <f>IF(I23&gt;L18,"ACCEPT","REJECT")</f>
        <v>ACCEPT</v>
      </c>
      <c r="J24" s="2"/>
      <c r="K24" s="2"/>
      <c r="L24" s="2"/>
      <c r="P24" s="6">
        <v>1.63</v>
      </c>
      <c r="Q24">
        <v>23.0</v>
      </c>
      <c r="R24">
        <f t="shared" si="3"/>
        <v>0.125</v>
      </c>
      <c r="S24">
        <f t="shared" si="4"/>
        <v>1.457448075</v>
      </c>
    </row>
    <row r="25" ht="15.75" customHeight="1">
      <c r="A25" s="6">
        <v>1.58</v>
      </c>
      <c r="F25" s="2"/>
      <c r="G25" s="2"/>
      <c r="H25" s="2"/>
      <c r="I25" s="2"/>
      <c r="J25" s="2"/>
      <c r="K25" s="2"/>
      <c r="L25" s="2"/>
      <c r="P25" s="6">
        <v>1.67</v>
      </c>
      <c r="Q25">
        <v>24.0</v>
      </c>
      <c r="R25">
        <f t="shared" si="3"/>
        <v>0.1305555556</v>
      </c>
      <c r="S25">
        <f t="shared" si="4"/>
        <v>1.526968357</v>
      </c>
    </row>
    <row r="26" ht="15.75" customHeight="1">
      <c r="A26" s="6">
        <v>8.61</v>
      </c>
      <c r="F26" s="2"/>
      <c r="G26" s="2"/>
      <c r="H26" s="2"/>
      <c r="I26" s="2"/>
      <c r="J26" s="2"/>
      <c r="K26" s="2"/>
      <c r="L26" s="2"/>
      <c r="P26" s="6">
        <v>1.7</v>
      </c>
      <c r="Q26">
        <v>25.0</v>
      </c>
      <c r="R26">
        <f t="shared" si="3"/>
        <v>0.1361111111</v>
      </c>
      <c r="S26">
        <f t="shared" si="4"/>
        <v>1.596934286</v>
      </c>
    </row>
    <row r="27" ht="15.75" customHeight="1">
      <c r="A27" s="6">
        <v>7.05</v>
      </c>
      <c r="F27" s="2"/>
      <c r="G27" s="2"/>
      <c r="H27" s="2"/>
      <c r="I27" s="2"/>
      <c r="J27" s="2"/>
      <c r="K27" s="2"/>
      <c r="L27" s="2"/>
      <c r="P27" s="6">
        <v>1.71</v>
      </c>
      <c r="Q27">
        <v>26.0</v>
      </c>
      <c r="R27">
        <f t="shared" si="3"/>
        <v>0.1416666667</v>
      </c>
      <c r="S27">
        <f t="shared" si="4"/>
        <v>1.66735161</v>
      </c>
    </row>
    <row r="28" ht="15.75" customHeight="1">
      <c r="A28" s="6">
        <v>12.97</v>
      </c>
      <c r="F28" s="2"/>
      <c r="G28" s="2"/>
      <c r="H28" s="2"/>
      <c r="I28" s="2"/>
      <c r="J28" s="2"/>
      <c r="K28" s="2"/>
      <c r="L28" s="2"/>
      <c r="P28" s="6">
        <v>1.8</v>
      </c>
      <c r="Q28">
        <v>27.0</v>
      </c>
      <c r="R28">
        <f t="shared" si="3"/>
        <v>0.1472222222</v>
      </c>
      <c r="S28">
        <f t="shared" si="4"/>
        <v>1.738226194</v>
      </c>
    </row>
    <row r="29" ht="15.75" customHeight="1">
      <c r="A29" s="6">
        <v>4.38</v>
      </c>
      <c r="F29" s="2"/>
      <c r="G29" s="2"/>
      <c r="H29" s="2"/>
      <c r="I29" s="2"/>
      <c r="J29" s="2"/>
      <c r="K29" s="2"/>
      <c r="L29" s="2"/>
      <c r="P29" s="6">
        <v>1.88</v>
      </c>
      <c r="Q29">
        <v>28.0</v>
      </c>
      <c r="R29">
        <f t="shared" si="3"/>
        <v>0.1527777778</v>
      </c>
      <c r="S29">
        <f t="shared" si="4"/>
        <v>1.809564013</v>
      </c>
    </row>
    <row r="30" ht="15.75" customHeight="1">
      <c r="A30" s="6">
        <v>7.3</v>
      </c>
      <c r="F30" s="2"/>
      <c r="G30" s="2"/>
      <c r="H30" s="2"/>
      <c r="I30" s="2"/>
      <c r="J30" s="2"/>
      <c r="K30" s="2"/>
      <c r="L30" s="2"/>
      <c r="P30" s="6">
        <v>1.93</v>
      </c>
      <c r="Q30">
        <v>29.0</v>
      </c>
      <c r="R30">
        <f t="shared" si="3"/>
        <v>0.1583333333</v>
      </c>
      <c r="S30">
        <f t="shared" si="4"/>
        <v>1.881371163</v>
      </c>
    </row>
    <row r="31" ht="15.75" customHeight="1">
      <c r="A31" s="6">
        <v>0.48</v>
      </c>
      <c r="P31" s="6">
        <v>1.96</v>
      </c>
      <c r="Q31">
        <v>30.0</v>
      </c>
      <c r="R31">
        <f t="shared" si="3"/>
        <v>0.1638888889</v>
      </c>
      <c r="S31">
        <f t="shared" si="4"/>
        <v>1.953653861</v>
      </c>
    </row>
    <row r="32" ht="15.75" customHeight="1">
      <c r="A32" s="6">
        <v>9.84</v>
      </c>
      <c r="P32" s="6">
        <v>2.01</v>
      </c>
      <c r="Q32">
        <v>31.0</v>
      </c>
      <c r="R32">
        <f t="shared" si="3"/>
        <v>0.1694444444</v>
      </c>
      <c r="S32">
        <f t="shared" si="4"/>
        <v>2.026418446</v>
      </c>
    </row>
    <row r="33" ht="15.75" customHeight="1">
      <c r="A33" s="6">
        <v>4.76</v>
      </c>
      <c r="P33" s="6">
        <v>2.05</v>
      </c>
      <c r="Q33">
        <v>32.0</v>
      </c>
      <c r="R33">
        <f t="shared" si="3"/>
        <v>0.175</v>
      </c>
      <c r="S33">
        <f t="shared" si="4"/>
        <v>2.099671389</v>
      </c>
    </row>
    <row r="34" ht="15.75" customHeight="1">
      <c r="A34" s="6">
        <v>9.58</v>
      </c>
      <c r="P34" s="6">
        <v>2.12</v>
      </c>
      <c r="Q34">
        <v>33.0</v>
      </c>
      <c r="R34">
        <f t="shared" si="3"/>
        <v>0.1805555556</v>
      </c>
      <c r="S34">
        <f t="shared" si="4"/>
        <v>2.173419287</v>
      </c>
    </row>
    <row r="35" ht="15.75" customHeight="1">
      <c r="A35" s="6">
        <v>22.95</v>
      </c>
      <c r="P35" s="6">
        <v>2.18</v>
      </c>
      <c r="Q35">
        <v>34.0</v>
      </c>
      <c r="R35">
        <f t="shared" si="3"/>
        <v>0.1861111111</v>
      </c>
      <c r="S35">
        <f t="shared" si="4"/>
        <v>2.247668876</v>
      </c>
    </row>
    <row r="36" ht="15.75" customHeight="1">
      <c r="A36" s="6">
        <v>5.31</v>
      </c>
      <c r="P36" s="6">
        <v>2.21</v>
      </c>
      <c r="Q36">
        <v>35.0</v>
      </c>
      <c r="R36">
        <f t="shared" si="3"/>
        <v>0.1916666667</v>
      </c>
      <c r="S36">
        <f t="shared" si="4"/>
        <v>2.322427028</v>
      </c>
    </row>
    <row r="37" ht="15.75" customHeight="1">
      <c r="A37" s="6">
        <v>2.76</v>
      </c>
      <c r="P37" s="6">
        <v>2.26</v>
      </c>
      <c r="Q37">
        <v>36.0</v>
      </c>
      <c r="R37">
        <f t="shared" si="3"/>
        <v>0.1972222222</v>
      </c>
      <c r="S37">
        <f t="shared" si="4"/>
        <v>2.397700757</v>
      </c>
    </row>
    <row r="38" ht="15.75" customHeight="1">
      <c r="A38" s="6">
        <v>2.26</v>
      </c>
      <c r="P38" s="6">
        <v>2.34</v>
      </c>
      <c r="Q38">
        <v>37.0</v>
      </c>
      <c r="R38">
        <f t="shared" si="3"/>
        <v>0.2027777778</v>
      </c>
      <c r="S38">
        <f t="shared" si="4"/>
        <v>2.473497224</v>
      </c>
    </row>
    <row r="39" ht="15.75" customHeight="1">
      <c r="A39" s="6">
        <v>2.73</v>
      </c>
      <c r="P39" s="6">
        <v>2.35</v>
      </c>
      <c r="Q39">
        <v>38.0</v>
      </c>
      <c r="R39">
        <f t="shared" si="3"/>
        <v>0.2083333333</v>
      </c>
      <c r="S39">
        <f t="shared" si="4"/>
        <v>2.549823741</v>
      </c>
    </row>
    <row r="40" ht="15.75" customHeight="1">
      <c r="A40" s="6">
        <v>1.67</v>
      </c>
      <c r="P40" s="6">
        <v>2.35</v>
      </c>
      <c r="Q40">
        <v>39.0</v>
      </c>
      <c r="R40">
        <f t="shared" si="3"/>
        <v>0.2138888889</v>
      </c>
      <c r="S40">
        <f t="shared" si="4"/>
        <v>2.626687773</v>
      </c>
    </row>
    <row r="41" ht="15.75" customHeight="1">
      <c r="A41" s="6">
        <v>2.01</v>
      </c>
      <c r="P41" s="6">
        <v>2.38</v>
      </c>
      <c r="Q41">
        <v>40.0</v>
      </c>
      <c r="R41">
        <f t="shared" si="3"/>
        <v>0.2194444444</v>
      </c>
      <c r="S41">
        <f t="shared" si="4"/>
        <v>2.704096945</v>
      </c>
    </row>
    <row r="42" ht="15.75" customHeight="1">
      <c r="A42" s="6">
        <v>5.86</v>
      </c>
      <c r="P42" s="6">
        <v>2.54</v>
      </c>
      <c r="Q42">
        <v>41.0</v>
      </c>
      <c r="R42">
        <f t="shared" si="3"/>
        <v>0.225</v>
      </c>
      <c r="S42">
        <f t="shared" si="4"/>
        <v>2.782059044</v>
      </c>
    </row>
    <row r="43" ht="15.75" customHeight="1">
      <c r="A43" s="6">
        <v>2.35</v>
      </c>
      <c r="P43" s="6">
        <v>2.55</v>
      </c>
      <c r="Q43">
        <v>42.0</v>
      </c>
      <c r="R43">
        <f t="shared" si="3"/>
        <v>0.2305555556</v>
      </c>
      <c r="S43">
        <f t="shared" si="4"/>
        <v>2.860582026</v>
      </c>
    </row>
    <row r="44" ht="15.75" customHeight="1">
      <c r="A44" s="6">
        <v>1.05</v>
      </c>
      <c r="P44" s="6">
        <v>2.64</v>
      </c>
      <c r="Q44">
        <v>43.0</v>
      </c>
      <c r="R44">
        <f t="shared" si="3"/>
        <v>0.2361111111</v>
      </c>
      <c r="S44">
        <f t="shared" si="4"/>
        <v>2.939674021</v>
      </c>
    </row>
    <row r="45" ht="15.75" customHeight="1">
      <c r="A45" s="6">
        <v>1.8</v>
      </c>
      <c r="P45" s="6">
        <v>2.68</v>
      </c>
      <c r="Q45">
        <v>44.0</v>
      </c>
      <c r="R45">
        <f t="shared" si="3"/>
        <v>0.2416666667</v>
      </c>
      <c r="S45">
        <f t="shared" si="4"/>
        <v>3.019343334</v>
      </c>
    </row>
    <row r="46" ht="15.75" customHeight="1">
      <c r="A46" s="6">
        <v>1.88</v>
      </c>
      <c r="P46" s="6">
        <v>2.73</v>
      </c>
      <c r="Q46">
        <v>45.0</v>
      </c>
      <c r="R46">
        <f t="shared" si="3"/>
        <v>0.2472222222</v>
      </c>
      <c r="S46">
        <f t="shared" si="4"/>
        <v>3.099598456</v>
      </c>
    </row>
    <row r="47" ht="15.75" customHeight="1">
      <c r="A47" s="6">
        <v>23.15</v>
      </c>
      <c r="P47" s="6">
        <v>2.73</v>
      </c>
      <c r="Q47">
        <v>46.0</v>
      </c>
      <c r="R47">
        <f t="shared" si="3"/>
        <v>0.2527777778</v>
      </c>
      <c r="S47">
        <f t="shared" si="4"/>
        <v>3.180448066</v>
      </c>
    </row>
    <row r="48" ht="15.75" customHeight="1">
      <c r="A48" s="6">
        <v>4.33</v>
      </c>
      <c r="P48" s="6">
        <v>2.76</v>
      </c>
      <c r="Q48">
        <v>47.0</v>
      </c>
      <c r="R48">
        <f t="shared" si="3"/>
        <v>0.2583333333</v>
      </c>
      <c r="S48">
        <f t="shared" si="4"/>
        <v>3.261901037</v>
      </c>
    </row>
    <row r="49" ht="15.75" customHeight="1">
      <c r="A49" s="6">
        <v>11.35</v>
      </c>
      <c r="P49" s="6">
        <v>2.77</v>
      </c>
      <c r="Q49">
        <v>48.0</v>
      </c>
      <c r="R49">
        <f t="shared" si="3"/>
        <v>0.2638888889</v>
      </c>
      <c r="S49">
        <f t="shared" si="4"/>
        <v>3.343966443</v>
      </c>
    </row>
    <row r="50" ht="15.75" customHeight="1">
      <c r="A50" s="6">
        <v>7.14</v>
      </c>
      <c r="P50" s="6">
        <v>2.96</v>
      </c>
      <c r="Q50">
        <v>49.0</v>
      </c>
      <c r="R50">
        <f t="shared" si="3"/>
        <v>0.2694444444</v>
      </c>
      <c r="S50">
        <f t="shared" si="4"/>
        <v>3.426653561</v>
      </c>
    </row>
    <row r="51" ht="15.75" customHeight="1">
      <c r="A51" s="6">
        <v>9.84</v>
      </c>
      <c r="P51" s="6">
        <v>3.06</v>
      </c>
      <c r="Q51">
        <v>50.0</v>
      </c>
      <c r="R51">
        <f t="shared" si="3"/>
        <v>0.275</v>
      </c>
      <c r="S51">
        <f t="shared" si="4"/>
        <v>3.509971885</v>
      </c>
    </row>
    <row r="52" ht="15.75" customHeight="1">
      <c r="A52" s="6">
        <v>26.18</v>
      </c>
      <c r="P52" s="6">
        <v>3.08</v>
      </c>
      <c r="Q52">
        <v>51.0</v>
      </c>
      <c r="R52">
        <f t="shared" si="3"/>
        <v>0.2805555556</v>
      </c>
      <c r="S52">
        <f t="shared" si="4"/>
        <v>3.593931126</v>
      </c>
    </row>
    <row r="53" ht="15.75" customHeight="1">
      <c r="A53" s="6">
        <v>14.45</v>
      </c>
      <c r="P53" s="6">
        <v>3.15</v>
      </c>
      <c r="Q53">
        <v>52.0</v>
      </c>
      <c r="R53">
        <f t="shared" si="3"/>
        <v>0.2861111111</v>
      </c>
      <c r="S53">
        <f t="shared" si="4"/>
        <v>3.67854122</v>
      </c>
    </row>
    <row r="54" ht="15.75" customHeight="1">
      <c r="A54" s="6">
        <v>2.21</v>
      </c>
      <c r="P54" s="6">
        <v>3.17</v>
      </c>
      <c r="Q54">
        <v>53.0</v>
      </c>
      <c r="R54">
        <f t="shared" si="3"/>
        <v>0.2916666667</v>
      </c>
      <c r="S54">
        <f t="shared" si="4"/>
        <v>3.763812337</v>
      </c>
    </row>
    <row r="55" ht="15.75" customHeight="1">
      <c r="A55" s="6">
        <v>3.31</v>
      </c>
      <c r="P55" s="6">
        <v>3.17</v>
      </c>
      <c r="Q55">
        <v>54.0</v>
      </c>
      <c r="R55">
        <f t="shared" si="3"/>
        <v>0.2972222222</v>
      </c>
      <c r="S55">
        <f t="shared" si="4"/>
        <v>3.849754887</v>
      </c>
    </row>
    <row r="56" ht="15.75" customHeight="1">
      <c r="A56" s="6">
        <v>2.34</v>
      </c>
      <c r="P56" s="6">
        <v>3.31</v>
      </c>
      <c r="Q56">
        <v>55.0</v>
      </c>
      <c r="R56">
        <f t="shared" si="3"/>
        <v>0.3027777778</v>
      </c>
      <c r="S56">
        <f t="shared" si="4"/>
        <v>3.936379528</v>
      </c>
    </row>
    <row r="57" ht="15.75" customHeight="1">
      <c r="A57" s="6">
        <v>8.54</v>
      </c>
      <c r="P57" s="6">
        <v>3.32</v>
      </c>
      <c r="Q57">
        <v>56.0</v>
      </c>
      <c r="R57">
        <f t="shared" si="3"/>
        <v>0.3083333333</v>
      </c>
      <c r="S57">
        <f t="shared" si="4"/>
        <v>4.023697173</v>
      </c>
    </row>
    <row r="58" ht="15.75" customHeight="1">
      <c r="A58" s="6">
        <v>10.8</v>
      </c>
      <c r="P58" s="6">
        <v>3.41</v>
      </c>
      <c r="Q58">
        <v>57.0</v>
      </c>
      <c r="R58">
        <f t="shared" si="3"/>
        <v>0.3138888889</v>
      </c>
      <c r="S58">
        <f t="shared" si="4"/>
        <v>4.111719</v>
      </c>
    </row>
    <row r="59" ht="15.75" customHeight="1">
      <c r="A59" s="6">
        <v>13.1</v>
      </c>
      <c r="P59" s="6">
        <v>3.43</v>
      </c>
      <c r="Q59">
        <v>58.0</v>
      </c>
      <c r="R59">
        <f t="shared" si="3"/>
        <v>0.3194444444</v>
      </c>
      <c r="S59">
        <f t="shared" si="4"/>
        <v>4.20045646</v>
      </c>
    </row>
    <row r="60" ht="15.75" customHeight="1">
      <c r="A60" s="6">
        <v>6.0</v>
      </c>
      <c r="P60" s="6">
        <v>3.44</v>
      </c>
      <c r="Q60">
        <v>59.0</v>
      </c>
      <c r="R60">
        <f t="shared" si="3"/>
        <v>0.325</v>
      </c>
      <c r="S60">
        <f t="shared" si="4"/>
        <v>4.289921285</v>
      </c>
    </row>
    <row r="61" ht="15.75" customHeight="1">
      <c r="A61" s="6">
        <v>6.68</v>
      </c>
      <c r="P61" s="6">
        <v>3.5</v>
      </c>
      <c r="Q61">
        <v>60.0</v>
      </c>
      <c r="R61">
        <f t="shared" si="3"/>
        <v>0.3305555556</v>
      </c>
      <c r="S61">
        <f t="shared" si="4"/>
        <v>4.380125496</v>
      </c>
    </row>
    <row r="62" ht="15.75" customHeight="1">
      <c r="A62" s="6">
        <v>3.08</v>
      </c>
      <c r="P62" s="6">
        <v>3.61</v>
      </c>
      <c r="Q62">
        <v>61.0</v>
      </c>
      <c r="R62">
        <f t="shared" si="3"/>
        <v>0.3361111111</v>
      </c>
      <c r="S62">
        <f t="shared" si="4"/>
        <v>4.471081418</v>
      </c>
    </row>
    <row r="63" ht="15.75" customHeight="1">
      <c r="A63" s="6">
        <v>3.17</v>
      </c>
      <c r="P63" s="6">
        <v>3.66</v>
      </c>
      <c r="Q63">
        <v>62.0</v>
      </c>
      <c r="R63">
        <f t="shared" si="3"/>
        <v>0.3416666667</v>
      </c>
      <c r="S63">
        <f t="shared" si="4"/>
        <v>4.562801684</v>
      </c>
    </row>
    <row r="64" ht="15.75" customHeight="1">
      <c r="A64" s="6">
        <v>1.44</v>
      </c>
      <c r="P64" s="6">
        <v>3.8</v>
      </c>
      <c r="Q64">
        <v>63.0</v>
      </c>
      <c r="R64">
        <f t="shared" si="3"/>
        <v>0.3472222222</v>
      </c>
      <c r="S64">
        <f t="shared" si="4"/>
        <v>4.65529925</v>
      </c>
    </row>
    <row r="65" ht="15.75" customHeight="1">
      <c r="A65" s="6">
        <v>2.55</v>
      </c>
      <c r="P65" s="6">
        <v>3.85</v>
      </c>
      <c r="Q65">
        <v>64.0</v>
      </c>
      <c r="R65">
        <f t="shared" si="3"/>
        <v>0.3527777778</v>
      </c>
      <c r="S65">
        <f t="shared" si="4"/>
        <v>4.748587403</v>
      </c>
    </row>
    <row r="66" ht="15.75" customHeight="1">
      <c r="A66" s="6">
        <v>3.66</v>
      </c>
      <c r="P66" s="6">
        <v>3.91</v>
      </c>
      <c r="Q66">
        <v>65.0</v>
      </c>
      <c r="R66">
        <f t="shared" si="3"/>
        <v>0.3583333333</v>
      </c>
      <c r="S66">
        <f t="shared" si="4"/>
        <v>4.842679774</v>
      </c>
    </row>
    <row r="67" ht="15.75" customHeight="1">
      <c r="A67" s="6">
        <v>4.09</v>
      </c>
      <c r="P67" s="6">
        <v>4.0</v>
      </c>
      <c r="Q67">
        <v>66.0</v>
      </c>
      <c r="R67">
        <f t="shared" si="3"/>
        <v>0.3638888889</v>
      </c>
      <c r="S67">
        <f t="shared" si="4"/>
        <v>4.93759035</v>
      </c>
    </row>
    <row r="68" ht="15.75" customHeight="1">
      <c r="A68" s="6">
        <v>1.63</v>
      </c>
      <c r="P68" s="6">
        <v>4.06</v>
      </c>
      <c r="Q68">
        <v>67.0</v>
      </c>
      <c r="R68">
        <f t="shared" si="3"/>
        <v>0.3694444444</v>
      </c>
      <c r="S68">
        <f t="shared" si="4"/>
        <v>5.033333486</v>
      </c>
    </row>
    <row r="69" ht="15.75" customHeight="1">
      <c r="A69" s="6">
        <v>9.47</v>
      </c>
      <c r="P69" s="6">
        <v>4.09</v>
      </c>
      <c r="Q69">
        <v>68.0</v>
      </c>
      <c r="R69">
        <f t="shared" si="3"/>
        <v>0.375</v>
      </c>
      <c r="S69">
        <f t="shared" si="4"/>
        <v>5.129923917</v>
      </c>
    </row>
    <row r="70" ht="15.75" customHeight="1">
      <c r="A70" s="6">
        <v>2.73</v>
      </c>
      <c r="P70" s="6">
        <v>4.14</v>
      </c>
      <c r="Q70">
        <v>69.0</v>
      </c>
      <c r="R70">
        <f t="shared" si="3"/>
        <v>0.3805555556</v>
      </c>
      <c r="S70">
        <f t="shared" si="4"/>
        <v>5.227376774</v>
      </c>
    </row>
    <row r="71" ht="15.75" customHeight="1">
      <c r="A71" s="6">
        <v>2.38</v>
      </c>
      <c r="P71" s="6">
        <v>4.15</v>
      </c>
      <c r="Q71">
        <v>70.0</v>
      </c>
      <c r="R71">
        <f t="shared" si="3"/>
        <v>0.3861111111</v>
      </c>
      <c r="S71">
        <f t="shared" si="4"/>
        <v>5.325707596</v>
      </c>
    </row>
    <row r="72" ht="15.75" customHeight="1">
      <c r="A72" s="6">
        <v>0.92</v>
      </c>
      <c r="P72" s="6">
        <v>4.23</v>
      </c>
      <c r="Q72">
        <v>71.0</v>
      </c>
      <c r="R72">
        <f t="shared" si="3"/>
        <v>0.3916666667</v>
      </c>
      <c r="S72">
        <f t="shared" si="4"/>
        <v>5.424932347</v>
      </c>
    </row>
    <row r="73" ht="15.75" customHeight="1">
      <c r="A73" s="6">
        <v>1.2</v>
      </c>
      <c r="P73" s="6">
        <v>4.26</v>
      </c>
      <c r="Q73">
        <v>72.0</v>
      </c>
      <c r="R73">
        <f t="shared" si="3"/>
        <v>0.3972222222</v>
      </c>
      <c r="S73">
        <f t="shared" si="4"/>
        <v>5.52506743</v>
      </c>
    </row>
    <row r="74" ht="15.75" customHeight="1">
      <c r="A74" s="6">
        <v>5.96</v>
      </c>
      <c r="P74" s="6">
        <v>4.33</v>
      </c>
      <c r="Q74">
        <v>73.0</v>
      </c>
      <c r="R74">
        <f t="shared" si="3"/>
        <v>0.4027777778</v>
      </c>
      <c r="S74">
        <f t="shared" si="4"/>
        <v>5.626129702</v>
      </c>
    </row>
    <row r="75" ht="15.75" customHeight="1">
      <c r="A75" s="6">
        <v>3.43</v>
      </c>
      <c r="P75" s="6">
        <v>4.35</v>
      </c>
      <c r="Q75">
        <v>74.0</v>
      </c>
      <c r="R75">
        <f t="shared" si="3"/>
        <v>0.4083333333</v>
      </c>
      <c r="S75">
        <f t="shared" si="4"/>
        <v>5.728136496</v>
      </c>
    </row>
    <row r="76" ht="15.75" customHeight="1">
      <c r="A76" s="6">
        <v>26.31</v>
      </c>
      <c r="P76" s="6">
        <v>4.38</v>
      </c>
      <c r="Q76">
        <v>75.0</v>
      </c>
      <c r="R76">
        <f t="shared" si="3"/>
        <v>0.4138888889</v>
      </c>
      <c r="S76">
        <f t="shared" si="4"/>
        <v>5.831105632</v>
      </c>
    </row>
    <row r="77" ht="15.75" customHeight="1">
      <c r="A77" s="6">
        <v>14.4</v>
      </c>
      <c r="P77" s="6">
        <v>4.43</v>
      </c>
      <c r="Q77">
        <v>76.0</v>
      </c>
      <c r="R77">
        <f t="shared" si="3"/>
        <v>0.4194444444</v>
      </c>
      <c r="S77">
        <f t="shared" si="4"/>
        <v>5.935055441</v>
      </c>
    </row>
    <row r="78" ht="15.75" customHeight="1">
      <c r="A78" s="6">
        <v>1.06</v>
      </c>
      <c r="P78" s="6">
        <v>4.46</v>
      </c>
      <c r="Q78">
        <v>77.0</v>
      </c>
      <c r="R78">
        <f t="shared" si="3"/>
        <v>0.425</v>
      </c>
      <c r="S78">
        <f t="shared" si="4"/>
        <v>6.040004783</v>
      </c>
    </row>
    <row r="79" ht="15.75" customHeight="1">
      <c r="A79" s="6">
        <v>9.21</v>
      </c>
      <c r="P79" s="6">
        <v>4.52</v>
      </c>
      <c r="Q79">
        <v>78.0</v>
      </c>
      <c r="R79">
        <f t="shared" si="3"/>
        <v>0.4305555556</v>
      </c>
      <c r="S79">
        <f t="shared" si="4"/>
        <v>6.145973066</v>
      </c>
    </row>
    <row r="80" ht="15.75" customHeight="1">
      <c r="A80" s="6">
        <v>3.32</v>
      </c>
      <c r="P80" s="6">
        <v>4.65</v>
      </c>
      <c r="Q80">
        <v>79.0</v>
      </c>
      <c r="R80">
        <f t="shared" si="3"/>
        <v>0.4361111111</v>
      </c>
      <c r="S80">
        <f t="shared" si="4"/>
        <v>6.252980271</v>
      </c>
    </row>
    <row r="81" ht="15.75" customHeight="1">
      <c r="A81" s="6">
        <v>32.02</v>
      </c>
      <c r="P81" s="6">
        <v>4.66</v>
      </c>
      <c r="Q81">
        <v>80.0</v>
      </c>
      <c r="R81">
        <f t="shared" si="3"/>
        <v>0.4416666667</v>
      </c>
      <c r="S81">
        <f t="shared" si="4"/>
        <v>6.36104697</v>
      </c>
    </row>
    <row r="82" ht="15.75" customHeight="1">
      <c r="A82" s="6">
        <v>52.93</v>
      </c>
      <c r="P82" s="6">
        <v>4.76</v>
      </c>
      <c r="Q82">
        <v>81.0</v>
      </c>
      <c r="R82">
        <f t="shared" si="3"/>
        <v>0.4472222222</v>
      </c>
      <c r="S82">
        <f t="shared" si="4"/>
        <v>6.470194354</v>
      </c>
    </row>
    <row r="83" ht="15.75" customHeight="1">
      <c r="A83" s="6">
        <v>5.85</v>
      </c>
      <c r="P83" s="6">
        <v>4.77</v>
      </c>
      <c r="Q83">
        <v>82.0</v>
      </c>
      <c r="R83">
        <f t="shared" si="3"/>
        <v>0.4527777778</v>
      </c>
      <c r="S83">
        <f t="shared" si="4"/>
        <v>6.580444256</v>
      </c>
    </row>
    <row r="84" ht="15.75" customHeight="1">
      <c r="A84" s="6">
        <v>4.15</v>
      </c>
      <c r="P84" s="6">
        <v>4.83</v>
      </c>
      <c r="Q84">
        <v>83.0</v>
      </c>
      <c r="R84">
        <f t="shared" si="3"/>
        <v>0.4583333333</v>
      </c>
      <c r="S84">
        <f t="shared" si="4"/>
        <v>6.691819176</v>
      </c>
    </row>
    <row r="85" ht="15.75" customHeight="1">
      <c r="A85" s="6">
        <v>1.27</v>
      </c>
      <c r="P85" s="6">
        <v>4.91</v>
      </c>
      <c r="Q85">
        <v>84.0</v>
      </c>
      <c r="R85">
        <f t="shared" si="3"/>
        <v>0.4638888889</v>
      </c>
      <c r="S85">
        <f t="shared" si="4"/>
        <v>6.804342311</v>
      </c>
    </row>
    <row r="86" ht="15.75" customHeight="1">
      <c r="A86" s="6">
        <v>6.91</v>
      </c>
      <c r="P86" s="6">
        <v>4.97</v>
      </c>
      <c r="Q86">
        <v>85.0</v>
      </c>
      <c r="R86">
        <f t="shared" si="3"/>
        <v>0.4694444444</v>
      </c>
      <c r="S86">
        <f t="shared" si="4"/>
        <v>6.918037584</v>
      </c>
    </row>
    <row r="87" ht="15.75" customHeight="1">
      <c r="A87" s="6">
        <v>11.06</v>
      </c>
      <c r="P87" s="6">
        <v>5.02</v>
      </c>
      <c r="Q87">
        <v>86.0</v>
      </c>
      <c r="R87">
        <f t="shared" si="3"/>
        <v>0.475</v>
      </c>
      <c r="S87">
        <f t="shared" si="4"/>
        <v>7.03292967</v>
      </c>
    </row>
    <row r="88" ht="15.75" customHeight="1">
      <c r="A88" s="6">
        <v>2.54</v>
      </c>
      <c r="P88" s="6">
        <v>5.31</v>
      </c>
      <c r="Q88">
        <v>87.0</v>
      </c>
      <c r="R88">
        <f t="shared" si="3"/>
        <v>0.4805555556</v>
      </c>
      <c r="S88">
        <f t="shared" si="4"/>
        <v>7.149044036</v>
      </c>
    </row>
    <row r="89" ht="15.75" customHeight="1">
      <c r="A89" s="6">
        <v>2.12</v>
      </c>
      <c r="P89" s="6">
        <v>5.31</v>
      </c>
      <c r="Q89">
        <v>88.0</v>
      </c>
      <c r="R89">
        <f t="shared" si="3"/>
        <v>0.4861111111</v>
      </c>
      <c r="S89">
        <f t="shared" si="4"/>
        <v>7.266406968</v>
      </c>
    </row>
    <row r="90" ht="15.75" customHeight="1">
      <c r="A90" s="6">
        <v>7.53</v>
      </c>
      <c r="P90" s="6">
        <v>5.78</v>
      </c>
      <c r="Q90">
        <v>89.0</v>
      </c>
      <c r="R90">
        <f t="shared" si="3"/>
        <v>0.4916666667</v>
      </c>
      <c r="S90">
        <f t="shared" si="4"/>
        <v>7.385045608</v>
      </c>
    </row>
    <row r="91" ht="15.75" customHeight="1">
      <c r="A91" s="6">
        <v>1.71</v>
      </c>
      <c r="P91" s="6">
        <v>5.81</v>
      </c>
      <c r="Q91">
        <v>90.0</v>
      </c>
      <c r="R91">
        <f t="shared" si="3"/>
        <v>0.4972222222</v>
      </c>
      <c r="S91">
        <f t="shared" si="4"/>
        <v>7.504987996</v>
      </c>
    </row>
    <row r="92" ht="15.75" customHeight="1">
      <c r="A92" s="6">
        <v>1.53</v>
      </c>
      <c r="P92" s="6">
        <v>5.82</v>
      </c>
      <c r="Q92">
        <v>91.0</v>
      </c>
      <c r="R92">
        <f t="shared" si="3"/>
        <v>0.5027777778</v>
      </c>
      <c r="S92">
        <f t="shared" si="4"/>
        <v>7.626263104</v>
      </c>
    </row>
    <row r="93" ht="15.75" customHeight="1">
      <c r="A93" s="6">
        <v>0.86</v>
      </c>
      <c r="P93" s="6">
        <v>5.85</v>
      </c>
      <c r="Q93">
        <v>92.0</v>
      </c>
      <c r="R93">
        <f t="shared" si="3"/>
        <v>0.5083333333</v>
      </c>
      <c r="S93">
        <f t="shared" si="4"/>
        <v>7.748900883</v>
      </c>
    </row>
    <row r="94" ht="15.75" customHeight="1">
      <c r="A94" s="6">
        <v>4.43</v>
      </c>
      <c r="P94" s="6">
        <v>5.86</v>
      </c>
      <c r="Q94">
        <v>93.0</v>
      </c>
      <c r="R94">
        <f t="shared" si="3"/>
        <v>0.5138888889</v>
      </c>
      <c r="S94">
        <f t="shared" si="4"/>
        <v>7.872932302</v>
      </c>
    </row>
    <row r="95" ht="15.75" customHeight="1">
      <c r="A95" s="6">
        <v>27.9</v>
      </c>
      <c r="P95" s="6">
        <v>5.91</v>
      </c>
      <c r="Q95">
        <v>94.0</v>
      </c>
      <c r="R95">
        <f t="shared" si="3"/>
        <v>0.5194444444</v>
      </c>
      <c r="S95">
        <f t="shared" si="4"/>
        <v>7.998389401</v>
      </c>
    </row>
    <row r="96" ht="15.75" customHeight="1">
      <c r="A96" s="6">
        <v>4.26</v>
      </c>
      <c r="P96" s="6">
        <v>5.96</v>
      </c>
      <c r="Q96">
        <v>95.0</v>
      </c>
      <c r="R96">
        <f t="shared" si="3"/>
        <v>0.525</v>
      </c>
      <c r="S96">
        <f t="shared" si="4"/>
        <v>8.125305337</v>
      </c>
    </row>
    <row r="97" ht="15.75" customHeight="1">
      <c r="A97" s="6">
        <v>16.54</v>
      </c>
      <c r="P97" s="6">
        <v>6.0</v>
      </c>
      <c r="Q97">
        <v>96.0</v>
      </c>
      <c r="R97">
        <f t="shared" si="3"/>
        <v>0.5305555556</v>
      </c>
      <c r="S97">
        <f t="shared" si="4"/>
        <v>8.253714435</v>
      </c>
    </row>
    <row r="98" ht="15.75" customHeight="1">
      <c r="A98" s="6">
        <v>3.41</v>
      </c>
      <c r="P98" s="6">
        <v>6.68</v>
      </c>
      <c r="Q98">
        <v>97.0</v>
      </c>
      <c r="R98">
        <f t="shared" si="3"/>
        <v>0.5361111111</v>
      </c>
      <c r="S98">
        <f t="shared" si="4"/>
        <v>8.383652249</v>
      </c>
    </row>
    <row r="99" ht="15.75" customHeight="1">
      <c r="A99" s="6">
        <v>4.46</v>
      </c>
      <c r="P99" s="6">
        <v>6.91</v>
      </c>
      <c r="Q99">
        <v>98.0</v>
      </c>
      <c r="R99">
        <f t="shared" si="3"/>
        <v>0.5416666667</v>
      </c>
      <c r="S99">
        <f t="shared" si="4"/>
        <v>8.515155616</v>
      </c>
    </row>
    <row r="100" ht="15.75" customHeight="1">
      <c r="A100" s="6">
        <v>1.08</v>
      </c>
      <c r="P100" s="6">
        <v>6.97</v>
      </c>
      <c r="Q100">
        <v>99.0</v>
      </c>
      <c r="R100">
        <f t="shared" si="3"/>
        <v>0.5472222222</v>
      </c>
      <c r="S100">
        <f t="shared" si="4"/>
        <v>8.648262723</v>
      </c>
    </row>
    <row r="101" ht="15.75" customHeight="1">
      <c r="A101" s="6">
        <v>11.46</v>
      </c>
      <c r="P101" s="6">
        <v>7.05</v>
      </c>
      <c r="Q101">
        <v>100.0</v>
      </c>
      <c r="R101">
        <f t="shared" si="3"/>
        <v>0.5527777778</v>
      </c>
      <c r="S101">
        <f t="shared" si="4"/>
        <v>8.783013168</v>
      </c>
    </row>
    <row r="102" ht="15.75" customHeight="1">
      <c r="A102" s="6">
        <v>1.38</v>
      </c>
      <c r="P102" s="6">
        <v>7.14</v>
      </c>
      <c r="Q102">
        <v>101.0</v>
      </c>
      <c r="R102">
        <f t="shared" si="3"/>
        <v>0.5583333333</v>
      </c>
      <c r="S102">
        <f t="shared" si="4"/>
        <v>8.919448038</v>
      </c>
    </row>
    <row r="103" ht="15.75" customHeight="1">
      <c r="A103" s="6">
        <v>5.31</v>
      </c>
      <c r="P103" s="6">
        <v>7.29</v>
      </c>
      <c r="Q103">
        <v>102.0</v>
      </c>
      <c r="R103">
        <f t="shared" si="3"/>
        <v>0.5638888889</v>
      </c>
      <c r="S103">
        <f t="shared" si="4"/>
        <v>9.057609977</v>
      </c>
    </row>
    <row r="104" ht="15.75" customHeight="1">
      <c r="A104" s="6">
        <v>8.84</v>
      </c>
      <c r="P104" s="6">
        <v>7.3</v>
      </c>
      <c r="Q104">
        <v>103.0</v>
      </c>
      <c r="R104">
        <f t="shared" si="3"/>
        <v>0.5694444444</v>
      </c>
      <c r="S104">
        <f t="shared" si="4"/>
        <v>9.197543271</v>
      </c>
    </row>
    <row r="105" ht="15.75" customHeight="1">
      <c r="A105" s="6">
        <v>12.84</v>
      </c>
      <c r="P105" s="6">
        <v>7.53</v>
      </c>
      <c r="Q105">
        <v>104.0</v>
      </c>
      <c r="R105">
        <f t="shared" si="3"/>
        <v>0.575</v>
      </c>
      <c r="S105">
        <f t="shared" si="4"/>
        <v>9.339293932</v>
      </c>
    </row>
    <row r="106" ht="15.75" customHeight="1">
      <c r="A106" s="6">
        <v>28.74</v>
      </c>
      <c r="P106" s="6">
        <v>7.86</v>
      </c>
      <c r="Q106">
        <v>105.0</v>
      </c>
      <c r="R106">
        <f t="shared" si="3"/>
        <v>0.5805555556</v>
      </c>
      <c r="S106">
        <f t="shared" si="4"/>
        <v>9.482909786</v>
      </c>
    </row>
    <row r="107" ht="15.75" customHeight="1">
      <c r="A107" s="6">
        <v>9.75</v>
      </c>
      <c r="P107" s="6">
        <v>8.22</v>
      </c>
      <c r="Q107">
        <v>106.0</v>
      </c>
      <c r="R107">
        <f t="shared" si="3"/>
        <v>0.5861111111</v>
      </c>
      <c r="S107">
        <f t="shared" si="4"/>
        <v>9.628440575</v>
      </c>
    </row>
    <row r="108" ht="15.75" customHeight="1">
      <c r="A108" s="6">
        <v>2.05</v>
      </c>
      <c r="P108" s="6">
        <v>8.29</v>
      </c>
      <c r="Q108">
        <v>107.0</v>
      </c>
      <c r="R108">
        <f t="shared" si="3"/>
        <v>0.5916666667</v>
      </c>
      <c r="S108">
        <f t="shared" si="4"/>
        <v>9.775938056</v>
      </c>
    </row>
    <row r="109" ht="15.75" customHeight="1">
      <c r="A109" s="6">
        <v>32.47</v>
      </c>
      <c r="P109" s="6">
        <v>8.54</v>
      </c>
      <c r="Q109">
        <v>108.0</v>
      </c>
      <c r="R109">
        <f t="shared" si="3"/>
        <v>0.5972222222</v>
      </c>
      <c r="S109">
        <f t="shared" si="4"/>
        <v>9.925456113</v>
      </c>
    </row>
    <row r="110" ht="15.75" customHeight="1">
      <c r="A110" s="6">
        <v>4.14</v>
      </c>
      <c r="P110" s="6">
        <v>8.61</v>
      </c>
      <c r="Q110">
        <v>109.0</v>
      </c>
      <c r="R110">
        <f t="shared" si="3"/>
        <v>0.6027777778</v>
      </c>
      <c r="S110">
        <f t="shared" si="4"/>
        <v>10.07705088</v>
      </c>
    </row>
    <row r="111" ht="15.75" customHeight="1">
      <c r="A111" s="6">
        <v>5.81</v>
      </c>
      <c r="P111" s="6">
        <v>8.61</v>
      </c>
      <c r="Q111">
        <v>110.0</v>
      </c>
      <c r="R111">
        <f t="shared" si="3"/>
        <v>0.6083333333</v>
      </c>
      <c r="S111">
        <f t="shared" si="4"/>
        <v>10.23078085</v>
      </c>
    </row>
    <row r="112" ht="15.75" customHeight="1">
      <c r="A112" s="6">
        <v>8.95</v>
      </c>
      <c r="P112" s="6">
        <v>8.84</v>
      </c>
      <c r="Q112">
        <v>111.0</v>
      </c>
      <c r="R112">
        <f t="shared" si="3"/>
        <v>0.6138888889</v>
      </c>
      <c r="S112">
        <f t="shared" si="4"/>
        <v>10.38670703</v>
      </c>
    </row>
    <row r="113" ht="15.75" customHeight="1">
      <c r="A113" s="6">
        <v>12.6</v>
      </c>
      <c r="P113" s="6">
        <v>8.95</v>
      </c>
      <c r="Q113">
        <v>112.0</v>
      </c>
      <c r="R113">
        <f t="shared" si="3"/>
        <v>0.6194444444</v>
      </c>
      <c r="S113">
        <f t="shared" si="4"/>
        <v>10.5448931</v>
      </c>
    </row>
    <row r="114" ht="15.75" customHeight="1">
      <c r="A114" s="6">
        <v>11.12</v>
      </c>
      <c r="P114" s="6">
        <v>9.21</v>
      </c>
      <c r="Q114">
        <v>113.0</v>
      </c>
      <c r="R114">
        <f t="shared" si="3"/>
        <v>0.625</v>
      </c>
      <c r="S114">
        <f t="shared" si="4"/>
        <v>10.70540551</v>
      </c>
    </row>
    <row r="115" ht="15.75" customHeight="1">
      <c r="A115" s="6">
        <v>9.24</v>
      </c>
      <c r="P115" s="6">
        <v>9.24</v>
      </c>
      <c r="Q115">
        <v>114.0</v>
      </c>
      <c r="R115">
        <f t="shared" si="3"/>
        <v>0.6305555556</v>
      </c>
      <c r="S115">
        <f t="shared" si="4"/>
        <v>10.86831372</v>
      </c>
    </row>
    <row r="116" ht="15.75" customHeight="1">
      <c r="A116" s="6">
        <v>0.88</v>
      </c>
      <c r="P116" s="6">
        <v>9.46</v>
      </c>
      <c r="Q116">
        <v>115.0</v>
      </c>
      <c r="R116">
        <f t="shared" si="3"/>
        <v>0.6361111111</v>
      </c>
      <c r="S116">
        <f t="shared" si="4"/>
        <v>11.03369033</v>
      </c>
    </row>
    <row r="117" ht="15.75" customHeight="1">
      <c r="A117" s="6">
        <v>1.17</v>
      </c>
      <c r="P117" s="6">
        <v>9.47</v>
      </c>
      <c r="Q117">
        <v>116.0</v>
      </c>
      <c r="R117">
        <f t="shared" si="3"/>
        <v>0.6416666667</v>
      </c>
      <c r="S117">
        <f t="shared" si="4"/>
        <v>11.2016113</v>
      </c>
    </row>
    <row r="118" ht="15.75" customHeight="1">
      <c r="A118" s="6">
        <v>3.91</v>
      </c>
      <c r="P118" s="6">
        <v>9.58</v>
      </c>
      <c r="Q118">
        <v>117.0</v>
      </c>
      <c r="R118">
        <f t="shared" si="3"/>
        <v>0.6472222222</v>
      </c>
      <c r="S118">
        <f t="shared" si="4"/>
        <v>11.37215613</v>
      </c>
    </row>
    <row r="119" ht="15.75" customHeight="1">
      <c r="A119" s="6">
        <v>2.35</v>
      </c>
      <c r="P119" s="6">
        <v>9.75</v>
      </c>
      <c r="Q119">
        <v>118.0</v>
      </c>
      <c r="R119">
        <f t="shared" si="3"/>
        <v>0.6527777778</v>
      </c>
      <c r="S119">
        <f t="shared" si="4"/>
        <v>11.54540814</v>
      </c>
    </row>
    <row r="120" ht="15.75" customHeight="1">
      <c r="A120" s="6">
        <v>17.29</v>
      </c>
      <c r="P120" s="6">
        <v>9.84</v>
      </c>
      <c r="Q120">
        <v>119.0</v>
      </c>
      <c r="R120">
        <f t="shared" si="3"/>
        <v>0.6583333333</v>
      </c>
      <c r="S120">
        <f t="shared" si="4"/>
        <v>11.72145466</v>
      </c>
    </row>
    <row r="121" ht="15.75" customHeight="1">
      <c r="A121" s="6">
        <v>5.82</v>
      </c>
      <c r="P121" s="6">
        <v>9.84</v>
      </c>
      <c r="Q121">
        <v>120.0</v>
      </c>
      <c r="R121">
        <f t="shared" si="3"/>
        <v>0.6638888889</v>
      </c>
      <c r="S121">
        <f t="shared" si="4"/>
        <v>11.90038732</v>
      </c>
    </row>
    <row r="122" ht="15.75" customHeight="1">
      <c r="A122" s="6">
        <v>23.52</v>
      </c>
      <c r="P122" s="6">
        <v>10.39</v>
      </c>
      <c r="Q122">
        <v>121.0</v>
      </c>
      <c r="R122">
        <f t="shared" si="3"/>
        <v>0.6694444444</v>
      </c>
      <c r="S122">
        <f t="shared" si="4"/>
        <v>12.08230232</v>
      </c>
    </row>
    <row r="123" ht="15.75" customHeight="1">
      <c r="A123" s="6">
        <v>23.43</v>
      </c>
      <c r="P123" s="6">
        <v>10.65</v>
      </c>
      <c r="Q123">
        <v>122.0</v>
      </c>
      <c r="R123">
        <f t="shared" si="3"/>
        <v>0.675</v>
      </c>
      <c r="S123">
        <f t="shared" si="4"/>
        <v>12.26730077</v>
      </c>
    </row>
    <row r="124" ht="15.75" customHeight="1">
      <c r="A124" s="6">
        <v>12.77</v>
      </c>
      <c r="P124" s="6">
        <v>10.8</v>
      </c>
      <c r="Q124">
        <v>123.0</v>
      </c>
      <c r="R124">
        <f t="shared" si="3"/>
        <v>0.6805555556</v>
      </c>
      <c r="S124">
        <f t="shared" si="4"/>
        <v>12.45548901</v>
      </c>
    </row>
    <row r="125" ht="15.75" customHeight="1">
      <c r="A125" s="6">
        <v>4.91</v>
      </c>
      <c r="P125" s="6">
        <v>11.03</v>
      </c>
      <c r="Q125">
        <v>124.0</v>
      </c>
      <c r="R125">
        <f t="shared" si="3"/>
        <v>0.6861111111</v>
      </c>
      <c r="S125">
        <f t="shared" si="4"/>
        <v>12.64697896</v>
      </c>
    </row>
    <row r="126" ht="15.75" customHeight="1">
      <c r="A126" s="6">
        <v>9.46</v>
      </c>
      <c r="P126" s="6">
        <v>11.06</v>
      </c>
      <c r="Q126">
        <v>125.0</v>
      </c>
      <c r="R126">
        <f t="shared" si="3"/>
        <v>0.6916666667</v>
      </c>
      <c r="S126">
        <f t="shared" si="4"/>
        <v>12.84188856</v>
      </c>
    </row>
    <row r="127" ht="15.75" customHeight="1">
      <c r="A127" s="6">
        <v>26.0</v>
      </c>
      <c r="P127" s="6">
        <v>11.12</v>
      </c>
      <c r="Q127">
        <v>126.0</v>
      </c>
      <c r="R127">
        <f t="shared" si="3"/>
        <v>0.6972222222</v>
      </c>
      <c r="S127">
        <f t="shared" si="4"/>
        <v>13.04034217</v>
      </c>
    </row>
    <row r="128" ht="15.75" customHeight="1">
      <c r="A128" s="6">
        <v>4.35</v>
      </c>
      <c r="P128" s="6">
        <v>11.16</v>
      </c>
      <c r="Q128">
        <v>127.0</v>
      </c>
      <c r="R128">
        <f t="shared" si="3"/>
        <v>0.7027777778</v>
      </c>
      <c r="S128">
        <f t="shared" si="4"/>
        <v>13.24247104</v>
      </c>
    </row>
    <row r="129" ht="15.75" customHeight="1">
      <c r="A129" s="6">
        <v>11.03</v>
      </c>
      <c r="P129" s="6">
        <v>11.29</v>
      </c>
      <c r="Q129">
        <v>128.0</v>
      </c>
      <c r="R129">
        <f t="shared" si="3"/>
        <v>0.7083333333</v>
      </c>
      <c r="S129">
        <f t="shared" si="4"/>
        <v>13.4484139</v>
      </c>
    </row>
    <row r="130" ht="15.75" customHeight="1">
      <c r="A130" s="6">
        <v>3.06</v>
      </c>
      <c r="P130" s="6">
        <v>11.35</v>
      </c>
      <c r="Q130">
        <v>129.0</v>
      </c>
      <c r="R130">
        <f t="shared" si="3"/>
        <v>0.7138888889</v>
      </c>
      <c r="S130">
        <f t="shared" si="4"/>
        <v>13.65831743</v>
      </c>
    </row>
    <row r="131" ht="15.75" customHeight="1">
      <c r="A131" s="6">
        <v>3.44</v>
      </c>
      <c r="P131" s="6">
        <v>11.45</v>
      </c>
      <c r="Q131">
        <v>130.0</v>
      </c>
      <c r="R131">
        <f t="shared" si="3"/>
        <v>0.7194444444</v>
      </c>
      <c r="S131">
        <f t="shared" si="4"/>
        <v>13.87233699</v>
      </c>
    </row>
    <row r="132" ht="15.75" customHeight="1">
      <c r="A132" s="6">
        <v>42.4</v>
      </c>
      <c r="P132" s="6">
        <v>11.46</v>
      </c>
      <c r="Q132">
        <v>131.0</v>
      </c>
      <c r="R132">
        <f t="shared" si="3"/>
        <v>0.725</v>
      </c>
      <c r="S132">
        <f t="shared" si="4"/>
        <v>14.09063721</v>
      </c>
    </row>
    <row r="133" ht="15.75" customHeight="1">
      <c r="A133" s="6">
        <v>4.0</v>
      </c>
      <c r="P133" s="6">
        <v>11.68</v>
      </c>
      <c r="Q133">
        <v>132.0</v>
      </c>
      <c r="R133">
        <f t="shared" si="3"/>
        <v>0.7305555556</v>
      </c>
      <c r="S133">
        <f t="shared" si="4"/>
        <v>14.31339285</v>
      </c>
    </row>
    <row r="134" ht="15.75" customHeight="1">
      <c r="A134" s="6">
        <v>1.7</v>
      </c>
      <c r="P134" s="6">
        <v>12.6</v>
      </c>
      <c r="Q134">
        <v>133.0</v>
      </c>
      <c r="R134">
        <f t="shared" si="3"/>
        <v>0.7361111111</v>
      </c>
      <c r="S134">
        <f t="shared" si="4"/>
        <v>14.54078956</v>
      </c>
    </row>
    <row r="135" ht="15.75" customHeight="1">
      <c r="A135" s="6">
        <v>4.06</v>
      </c>
      <c r="P135" s="6">
        <v>12.77</v>
      </c>
      <c r="Q135">
        <v>134.0</v>
      </c>
      <c r="R135">
        <f t="shared" si="3"/>
        <v>0.7416666667</v>
      </c>
      <c r="S135">
        <f t="shared" si="4"/>
        <v>14.77302487</v>
      </c>
    </row>
    <row r="136" ht="15.75" customHeight="1">
      <c r="A136" s="6">
        <v>8.29</v>
      </c>
      <c r="P136" s="6">
        <v>12.84</v>
      </c>
      <c r="Q136">
        <v>135.0</v>
      </c>
      <c r="R136">
        <f t="shared" si="3"/>
        <v>0.7472222222</v>
      </c>
      <c r="S136">
        <f t="shared" si="4"/>
        <v>15.01030916</v>
      </c>
    </row>
    <row r="137" ht="15.75" customHeight="1">
      <c r="A137" s="6">
        <v>20.63</v>
      </c>
      <c r="P137" s="6">
        <v>12.97</v>
      </c>
      <c r="Q137">
        <v>136.0</v>
      </c>
      <c r="R137">
        <f t="shared" si="3"/>
        <v>0.7527777778</v>
      </c>
      <c r="S137">
        <f t="shared" si="4"/>
        <v>15.25286686</v>
      </c>
    </row>
    <row r="138" ht="15.75" customHeight="1">
      <c r="A138" s="6">
        <v>5.78</v>
      </c>
      <c r="P138" s="6">
        <v>13.1</v>
      </c>
      <c r="Q138">
        <v>137.0</v>
      </c>
      <c r="R138">
        <f t="shared" si="3"/>
        <v>0.7583333333</v>
      </c>
      <c r="S138">
        <f t="shared" si="4"/>
        <v>15.50093771</v>
      </c>
    </row>
    <row r="139" ht="15.75" customHeight="1">
      <c r="A139" s="6">
        <v>24.14</v>
      </c>
      <c r="P139" s="6">
        <v>14.24</v>
      </c>
      <c r="Q139">
        <v>138.0</v>
      </c>
      <c r="R139">
        <f t="shared" si="3"/>
        <v>0.7638888889</v>
      </c>
      <c r="S139">
        <f t="shared" si="4"/>
        <v>15.75477816</v>
      </c>
    </row>
    <row r="140" ht="15.75" customHeight="1">
      <c r="A140" s="6">
        <v>4.97</v>
      </c>
      <c r="P140" s="6">
        <v>14.4</v>
      </c>
      <c r="Q140">
        <v>139.0</v>
      </c>
      <c r="R140">
        <f t="shared" si="3"/>
        <v>0.7694444444</v>
      </c>
      <c r="S140">
        <f t="shared" si="4"/>
        <v>16.014663</v>
      </c>
    </row>
    <row r="141" ht="15.75" customHeight="1">
      <c r="A141" s="6">
        <v>7.86</v>
      </c>
      <c r="P141" s="6">
        <v>14.45</v>
      </c>
      <c r="Q141">
        <v>140.0</v>
      </c>
      <c r="R141">
        <f t="shared" si="3"/>
        <v>0.775</v>
      </c>
      <c r="S141">
        <f t="shared" si="4"/>
        <v>16.28088711</v>
      </c>
    </row>
    <row r="142" ht="15.75" customHeight="1">
      <c r="A142" s="6">
        <v>24.19</v>
      </c>
      <c r="P142" s="6">
        <v>15.14</v>
      </c>
      <c r="Q142">
        <v>141.0</v>
      </c>
      <c r="R142">
        <f t="shared" si="3"/>
        <v>0.7805555556</v>
      </c>
      <c r="S142">
        <f t="shared" si="4"/>
        <v>16.55376751</v>
      </c>
    </row>
    <row r="143" ht="15.75" customHeight="1">
      <c r="A143" s="6">
        <v>3.17</v>
      </c>
      <c r="P143" s="6">
        <v>16.54</v>
      </c>
      <c r="Q143">
        <v>142.0</v>
      </c>
      <c r="R143">
        <f t="shared" si="3"/>
        <v>0.7861111111</v>
      </c>
      <c r="S143">
        <f t="shared" si="4"/>
        <v>16.8336456</v>
      </c>
    </row>
    <row r="144" ht="15.75" customHeight="1">
      <c r="A144" s="6">
        <v>6.97</v>
      </c>
      <c r="P144" s="6">
        <v>16.94</v>
      </c>
      <c r="Q144">
        <v>143.0</v>
      </c>
      <c r="R144">
        <f t="shared" si="3"/>
        <v>0.7916666667</v>
      </c>
      <c r="S144">
        <f t="shared" si="4"/>
        <v>17.12088974</v>
      </c>
    </row>
    <row r="145" ht="15.75" customHeight="1">
      <c r="A145" s="6">
        <v>18.85</v>
      </c>
      <c r="P145" s="6">
        <v>17.29</v>
      </c>
      <c r="Q145">
        <v>144.0</v>
      </c>
      <c r="R145">
        <f t="shared" si="3"/>
        <v>0.7972222222</v>
      </c>
      <c r="S145">
        <f t="shared" si="4"/>
        <v>17.41589817</v>
      </c>
    </row>
    <row r="146" ht="15.75" customHeight="1">
      <c r="A146" s="6">
        <v>1.29</v>
      </c>
      <c r="P146" s="6">
        <v>17.85</v>
      </c>
      <c r="Q146">
        <v>145.0</v>
      </c>
      <c r="R146">
        <f t="shared" si="3"/>
        <v>0.8027777778</v>
      </c>
      <c r="S146">
        <f t="shared" si="4"/>
        <v>17.71910232</v>
      </c>
    </row>
    <row r="147" ht="15.75" customHeight="1">
      <c r="A147" s="6">
        <v>11.29</v>
      </c>
      <c r="P147" s="6">
        <v>18.23</v>
      </c>
      <c r="Q147">
        <v>146.0</v>
      </c>
      <c r="R147">
        <f t="shared" si="3"/>
        <v>0.8083333333</v>
      </c>
      <c r="S147">
        <f t="shared" si="4"/>
        <v>18.03097061</v>
      </c>
    </row>
    <row r="148" ht="15.75" customHeight="1">
      <c r="A148" s="6">
        <v>4.52</v>
      </c>
      <c r="P148" s="6">
        <v>18.85</v>
      </c>
      <c r="Q148">
        <v>147.0</v>
      </c>
      <c r="R148">
        <f t="shared" si="3"/>
        <v>0.8138888889</v>
      </c>
      <c r="S148">
        <f t="shared" si="4"/>
        <v>18.35201279</v>
      </c>
    </row>
    <row r="149" ht="15.75" customHeight="1">
      <c r="A149" s="6">
        <v>11.45</v>
      </c>
      <c r="P149" s="6">
        <v>19.97</v>
      </c>
      <c r="Q149">
        <v>148.0</v>
      </c>
      <c r="R149">
        <f t="shared" si="3"/>
        <v>0.8194444444</v>
      </c>
      <c r="S149">
        <f t="shared" si="4"/>
        <v>18.682785</v>
      </c>
    </row>
    <row r="150" ht="15.75" customHeight="1">
      <c r="A150" s="6">
        <v>1.93</v>
      </c>
      <c r="P150" s="6">
        <v>20.0</v>
      </c>
      <c r="Q150">
        <v>149.0</v>
      </c>
      <c r="R150">
        <f t="shared" si="3"/>
        <v>0.825</v>
      </c>
      <c r="S150">
        <f t="shared" si="4"/>
        <v>19.02389549</v>
      </c>
    </row>
    <row r="151" ht="15.75" customHeight="1">
      <c r="A151" s="6">
        <v>24.54</v>
      </c>
      <c r="P151" s="6">
        <v>20.41</v>
      </c>
      <c r="Q151">
        <v>150.0</v>
      </c>
      <c r="R151">
        <f t="shared" si="3"/>
        <v>0.8305555556</v>
      </c>
      <c r="S151">
        <f t="shared" si="4"/>
        <v>19.37601143</v>
      </c>
    </row>
    <row r="152" ht="15.75" customHeight="1">
      <c r="A152" s="6">
        <v>17.85</v>
      </c>
      <c r="P152" s="6">
        <v>20.55</v>
      </c>
      <c r="Q152">
        <v>151.0</v>
      </c>
      <c r="R152">
        <f t="shared" si="3"/>
        <v>0.8361111111</v>
      </c>
      <c r="S152">
        <f t="shared" si="4"/>
        <v>19.73986671</v>
      </c>
    </row>
    <row r="153" ht="15.75" customHeight="1">
      <c r="A153" s="6">
        <v>41.16</v>
      </c>
      <c r="P153" s="6">
        <v>20.63</v>
      </c>
      <c r="Q153">
        <v>152.0</v>
      </c>
      <c r="R153">
        <f t="shared" si="3"/>
        <v>0.8416666667</v>
      </c>
      <c r="S153">
        <f t="shared" si="4"/>
        <v>20.11627116</v>
      </c>
    </row>
    <row r="154" ht="15.75" customHeight="1">
      <c r="A154" s="6">
        <v>11.68</v>
      </c>
      <c r="P154" s="6">
        <v>21.0</v>
      </c>
      <c r="Q154">
        <v>153.0</v>
      </c>
      <c r="R154">
        <f t="shared" si="3"/>
        <v>0.8472222222</v>
      </c>
      <c r="S154">
        <f t="shared" si="4"/>
        <v>20.50612144</v>
      </c>
    </row>
    <row r="155" ht="15.75" customHeight="1">
      <c r="A155" s="6">
        <v>2.68</v>
      </c>
      <c r="P155" s="6">
        <v>21.29</v>
      </c>
      <c r="Q155">
        <v>154.0</v>
      </c>
      <c r="R155">
        <f t="shared" si="3"/>
        <v>0.8527777778</v>
      </c>
      <c r="S155">
        <f t="shared" si="4"/>
        <v>20.91041386</v>
      </c>
    </row>
    <row r="156" ht="15.75" customHeight="1">
      <c r="A156" s="6">
        <v>1.5</v>
      </c>
      <c r="P156" s="6">
        <v>22.95</v>
      </c>
      <c r="Q156">
        <v>155.0</v>
      </c>
      <c r="R156">
        <f t="shared" si="3"/>
        <v>0.8583333333</v>
      </c>
      <c r="S156">
        <f t="shared" si="4"/>
        <v>21.33025975</v>
      </c>
    </row>
    <row r="157" ht="15.75" customHeight="1">
      <c r="A157" s="6">
        <v>1.53</v>
      </c>
      <c r="P157" s="6">
        <v>23.15</v>
      </c>
      <c r="Q157">
        <v>156.0</v>
      </c>
      <c r="R157">
        <f t="shared" si="3"/>
        <v>0.8638888889</v>
      </c>
      <c r="S157">
        <f t="shared" si="4"/>
        <v>21.76690388</v>
      </c>
    </row>
    <row r="158" ht="15.75" customHeight="1">
      <c r="A158" s="6">
        <v>14.24</v>
      </c>
      <c r="P158" s="6">
        <v>23.4</v>
      </c>
      <c r="Q158">
        <v>157.0</v>
      </c>
      <c r="R158">
        <f t="shared" si="3"/>
        <v>0.8694444444</v>
      </c>
      <c r="S158">
        <f t="shared" si="4"/>
        <v>22.22174667</v>
      </c>
    </row>
    <row r="159" ht="15.75" customHeight="1">
      <c r="A159" s="6">
        <v>0.98</v>
      </c>
      <c r="P159" s="6">
        <v>23.43</v>
      </c>
      <c r="Q159">
        <v>158.0</v>
      </c>
      <c r="R159">
        <f t="shared" si="3"/>
        <v>0.875</v>
      </c>
      <c r="S159">
        <f t="shared" si="4"/>
        <v>22.69637133</v>
      </c>
    </row>
    <row r="160" ht="15.75" customHeight="1">
      <c r="A160" s="6">
        <v>1.28</v>
      </c>
      <c r="P160" s="6">
        <v>23.52</v>
      </c>
      <c r="Q160">
        <v>159.0</v>
      </c>
      <c r="R160">
        <f t="shared" si="3"/>
        <v>0.8805555556</v>
      </c>
      <c r="S160">
        <f t="shared" si="4"/>
        <v>23.19257712</v>
      </c>
    </row>
    <row r="161" ht="15.75" customHeight="1">
      <c r="A161" s="6">
        <v>1.96</v>
      </c>
      <c r="P161" s="6">
        <v>24.14</v>
      </c>
      <c r="Q161">
        <v>160.0</v>
      </c>
      <c r="R161">
        <f t="shared" si="3"/>
        <v>0.8861111111</v>
      </c>
      <c r="S161">
        <f t="shared" si="4"/>
        <v>23.71242048</v>
      </c>
    </row>
    <row r="162" ht="15.75" customHeight="1">
      <c r="A162" s="6">
        <v>3.15</v>
      </c>
      <c r="P162" s="6">
        <v>24.19</v>
      </c>
      <c r="Q162">
        <v>161.0</v>
      </c>
      <c r="R162">
        <f t="shared" si="3"/>
        <v>0.8916666667</v>
      </c>
      <c r="S162">
        <f t="shared" si="4"/>
        <v>24.25826659</v>
      </c>
    </row>
    <row r="163" ht="15.75" customHeight="1">
      <c r="A163" s="6">
        <v>4.23</v>
      </c>
      <c r="P163" s="6">
        <v>24.54</v>
      </c>
      <c r="Q163">
        <v>162.0</v>
      </c>
      <c r="R163">
        <f t="shared" si="3"/>
        <v>0.8972222222</v>
      </c>
      <c r="S163">
        <f t="shared" si="4"/>
        <v>24.83285439</v>
      </c>
    </row>
    <row r="164" ht="15.75" customHeight="1">
      <c r="A164" s="6">
        <v>2.96</v>
      </c>
      <c r="P164" s="6">
        <v>26.0</v>
      </c>
      <c r="Q164">
        <v>163.0</v>
      </c>
      <c r="R164">
        <f t="shared" si="3"/>
        <v>0.9027777778</v>
      </c>
      <c r="S164">
        <f t="shared" si="4"/>
        <v>25.43937972</v>
      </c>
    </row>
    <row r="165" ht="15.75" customHeight="1">
      <c r="A165" s="6">
        <v>2.77</v>
      </c>
      <c r="P165" s="6">
        <v>26.18</v>
      </c>
      <c r="Q165">
        <v>164.0</v>
      </c>
      <c r="R165">
        <f t="shared" si="3"/>
        <v>0.9083333333</v>
      </c>
      <c r="S165">
        <f t="shared" si="4"/>
        <v>26.08160303</v>
      </c>
    </row>
    <row r="166" ht="15.75" customHeight="1">
      <c r="A166" s="6">
        <v>20.41</v>
      </c>
      <c r="P166" s="6">
        <v>26.31</v>
      </c>
      <c r="Q166">
        <v>165.0</v>
      </c>
      <c r="R166">
        <f t="shared" si="3"/>
        <v>0.9138888889</v>
      </c>
      <c r="S166">
        <f t="shared" si="4"/>
        <v>26.76399069</v>
      </c>
    </row>
    <row r="167" ht="15.75" customHeight="1">
      <c r="A167" s="6">
        <v>10.39</v>
      </c>
      <c r="P167" s="6">
        <v>27.9</v>
      </c>
      <c r="Q167">
        <v>166.0</v>
      </c>
      <c r="R167">
        <f t="shared" si="3"/>
        <v>0.9194444444</v>
      </c>
      <c r="S167">
        <f t="shared" si="4"/>
        <v>27.49190353</v>
      </c>
    </row>
    <row r="168" ht="15.75" customHeight="1">
      <c r="A168" s="6">
        <v>3.5</v>
      </c>
      <c r="P168" s="6">
        <v>28.74</v>
      </c>
      <c r="Q168">
        <v>167.0</v>
      </c>
      <c r="R168">
        <f t="shared" si="3"/>
        <v>0.925</v>
      </c>
      <c r="S168">
        <f t="shared" si="4"/>
        <v>28.27185293</v>
      </c>
    </row>
    <row r="169" ht="15.75" customHeight="1">
      <c r="A169" s="6">
        <v>7.29</v>
      </c>
      <c r="P169" s="6">
        <v>30.35</v>
      </c>
      <c r="Q169">
        <v>168.0</v>
      </c>
      <c r="R169">
        <f t="shared" si="3"/>
        <v>0.9305555556</v>
      </c>
      <c r="S169">
        <f t="shared" si="4"/>
        <v>29.11185556</v>
      </c>
    </row>
    <row r="170" ht="15.75" customHeight="1">
      <c r="A170" s="6">
        <v>50.87</v>
      </c>
      <c r="P170" s="6">
        <v>31.43</v>
      </c>
      <c r="Q170">
        <v>169.0</v>
      </c>
      <c r="R170">
        <f t="shared" si="3"/>
        <v>0.9361111111</v>
      </c>
      <c r="S170">
        <f t="shared" si="4"/>
        <v>30.02193643</v>
      </c>
    </row>
    <row r="171" ht="15.75" customHeight="1">
      <c r="A171" s="6">
        <v>19.97</v>
      </c>
      <c r="P171" s="6">
        <v>32.02</v>
      </c>
      <c r="Q171">
        <v>170.0</v>
      </c>
      <c r="R171">
        <f t="shared" si="3"/>
        <v>0.9416666667</v>
      </c>
      <c r="S171">
        <f t="shared" si="4"/>
        <v>31.01486132</v>
      </c>
    </row>
    <row r="172" ht="15.75" customHeight="1">
      <c r="A172" s="6">
        <v>49.73</v>
      </c>
      <c r="P172" s="6">
        <v>32.47</v>
      </c>
      <c r="Q172">
        <v>171.0</v>
      </c>
      <c r="R172">
        <f t="shared" si="3"/>
        <v>0.9472222222</v>
      </c>
      <c r="S172">
        <f t="shared" si="4"/>
        <v>32.10723698</v>
      </c>
    </row>
    <row r="173" ht="15.75" customHeight="1">
      <c r="A173" s="6">
        <v>18.23</v>
      </c>
      <c r="P173" s="6">
        <v>35.02</v>
      </c>
      <c r="Q173">
        <v>172.0</v>
      </c>
      <c r="R173">
        <f t="shared" si="3"/>
        <v>0.9527777778</v>
      </c>
      <c r="S173">
        <f t="shared" si="4"/>
        <v>33.32122558</v>
      </c>
    </row>
    <row r="174" ht="15.75" customHeight="1">
      <c r="A174" s="6">
        <v>37.54</v>
      </c>
      <c r="P174" s="6">
        <v>37.54</v>
      </c>
      <c r="Q174">
        <v>173.0</v>
      </c>
      <c r="R174">
        <f t="shared" si="3"/>
        <v>0.9583333333</v>
      </c>
      <c r="S174">
        <f t="shared" si="4"/>
        <v>34.68733716</v>
      </c>
    </row>
    <row r="175" ht="15.75" customHeight="1">
      <c r="A175" s="6">
        <v>23.4</v>
      </c>
      <c r="P175" s="6">
        <v>41.16</v>
      </c>
      <c r="Q175">
        <v>174.0</v>
      </c>
      <c r="R175">
        <f t="shared" si="3"/>
        <v>0.9638888889</v>
      </c>
      <c r="S175">
        <f t="shared" si="4"/>
        <v>36.24923242</v>
      </c>
    </row>
    <row r="176" ht="15.75" customHeight="1">
      <c r="A176" s="6">
        <v>4.83</v>
      </c>
      <c r="P176" s="6">
        <v>42.4</v>
      </c>
      <c r="Q176">
        <v>175.0</v>
      </c>
      <c r="R176">
        <f t="shared" si="3"/>
        <v>0.9694444444</v>
      </c>
      <c r="S176">
        <f t="shared" si="4"/>
        <v>38.07256886</v>
      </c>
    </row>
    <row r="177" ht="15.75" customHeight="1">
      <c r="A177" s="6">
        <v>31.43</v>
      </c>
      <c r="P177" s="6">
        <v>49.73</v>
      </c>
      <c r="Q177">
        <v>176.0</v>
      </c>
      <c r="R177">
        <f t="shared" si="3"/>
        <v>0.975</v>
      </c>
      <c r="S177">
        <f t="shared" si="4"/>
        <v>40.26281875</v>
      </c>
    </row>
    <row r="178" ht="15.75" customHeight="1">
      <c r="A178" s="6">
        <v>30.35</v>
      </c>
      <c r="P178" s="6">
        <v>50.87</v>
      </c>
      <c r="Q178">
        <v>177.0</v>
      </c>
      <c r="R178">
        <f t="shared" si="3"/>
        <v>0.9805555556</v>
      </c>
      <c r="S178">
        <f t="shared" si="4"/>
        <v>43.00582714</v>
      </c>
    </row>
    <row r="179" ht="15.75" customHeight="1">
      <c r="A179" s="6">
        <v>11.16</v>
      </c>
      <c r="P179" s="6">
        <v>52.93</v>
      </c>
      <c r="Q179">
        <v>178.0</v>
      </c>
      <c r="R179">
        <f t="shared" si="3"/>
        <v>0.9861111111</v>
      </c>
      <c r="S179">
        <f t="shared" si="4"/>
        <v>46.67830298</v>
      </c>
    </row>
    <row r="180" ht="15.75" customHeight="1">
      <c r="A180" s="6">
        <v>15.14</v>
      </c>
      <c r="P180" s="6">
        <v>102.0</v>
      </c>
      <c r="Q180">
        <v>179.0</v>
      </c>
      <c r="R180">
        <f t="shared" si="3"/>
        <v>0.9916666667</v>
      </c>
      <c r="S180">
        <f t="shared" si="4"/>
        <v>52.25378458</v>
      </c>
    </row>
    <row r="181" ht="15.75" customHeight="1">
      <c r="P181" s="6">
        <v>102.18</v>
      </c>
      <c r="Q181">
        <v>180.0</v>
      </c>
      <c r="R181">
        <f t="shared" si="3"/>
        <v>0.9972222222</v>
      </c>
      <c r="S181">
        <f t="shared" si="4"/>
        <v>64.2447504</v>
      </c>
    </row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  <col customWidth="1" min="11" max="11" width="11.57"/>
    <col customWidth="1" min="12" max="26" width="8.71"/>
  </cols>
  <sheetData>
    <row r="1">
      <c r="A1" s="7" t="s">
        <v>9</v>
      </c>
      <c r="B1" s="7" t="s">
        <v>10</v>
      </c>
      <c r="C1" s="7" t="s">
        <v>11</v>
      </c>
      <c r="D1" s="7" t="s">
        <v>12</v>
      </c>
      <c r="E1" s="8" t="s">
        <v>29</v>
      </c>
      <c r="F1" s="8" t="s">
        <v>29</v>
      </c>
      <c r="G1" s="8" t="s">
        <v>30</v>
      </c>
      <c r="P1" s="9" t="s">
        <v>31</v>
      </c>
    </row>
    <row r="2">
      <c r="A2" s="7">
        <v>1.0</v>
      </c>
      <c r="B2" s="7">
        <v>0.0</v>
      </c>
      <c r="C2" s="7">
        <v>26.03</v>
      </c>
      <c r="D2" s="7">
        <v>66.0</v>
      </c>
      <c r="E2" s="2">
        <f>(EXPON.DIST(C2,0.03305,TRUE)-EXPON.DIST(B2,0.3305,TRUE))*114</f>
        <v>65.77358267</v>
      </c>
      <c r="F2" s="2">
        <f t="shared" ref="F2:F8" si="1">ROUNDUP(E2,0)</f>
        <v>66</v>
      </c>
      <c r="G2" s="2">
        <f t="shared" ref="G2:G6" si="2">(D2-F2)^2/F2</f>
        <v>0</v>
      </c>
      <c r="P2" s="10">
        <v>0.38</v>
      </c>
    </row>
    <row r="3">
      <c r="A3" s="7">
        <v>2.0</v>
      </c>
      <c r="B3" s="7">
        <v>26.03</v>
      </c>
      <c r="C3" s="7">
        <v>52.06</v>
      </c>
      <c r="D3" s="7">
        <v>27.0</v>
      </c>
      <c r="E3" s="2">
        <f>(EXPON.DIST(C3,0.033,TRUE)-EXPON.DIST(B3,0.033,TRUE))*114</f>
        <v>27.83440699</v>
      </c>
      <c r="F3" s="2">
        <f t="shared" si="1"/>
        <v>28</v>
      </c>
      <c r="G3" s="2">
        <f t="shared" si="2"/>
        <v>0.03571428571</v>
      </c>
      <c r="P3" s="10">
        <v>0.71</v>
      </c>
    </row>
    <row r="4">
      <c r="A4" s="7">
        <v>3.0</v>
      </c>
      <c r="B4" s="7">
        <v>52.06</v>
      </c>
      <c r="C4" s="7">
        <v>78.09</v>
      </c>
      <c r="D4" s="7">
        <v>11.0</v>
      </c>
      <c r="E4" s="8">
        <v>11.79037</v>
      </c>
      <c r="F4" s="2">
        <f t="shared" si="1"/>
        <v>12</v>
      </c>
      <c r="G4" s="2">
        <f t="shared" si="2"/>
        <v>0.08333333333</v>
      </c>
      <c r="P4" s="10">
        <v>0.77</v>
      </c>
    </row>
    <row r="5">
      <c r="A5" s="7">
        <v>4.0</v>
      </c>
      <c r="B5" s="7">
        <v>78.09</v>
      </c>
      <c r="C5" s="7">
        <v>104.12</v>
      </c>
      <c r="D5" s="7">
        <v>6.0</v>
      </c>
      <c r="E5" s="8">
        <v>4.99427</v>
      </c>
      <c r="F5" s="2">
        <f t="shared" si="1"/>
        <v>5</v>
      </c>
      <c r="G5" s="2">
        <f t="shared" si="2"/>
        <v>0.2</v>
      </c>
      <c r="P5" s="10">
        <v>0.82</v>
      </c>
    </row>
    <row r="6">
      <c r="A6" s="7">
        <v>5.0</v>
      </c>
      <c r="B6" s="7">
        <v>104.12</v>
      </c>
      <c r="C6" s="7">
        <v>130.15</v>
      </c>
      <c r="D6" s="7">
        <v>3.0</v>
      </c>
      <c r="E6" s="8">
        <v>2.115525</v>
      </c>
      <c r="F6" s="2">
        <f t="shared" si="1"/>
        <v>3</v>
      </c>
      <c r="G6" s="2">
        <f t="shared" si="2"/>
        <v>0</v>
      </c>
      <c r="P6" s="10">
        <v>0.89</v>
      </c>
    </row>
    <row r="7">
      <c r="A7" s="7">
        <v>6.0</v>
      </c>
      <c r="B7" s="7">
        <v>130.15</v>
      </c>
      <c r="C7" s="7">
        <v>156.18</v>
      </c>
      <c r="D7" s="7">
        <v>0.0</v>
      </c>
      <c r="E7" s="8">
        <v>0.0</v>
      </c>
      <c r="F7" s="2">
        <f t="shared" si="1"/>
        <v>0</v>
      </c>
      <c r="G7" s="2">
        <v>0.0</v>
      </c>
      <c r="P7" s="10">
        <v>1.13</v>
      </c>
    </row>
    <row r="8">
      <c r="A8" s="7">
        <v>7.0</v>
      </c>
      <c r="B8" s="7">
        <v>156.18</v>
      </c>
      <c r="C8" s="7">
        <v>182.21</v>
      </c>
      <c r="D8" s="7">
        <v>1.0</v>
      </c>
      <c r="E8" s="2">
        <f>(EXPON.DIST(C8,0.033,TRUE)-EXPON.DIST(B8,0.033,TRUE))*114</f>
        <v>0.3795848653</v>
      </c>
      <c r="F8" s="2">
        <f t="shared" si="1"/>
        <v>1</v>
      </c>
      <c r="G8" s="2">
        <f>(D8-F8)^2/F8</f>
        <v>0</v>
      </c>
      <c r="P8" s="10">
        <v>2.17</v>
      </c>
    </row>
    <row r="9">
      <c r="A9" s="7"/>
      <c r="B9" s="7"/>
      <c r="C9" s="7"/>
      <c r="D9" s="7"/>
      <c r="E9" s="2"/>
      <c r="F9" s="2"/>
      <c r="G9" s="2"/>
      <c r="P9" s="10">
        <v>2.8</v>
      </c>
    </row>
    <row r="10">
      <c r="A10" s="7"/>
      <c r="B10" s="7"/>
      <c r="C10" s="7"/>
      <c r="D10" s="7">
        <v>114.0</v>
      </c>
      <c r="E10" s="2"/>
      <c r="F10" s="2">
        <v>115.0</v>
      </c>
      <c r="G10" s="2">
        <v>0.3194</v>
      </c>
      <c r="P10" s="10">
        <v>2.94</v>
      </c>
    </row>
    <row r="11">
      <c r="A11" s="7"/>
      <c r="B11" s="7"/>
      <c r="C11" s="7"/>
      <c r="D11" s="7"/>
      <c r="E11" s="2"/>
      <c r="F11" s="2"/>
      <c r="G11" s="2"/>
      <c r="P11" s="10">
        <v>3.24</v>
      </c>
    </row>
    <row r="12">
      <c r="A12" s="10"/>
      <c r="B12" s="10"/>
      <c r="C12" s="10"/>
      <c r="D12" s="10"/>
      <c r="P12" s="10">
        <v>3.39</v>
      </c>
    </row>
    <row r="13">
      <c r="A13" s="10"/>
      <c r="B13" s="10"/>
      <c r="C13" s="10"/>
      <c r="D13" s="10"/>
      <c r="P13" s="10">
        <v>3.42</v>
      </c>
    </row>
    <row r="14">
      <c r="G14" s="11" t="s">
        <v>45</v>
      </c>
      <c r="H14" s="6">
        <v>114.0</v>
      </c>
      <c r="J14" s="12" t="s">
        <v>38</v>
      </c>
      <c r="K14" s="9">
        <v>0.01</v>
      </c>
      <c r="P14" s="10">
        <v>4.3</v>
      </c>
    </row>
    <row r="15">
      <c r="G15" s="11" t="s">
        <v>44</v>
      </c>
      <c r="H15" s="6">
        <v>0.38</v>
      </c>
      <c r="J15" s="12" t="s">
        <v>39</v>
      </c>
      <c r="K15" s="9">
        <v>4.0</v>
      </c>
      <c r="P15" s="10">
        <v>4.6</v>
      </c>
    </row>
    <row r="16">
      <c r="G16" s="11" t="s">
        <v>46</v>
      </c>
      <c r="H16" s="6">
        <v>156.56</v>
      </c>
      <c r="J16" s="12" t="s">
        <v>40</v>
      </c>
      <c r="K16" s="9">
        <f>CHIINV(K14,K15)</f>
        <v>13.27670414</v>
      </c>
      <c r="P16" s="10">
        <v>4.65</v>
      </c>
    </row>
    <row r="17">
      <c r="G17" s="11" t="s">
        <v>35</v>
      </c>
      <c r="H17" s="6">
        <v>30.25175</v>
      </c>
      <c r="J17" s="12" t="s">
        <v>41</v>
      </c>
      <c r="K17" s="13" t="s">
        <v>48</v>
      </c>
      <c r="P17" s="10">
        <v>5.15</v>
      </c>
    </row>
    <row r="18">
      <c r="G18" s="11" t="s">
        <v>36</v>
      </c>
      <c r="H18" s="6">
        <v>0.03305593891</v>
      </c>
      <c r="P18" s="10">
        <v>5.59</v>
      </c>
    </row>
    <row r="19">
      <c r="P19" s="10">
        <v>5.89</v>
      </c>
    </row>
    <row r="20">
      <c r="P20" s="10">
        <v>6.09</v>
      </c>
    </row>
    <row r="21" ht="15.75" customHeight="1">
      <c r="P21" s="10">
        <v>6.2</v>
      </c>
    </row>
    <row r="22" ht="15.75" customHeight="1">
      <c r="P22" s="10">
        <v>6.26</v>
      </c>
    </row>
    <row r="23" ht="15.75" customHeight="1">
      <c r="P23" s="10">
        <v>6.49</v>
      </c>
    </row>
    <row r="24" ht="15.75" customHeight="1">
      <c r="P24" s="10">
        <v>6.62</v>
      </c>
    </row>
    <row r="25" ht="15.75" customHeight="1">
      <c r="P25" s="10">
        <v>6.81</v>
      </c>
    </row>
    <row r="26" ht="15.75" customHeight="1">
      <c r="P26" s="10">
        <v>6.89</v>
      </c>
    </row>
    <row r="27" ht="15.75" customHeight="1">
      <c r="P27" s="10">
        <v>7.19</v>
      </c>
    </row>
    <row r="28" ht="15.75" customHeight="1">
      <c r="P28" s="10">
        <v>8.39</v>
      </c>
    </row>
    <row r="29" ht="15.75" customHeight="1">
      <c r="P29" s="10">
        <v>9.04</v>
      </c>
    </row>
    <row r="30" ht="15.75" customHeight="1">
      <c r="P30" s="10">
        <v>9.16</v>
      </c>
    </row>
    <row r="31" ht="15.75" customHeight="1">
      <c r="P31" s="10">
        <v>9.69</v>
      </c>
    </row>
    <row r="32" ht="15.75" customHeight="1">
      <c r="P32" s="10">
        <v>10.28</v>
      </c>
    </row>
    <row r="33" ht="15.75" customHeight="1">
      <c r="P33" s="10">
        <v>10.37</v>
      </c>
    </row>
    <row r="34" ht="15.75" customHeight="1">
      <c r="P34" s="10">
        <v>10.8</v>
      </c>
    </row>
    <row r="35" ht="15.75" customHeight="1">
      <c r="P35" s="10">
        <v>11.28</v>
      </c>
    </row>
    <row r="36" ht="15.75" customHeight="1">
      <c r="P36" s="10">
        <v>11.34</v>
      </c>
    </row>
    <row r="37" ht="15.75" customHeight="1">
      <c r="P37" s="10">
        <v>11.5</v>
      </c>
    </row>
    <row r="38" ht="15.75" customHeight="1">
      <c r="P38" s="10">
        <v>11.6</v>
      </c>
    </row>
    <row r="39" ht="15.75" customHeight="1">
      <c r="P39" s="10">
        <v>11.88</v>
      </c>
    </row>
    <row r="40" ht="15.75" customHeight="1">
      <c r="P40" s="10">
        <v>12.12</v>
      </c>
    </row>
    <row r="41" ht="15.75" customHeight="1">
      <c r="P41" s="10">
        <v>12.22</v>
      </c>
    </row>
    <row r="42" ht="15.75" customHeight="1">
      <c r="P42" s="10">
        <v>13.23</v>
      </c>
    </row>
    <row r="43" ht="15.75" customHeight="1">
      <c r="P43" s="10">
        <v>13.24</v>
      </c>
    </row>
    <row r="44" ht="15.75" customHeight="1">
      <c r="P44" s="10">
        <v>14.33</v>
      </c>
    </row>
    <row r="45" ht="15.75" customHeight="1">
      <c r="P45" s="10">
        <v>15.16</v>
      </c>
    </row>
    <row r="46" ht="15.75" customHeight="1">
      <c r="P46" s="10">
        <v>15.52</v>
      </c>
    </row>
    <row r="47" ht="15.75" customHeight="1">
      <c r="P47" s="10">
        <v>15.86</v>
      </c>
    </row>
    <row r="48" ht="15.75" customHeight="1">
      <c r="P48" s="10">
        <v>16.98</v>
      </c>
    </row>
    <row r="49" ht="15.75" customHeight="1">
      <c r="P49" s="10">
        <v>17.38</v>
      </c>
    </row>
    <row r="50" ht="15.75" customHeight="1">
      <c r="P50" s="10">
        <v>17.46</v>
      </c>
    </row>
    <row r="51" ht="15.75" customHeight="1">
      <c r="P51" s="10">
        <v>17.5</v>
      </c>
    </row>
    <row r="52" ht="15.75" customHeight="1">
      <c r="P52" s="10">
        <v>18.14</v>
      </c>
    </row>
    <row r="53" ht="15.75" customHeight="1">
      <c r="P53" s="10">
        <v>18.18</v>
      </c>
    </row>
    <row r="54" ht="15.75" customHeight="1">
      <c r="P54" s="10">
        <v>18.8</v>
      </c>
    </row>
    <row r="55" ht="15.75" customHeight="1">
      <c r="P55" s="10">
        <v>18.86</v>
      </c>
    </row>
    <row r="56" ht="15.75" customHeight="1">
      <c r="P56" s="10">
        <v>19.04</v>
      </c>
    </row>
    <row r="57" ht="15.75" customHeight="1">
      <c r="P57" s="10">
        <v>19.54</v>
      </c>
    </row>
    <row r="58" ht="15.75" customHeight="1">
      <c r="P58" s="10">
        <v>20.41</v>
      </c>
    </row>
    <row r="59" ht="15.75" customHeight="1">
      <c r="P59" s="10">
        <v>20.84</v>
      </c>
    </row>
    <row r="60" ht="15.75" customHeight="1">
      <c r="P60" s="10">
        <v>21.29</v>
      </c>
    </row>
    <row r="61" ht="15.75" customHeight="1">
      <c r="P61" s="10">
        <v>21.53</v>
      </c>
    </row>
    <row r="62" ht="15.75" customHeight="1">
      <c r="P62" s="10">
        <v>22.72</v>
      </c>
    </row>
    <row r="63" ht="15.75" customHeight="1">
      <c r="P63" s="10">
        <v>24.4</v>
      </c>
    </row>
    <row r="64" ht="15.75" customHeight="1">
      <c r="P64" s="10">
        <v>25.16</v>
      </c>
    </row>
    <row r="65" ht="15.75" customHeight="1">
      <c r="P65" s="10">
        <v>25.41</v>
      </c>
    </row>
    <row r="66" ht="15.75" customHeight="1">
      <c r="P66" s="10">
        <v>25.59</v>
      </c>
    </row>
    <row r="67" ht="15.75" customHeight="1">
      <c r="P67" s="10">
        <v>25.87</v>
      </c>
    </row>
    <row r="68" ht="15.75" customHeight="1">
      <c r="P68" s="10">
        <v>26.7</v>
      </c>
    </row>
    <row r="69" ht="15.75" customHeight="1">
      <c r="P69" s="10">
        <v>27.79</v>
      </c>
    </row>
    <row r="70" ht="15.75" customHeight="1">
      <c r="P70" s="10">
        <v>28.34</v>
      </c>
    </row>
    <row r="71" ht="15.75" customHeight="1">
      <c r="P71" s="10">
        <v>28.93</v>
      </c>
    </row>
    <row r="72" ht="15.75" customHeight="1">
      <c r="P72" s="10">
        <v>28.99</v>
      </c>
    </row>
    <row r="73" ht="15.75" customHeight="1">
      <c r="P73" s="10">
        <v>29.17</v>
      </c>
    </row>
    <row r="74" ht="15.75" customHeight="1">
      <c r="P74" s="10">
        <v>29.32</v>
      </c>
    </row>
    <row r="75" ht="15.75" customHeight="1">
      <c r="P75" s="10">
        <v>30.86</v>
      </c>
    </row>
    <row r="76" ht="15.75" customHeight="1">
      <c r="P76" s="10">
        <v>32.1</v>
      </c>
    </row>
    <row r="77" ht="15.75" customHeight="1">
      <c r="P77" s="10">
        <v>32.19</v>
      </c>
    </row>
    <row r="78" ht="15.75" customHeight="1">
      <c r="P78" s="10">
        <v>32.27</v>
      </c>
    </row>
    <row r="79" ht="15.75" customHeight="1">
      <c r="P79" s="10">
        <v>32.38</v>
      </c>
    </row>
    <row r="80" ht="15.75" customHeight="1">
      <c r="P80" s="10">
        <v>32.46</v>
      </c>
    </row>
    <row r="81" ht="15.75" customHeight="1">
      <c r="P81" s="10">
        <v>34.02</v>
      </c>
    </row>
    <row r="82" ht="15.75" customHeight="1">
      <c r="P82" s="10">
        <v>34.67</v>
      </c>
    </row>
    <row r="83" ht="15.75" customHeight="1">
      <c r="P83" s="10">
        <v>35.05</v>
      </c>
    </row>
    <row r="84" ht="15.75" customHeight="1">
      <c r="P84" s="10">
        <v>37.14</v>
      </c>
    </row>
    <row r="85" ht="15.75" customHeight="1">
      <c r="P85" s="10">
        <v>38.34</v>
      </c>
    </row>
    <row r="86" ht="15.75" customHeight="1">
      <c r="P86" s="10">
        <v>38.76</v>
      </c>
    </row>
    <row r="87" ht="15.75" customHeight="1">
      <c r="P87" s="10">
        <v>39.24</v>
      </c>
    </row>
    <row r="88" ht="15.75" customHeight="1">
      <c r="P88" s="10">
        <v>43.52</v>
      </c>
    </row>
    <row r="89" ht="15.75" customHeight="1">
      <c r="P89" s="10">
        <v>44.52</v>
      </c>
    </row>
    <row r="90" ht="15.75" customHeight="1">
      <c r="P90" s="10">
        <v>44.63</v>
      </c>
    </row>
    <row r="91" ht="15.75" customHeight="1">
      <c r="P91" s="10">
        <v>44.65</v>
      </c>
    </row>
    <row r="92" ht="15.75" customHeight="1">
      <c r="P92" s="10">
        <v>47.43</v>
      </c>
    </row>
    <row r="93" ht="15.75" customHeight="1">
      <c r="P93" s="10">
        <v>48.88</v>
      </c>
    </row>
    <row r="94" ht="15.75" customHeight="1">
      <c r="P94" s="10">
        <v>52.04</v>
      </c>
    </row>
    <row r="95" ht="15.75" customHeight="1">
      <c r="P95" s="10">
        <v>54.91</v>
      </c>
    </row>
    <row r="96" ht="15.75" customHeight="1">
      <c r="P96" s="10">
        <v>55.99</v>
      </c>
    </row>
    <row r="97" ht="15.75" customHeight="1">
      <c r="P97" s="10">
        <v>56.17</v>
      </c>
    </row>
    <row r="98" ht="15.75" customHeight="1">
      <c r="P98" s="10">
        <v>58.76</v>
      </c>
    </row>
    <row r="99" ht="15.75" customHeight="1">
      <c r="P99" s="10">
        <v>59.48</v>
      </c>
    </row>
    <row r="100" ht="15.75" customHeight="1">
      <c r="P100" s="10">
        <v>60.76</v>
      </c>
    </row>
    <row r="101" ht="15.75" customHeight="1">
      <c r="P101" s="10">
        <v>66.91</v>
      </c>
    </row>
    <row r="102" ht="15.75" customHeight="1">
      <c r="P102" s="10">
        <v>67.1</v>
      </c>
    </row>
    <row r="103" ht="15.75" customHeight="1">
      <c r="P103" s="10">
        <v>68.69</v>
      </c>
    </row>
    <row r="104" ht="15.75" customHeight="1">
      <c r="P104" s="10">
        <v>71.44</v>
      </c>
    </row>
    <row r="105" ht="15.75" customHeight="1">
      <c r="P105" s="10">
        <v>73.28</v>
      </c>
    </row>
    <row r="106" ht="15.75" customHeight="1">
      <c r="P106" s="10">
        <v>78.19</v>
      </c>
    </row>
    <row r="107" ht="15.75" customHeight="1">
      <c r="P107" s="10">
        <v>82.86</v>
      </c>
    </row>
    <row r="108" ht="15.75" customHeight="1">
      <c r="P108" s="10">
        <v>83.75</v>
      </c>
    </row>
    <row r="109" ht="15.75" customHeight="1">
      <c r="P109" s="10">
        <v>86.32</v>
      </c>
    </row>
    <row r="110" ht="15.75" customHeight="1">
      <c r="P110" s="10">
        <v>92.35</v>
      </c>
    </row>
    <row r="111" ht="15.75" customHeight="1">
      <c r="P111" s="10">
        <v>95.5</v>
      </c>
    </row>
    <row r="112" ht="15.75" customHeight="1">
      <c r="P112" s="10">
        <v>109.29</v>
      </c>
    </row>
    <row r="113" ht="15.75" customHeight="1">
      <c r="P113" s="10">
        <v>113.95</v>
      </c>
    </row>
    <row r="114" ht="15.75" customHeight="1">
      <c r="P114" s="10">
        <v>124.55</v>
      </c>
    </row>
    <row r="115" ht="15.75" customHeight="1">
      <c r="P115" s="10">
        <v>156.56</v>
      </c>
    </row>
    <row r="116" ht="15.75" customHeight="1">
      <c r="P116" s="11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